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Git\Bradyplc\etrm\QA\Regression\Bin\Verification\"/>
    </mc:Choice>
  </mc:AlternateContent>
  <bookViews>
    <workbookView xWindow="0" yWindow="0" windowWidth="19605" windowHeight="6495" tabRatio="696" activeTab="4"/>
  </bookViews>
  <sheets>
    <sheet name="Close prices_sys_dk" sheetId="2" r:id="rId1"/>
    <sheet name="Prices sys no1" sheetId="4" r:id="rId2"/>
    <sheet name="Prices SE4" sheetId="6" r:id="rId3"/>
    <sheet name="epad_day_post_peak" sheetId="13" r:id="rId4"/>
    <sheet name="Epad_Base_Day_Post - SYCPH" sheetId="1" r:id="rId5"/>
    <sheet name="Epad_Base_Day_Post - SYOSL" sheetId="12" r:id="rId6"/>
    <sheet name="epad_hourly_pre" sheetId="3" r:id="rId7"/>
    <sheet name="epad_weekly_in_delivery" sheetId="5" r:id="rId8"/>
    <sheet name="epad_monthly_in_delivery" sheetId="7" r:id="rId9"/>
    <sheet name="Pos Mon - EUR" sheetId="8" r:id="rId10"/>
    <sheet name="Cash Flow Mon - CF - EUR" sheetId="9" r:id="rId11"/>
    <sheet name="Cash Flow Mon - PL - EUR" sheetId="11" r:id="rId1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8" i="7" l="1"/>
  <c r="S2" i="7"/>
  <c r="T3" i="7"/>
  <c r="T2" i="7"/>
  <c r="T1" i="7"/>
  <c r="AI1" i="7"/>
  <c r="AI32" i="7"/>
  <c r="AI31" i="7"/>
  <c r="AI30" i="7"/>
  <c r="AI29" i="7"/>
  <c r="AI28" i="7"/>
  <c r="AI27" i="7"/>
  <c r="AI26" i="7"/>
  <c r="AI25" i="7"/>
  <c r="AI24" i="7"/>
  <c r="AI23" i="7"/>
  <c r="AI22" i="7"/>
  <c r="AI21" i="7"/>
  <c r="AI20" i="7"/>
  <c r="AI19" i="7"/>
  <c r="AI18" i="7"/>
  <c r="AI17" i="7"/>
  <c r="AI16" i="7"/>
  <c r="AI15" i="7"/>
  <c r="AI14" i="7"/>
  <c r="AI13" i="7"/>
  <c r="AI12" i="7"/>
  <c r="AI11" i="7"/>
  <c r="AI10" i="7"/>
  <c r="AI9" i="7"/>
  <c r="AI8" i="7"/>
  <c r="AI7" i="7"/>
  <c r="AI6" i="7"/>
  <c r="AI5" i="7"/>
  <c r="AI4" i="7"/>
  <c r="AI3" i="7"/>
  <c r="AI2" i="7"/>
  <c r="X2" i="7"/>
  <c r="AH10" i="7"/>
  <c r="AH2" i="7"/>
  <c r="S20" i="7"/>
  <c r="R20" i="7"/>
  <c r="AH33" i="7"/>
  <c r="AH32" i="7"/>
  <c r="AH31" i="7"/>
  <c r="AH30" i="7"/>
  <c r="AH29" i="7"/>
  <c r="AH28" i="7"/>
  <c r="AH27" i="7"/>
  <c r="AH26" i="7"/>
  <c r="AH25" i="7"/>
  <c r="AH24" i="7"/>
  <c r="AH23" i="7"/>
  <c r="AH22" i="7"/>
  <c r="AH21" i="7"/>
  <c r="AH20" i="7"/>
  <c r="AH19" i="7"/>
  <c r="AH18" i="7"/>
  <c r="AH17" i="7"/>
  <c r="AH16" i="7"/>
  <c r="AH15" i="7"/>
  <c r="AH14" i="7"/>
  <c r="AH13" i="7"/>
  <c r="AH12" i="7"/>
  <c r="AH11" i="7"/>
  <c r="AH9" i="7"/>
  <c r="AH8" i="7"/>
  <c r="AH7" i="7"/>
  <c r="AH6" i="7"/>
  <c r="AH5" i="7"/>
  <c r="AH4" i="7"/>
  <c r="AH3" i="7"/>
  <c r="O17" i="5"/>
  <c r="AG4" i="5"/>
  <c r="AB5" i="5"/>
  <c r="AA5" i="5"/>
  <c r="AF4" i="5"/>
  <c r="AE4" i="5"/>
  <c r="AD4" i="5"/>
  <c r="AC4" i="5"/>
  <c r="AB4" i="5"/>
  <c r="AA4" i="5"/>
  <c r="AG3" i="5"/>
  <c r="AF3" i="5"/>
  <c r="AE3" i="5"/>
  <c r="AD3" i="5"/>
  <c r="AC3" i="5"/>
  <c r="AB3" i="5"/>
  <c r="AA3" i="5"/>
  <c r="AG2" i="5"/>
  <c r="AF2" i="5"/>
  <c r="AE2" i="5"/>
  <c r="AD2" i="5"/>
  <c r="AC2" i="5"/>
  <c r="AB2" i="5"/>
  <c r="AA2" i="5"/>
  <c r="AG1" i="5"/>
  <c r="AF1" i="5"/>
  <c r="AE1" i="5"/>
  <c r="AD1" i="5"/>
  <c r="AC1" i="5"/>
  <c r="AB1" i="5"/>
  <c r="AA1" i="5"/>
  <c r="BR8" i="8" l="1"/>
  <c r="B108" i="13"/>
  <c r="AA2400" i="13"/>
  <c r="AA2399" i="13"/>
  <c r="AA2398" i="13"/>
  <c r="AA2397" i="13"/>
  <c r="AA2396" i="13"/>
  <c r="AA2395" i="13"/>
  <c r="AA2394" i="13"/>
  <c r="AA2393" i="13"/>
  <c r="AA2392" i="13"/>
  <c r="AA2391" i="13"/>
  <c r="AA2390" i="13"/>
  <c r="AA2389" i="13"/>
  <c r="AA2388" i="13"/>
  <c r="AA2387" i="13"/>
  <c r="AA2386" i="13"/>
  <c r="AA2385" i="13"/>
  <c r="AA2384" i="13"/>
  <c r="AA2383" i="13"/>
  <c r="AA2382" i="13"/>
  <c r="AA2381" i="13"/>
  <c r="AA2380" i="13"/>
  <c r="AA2379" i="13"/>
  <c r="AA2378" i="13"/>
  <c r="AA2377" i="13"/>
  <c r="AA2376" i="13"/>
  <c r="AA2375" i="13"/>
  <c r="AA2374" i="13"/>
  <c r="AA2373" i="13"/>
  <c r="AA2372" i="13"/>
  <c r="AA2371" i="13"/>
  <c r="AA2370" i="13"/>
  <c r="AA2369" i="13"/>
  <c r="AA2368" i="13"/>
  <c r="AA2367" i="13"/>
  <c r="AA2366" i="13"/>
  <c r="AA2365" i="13"/>
  <c r="AA2364" i="13"/>
  <c r="AA2363" i="13"/>
  <c r="AA2362" i="13"/>
  <c r="AA2361" i="13"/>
  <c r="AA2360" i="13"/>
  <c r="AA2359" i="13"/>
  <c r="AA2358" i="13"/>
  <c r="AA2357" i="13"/>
  <c r="AA2356" i="13"/>
  <c r="AA2355" i="13"/>
  <c r="AA2354" i="13"/>
  <c r="AA2353" i="13"/>
  <c r="AA2352" i="13"/>
  <c r="AA2351" i="13"/>
  <c r="AA2350" i="13"/>
  <c r="AA2349" i="13"/>
  <c r="AA2348" i="13"/>
  <c r="AA2347" i="13"/>
  <c r="AA2346" i="13"/>
  <c r="AA2345" i="13"/>
  <c r="AA2344" i="13"/>
  <c r="AA2343" i="13"/>
  <c r="AA2342" i="13"/>
  <c r="AA2341" i="13"/>
  <c r="AA2340" i="13"/>
  <c r="AA2339" i="13"/>
  <c r="AA2338" i="13"/>
  <c r="AA2337" i="13"/>
  <c r="AA2336" i="13"/>
  <c r="AA2335" i="13"/>
  <c r="AA2334" i="13"/>
  <c r="AA2333" i="13"/>
  <c r="AA2332" i="13"/>
  <c r="AA2331" i="13"/>
  <c r="AA2330" i="13"/>
  <c r="AA2329" i="13"/>
  <c r="AA2328" i="13"/>
  <c r="AA2327" i="13"/>
  <c r="AA2326" i="13"/>
  <c r="AA2325" i="13"/>
  <c r="AA2324" i="13"/>
  <c r="AA2323" i="13"/>
  <c r="AA2322" i="13"/>
  <c r="AA2321" i="13"/>
  <c r="AA2320" i="13"/>
  <c r="AA2319" i="13"/>
  <c r="AA2318" i="13"/>
  <c r="AA2317" i="13"/>
  <c r="AA2316" i="13"/>
  <c r="AA2315" i="13"/>
  <c r="AA2314" i="13"/>
  <c r="AA2313" i="13"/>
  <c r="AA2312" i="13"/>
  <c r="AA2311" i="13"/>
  <c r="AA2310" i="13"/>
  <c r="AA2309" i="13"/>
  <c r="AA2308" i="13"/>
  <c r="AA2307" i="13"/>
  <c r="AA2306" i="13"/>
  <c r="AA2305" i="13"/>
  <c r="AA2304" i="13"/>
  <c r="AA2303" i="13"/>
  <c r="AA2302" i="13"/>
  <c r="AA2301" i="13"/>
  <c r="AA2300" i="13"/>
  <c r="AA2299" i="13"/>
  <c r="AA2298" i="13"/>
  <c r="AA2297" i="13"/>
  <c r="AA2296" i="13"/>
  <c r="AA2295" i="13"/>
  <c r="AA2294" i="13"/>
  <c r="AA2293" i="13"/>
  <c r="AA2292" i="13"/>
  <c r="AA2291" i="13"/>
  <c r="AA2290" i="13"/>
  <c r="AA2289" i="13"/>
  <c r="AA2288" i="13"/>
  <c r="AA2287" i="13"/>
  <c r="AA2286" i="13"/>
  <c r="AA2285" i="13"/>
  <c r="AA2284" i="13"/>
  <c r="AA2283" i="13"/>
  <c r="AA2282" i="13"/>
  <c r="AA2281" i="13"/>
  <c r="AA2280" i="13"/>
  <c r="AA2279" i="13"/>
  <c r="AA2278" i="13"/>
  <c r="AA2277" i="13"/>
  <c r="AA2276" i="13"/>
  <c r="AA2275" i="13"/>
  <c r="AA2274" i="13"/>
  <c r="AA2273" i="13"/>
  <c r="AA2272" i="13"/>
  <c r="AA2271" i="13"/>
  <c r="AA2270" i="13"/>
  <c r="AA2269" i="13"/>
  <c r="AA2268" i="13"/>
  <c r="AA2267" i="13"/>
  <c r="AA2266" i="13"/>
  <c r="AA2265" i="13"/>
  <c r="AA2264" i="13"/>
  <c r="AA2263" i="13"/>
  <c r="AA2262" i="13"/>
  <c r="AA2261" i="13"/>
  <c r="AA2260" i="13"/>
  <c r="AA2259" i="13"/>
  <c r="AA2258" i="13"/>
  <c r="AA2257" i="13"/>
  <c r="AA2256" i="13"/>
  <c r="AA2255" i="13"/>
  <c r="AA2254" i="13"/>
  <c r="AA2253" i="13"/>
  <c r="AA2252" i="13"/>
  <c r="AA2251" i="13"/>
  <c r="AA2250" i="13"/>
  <c r="AA2249" i="13"/>
  <c r="AA2248" i="13"/>
  <c r="AA2247" i="13"/>
  <c r="AA2246" i="13"/>
  <c r="AA2245" i="13"/>
  <c r="AA2244" i="13"/>
  <c r="AA2243" i="13"/>
  <c r="AA2242" i="13"/>
  <c r="AA2241" i="13"/>
  <c r="AA2240" i="13"/>
  <c r="AA2239" i="13"/>
  <c r="AA2238" i="13"/>
  <c r="AA2237" i="13"/>
  <c r="AA2236" i="13"/>
  <c r="AA2235" i="13"/>
  <c r="AA2234" i="13"/>
  <c r="AA2233" i="13"/>
  <c r="AA2232" i="13"/>
  <c r="AA2231" i="13"/>
  <c r="AA2230" i="13"/>
  <c r="AA2229" i="13"/>
  <c r="AA2228" i="13"/>
  <c r="AA2227" i="13"/>
  <c r="AA2226" i="13"/>
  <c r="AA2225" i="13"/>
  <c r="AA2224" i="13"/>
  <c r="AA2223" i="13"/>
  <c r="AA2222" i="13"/>
  <c r="AA2221" i="13"/>
  <c r="AA2220" i="13"/>
  <c r="AA2219" i="13"/>
  <c r="AA2218" i="13"/>
  <c r="AA2217" i="13"/>
  <c r="AA2216" i="13"/>
  <c r="AA2215" i="13"/>
  <c r="AA2214" i="13"/>
  <c r="AA2213" i="13"/>
  <c r="AA2212" i="13"/>
  <c r="AA2211" i="13"/>
  <c r="AA2210" i="13"/>
  <c r="AA2209" i="13"/>
  <c r="AA2208" i="13"/>
  <c r="AA2207" i="13"/>
  <c r="AA2206" i="13"/>
  <c r="AA2205" i="13"/>
  <c r="AA2204" i="13"/>
  <c r="AA2203" i="13"/>
  <c r="AA2202" i="13"/>
  <c r="AA2201" i="13"/>
  <c r="AA2200" i="13"/>
  <c r="AA2199" i="13"/>
  <c r="AA2198" i="13"/>
  <c r="AA2197" i="13"/>
  <c r="AA2196" i="13"/>
  <c r="AA2195" i="13"/>
  <c r="AA2194" i="13"/>
  <c r="AA2193" i="13"/>
  <c r="AA2192" i="13"/>
  <c r="AA2191" i="13"/>
  <c r="AA2190" i="13"/>
  <c r="AA2189" i="13"/>
  <c r="AA2188" i="13"/>
  <c r="AA2187" i="13"/>
  <c r="AA2186" i="13"/>
  <c r="AA2185" i="13"/>
  <c r="AA2184" i="13"/>
  <c r="AA2183" i="13"/>
  <c r="AA2182" i="13"/>
  <c r="AA2181" i="13"/>
  <c r="AA2180" i="13"/>
  <c r="AA2179" i="13"/>
  <c r="AA2178" i="13"/>
  <c r="AA2177" i="13"/>
  <c r="AA2176" i="13"/>
  <c r="AA2175" i="13"/>
  <c r="AA2174" i="13"/>
  <c r="AA2173" i="13"/>
  <c r="AA2172" i="13"/>
  <c r="AA2171" i="13"/>
  <c r="AA2170" i="13"/>
  <c r="AA2169" i="13"/>
  <c r="AA2168" i="13"/>
  <c r="AA2167" i="13"/>
  <c r="AA2166" i="13"/>
  <c r="AA2165" i="13"/>
  <c r="AA2164" i="13"/>
  <c r="AA2163" i="13"/>
  <c r="AA2162" i="13"/>
  <c r="AA2161" i="13"/>
  <c r="AA2160" i="13"/>
  <c r="AA2159" i="13"/>
  <c r="AA2158" i="13"/>
  <c r="AA2157" i="13"/>
  <c r="AA2156" i="13"/>
  <c r="AA2155" i="13"/>
  <c r="AA2154" i="13"/>
  <c r="AA2153" i="13"/>
  <c r="AA2152" i="13"/>
  <c r="AA2151" i="13"/>
  <c r="AA2150" i="13"/>
  <c r="AA2149" i="13"/>
  <c r="AA2148" i="13"/>
  <c r="AA2147" i="13"/>
  <c r="AA2146" i="13"/>
  <c r="AA2145" i="13"/>
  <c r="AA2144" i="13"/>
  <c r="AA2143" i="13"/>
  <c r="AA2142" i="13"/>
  <c r="AA2141" i="13"/>
  <c r="AA2140" i="13"/>
  <c r="AA2139" i="13"/>
  <c r="AA2138" i="13"/>
  <c r="AA2137" i="13"/>
  <c r="AA2136" i="13"/>
  <c r="AA2135" i="13"/>
  <c r="AA2134" i="13"/>
  <c r="AA2133" i="13"/>
  <c r="AA2132" i="13"/>
  <c r="AA2131" i="13"/>
  <c r="AA2130" i="13"/>
  <c r="AA2129" i="13"/>
  <c r="AA2128" i="13"/>
  <c r="AA2127" i="13"/>
  <c r="AA2126" i="13"/>
  <c r="AA2125" i="13"/>
  <c r="AA2124" i="13"/>
  <c r="AA2123" i="13"/>
  <c r="AA2122" i="13"/>
  <c r="AA2121" i="13"/>
  <c r="AA2120" i="13"/>
  <c r="AA2119" i="13"/>
  <c r="AA2118" i="13"/>
  <c r="AA2117" i="13"/>
  <c r="AA2116" i="13"/>
  <c r="AA2115" i="13"/>
  <c r="AA2114" i="13"/>
  <c r="AA2113" i="13"/>
  <c r="AA2112" i="13"/>
  <c r="AA2111" i="13"/>
  <c r="AA2110" i="13"/>
  <c r="AA2109" i="13"/>
  <c r="AA2108" i="13"/>
  <c r="AA2107" i="13"/>
  <c r="AA2106" i="13"/>
  <c r="AA2105" i="13"/>
  <c r="AA2104" i="13"/>
  <c r="AA2103" i="13"/>
  <c r="AA2102" i="13"/>
  <c r="AA2101" i="13"/>
  <c r="AA2100" i="13"/>
  <c r="AA2099" i="13"/>
  <c r="AA2098" i="13"/>
  <c r="AA2097" i="13"/>
  <c r="AA2096" i="13"/>
  <c r="AA2095" i="13"/>
  <c r="AA2094" i="13"/>
  <c r="AA2093" i="13"/>
  <c r="AA2092" i="13"/>
  <c r="AA2091" i="13"/>
  <c r="AA2090" i="13"/>
  <c r="AA2089" i="13"/>
  <c r="AA2088" i="13"/>
  <c r="AA2087" i="13"/>
  <c r="AA2086" i="13"/>
  <c r="AA2085" i="13"/>
  <c r="AA2084" i="13"/>
  <c r="AA2083" i="13"/>
  <c r="AA2082" i="13"/>
  <c r="AA2081" i="13"/>
  <c r="AA2080" i="13"/>
  <c r="AA2079" i="13"/>
  <c r="AA2078" i="13"/>
  <c r="AA2077" i="13"/>
  <c r="AA2076" i="13"/>
  <c r="AA2075" i="13"/>
  <c r="AA2074" i="13"/>
  <c r="AA2073" i="13"/>
  <c r="AA2072" i="13"/>
  <c r="AA2071" i="13"/>
  <c r="AA2070" i="13"/>
  <c r="AA2069" i="13"/>
  <c r="AA2068" i="13"/>
  <c r="AA2067" i="13"/>
  <c r="AA2066" i="13"/>
  <c r="AA2065" i="13"/>
  <c r="AA2064" i="13"/>
  <c r="AA2063" i="13"/>
  <c r="AA2062" i="13"/>
  <c r="AA2061" i="13"/>
  <c r="AA2060" i="13"/>
  <c r="AA2059" i="13"/>
  <c r="AA2058" i="13"/>
  <c r="AA2057" i="13"/>
  <c r="AA2056" i="13"/>
  <c r="AA2055" i="13"/>
  <c r="AA2054" i="13"/>
  <c r="AA2053" i="13"/>
  <c r="AA2052" i="13"/>
  <c r="AA2051" i="13"/>
  <c r="AA2050" i="13"/>
  <c r="AA2049" i="13"/>
  <c r="AA2048" i="13"/>
  <c r="AA2047" i="13"/>
  <c r="AA2046" i="13"/>
  <c r="AA2045" i="13"/>
  <c r="AA2044" i="13"/>
  <c r="AA2043" i="13"/>
  <c r="AA2042" i="13"/>
  <c r="AA2041" i="13"/>
  <c r="AA2040" i="13"/>
  <c r="AA2039" i="13"/>
  <c r="AA2038" i="13"/>
  <c r="AA2037" i="13"/>
  <c r="AA2036" i="13"/>
  <c r="AA2035" i="13"/>
  <c r="AA2034" i="13"/>
  <c r="AA2033" i="13"/>
  <c r="AA2032" i="13"/>
  <c r="AA2031" i="13"/>
  <c r="AA2030" i="13"/>
  <c r="AA2029" i="13"/>
  <c r="AA2028" i="13"/>
  <c r="AA2027" i="13"/>
  <c r="AA2026" i="13"/>
  <c r="AA2025" i="13"/>
  <c r="AA2024" i="13"/>
  <c r="AA2023" i="13"/>
  <c r="AA2022" i="13"/>
  <c r="AA2021" i="13"/>
  <c r="AA2020" i="13"/>
  <c r="AA2019" i="13"/>
  <c r="AA2018" i="13"/>
  <c r="AA2017" i="13"/>
  <c r="AA2016" i="13"/>
  <c r="AA2015" i="13"/>
  <c r="AA2014" i="13"/>
  <c r="AA2013" i="13"/>
  <c r="AA2012" i="13"/>
  <c r="AA2011" i="13"/>
  <c r="AA2010" i="13"/>
  <c r="AA2009" i="13"/>
  <c r="AA2008" i="13"/>
  <c r="AA2007" i="13"/>
  <c r="AA2006" i="13"/>
  <c r="AA2005" i="13"/>
  <c r="AA2004" i="13"/>
  <c r="AA2003" i="13"/>
  <c r="AA2002" i="13"/>
  <c r="AA2001" i="13"/>
  <c r="AA2000" i="13"/>
  <c r="AA1999" i="13"/>
  <c r="AA1998" i="13"/>
  <c r="AA1997" i="13"/>
  <c r="AA1996" i="13"/>
  <c r="AA1995" i="13"/>
  <c r="AA1994" i="13"/>
  <c r="AA1993" i="13"/>
  <c r="AA1992" i="13"/>
  <c r="AA1991" i="13"/>
  <c r="AA1990" i="13"/>
  <c r="AA1989" i="13"/>
  <c r="AA1988" i="13"/>
  <c r="AA1987" i="13"/>
  <c r="AA1986" i="13"/>
  <c r="AA1985" i="13"/>
  <c r="AA1984" i="13"/>
  <c r="AA1983" i="13"/>
  <c r="AA1982" i="13"/>
  <c r="AA1981" i="13"/>
  <c r="AA1980" i="13"/>
  <c r="AA1979" i="13"/>
  <c r="AA1978" i="13"/>
  <c r="AA1977" i="13"/>
  <c r="AA1976" i="13"/>
  <c r="AA1975" i="13"/>
  <c r="AA1974" i="13"/>
  <c r="AA1973" i="13"/>
  <c r="AA1972" i="13"/>
  <c r="AA1971" i="13"/>
  <c r="AA1970" i="13"/>
  <c r="AA1969" i="13"/>
  <c r="AA1968" i="13"/>
  <c r="AA1967" i="13"/>
  <c r="AA1966" i="13"/>
  <c r="AA1965" i="13"/>
  <c r="AA1964" i="13"/>
  <c r="AA1963" i="13"/>
  <c r="AA1962" i="13"/>
  <c r="AA1961" i="13"/>
  <c r="AA1960" i="13"/>
  <c r="AA1959" i="13"/>
  <c r="AA1958" i="13"/>
  <c r="AA1957" i="13"/>
  <c r="AA1956" i="13"/>
  <c r="AA1955" i="13"/>
  <c r="AA1954" i="13"/>
  <c r="AA1953" i="13"/>
  <c r="AA1952" i="13"/>
  <c r="AA1951" i="13"/>
  <c r="AA1950" i="13"/>
  <c r="AA1949" i="13"/>
  <c r="AA1948" i="13"/>
  <c r="AA1947" i="13"/>
  <c r="AA1946" i="13"/>
  <c r="AA1945" i="13"/>
  <c r="AA1944" i="13"/>
  <c r="AA1943" i="13"/>
  <c r="AA1942" i="13"/>
  <c r="AA1941" i="13"/>
  <c r="AA1940" i="13"/>
  <c r="AA1939" i="13"/>
  <c r="AA1938" i="13"/>
  <c r="AA1937" i="13"/>
  <c r="AA1936" i="13"/>
  <c r="AA1935" i="13"/>
  <c r="AA1934" i="13"/>
  <c r="AA1933" i="13"/>
  <c r="AA1932" i="13"/>
  <c r="AA1931" i="13"/>
  <c r="AA1930" i="13"/>
  <c r="AA1929" i="13"/>
  <c r="AA1928" i="13"/>
  <c r="AA1927" i="13"/>
  <c r="AA1926" i="13"/>
  <c r="AA1925" i="13"/>
  <c r="AA1924" i="13"/>
  <c r="AA1923" i="13"/>
  <c r="AA1922" i="13"/>
  <c r="AA1921" i="13"/>
  <c r="AA1920" i="13"/>
  <c r="AA1919" i="13"/>
  <c r="AA1918" i="13"/>
  <c r="AA1917" i="13"/>
  <c r="AA1916" i="13"/>
  <c r="AA1915" i="13"/>
  <c r="AA1914" i="13"/>
  <c r="AA1913" i="13"/>
  <c r="AA1912" i="13"/>
  <c r="AA1911" i="13"/>
  <c r="AA1910" i="13"/>
  <c r="AA1909" i="13"/>
  <c r="AA1908" i="13"/>
  <c r="AA1907" i="13"/>
  <c r="AA1906" i="13"/>
  <c r="AA1905" i="13"/>
  <c r="AA1904" i="13"/>
  <c r="AA1903" i="13"/>
  <c r="AA1902" i="13"/>
  <c r="AA1901" i="13"/>
  <c r="AA1900" i="13"/>
  <c r="AA1899" i="13"/>
  <c r="AA1898" i="13"/>
  <c r="AA1897" i="13"/>
  <c r="AA1896" i="13"/>
  <c r="AA1895" i="13"/>
  <c r="AA1894" i="13"/>
  <c r="AA1893" i="13"/>
  <c r="AA1892" i="13"/>
  <c r="AA1891" i="13"/>
  <c r="AA1890" i="13"/>
  <c r="AA1889" i="13"/>
  <c r="AA1888" i="13"/>
  <c r="AA1887" i="13"/>
  <c r="AA1886" i="13"/>
  <c r="AA1885" i="13"/>
  <c r="AA1884" i="13"/>
  <c r="AA1883" i="13"/>
  <c r="AA1882" i="13"/>
  <c r="AA1881" i="13"/>
  <c r="AA1880" i="13"/>
  <c r="AA1879" i="13"/>
  <c r="AA1878" i="13"/>
  <c r="AA1877" i="13"/>
  <c r="AA1876" i="13"/>
  <c r="AA1875" i="13"/>
  <c r="AA1874" i="13"/>
  <c r="AA1873" i="13"/>
  <c r="AA1872" i="13"/>
  <c r="AA1871" i="13"/>
  <c r="AA1870" i="13"/>
  <c r="AA1869" i="13"/>
  <c r="AA1868" i="13"/>
  <c r="AA1867" i="13"/>
  <c r="AA1866" i="13"/>
  <c r="AA1865" i="13"/>
  <c r="AA1864" i="13"/>
  <c r="AA1863" i="13"/>
  <c r="AA1862" i="13"/>
  <c r="AA1861" i="13"/>
  <c r="AA1860" i="13"/>
  <c r="AA1859" i="13"/>
  <c r="AA1858" i="13"/>
  <c r="AA1857" i="13"/>
  <c r="AA1856" i="13"/>
  <c r="AA1855" i="13"/>
  <c r="AA1854" i="13"/>
  <c r="AA1853" i="13"/>
  <c r="AA1852" i="13"/>
  <c r="AA1851" i="13"/>
  <c r="AA1850" i="13"/>
  <c r="AA1849" i="13"/>
  <c r="AA1848" i="13"/>
  <c r="AA1847" i="13"/>
  <c r="AA1846" i="13"/>
  <c r="AA1845" i="13"/>
  <c r="AA1844" i="13"/>
  <c r="AA1843" i="13"/>
  <c r="AA1842" i="13"/>
  <c r="AA1841" i="13"/>
  <c r="AA1840" i="13"/>
  <c r="AA1839" i="13"/>
  <c r="AA1838" i="13"/>
  <c r="AA1837" i="13"/>
  <c r="AA1836" i="13"/>
  <c r="AA1835" i="13"/>
  <c r="AA1834" i="13"/>
  <c r="AA1833" i="13"/>
  <c r="AA1832" i="13"/>
  <c r="AA1831" i="13"/>
  <c r="AA1830" i="13"/>
  <c r="AA1829" i="13"/>
  <c r="AA1828" i="13"/>
  <c r="AA1827" i="13"/>
  <c r="AA1826" i="13"/>
  <c r="AA1825" i="13"/>
  <c r="AA1824" i="13"/>
  <c r="AA1823" i="13"/>
  <c r="AA1822" i="13"/>
  <c r="AA1821" i="13"/>
  <c r="AA1820" i="13"/>
  <c r="AA1819" i="13"/>
  <c r="AA1818" i="13"/>
  <c r="AA1817" i="13"/>
  <c r="AA1816" i="13"/>
  <c r="AA1815" i="13"/>
  <c r="AA1814" i="13"/>
  <c r="AA1813" i="13"/>
  <c r="AA1812" i="13"/>
  <c r="AA1811" i="13"/>
  <c r="AA1810" i="13"/>
  <c r="AA1809" i="13"/>
  <c r="AA1808" i="13"/>
  <c r="AA1807" i="13"/>
  <c r="AA1806" i="13"/>
  <c r="AA1805" i="13"/>
  <c r="AA1804" i="13"/>
  <c r="AA1803" i="13"/>
  <c r="AA1802" i="13"/>
  <c r="AA1801" i="13"/>
  <c r="AA1800" i="13"/>
  <c r="AA1799" i="13"/>
  <c r="AA1798" i="13"/>
  <c r="AA1797" i="13"/>
  <c r="AA1796" i="13"/>
  <c r="AA1795" i="13"/>
  <c r="AA1794" i="13"/>
  <c r="AA1793" i="13"/>
  <c r="AA1792" i="13"/>
  <c r="AA1791" i="13"/>
  <c r="AA1790" i="13"/>
  <c r="AA1789" i="13"/>
  <c r="AA1788" i="13"/>
  <c r="AA1787" i="13"/>
  <c r="AA1786" i="13"/>
  <c r="AA1785" i="13"/>
  <c r="AA1784" i="13"/>
  <c r="AA1783" i="13"/>
  <c r="AA1782" i="13"/>
  <c r="AA1781" i="13"/>
  <c r="AA1780" i="13"/>
  <c r="AA1779" i="13"/>
  <c r="AA1778" i="13"/>
  <c r="AA1777" i="13"/>
  <c r="AA1776" i="13"/>
  <c r="AA1775" i="13"/>
  <c r="AA1774" i="13"/>
  <c r="AA1773" i="13"/>
  <c r="AA1772" i="13"/>
  <c r="AA1771" i="13"/>
  <c r="AA1770" i="13"/>
  <c r="AA1769" i="13"/>
  <c r="AA1768" i="13"/>
  <c r="AA1767" i="13"/>
  <c r="AA1766" i="13"/>
  <c r="AA1765" i="13"/>
  <c r="AA1764" i="13"/>
  <c r="AA1763" i="13"/>
  <c r="AA1762" i="13"/>
  <c r="AA1761" i="13"/>
  <c r="AA1760" i="13"/>
  <c r="AA1759" i="13"/>
  <c r="AA1758" i="13"/>
  <c r="AA1757" i="13"/>
  <c r="AA1756" i="13"/>
  <c r="AA1755" i="13"/>
  <c r="AA1754" i="13"/>
  <c r="AA1753" i="13"/>
  <c r="AA1752" i="13"/>
  <c r="AA1751" i="13"/>
  <c r="AA1750" i="13"/>
  <c r="AA1749" i="13"/>
  <c r="AA1748" i="13"/>
  <c r="AA1747" i="13"/>
  <c r="AA1746" i="13"/>
  <c r="AA1745" i="13"/>
  <c r="AA1744" i="13"/>
  <c r="AA1743" i="13"/>
  <c r="AA1742" i="13"/>
  <c r="AA1741" i="13"/>
  <c r="AA1740" i="13"/>
  <c r="AA1739" i="13"/>
  <c r="AA1738" i="13"/>
  <c r="AA1737" i="13"/>
  <c r="AA1736" i="13"/>
  <c r="AA1735" i="13"/>
  <c r="AA1734" i="13"/>
  <c r="AA1733" i="13"/>
  <c r="AA1732" i="13"/>
  <c r="AA1731" i="13"/>
  <c r="AA1730" i="13"/>
  <c r="AA1729" i="13"/>
  <c r="AA1728" i="13"/>
  <c r="AA1727" i="13"/>
  <c r="AA1726" i="13"/>
  <c r="AA1725" i="13"/>
  <c r="AA1724" i="13"/>
  <c r="AA1723" i="13"/>
  <c r="AA1722" i="13"/>
  <c r="AA1721" i="13"/>
  <c r="AA1720" i="13"/>
  <c r="AA1719" i="13"/>
  <c r="AA1718" i="13"/>
  <c r="AA1717" i="13"/>
  <c r="AA1716" i="13"/>
  <c r="AA1715" i="13"/>
  <c r="AA1714" i="13"/>
  <c r="AA1713" i="13"/>
  <c r="AA1712" i="13"/>
  <c r="AA1711" i="13"/>
  <c r="AA1710" i="13"/>
  <c r="AA1709" i="13"/>
  <c r="AA1708" i="13"/>
  <c r="AA1707" i="13"/>
  <c r="AA1706" i="13"/>
  <c r="AA1705" i="13"/>
  <c r="AA1704" i="13"/>
  <c r="AA1703" i="13"/>
  <c r="AA1702" i="13"/>
  <c r="AA1701" i="13"/>
  <c r="AA1700" i="13"/>
  <c r="AA1699" i="13"/>
  <c r="AA1698" i="13"/>
  <c r="AA1697" i="13"/>
  <c r="AA1696" i="13"/>
  <c r="AA1695" i="13"/>
  <c r="AA1694" i="13"/>
  <c r="AA1693" i="13"/>
  <c r="AA1692" i="13"/>
  <c r="AA1691" i="13"/>
  <c r="AA1690" i="13"/>
  <c r="AA1689" i="13"/>
  <c r="AA1688" i="13"/>
  <c r="AA1687" i="13"/>
  <c r="AA1686" i="13"/>
  <c r="AA1685" i="13"/>
  <c r="AA1684" i="13"/>
  <c r="AA1683" i="13"/>
  <c r="AA1682" i="13"/>
  <c r="AA1681" i="13"/>
  <c r="AA1680" i="13"/>
  <c r="AA1679" i="13"/>
  <c r="AA1678" i="13"/>
  <c r="AA1677" i="13"/>
  <c r="AA1676" i="13"/>
  <c r="AA1675" i="13"/>
  <c r="AA1674" i="13"/>
  <c r="AA1673" i="13"/>
  <c r="AA1672" i="13"/>
  <c r="AA1671" i="13"/>
  <c r="AA1670" i="13"/>
  <c r="AA1669" i="13"/>
  <c r="AA1668" i="13"/>
  <c r="AA1667" i="13"/>
  <c r="AA1666" i="13"/>
  <c r="AA1665" i="13"/>
  <c r="AA1664" i="13"/>
  <c r="AA1663" i="13"/>
  <c r="AA1662" i="13"/>
  <c r="AA1661" i="13"/>
  <c r="AA1660" i="13"/>
  <c r="AA1659" i="13"/>
  <c r="AA1658" i="13"/>
  <c r="AA1657" i="13"/>
  <c r="AA1656" i="13"/>
  <c r="AA1655" i="13"/>
  <c r="AA1654" i="13"/>
  <c r="AA1653" i="13"/>
  <c r="AA1652" i="13"/>
  <c r="AA1651" i="13"/>
  <c r="AA1650" i="13"/>
  <c r="AA1649" i="13"/>
  <c r="AA1648" i="13"/>
  <c r="AA1647" i="13"/>
  <c r="AA1646" i="13"/>
  <c r="AA1645" i="13"/>
  <c r="AA1644" i="13"/>
  <c r="AA1643" i="13"/>
  <c r="AA1642" i="13"/>
  <c r="AA1641" i="13"/>
  <c r="AA1640" i="13"/>
  <c r="AA1639" i="13"/>
  <c r="AA1638" i="13"/>
  <c r="AA1637" i="13"/>
  <c r="AA1636" i="13"/>
  <c r="AA1635" i="13"/>
  <c r="AA1634" i="13"/>
  <c r="AA1633" i="13"/>
  <c r="AA1632" i="13"/>
  <c r="AA1631" i="13"/>
  <c r="AA1630" i="13"/>
  <c r="AA1629" i="13"/>
  <c r="AA1628" i="13"/>
  <c r="AA1627" i="13"/>
  <c r="AA1626" i="13"/>
  <c r="AA1625" i="13"/>
  <c r="AA1624" i="13"/>
  <c r="AA1623" i="13"/>
  <c r="AA1622" i="13"/>
  <c r="AA1621" i="13"/>
  <c r="AA1620" i="13"/>
  <c r="AA1619" i="13"/>
  <c r="AA1618" i="13"/>
  <c r="AA1617" i="13"/>
  <c r="AA1616" i="13"/>
  <c r="AA1615" i="13"/>
  <c r="AA1614" i="13"/>
  <c r="AA1613" i="13"/>
  <c r="AA1612" i="13"/>
  <c r="AA1611" i="13"/>
  <c r="AA1610" i="13"/>
  <c r="AA1609" i="13"/>
  <c r="AA1608" i="13"/>
  <c r="AA1607" i="13"/>
  <c r="AA1606" i="13"/>
  <c r="AA1605" i="13"/>
  <c r="AA1604" i="13"/>
  <c r="AA1603" i="13"/>
  <c r="AA1602" i="13"/>
  <c r="AA1601" i="13"/>
  <c r="AA1600" i="13"/>
  <c r="AA1599" i="13"/>
  <c r="AA1598" i="13"/>
  <c r="AA1597" i="13"/>
  <c r="AA1596" i="13"/>
  <c r="AA1595" i="13"/>
  <c r="AA1594" i="13"/>
  <c r="AA1593" i="13"/>
  <c r="AA1592" i="13"/>
  <c r="AA1591" i="13"/>
  <c r="AA1590" i="13"/>
  <c r="AA1589" i="13"/>
  <c r="AA1588" i="13"/>
  <c r="AA1587" i="13"/>
  <c r="AA1586" i="13"/>
  <c r="AA1585" i="13"/>
  <c r="AA1584" i="13"/>
  <c r="AA1583" i="13"/>
  <c r="AA1582" i="13"/>
  <c r="AA1581" i="13"/>
  <c r="AA1580" i="13"/>
  <c r="AA1579" i="13"/>
  <c r="AA1578" i="13"/>
  <c r="AA1577" i="13"/>
  <c r="AA1576" i="13"/>
  <c r="AA1575" i="13"/>
  <c r="AA1574" i="13"/>
  <c r="AA1573" i="13"/>
  <c r="AA1572" i="13"/>
  <c r="AA1571" i="13"/>
  <c r="AA1570" i="13"/>
  <c r="AA1569" i="13"/>
  <c r="AA1568" i="13"/>
  <c r="AA1567" i="13"/>
  <c r="AA1566" i="13"/>
  <c r="AA1565" i="13"/>
  <c r="AA1564" i="13"/>
  <c r="AA1563" i="13"/>
  <c r="AA1562" i="13"/>
  <c r="AA1561" i="13"/>
  <c r="AA1560" i="13"/>
  <c r="AA1559" i="13"/>
  <c r="AA1558" i="13"/>
  <c r="AA1557" i="13"/>
  <c r="AA1556" i="13"/>
  <c r="AA1555" i="13"/>
  <c r="AA1554" i="13"/>
  <c r="AA1553" i="13"/>
  <c r="AA1552" i="13"/>
  <c r="AA1551" i="13"/>
  <c r="AA1550" i="13"/>
  <c r="AA1549" i="13"/>
  <c r="AA1548" i="13"/>
  <c r="AA1547" i="13"/>
  <c r="AA1546" i="13"/>
  <c r="AA1545" i="13"/>
  <c r="AA1544" i="13"/>
  <c r="AA1543" i="13"/>
  <c r="AA1542" i="13"/>
  <c r="AA1541" i="13"/>
  <c r="AA1540" i="13"/>
  <c r="AA1539" i="13"/>
  <c r="AA1538" i="13"/>
  <c r="AA1537" i="13"/>
  <c r="AA1536" i="13"/>
  <c r="AA1535" i="13"/>
  <c r="AA1534" i="13"/>
  <c r="AA1533" i="13"/>
  <c r="AA1532" i="13"/>
  <c r="AA1531" i="13"/>
  <c r="AA1530" i="13"/>
  <c r="AA1529" i="13"/>
  <c r="AA1528" i="13"/>
  <c r="AA1527" i="13"/>
  <c r="AA1526" i="13"/>
  <c r="AA1525" i="13"/>
  <c r="AA1524" i="13"/>
  <c r="AA1523" i="13"/>
  <c r="AA1522" i="13"/>
  <c r="AA1521" i="13"/>
  <c r="AA1520" i="13"/>
  <c r="AA1519" i="13"/>
  <c r="AA1518" i="13"/>
  <c r="AA1517" i="13"/>
  <c r="AA1516" i="13"/>
  <c r="AA1515" i="13"/>
  <c r="AA1514" i="13"/>
  <c r="AA1513" i="13"/>
  <c r="AA1512" i="13"/>
  <c r="AA1511" i="13"/>
  <c r="AA1510" i="13"/>
  <c r="AA1509" i="13"/>
  <c r="AA1508" i="13"/>
  <c r="AA1507" i="13"/>
  <c r="AA1506" i="13"/>
  <c r="AA1505" i="13"/>
  <c r="AA1504" i="13"/>
  <c r="AA1503" i="13"/>
  <c r="AA1502" i="13"/>
  <c r="AA1501" i="13"/>
  <c r="AA1500" i="13"/>
  <c r="AA1499" i="13"/>
  <c r="AA1498" i="13"/>
  <c r="AA1497" i="13"/>
  <c r="AA1496" i="13"/>
  <c r="AA1495" i="13"/>
  <c r="AA1494" i="13"/>
  <c r="AA1493" i="13"/>
  <c r="AA1492" i="13"/>
  <c r="AA1491" i="13"/>
  <c r="AA1490" i="13"/>
  <c r="AA1489" i="13"/>
  <c r="AA1488" i="13"/>
  <c r="AA1487" i="13"/>
  <c r="AA1486" i="13"/>
  <c r="AA1485" i="13"/>
  <c r="AA1484" i="13"/>
  <c r="AA1483" i="13"/>
  <c r="AA1482" i="13"/>
  <c r="AA1481" i="13"/>
  <c r="AA1480" i="13"/>
  <c r="AA1479" i="13"/>
  <c r="AA1478" i="13"/>
  <c r="AA1477" i="13"/>
  <c r="AA1476" i="13"/>
  <c r="AA1475" i="13"/>
  <c r="AA1474" i="13"/>
  <c r="AA1473" i="13"/>
  <c r="AA1472" i="13"/>
  <c r="AA1471" i="13"/>
  <c r="AA1470" i="13"/>
  <c r="AA1469" i="13"/>
  <c r="AA1468" i="13"/>
  <c r="AA1467" i="13"/>
  <c r="AA1466" i="13"/>
  <c r="AA1465" i="13"/>
  <c r="AA1464" i="13"/>
  <c r="AA1463" i="13"/>
  <c r="AA1462" i="13"/>
  <c r="AA1461" i="13"/>
  <c r="AA1460" i="13"/>
  <c r="AA1459" i="13"/>
  <c r="AA1458" i="13"/>
  <c r="AA1457" i="13"/>
  <c r="AA1456" i="13"/>
  <c r="AA1455" i="13"/>
  <c r="AA1454" i="13"/>
  <c r="AA1453" i="13"/>
  <c r="AA1452" i="13"/>
  <c r="AA1451" i="13"/>
  <c r="AA1450" i="13"/>
  <c r="AA1449" i="13"/>
  <c r="AA1448" i="13"/>
  <c r="AA1447" i="13"/>
  <c r="AA1446" i="13"/>
  <c r="AA1445" i="13"/>
  <c r="AA1444" i="13"/>
  <c r="AA1443" i="13"/>
  <c r="AA1442" i="13"/>
  <c r="AA1441" i="13"/>
  <c r="AA1440" i="13"/>
  <c r="AA1439" i="13"/>
  <c r="AA1438" i="13"/>
  <c r="AA1437" i="13"/>
  <c r="AA1436" i="13"/>
  <c r="AA1435" i="13"/>
  <c r="AA1434" i="13"/>
  <c r="AA1433" i="13"/>
  <c r="AA1432" i="13"/>
  <c r="AA1431" i="13"/>
  <c r="AA1430" i="13"/>
  <c r="AA1429" i="13"/>
  <c r="AA1428" i="13"/>
  <c r="AA1427" i="13"/>
  <c r="AA1426" i="13"/>
  <c r="AA1425" i="13"/>
  <c r="AA1424" i="13"/>
  <c r="AA1423" i="13"/>
  <c r="AA1422" i="13"/>
  <c r="AA1421" i="13"/>
  <c r="AA1420" i="13"/>
  <c r="AA1419" i="13"/>
  <c r="AA1418" i="13"/>
  <c r="AA1417" i="13"/>
  <c r="AA1416" i="13"/>
  <c r="AA1415" i="13"/>
  <c r="AA1414" i="13"/>
  <c r="AA1413" i="13"/>
  <c r="AA1412" i="13"/>
  <c r="AA1411" i="13"/>
  <c r="AA1410" i="13"/>
  <c r="AA1409" i="13"/>
  <c r="AA1408" i="13"/>
  <c r="AA1407" i="13"/>
  <c r="AA1406" i="13"/>
  <c r="AA1405" i="13"/>
  <c r="AA1404" i="13"/>
  <c r="AA1403" i="13"/>
  <c r="AA1402" i="13"/>
  <c r="AA1401" i="13"/>
  <c r="AA1400" i="13"/>
  <c r="AA1399" i="13"/>
  <c r="AA1398" i="13"/>
  <c r="AA1397" i="13"/>
  <c r="AA1396" i="13"/>
  <c r="AA1395" i="13"/>
  <c r="AA1394" i="13"/>
  <c r="AA1393" i="13"/>
  <c r="AA1392" i="13"/>
  <c r="AA1391" i="13"/>
  <c r="AA1390" i="13"/>
  <c r="AA1389" i="13"/>
  <c r="AA1388" i="13"/>
  <c r="AA1387" i="13"/>
  <c r="AA1386" i="13"/>
  <c r="AA1385" i="13"/>
  <c r="AA1384" i="13"/>
  <c r="AA1383" i="13"/>
  <c r="AA1382" i="13"/>
  <c r="AA1381" i="13"/>
  <c r="AA1380" i="13"/>
  <c r="AA1379" i="13"/>
  <c r="AA1378" i="13"/>
  <c r="AA1377" i="13"/>
  <c r="AA1376" i="13"/>
  <c r="AA1375" i="13"/>
  <c r="AA1374" i="13"/>
  <c r="AA1373" i="13"/>
  <c r="AA1372" i="13"/>
  <c r="AA1371" i="13"/>
  <c r="AA1370" i="13"/>
  <c r="AA1369" i="13"/>
  <c r="AA1368" i="13"/>
  <c r="AA1367" i="13"/>
  <c r="AA1366" i="13"/>
  <c r="AA1365" i="13"/>
  <c r="AA1364" i="13"/>
  <c r="AA1363" i="13"/>
  <c r="AA1362" i="13"/>
  <c r="AA1361" i="13"/>
  <c r="AA1360" i="13"/>
  <c r="AA1359" i="13"/>
  <c r="AA1358" i="13"/>
  <c r="AA1357" i="13"/>
  <c r="AA1356" i="13"/>
  <c r="AA1355" i="13"/>
  <c r="AA1354" i="13"/>
  <c r="AA1353" i="13"/>
  <c r="AA1352" i="13"/>
  <c r="AA1351" i="13"/>
  <c r="AA1350" i="13"/>
  <c r="AA1349" i="13"/>
  <c r="AA1348" i="13"/>
  <c r="AA1347" i="13"/>
  <c r="AA1346" i="13"/>
  <c r="AA1345" i="13"/>
  <c r="AA1344" i="13"/>
  <c r="AA1343" i="13"/>
  <c r="AA1342" i="13"/>
  <c r="AA1341" i="13"/>
  <c r="AA1340" i="13"/>
  <c r="AA1339" i="13"/>
  <c r="AA1338" i="13"/>
  <c r="AA1337" i="13"/>
  <c r="AA1336" i="13"/>
  <c r="AA1335" i="13"/>
  <c r="AA1334" i="13"/>
  <c r="AA1333" i="13"/>
  <c r="AA1332" i="13"/>
  <c r="AA1331" i="13"/>
  <c r="AA1330" i="13"/>
  <c r="AA1329" i="13"/>
  <c r="AA1328" i="13"/>
  <c r="AA1327" i="13"/>
  <c r="AA1326" i="13"/>
  <c r="AA1325" i="13"/>
  <c r="AA1324" i="13"/>
  <c r="AA1323" i="13"/>
  <c r="AA1322" i="13"/>
  <c r="AA1321" i="13"/>
  <c r="AA1320" i="13"/>
  <c r="AA1319" i="13"/>
  <c r="AA1318" i="13"/>
  <c r="AA1317" i="13"/>
  <c r="AA1316" i="13"/>
  <c r="AA1315" i="13"/>
  <c r="AA1314" i="13"/>
  <c r="AA1313" i="13"/>
  <c r="AA1312" i="13"/>
  <c r="AA1311" i="13"/>
  <c r="AA1310" i="13"/>
  <c r="AA1309" i="13"/>
  <c r="AA1308" i="13"/>
  <c r="AA1307" i="13"/>
  <c r="AA1306" i="13"/>
  <c r="AA1305" i="13"/>
  <c r="AA1304" i="13"/>
  <c r="AA1303" i="13"/>
  <c r="AA1302" i="13"/>
  <c r="AA1301" i="13"/>
  <c r="AA1300" i="13"/>
  <c r="AA1299" i="13"/>
  <c r="AA1298" i="13"/>
  <c r="AA1297" i="13"/>
  <c r="AA1296" i="13"/>
  <c r="AA1295" i="13"/>
  <c r="AA1294" i="13"/>
  <c r="AA1293" i="13"/>
  <c r="AA1292" i="13"/>
  <c r="AA1291" i="13"/>
  <c r="AA1290" i="13"/>
  <c r="AA1289" i="13"/>
  <c r="AA1288" i="13"/>
  <c r="AA1287" i="13"/>
  <c r="AA1286" i="13"/>
  <c r="AA1285" i="13"/>
  <c r="AA1284" i="13"/>
  <c r="AA1283" i="13"/>
  <c r="AA1282" i="13"/>
  <c r="AA1281" i="13"/>
  <c r="AA1280" i="13"/>
  <c r="AA1279" i="13"/>
  <c r="AA1278" i="13"/>
  <c r="AA1277" i="13"/>
  <c r="AA1276" i="13"/>
  <c r="AA1275" i="13"/>
  <c r="AA1274" i="13"/>
  <c r="AA1273" i="13"/>
  <c r="AA1272" i="13"/>
  <c r="AA1271" i="13"/>
  <c r="AA1270" i="13"/>
  <c r="AA1269" i="13"/>
  <c r="AA1268" i="13"/>
  <c r="AA1267" i="13"/>
  <c r="AA1266" i="13"/>
  <c r="AA1265" i="13"/>
  <c r="AA1264" i="13"/>
  <c r="AA1263" i="13"/>
  <c r="AA1262" i="13"/>
  <c r="AA1261" i="13"/>
  <c r="AA1260" i="13"/>
  <c r="AA1259" i="13"/>
  <c r="AA1258" i="13"/>
  <c r="AA1257" i="13"/>
  <c r="AA1256" i="13"/>
  <c r="AA1255" i="13"/>
  <c r="AA1254" i="13"/>
  <c r="AA1253" i="13"/>
  <c r="AA1252" i="13"/>
  <c r="AA1251" i="13"/>
  <c r="AA1250" i="13"/>
  <c r="AA1249" i="13"/>
  <c r="AA1248" i="13"/>
  <c r="AA1247" i="13"/>
  <c r="AA1246" i="13"/>
  <c r="AA1245" i="13"/>
  <c r="AA1244" i="13"/>
  <c r="AA1243" i="13"/>
  <c r="AA1242" i="13"/>
  <c r="AA1241" i="13"/>
  <c r="AA1240" i="13"/>
  <c r="AA1239" i="13"/>
  <c r="AA1238" i="13"/>
  <c r="AA1237" i="13"/>
  <c r="AA1236" i="13"/>
  <c r="AA1235" i="13"/>
  <c r="AA1234" i="13"/>
  <c r="AA1233" i="13"/>
  <c r="AA1232" i="13"/>
  <c r="AA1231" i="13"/>
  <c r="AA1230" i="13"/>
  <c r="AA1229" i="13"/>
  <c r="AA1228" i="13"/>
  <c r="AA1227" i="13"/>
  <c r="AA1226" i="13"/>
  <c r="AA1225" i="13"/>
  <c r="AA1224" i="13"/>
  <c r="AA1223" i="13"/>
  <c r="AA1222" i="13"/>
  <c r="AA1221" i="13"/>
  <c r="AA1220" i="13"/>
  <c r="AA1219" i="13"/>
  <c r="AA1218" i="13"/>
  <c r="AA1217" i="13"/>
  <c r="AA1216" i="13"/>
  <c r="AA1215" i="13"/>
  <c r="AA1214" i="13"/>
  <c r="AA1213" i="13"/>
  <c r="AA1212" i="13"/>
  <c r="AA1211" i="13"/>
  <c r="AA1210" i="13"/>
  <c r="AA1209" i="13"/>
  <c r="AA1208" i="13"/>
  <c r="AA1207" i="13"/>
  <c r="AA1206" i="13"/>
  <c r="AA1205" i="13"/>
  <c r="AA1204" i="13"/>
  <c r="AA1203" i="13"/>
  <c r="AA1202" i="13"/>
  <c r="AA1201" i="13"/>
  <c r="AA1200" i="13"/>
  <c r="AA1199" i="13"/>
  <c r="AA1198" i="13"/>
  <c r="AA1197" i="13"/>
  <c r="AA1196" i="13"/>
  <c r="AA1195" i="13"/>
  <c r="AA1194" i="13"/>
  <c r="AA1193" i="13"/>
  <c r="AA1192" i="13"/>
  <c r="AA1191" i="13"/>
  <c r="AA1190" i="13"/>
  <c r="AA1189" i="13"/>
  <c r="AA1188" i="13"/>
  <c r="AA1187" i="13"/>
  <c r="AA1186" i="13"/>
  <c r="AA1185" i="13"/>
  <c r="AA1184" i="13"/>
  <c r="AA1183" i="13"/>
  <c r="AA1182" i="13"/>
  <c r="AA1181" i="13"/>
  <c r="AA1180" i="13"/>
  <c r="AA1179" i="13"/>
  <c r="AA1178" i="13"/>
  <c r="AA1177" i="13"/>
  <c r="AA1176" i="13"/>
  <c r="AA1175" i="13"/>
  <c r="AA1174" i="13"/>
  <c r="AA1173" i="13"/>
  <c r="AA1172" i="13"/>
  <c r="AA1171" i="13"/>
  <c r="AA1170" i="13"/>
  <c r="AA1169" i="13"/>
  <c r="AA1168" i="13"/>
  <c r="AA1167" i="13"/>
  <c r="AA1166" i="13"/>
  <c r="AA1165" i="13"/>
  <c r="AA1164" i="13"/>
  <c r="AA1163" i="13"/>
  <c r="AA1162" i="13"/>
  <c r="AA1161" i="13"/>
  <c r="AA1160" i="13"/>
  <c r="AA1159" i="13"/>
  <c r="AA1158" i="13"/>
  <c r="AA1157" i="13"/>
  <c r="AA1156" i="13"/>
  <c r="AA1155" i="13"/>
  <c r="AA1154" i="13"/>
  <c r="AA1153" i="13"/>
  <c r="AA1152" i="13"/>
  <c r="AA1151" i="13"/>
  <c r="AA1150" i="13"/>
  <c r="AA1149" i="13"/>
  <c r="AA1148" i="13"/>
  <c r="AA1147" i="13"/>
  <c r="AA1146" i="13"/>
  <c r="AA1145" i="13"/>
  <c r="AA1144" i="13"/>
  <c r="AA1143" i="13"/>
  <c r="AA1142" i="13"/>
  <c r="AA1141" i="13"/>
  <c r="AA1140" i="13"/>
  <c r="AA1139" i="13"/>
  <c r="AA1138" i="13"/>
  <c r="AA1137" i="13"/>
  <c r="AA1136" i="13"/>
  <c r="AA1135" i="13"/>
  <c r="AA1134" i="13"/>
  <c r="AA1133" i="13"/>
  <c r="AA1132" i="13"/>
  <c r="AA1131" i="13"/>
  <c r="AA1130" i="13"/>
  <c r="AA1129" i="13"/>
  <c r="AA1128" i="13"/>
  <c r="AA1127" i="13"/>
  <c r="AA1126" i="13"/>
  <c r="AA1125" i="13"/>
  <c r="AA1124" i="13"/>
  <c r="AA1123" i="13"/>
  <c r="AA1122" i="13"/>
  <c r="AA1121" i="13"/>
  <c r="AA1120" i="13"/>
  <c r="AA1119" i="13"/>
  <c r="AA1118" i="13"/>
  <c r="AA1117" i="13"/>
  <c r="AA1116" i="13"/>
  <c r="AA1115" i="13"/>
  <c r="AA1114" i="13"/>
  <c r="AA1113" i="13"/>
  <c r="AA1112" i="13"/>
  <c r="AA1111" i="13"/>
  <c r="AA1110" i="13"/>
  <c r="AA1109" i="13"/>
  <c r="AA1108" i="13"/>
  <c r="AA1107" i="13"/>
  <c r="AA1106" i="13"/>
  <c r="AA1105" i="13"/>
  <c r="AA1104" i="13"/>
  <c r="AA1103" i="13"/>
  <c r="AA1102" i="13"/>
  <c r="AA1101" i="13"/>
  <c r="AA1100" i="13"/>
  <c r="AA1099" i="13"/>
  <c r="AA1098" i="13"/>
  <c r="AA1097" i="13"/>
  <c r="AA1096" i="13"/>
  <c r="AA1095" i="13"/>
  <c r="AA1094" i="13"/>
  <c r="AA1093" i="13"/>
  <c r="AA1092" i="13"/>
  <c r="AA1091" i="13"/>
  <c r="AA1090" i="13"/>
  <c r="AA1089" i="13"/>
  <c r="AA1088" i="13"/>
  <c r="AA1087" i="13"/>
  <c r="AA1086" i="13"/>
  <c r="AA1085" i="13"/>
  <c r="AA1084" i="13"/>
  <c r="AA1083" i="13"/>
  <c r="AA1082" i="13"/>
  <c r="AA1081" i="13"/>
  <c r="AA1080" i="13"/>
  <c r="AA1079" i="13"/>
  <c r="AA1078" i="13"/>
  <c r="AA1077" i="13"/>
  <c r="AA1076" i="13"/>
  <c r="AA1075" i="13"/>
  <c r="AA1074" i="13"/>
  <c r="AA1073" i="13"/>
  <c r="AA1072" i="13"/>
  <c r="AA1071" i="13"/>
  <c r="AA1070" i="13"/>
  <c r="AA1069" i="13"/>
  <c r="AA1068" i="13"/>
  <c r="AA1067" i="13"/>
  <c r="AA1066" i="13"/>
  <c r="AA1065" i="13"/>
  <c r="AA1064" i="13"/>
  <c r="AA1063" i="13"/>
  <c r="AA1062" i="13"/>
  <c r="AA1061" i="13"/>
  <c r="AA1060" i="13"/>
  <c r="AA1059" i="13"/>
  <c r="AA1058" i="13"/>
  <c r="AA1057" i="13"/>
  <c r="AA1056" i="13"/>
  <c r="AA1055" i="13"/>
  <c r="AA1054" i="13"/>
  <c r="AA1053" i="13"/>
  <c r="AA1052" i="13"/>
  <c r="AA1051" i="13"/>
  <c r="AA1050" i="13"/>
  <c r="AA1049" i="13"/>
  <c r="AA1048" i="13"/>
  <c r="AA1047" i="13"/>
  <c r="AA1046" i="13"/>
  <c r="AA1045" i="13"/>
  <c r="AA1044" i="13"/>
  <c r="AA1043" i="13"/>
  <c r="AA1042" i="13"/>
  <c r="AA1041" i="13"/>
  <c r="AA1040" i="13"/>
  <c r="AA1039" i="13"/>
  <c r="AA1038" i="13"/>
  <c r="AA1037" i="13"/>
  <c r="AA1036" i="13"/>
  <c r="AA1035" i="13"/>
  <c r="AA1034" i="13"/>
  <c r="AA1033" i="13"/>
  <c r="AA1032" i="13"/>
  <c r="AA1031" i="13"/>
  <c r="AA1030" i="13"/>
  <c r="AA1029" i="13"/>
  <c r="AA1028" i="13"/>
  <c r="AA1027" i="13"/>
  <c r="AA1026" i="13"/>
  <c r="AA1025" i="13"/>
  <c r="AA1024" i="13"/>
  <c r="AA1023" i="13"/>
  <c r="AA1022" i="13"/>
  <c r="AA1021" i="13"/>
  <c r="AA1020" i="13"/>
  <c r="AA1019" i="13"/>
  <c r="AA1018" i="13"/>
  <c r="AA1017" i="13"/>
  <c r="AA1016" i="13"/>
  <c r="AA1015" i="13"/>
  <c r="AA1014" i="13"/>
  <c r="AA1013" i="13"/>
  <c r="AA1012" i="13"/>
  <c r="AA1011" i="13"/>
  <c r="AA1010" i="13"/>
  <c r="AA1009" i="13"/>
  <c r="AA1008" i="13"/>
  <c r="AA1007" i="13"/>
  <c r="AA1006" i="13"/>
  <c r="AA1005" i="13"/>
  <c r="AA1004" i="13"/>
  <c r="AA1003" i="13"/>
  <c r="AA1002" i="13"/>
  <c r="AA1001" i="13"/>
  <c r="AA1000" i="13"/>
  <c r="AA999" i="13"/>
  <c r="AA998" i="13"/>
  <c r="AA997" i="13"/>
  <c r="AA996" i="13"/>
  <c r="AA995" i="13"/>
  <c r="AA994" i="13"/>
  <c r="AA993" i="13"/>
  <c r="AA992" i="13"/>
  <c r="AA991" i="13"/>
  <c r="AA990" i="13"/>
  <c r="AA989" i="13"/>
  <c r="AA988" i="13"/>
  <c r="AA987" i="13"/>
  <c r="AA986" i="13"/>
  <c r="AA985" i="13"/>
  <c r="AA984" i="13"/>
  <c r="AA983" i="13"/>
  <c r="AA982" i="13"/>
  <c r="AA981" i="13"/>
  <c r="AA980" i="13"/>
  <c r="AA979" i="13"/>
  <c r="AA978" i="13"/>
  <c r="AA977" i="13"/>
  <c r="AA976" i="13"/>
  <c r="AA975" i="13"/>
  <c r="AA974" i="13"/>
  <c r="AA973" i="13"/>
  <c r="AA972" i="13"/>
  <c r="AA971" i="13"/>
  <c r="AA970" i="13"/>
  <c r="AA969" i="13"/>
  <c r="AA968" i="13"/>
  <c r="AA967" i="13"/>
  <c r="AA966" i="13"/>
  <c r="AA965" i="13"/>
  <c r="AA964" i="13"/>
  <c r="AA963" i="13"/>
  <c r="AA962" i="13"/>
  <c r="AA961" i="13"/>
  <c r="AA960" i="13"/>
  <c r="AA959" i="13"/>
  <c r="AA958" i="13"/>
  <c r="AA957" i="13"/>
  <c r="AA956" i="13"/>
  <c r="AA955" i="13"/>
  <c r="AA954" i="13"/>
  <c r="AA953" i="13"/>
  <c r="AA952" i="13"/>
  <c r="AA951" i="13"/>
  <c r="AA950" i="13"/>
  <c r="AA949" i="13"/>
  <c r="AA948" i="13"/>
  <c r="AA947" i="13"/>
  <c r="AA946" i="13"/>
  <c r="AA945" i="13"/>
  <c r="AA944" i="13"/>
  <c r="AA943" i="13"/>
  <c r="AA942" i="13"/>
  <c r="AA941" i="13"/>
  <c r="AA940" i="13"/>
  <c r="AA939" i="13"/>
  <c r="AA938" i="13"/>
  <c r="AA937" i="13"/>
  <c r="AA936" i="13"/>
  <c r="AA935" i="13"/>
  <c r="AA934" i="13"/>
  <c r="AA933" i="13"/>
  <c r="AA932" i="13"/>
  <c r="AA931" i="13"/>
  <c r="AA930" i="13"/>
  <c r="AA929" i="13"/>
  <c r="AA928" i="13"/>
  <c r="AA927" i="13"/>
  <c r="AA926" i="13"/>
  <c r="AA925" i="13"/>
  <c r="AA924" i="13"/>
  <c r="AA923" i="13"/>
  <c r="AA922" i="13"/>
  <c r="AA921" i="13"/>
  <c r="AA920" i="13"/>
  <c r="AA919" i="13"/>
  <c r="AA918" i="13"/>
  <c r="AA917" i="13"/>
  <c r="AA916" i="13"/>
  <c r="AA915" i="13"/>
  <c r="AA914" i="13"/>
  <c r="AA913" i="13"/>
  <c r="AA912" i="13"/>
  <c r="AA911" i="13"/>
  <c r="AA910" i="13"/>
  <c r="AA909" i="13"/>
  <c r="AA908" i="13"/>
  <c r="AA907" i="13"/>
  <c r="AA906" i="13"/>
  <c r="AA905" i="13"/>
  <c r="AA904" i="13"/>
  <c r="AA903" i="13"/>
  <c r="AA902" i="13"/>
  <c r="AA901" i="13"/>
  <c r="AA900" i="13"/>
  <c r="AA899" i="13"/>
  <c r="AA898" i="13"/>
  <c r="AA897" i="13"/>
  <c r="AA896" i="13"/>
  <c r="AA895" i="13"/>
  <c r="AA894" i="13"/>
  <c r="AA893" i="13"/>
  <c r="AA892" i="13"/>
  <c r="AA891" i="13"/>
  <c r="AA890" i="13"/>
  <c r="AA889" i="13"/>
  <c r="AA888" i="13"/>
  <c r="AA887" i="13"/>
  <c r="AA886" i="13"/>
  <c r="AA885" i="13"/>
  <c r="AA884" i="13"/>
  <c r="AA883" i="13"/>
  <c r="AA882" i="13"/>
  <c r="AA881" i="13"/>
  <c r="AA880" i="13"/>
  <c r="AA879" i="13"/>
  <c r="AA878" i="13"/>
  <c r="AA877" i="13"/>
  <c r="AA876" i="13"/>
  <c r="AA875" i="13"/>
  <c r="AA874" i="13"/>
  <c r="AA873" i="13"/>
  <c r="AA872" i="13"/>
  <c r="AA871" i="13"/>
  <c r="AA870" i="13"/>
  <c r="AA869" i="13"/>
  <c r="AA868" i="13"/>
  <c r="AA867" i="13"/>
  <c r="AA866" i="13"/>
  <c r="AA865" i="13"/>
  <c r="AA864" i="13"/>
  <c r="AA863" i="13"/>
  <c r="AA862" i="13"/>
  <c r="AA861" i="13"/>
  <c r="AA860" i="13"/>
  <c r="AA859" i="13"/>
  <c r="AA858" i="13"/>
  <c r="AA857" i="13"/>
  <c r="AA856" i="13"/>
  <c r="AA855" i="13"/>
  <c r="AA854" i="13"/>
  <c r="AA853" i="13"/>
  <c r="AA852" i="13"/>
  <c r="AA851" i="13"/>
  <c r="AA850" i="13"/>
  <c r="AA849" i="13"/>
  <c r="AA848" i="13"/>
  <c r="AA847" i="13"/>
  <c r="AA846" i="13"/>
  <c r="AA845" i="13"/>
  <c r="AA844" i="13"/>
  <c r="AA843" i="13"/>
  <c r="AA842" i="13"/>
  <c r="AA841" i="13"/>
  <c r="AA840" i="13"/>
  <c r="AA839" i="13"/>
  <c r="AA838" i="13"/>
  <c r="AA837" i="13"/>
  <c r="AA836" i="13"/>
  <c r="AA835" i="13"/>
  <c r="AA834" i="13"/>
  <c r="AA833" i="13"/>
  <c r="AA832" i="13"/>
  <c r="AA831" i="13"/>
  <c r="AA830" i="13"/>
  <c r="AA829" i="13"/>
  <c r="AA828" i="13"/>
  <c r="AA827" i="13"/>
  <c r="AA826" i="13"/>
  <c r="AA825" i="13"/>
  <c r="AA824" i="13"/>
  <c r="AA823" i="13"/>
  <c r="AA822" i="13"/>
  <c r="AA821" i="13"/>
  <c r="AA820" i="13"/>
  <c r="AA819" i="13"/>
  <c r="AA818" i="13"/>
  <c r="AA817" i="13"/>
  <c r="AA816" i="13"/>
  <c r="AA815" i="13"/>
  <c r="AA814" i="13"/>
  <c r="AA813" i="13"/>
  <c r="AA812" i="13"/>
  <c r="AA811" i="13"/>
  <c r="AA810" i="13"/>
  <c r="AA809" i="13"/>
  <c r="AA808" i="13"/>
  <c r="AA807" i="13"/>
  <c r="AA806" i="13"/>
  <c r="AA805" i="13"/>
  <c r="AA804" i="13"/>
  <c r="AA803" i="13"/>
  <c r="AA802" i="13"/>
  <c r="AA801" i="13"/>
  <c r="AA800" i="13"/>
  <c r="AA799" i="13"/>
  <c r="AA798" i="13"/>
  <c r="AA797" i="13"/>
  <c r="AA796" i="13"/>
  <c r="AA795" i="13"/>
  <c r="AA794" i="13"/>
  <c r="AA793" i="13"/>
  <c r="AA792" i="13"/>
  <c r="AA791" i="13"/>
  <c r="AA790" i="13"/>
  <c r="AA789" i="13"/>
  <c r="AA788" i="13"/>
  <c r="AA787" i="13"/>
  <c r="AA786" i="13"/>
  <c r="AA785" i="13"/>
  <c r="AA784" i="13"/>
  <c r="AA783" i="13"/>
  <c r="AA782" i="13"/>
  <c r="AA781" i="13"/>
  <c r="AA780" i="13"/>
  <c r="AA779" i="13"/>
  <c r="AA778" i="13"/>
  <c r="AA777" i="13"/>
  <c r="AA776" i="13"/>
  <c r="AA775" i="13"/>
  <c r="AA774" i="13"/>
  <c r="AA773" i="13"/>
  <c r="AA772" i="13"/>
  <c r="AA771" i="13"/>
  <c r="AA770" i="13"/>
  <c r="AA769" i="13"/>
  <c r="AA768" i="13"/>
  <c r="AA767" i="13"/>
  <c r="AA766" i="13"/>
  <c r="AA765" i="13"/>
  <c r="AA764" i="13"/>
  <c r="AA763" i="13"/>
  <c r="AA762" i="13"/>
  <c r="AA761" i="13"/>
  <c r="AA760" i="13"/>
  <c r="AA759" i="13"/>
  <c r="AA758" i="13"/>
  <c r="AA757" i="13"/>
  <c r="AA756" i="13"/>
  <c r="AA755" i="13"/>
  <c r="AA754" i="13"/>
  <c r="AA753" i="13"/>
  <c r="AA752" i="13"/>
  <c r="AA751" i="13"/>
  <c r="AA750" i="13"/>
  <c r="AA749" i="13"/>
  <c r="AA748" i="13"/>
  <c r="AA747" i="13"/>
  <c r="AA746" i="13"/>
  <c r="AA745" i="13"/>
  <c r="AA744" i="13"/>
  <c r="AA743" i="13"/>
  <c r="AA742" i="13"/>
  <c r="AA741" i="13"/>
  <c r="AA740" i="13"/>
  <c r="AA739" i="13"/>
  <c r="AA738" i="13"/>
  <c r="AA737" i="13"/>
  <c r="AA736" i="13"/>
  <c r="AA735" i="13"/>
  <c r="AA734" i="13"/>
  <c r="AA733" i="13"/>
  <c r="AA732" i="13"/>
  <c r="AA731" i="13"/>
  <c r="AA730" i="13"/>
  <c r="AA729" i="13"/>
  <c r="AA728" i="13"/>
  <c r="AA727" i="13"/>
  <c r="AA726" i="13"/>
  <c r="AA725" i="13"/>
  <c r="AA724" i="13"/>
  <c r="AA723" i="13"/>
  <c r="AA722" i="13"/>
  <c r="AA721" i="13"/>
  <c r="AA720" i="13"/>
  <c r="AA719" i="13"/>
  <c r="AA718" i="13"/>
  <c r="AA717" i="13"/>
  <c r="AA716" i="13"/>
  <c r="AA715" i="13"/>
  <c r="AA714" i="13"/>
  <c r="AA713" i="13"/>
  <c r="AA712" i="13"/>
  <c r="AA711" i="13"/>
  <c r="AA710" i="13"/>
  <c r="AA709" i="13"/>
  <c r="AA708" i="13"/>
  <c r="AA707" i="13"/>
  <c r="AA706" i="13"/>
  <c r="AA705" i="13"/>
  <c r="AA704" i="13"/>
  <c r="AA703" i="13"/>
  <c r="AA702" i="13"/>
  <c r="AA701" i="13"/>
  <c r="AA700" i="13"/>
  <c r="AA699" i="13"/>
  <c r="AA698" i="13"/>
  <c r="AA697" i="13"/>
  <c r="AA696" i="13"/>
  <c r="AA695" i="13"/>
  <c r="AA694" i="13"/>
  <c r="AA693" i="13"/>
  <c r="AA692" i="13"/>
  <c r="AA691" i="13"/>
  <c r="AA690" i="13"/>
  <c r="AA689" i="13"/>
  <c r="AA688" i="13"/>
  <c r="AA687" i="13"/>
  <c r="AA686" i="13"/>
  <c r="AA685" i="13"/>
  <c r="AA684" i="13"/>
  <c r="AA683" i="13"/>
  <c r="AA682" i="13"/>
  <c r="AA681" i="13"/>
  <c r="AA680" i="13"/>
  <c r="AA679" i="13"/>
  <c r="AA678" i="13"/>
  <c r="AA677" i="13"/>
  <c r="AA676" i="13"/>
  <c r="AA675" i="13"/>
  <c r="AA674" i="13"/>
  <c r="AA673" i="13"/>
  <c r="AA672" i="13"/>
  <c r="AA671" i="13"/>
  <c r="AA670" i="13"/>
  <c r="AA669" i="13"/>
  <c r="AA668" i="13"/>
  <c r="AA667" i="13"/>
  <c r="AA666" i="13"/>
  <c r="AA665" i="13"/>
  <c r="AA664" i="13"/>
  <c r="AA663" i="13"/>
  <c r="AA662" i="13"/>
  <c r="AA661" i="13"/>
  <c r="AA660" i="13"/>
  <c r="AA659" i="13"/>
  <c r="AA658" i="13"/>
  <c r="AA657" i="13"/>
  <c r="AA656" i="13"/>
  <c r="AA655" i="13"/>
  <c r="AA654" i="13"/>
  <c r="AA653" i="13"/>
  <c r="AA652" i="13"/>
  <c r="AA651" i="13"/>
  <c r="AA650" i="13"/>
  <c r="AA649" i="13"/>
  <c r="AA648" i="13"/>
  <c r="AA647" i="13"/>
  <c r="AA646" i="13"/>
  <c r="AA645" i="13"/>
  <c r="AA644" i="13"/>
  <c r="AA643" i="13"/>
  <c r="AA642" i="13"/>
  <c r="AA641" i="13"/>
  <c r="AA640" i="13"/>
  <c r="AA639" i="13"/>
  <c r="AA638" i="13"/>
  <c r="AA637" i="13"/>
  <c r="AA636" i="13"/>
  <c r="AA635" i="13"/>
  <c r="AA634" i="13"/>
  <c r="AA633" i="13"/>
  <c r="AA632" i="13"/>
  <c r="AA631" i="13"/>
  <c r="AA630" i="13"/>
  <c r="AA629" i="13"/>
  <c r="AA628" i="13"/>
  <c r="AA627" i="13"/>
  <c r="AA626" i="13"/>
  <c r="AA625" i="13"/>
  <c r="AA624" i="13"/>
  <c r="AA623" i="13"/>
  <c r="AA622" i="13"/>
  <c r="AA621" i="13"/>
  <c r="AA620" i="13"/>
  <c r="AA619" i="13"/>
  <c r="AA618" i="13"/>
  <c r="AA617" i="13"/>
  <c r="AA616" i="13"/>
  <c r="AA615" i="13"/>
  <c r="AA614" i="13"/>
  <c r="AA613" i="13"/>
  <c r="AA612" i="13"/>
  <c r="AA611" i="13"/>
  <c r="AA610" i="13"/>
  <c r="AA609" i="13"/>
  <c r="AA608" i="13"/>
  <c r="AA607" i="13"/>
  <c r="AA606" i="13"/>
  <c r="AA605" i="13"/>
  <c r="AA604" i="13"/>
  <c r="AA603" i="13"/>
  <c r="AA602" i="13"/>
  <c r="AA601" i="13"/>
  <c r="AA600" i="13"/>
  <c r="AA599" i="13"/>
  <c r="AA598" i="13"/>
  <c r="AA597" i="13"/>
  <c r="AA596" i="13"/>
  <c r="AA595" i="13"/>
  <c r="AA594" i="13"/>
  <c r="AA593" i="13"/>
  <c r="AA592" i="13"/>
  <c r="AA591" i="13"/>
  <c r="AA590" i="13"/>
  <c r="AA589" i="13"/>
  <c r="AA588" i="13"/>
  <c r="AA587" i="13"/>
  <c r="AA586" i="13"/>
  <c r="AA585" i="13"/>
  <c r="AA584" i="13"/>
  <c r="AA583" i="13"/>
  <c r="AA582" i="13"/>
  <c r="AA581" i="13"/>
  <c r="AA580" i="13"/>
  <c r="AA579" i="13"/>
  <c r="AA578" i="13"/>
  <c r="AA577" i="13"/>
  <c r="AA576" i="13"/>
  <c r="AA575" i="13"/>
  <c r="AA574" i="13"/>
  <c r="AA573" i="13"/>
  <c r="AA572" i="13"/>
  <c r="AA571" i="13"/>
  <c r="AA570" i="13"/>
  <c r="AA569" i="13"/>
  <c r="AA568" i="13"/>
  <c r="AA567" i="13"/>
  <c r="AA566" i="13"/>
  <c r="AA565" i="13"/>
  <c r="AA564" i="13"/>
  <c r="AA563" i="13"/>
  <c r="AA562" i="13"/>
  <c r="AA561" i="13"/>
  <c r="AA560" i="13"/>
  <c r="AA559" i="13"/>
  <c r="AA558" i="13"/>
  <c r="AA557" i="13"/>
  <c r="AA556" i="13"/>
  <c r="AA555" i="13"/>
  <c r="AA554" i="13"/>
  <c r="AA553" i="13"/>
  <c r="AA552" i="13"/>
  <c r="AA551" i="13"/>
  <c r="AA550" i="13"/>
  <c r="AA549" i="13"/>
  <c r="AA548" i="13"/>
  <c r="AA547" i="13"/>
  <c r="AA546" i="13"/>
  <c r="AA545" i="13"/>
  <c r="AA544" i="13"/>
  <c r="AA543" i="13"/>
  <c r="AA542" i="13"/>
  <c r="AA541" i="13"/>
  <c r="AA540" i="13"/>
  <c r="AA539" i="13"/>
  <c r="AA538" i="13"/>
  <c r="AA537" i="13"/>
  <c r="AA536" i="13"/>
  <c r="AA535" i="13"/>
  <c r="AA534" i="13"/>
  <c r="AA533" i="13"/>
  <c r="AA532" i="13"/>
  <c r="AA531" i="13"/>
  <c r="AA530" i="13"/>
  <c r="AA529" i="13"/>
  <c r="AA528" i="13"/>
  <c r="AA527" i="13"/>
  <c r="AA526" i="13"/>
  <c r="AA525" i="13"/>
  <c r="AA524" i="13"/>
  <c r="AA523" i="13"/>
  <c r="AA522" i="13"/>
  <c r="AA521" i="13"/>
  <c r="AA520" i="13"/>
  <c r="AA519" i="13"/>
  <c r="AA518" i="13"/>
  <c r="AA517" i="13"/>
  <c r="AA516" i="13"/>
  <c r="AA515" i="13"/>
  <c r="AA514" i="13"/>
  <c r="AA513" i="13"/>
  <c r="AA512" i="13"/>
  <c r="AA511" i="13"/>
  <c r="AA510" i="13"/>
  <c r="AA509" i="13"/>
  <c r="AA508" i="13"/>
  <c r="AA507" i="13"/>
  <c r="AA506" i="13"/>
  <c r="AA505" i="13"/>
  <c r="AA504" i="13"/>
  <c r="AA503" i="13"/>
  <c r="AA502" i="13"/>
  <c r="AA501" i="13"/>
  <c r="AA500" i="13"/>
  <c r="AA499" i="13"/>
  <c r="AA498" i="13"/>
  <c r="AA497" i="13"/>
  <c r="AA496" i="13"/>
  <c r="AA495" i="13"/>
  <c r="AA494" i="13"/>
  <c r="AA493" i="13"/>
  <c r="AA492" i="13"/>
  <c r="AA491" i="13"/>
  <c r="AA490" i="13"/>
  <c r="AA489" i="13"/>
  <c r="AA488" i="13"/>
  <c r="AA487" i="13"/>
  <c r="AA486" i="13"/>
  <c r="AA485" i="13"/>
  <c r="AA484" i="13"/>
  <c r="AA483" i="13"/>
  <c r="AA482" i="13"/>
  <c r="AA481" i="13"/>
  <c r="AA480" i="13"/>
  <c r="AA479" i="13"/>
  <c r="AA478" i="13"/>
  <c r="AA477" i="13"/>
  <c r="AA476" i="13"/>
  <c r="AA475" i="13"/>
  <c r="AA474" i="13"/>
  <c r="AA473" i="13"/>
  <c r="AA472" i="13"/>
  <c r="AA471" i="13"/>
  <c r="AA470" i="13"/>
  <c r="AA469" i="13"/>
  <c r="AA468" i="13"/>
  <c r="AA467" i="13"/>
  <c r="AA466" i="13"/>
  <c r="AA465" i="13"/>
  <c r="AA464" i="13"/>
  <c r="AA463" i="13"/>
  <c r="AA462" i="13"/>
  <c r="AA461" i="13"/>
  <c r="AA460" i="13"/>
  <c r="AA459" i="13"/>
  <c r="AA458" i="13"/>
  <c r="AA457" i="13"/>
  <c r="AA456" i="13"/>
  <c r="AA455" i="13"/>
  <c r="AA454" i="13"/>
  <c r="AA453" i="13"/>
  <c r="AA452" i="13"/>
  <c r="AA451" i="13"/>
  <c r="AA450" i="13"/>
  <c r="AA449" i="13"/>
  <c r="AA448" i="13"/>
  <c r="AA447" i="13"/>
  <c r="AA446" i="13"/>
  <c r="AA445" i="13"/>
  <c r="AA444" i="13"/>
  <c r="AA443" i="13"/>
  <c r="AA442" i="13"/>
  <c r="AA441" i="13"/>
  <c r="AA440" i="13"/>
  <c r="AA439" i="13"/>
  <c r="AA438" i="13"/>
  <c r="AA437" i="13"/>
  <c r="AA436" i="13"/>
  <c r="AA435" i="13"/>
  <c r="AA434" i="13"/>
  <c r="AA433" i="13"/>
  <c r="AA432" i="13"/>
  <c r="AA431" i="13"/>
  <c r="AA430" i="13"/>
  <c r="AA429" i="13"/>
  <c r="AA428" i="13"/>
  <c r="AA427" i="13"/>
  <c r="AA426" i="13"/>
  <c r="AA425" i="13"/>
  <c r="AA424" i="13"/>
  <c r="AA423" i="13"/>
  <c r="AA422" i="13"/>
  <c r="AA421" i="13"/>
  <c r="AA420" i="13"/>
  <c r="AA419" i="13"/>
  <c r="AA418" i="13"/>
  <c r="AA417" i="13"/>
  <c r="AA416" i="13"/>
  <c r="AA415" i="13"/>
  <c r="AA414" i="13"/>
  <c r="AA413" i="13"/>
  <c r="AA412" i="13"/>
  <c r="AA411" i="13"/>
  <c r="AA410" i="13"/>
  <c r="AA409" i="13"/>
  <c r="AA408" i="13"/>
  <c r="AA407" i="13"/>
  <c r="AA406" i="13"/>
  <c r="AA405" i="13"/>
  <c r="AA404" i="13"/>
  <c r="AA403" i="13"/>
  <c r="AA402" i="13"/>
  <c r="AA401" i="13"/>
  <c r="AA400" i="13"/>
  <c r="AA399" i="13"/>
  <c r="AA398" i="13"/>
  <c r="AA397" i="13"/>
  <c r="AA396" i="13"/>
  <c r="AA395" i="13"/>
  <c r="AA394" i="13"/>
  <c r="AA393" i="13"/>
  <c r="AA392" i="13"/>
  <c r="AA391" i="13"/>
  <c r="AA390" i="13"/>
  <c r="AA389" i="13"/>
  <c r="AA388" i="13"/>
  <c r="AA387" i="13"/>
  <c r="AA386" i="13"/>
  <c r="AA385" i="13"/>
  <c r="AA384" i="13"/>
  <c r="AA383" i="13"/>
  <c r="AA382" i="13"/>
  <c r="AA381" i="13"/>
  <c r="AA380" i="13"/>
  <c r="AA379" i="13"/>
  <c r="AA378" i="13"/>
  <c r="AA377" i="13"/>
  <c r="AA376" i="13"/>
  <c r="AA375" i="13"/>
  <c r="AA374" i="13"/>
  <c r="AA373" i="13"/>
  <c r="AA372" i="13"/>
  <c r="AA371" i="13"/>
  <c r="AA370" i="13"/>
  <c r="AA369" i="13"/>
  <c r="AA368" i="13"/>
  <c r="AA367" i="13"/>
  <c r="AA366" i="13"/>
  <c r="AA365" i="13"/>
  <c r="AA364" i="13"/>
  <c r="AA363" i="13"/>
  <c r="AA362" i="13"/>
  <c r="AA361" i="13"/>
  <c r="AA360" i="13"/>
  <c r="AA359" i="13"/>
  <c r="AA358" i="13"/>
  <c r="AA357" i="13"/>
  <c r="AA356" i="13"/>
  <c r="AA355" i="13"/>
  <c r="AA354" i="13"/>
  <c r="AA353" i="13"/>
  <c r="AA352" i="13"/>
  <c r="AA351" i="13"/>
  <c r="AA350" i="13"/>
  <c r="AA349" i="13"/>
  <c r="AA348" i="13"/>
  <c r="AA347" i="13"/>
  <c r="AA346" i="13"/>
  <c r="AA345" i="13"/>
  <c r="AA344" i="13"/>
  <c r="AA343" i="13"/>
  <c r="AA342" i="13"/>
  <c r="AA341" i="13"/>
  <c r="AA340" i="13"/>
  <c r="AA339" i="13"/>
  <c r="AA338" i="13"/>
  <c r="AA337" i="13"/>
  <c r="AA336" i="13"/>
  <c r="AA335" i="13"/>
  <c r="AA334" i="13"/>
  <c r="AA333" i="13"/>
  <c r="AA332" i="13"/>
  <c r="AA331" i="13"/>
  <c r="AA330" i="13"/>
  <c r="AA329" i="13"/>
  <c r="AA328" i="13"/>
  <c r="AA327" i="13"/>
  <c r="AA326" i="13"/>
  <c r="AA325" i="13"/>
  <c r="AA324" i="13"/>
  <c r="AA323" i="13"/>
  <c r="AA322" i="13"/>
  <c r="AA321" i="13"/>
  <c r="AA320" i="13"/>
  <c r="AA319" i="13"/>
  <c r="AA318" i="13"/>
  <c r="AA317" i="13"/>
  <c r="AA316" i="13"/>
  <c r="AA315" i="13"/>
  <c r="AA314" i="13"/>
  <c r="AA313" i="13"/>
  <c r="AA312" i="13"/>
  <c r="AA311" i="13"/>
  <c r="AA310" i="13"/>
  <c r="AA309" i="13"/>
  <c r="AA308" i="13"/>
  <c r="AA307" i="13"/>
  <c r="AA306" i="13"/>
  <c r="AA305" i="13"/>
  <c r="AA304" i="13"/>
  <c r="AA303" i="13"/>
  <c r="AA302" i="13"/>
  <c r="AA301" i="13"/>
  <c r="AA300" i="13"/>
  <c r="AA299" i="13"/>
  <c r="AA298" i="13"/>
  <c r="AA297" i="13"/>
  <c r="AA296" i="13"/>
  <c r="AA295" i="13"/>
  <c r="AA294" i="13"/>
  <c r="AA293" i="13"/>
  <c r="AA292" i="13"/>
  <c r="AA291" i="13"/>
  <c r="AA290" i="13"/>
  <c r="AA289" i="13"/>
  <c r="AA288" i="13"/>
  <c r="AA287" i="13"/>
  <c r="AA286" i="13"/>
  <c r="AA285" i="13"/>
  <c r="AA284" i="13"/>
  <c r="AA283" i="13"/>
  <c r="AA282" i="13"/>
  <c r="AA281" i="13"/>
  <c r="AA280" i="13"/>
  <c r="AA279" i="13"/>
  <c r="AA278" i="13"/>
  <c r="AA277" i="13"/>
  <c r="AA276" i="13"/>
  <c r="AA275" i="13"/>
  <c r="AA274" i="13"/>
  <c r="AA273" i="13"/>
  <c r="AA272" i="13"/>
  <c r="AA271" i="13"/>
  <c r="AA270" i="13"/>
  <c r="AA269" i="13"/>
  <c r="AA268" i="13"/>
  <c r="AA267" i="13"/>
  <c r="AA266" i="13"/>
  <c r="AA265" i="13"/>
  <c r="AA264" i="13"/>
  <c r="AA263" i="13"/>
  <c r="AA262" i="13"/>
  <c r="AA261" i="13"/>
  <c r="AA260" i="13"/>
  <c r="AA259" i="13"/>
  <c r="AA258" i="13"/>
  <c r="AA257" i="13"/>
  <c r="AA256" i="13"/>
  <c r="AA255" i="13"/>
  <c r="AA254" i="13"/>
  <c r="AA253" i="13"/>
  <c r="AA252" i="13"/>
  <c r="AA251" i="13"/>
  <c r="AA250" i="13"/>
  <c r="AA249" i="13"/>
  <c r="AA248" i="13"/>
  <c r="AA247" i="13"/>
  <c r="AA246" i="13"/>
  <c r="AA245" i="13"/>
  <c r="AA244" i="13"/>
  <c r="AA243" i="13"/>
  <c r="AA242" i="13"/>
  <c r="AA241" i="13"/>
  <c r="AA240" i="13"/>
  <c r="AA239" i="13"/>
  <c r="AA238" i="13"/>
  <c r="AA237" i="13"/>
  <c r="AA236" i="13"/>
  <c r="AA235" i="13"/>
  <c r="AA234" i="13"/>
  <c r="AA233" i="13"/>
  <c r="AA232" i="13"/>
  <c r="AA231" i="13"/>
  <c r="AA230" i="13"/>
  <c r="AA229" i="13"/>
  <c r="AA228" i="13"/>
  <c r="AA227" i="13"/>
  <c r="AA226" i="13"/>
  <c r="AA225" i="13"/>
  <c r="AA224" i="13"/>
  <c r="AA223" i="13"/>
  <c r="AA222" i="13"/>
  <c r="AA221" i="13"/>
  <c r="AA220" i="13"/>
  <c r="AA219" i="13"/>
  <c r="AA218" i="13"/>
  <c r="AA217" i="13"/>
  <c r="AA216" i="13"/>
  <c r="AA215" i="13"/>
  <c r="AA214" i="13"/>
  <c r="AA213" i="13"/>
  <c r="AA212" i="13"/>
  <c r="AA211" i="13"/>
  <c r="AA210" i="13"/>
  <c r="AA209" i="13"/>
  <c r="AA208" i="13"/>
  <c r="AA207" i="13"/>
  <c r="AA206" i="13"/>
  <c r="AA205" i="13"/>
  <c r="AA204" i="13"/>
  <c r="AA203" i="13"/>
  <c r="AA202" i="13"/>
  <c r="AA201" i="13"/>
  <c r="AA200" i="13"/>
  <c r="AA199" i="13"/>
  <c r="AA198" i="13"/>
  <c r="AA197" i="13"/>
  <c r="AA196" i="13"/>
  <c r="AA195" i="13"/>
  <c r="AA194" i="13"/>
  <c r="AA193" i="13"/>
  <c r="AA192" i="13"/>
  <c r="AA191" i="13"/>
  <c r="AA190" i="13"/>
  <c r="AA189" i="13"/>
  <c r="AA188" i="13"/>
  <c r="AA187" i="13"/>
  <c r="AA186" i="13"/>
  <c r="AA185" i="13"/>
  <c r="AA184" i="13"/>
  <c r="AA183" i="13"/>
  <c r="AA182" i="13"/>
  <c r="AA181" i="13"/>
  <c r="AA180" i="13"/>
  <c r="AA179" i="13"/>
  <c r="AA178" i="13"/>
  <c r="AA177" i="13"/>
  <c r="AA176" i="13"/>
  <c r="AA175" i="13"/>
  <c r="AA174" i="13"/>
  <c r="AA173" i="13"/>
  <c r="AA172" i="13"/>
  <c r="AA171" i="13"/>
  <c r="AA170" i="13"/>
  <c r="AA169" i="13"/>
  <c r="AA168" i="13"/>
  <c r="AA167" i="13"/>
  <c r="AA166" i="13"/>
  <c r="AA165" i="13"/>
  <c r="AA164" i="13"/>
  <c r="AA163" i="13"/>
  <c r="AA162" i="13"/>
  <c r="AA161" i="13"/>
  <c r="AA160" i="13"/>
  <c r="AA159" i="13"/>
  <c r="AA158" i="13"/>
  <c r="AA157" i="13"/>
  <c r="AA156" i="13"/>
  <c r="AA155" i="13"/>
  <c r="AA154" i="13"/>
  <c r="AA153" i="13"/>
  <c r="AA152" i="13"/>
  <c r="AA151" i="13"/>
  <c r="AA150" i="13"/>
  <c r="AA149" i="13"/>
  <c r="AA148" i="13"/>
  <c r="AA147" i="13"/>
  <c r="AA146" i="13"/>
  <c r="AA145" i="13"/>
  <c r="AA144" i="13"/>
  <c r="AA143" i="13"/>
  <c r="AA142" i="13"/>
  <c r="AA141" i="13"/>
  <c r="AA140" i="13"/>
  <c r="AA139" i="13"/>
  <c r="AA138" i="13"/>
  <c r="AA137" i="13"/>
  <c r="AA136" i="13"/>
  <c r="AA135" i="13"/>
  <c r="AA134" i="13"/>
  <c r="AA133" i="13"/>
  <c r="AA132" i="13"/>
  <c r="AA131" i="13"/>
  <c r="AA130" i="13"/>
  <c r="AA129" i="13"/>
  <c r="AA128" i="13"/>
  <c r="AA127" i="13"/>
  <c r="AA126" i="13"/>
  <c r="AA125" i="13"/>
  <c r="AA124" i="13"/>
  <c r="AA123" i="13"/>
  <c r="AA122" i="13"/>
  <c r="AA121" i="13"/>
  <c r="AA120" i="13"/>
  <c r="AA119" i="13"/>
  <c r="AA118" i="13"/>
  <c r="AA117" i="13"/>
  <c r="AA116" i="13"/>
  <c r="AA115" i="13"/>
  <c r="AA114" i="13"/>
  <c r="AA113" i="13"/>
  <c r="AA112" i="13"/>
  <c r="AA111" i="13"/>
  <c r="AA110" i="13"/>
  <c r="AA109" i="13"/>
  <c r="AA108" i="13"/>
  <c r="AA107" i="13"/>
  <c r="AA106" i="13"/>
  <c r="AA105" i="13"/>
  <c r="AA104" i="13"/>
  <c r="AA103" i="13"/>
  <c r="AA102" i="13"/>
  <c r="AA101" i="13"/>
  <c r="AA100" i="13"/>
  <c r="AA99" i="13"/>
  <c r="AA98" i="13"/>
  <c r="AA97" i="13"/>
  <c r="AA96" i="13"/>
  <c r="AA95" i="13"/>
  <c r="AA94" i="13"/>
  <c r="AA93" i="13"/>
  <c r="AA92" i="13"/>
  <c r="AA91" i="13"/>
  <c r="AA90" i="13"/>
  <c r="AA89" i="13"/>
  <c r="AA88" i="13"/>
  <c r="AA87" i="13"/>
  <c r="AA86" i="13"/>
  <c r="AA85" i="13"/>
  <c r="AA84" i="13"/>
  <c r="AA83" i="13"/>
  <c r="AA82" i="13"/>
  <c r="AA81" i="13"/>
  <c r="AA80" i="13"/>
  <c r="AA79" i="13"/>
  <c r="AA78" i="13"/>
  <c r="AA77" i="13"/>
  <c r="AA76" i="13"/>
  <c r="AA75" i="13"/>
  <c r="AA74" i="13"/>
  <c r="AA73" i="13"/>
  <c r="AA72" i="13"/>
  <c r="AA71" i="13"/>
  <c r="AA70" i="13"/>
  <c r="AA69" i="13"/>
  <c r="AA68" i="13"/>
  <c r="AA67" i="13"/>
  <c r="AA66" i="13"/>
  <c r="AA65" i="13"/>
  <c r="AA64" i="13"/>
  <c r="AA63" i="13"/>
  <c r="AA62" i="13"/>
  <c r="AA61" i="13"/>
  <c r="AA60" i="13"/>
  <c r="AA59" i="13"/>
  <c r="AA58" i="13"/>
  <c r="AA57" i="13"/>
  <c r="AA56" i="13"/>
  <c r="AA55" i="13"/>
  <c r="AA54" i="13"/>
  <c r="AA53" i="13"/>
  <c r="AA52" i="13"/>
  <c r="AA51" i="13"/>
  <c r="AA50" i="13"/>
  <c r="AA49" i="13"/>
  <c r="AA48" i="13"/>
  <c r="AA47" i="13"/>
  <c r="AA46" i="13"/>
  <c r="AA45" i="13"/>
  <c r="AA44" i="13"/>
  <c r="AA43" i="13"/>
  <c r="AA42" i="13"/>
  <c r="AA41" i="13"/>
  <c r="AA40" i="13"/>
  <c r="AA39" i="13"/>
  <c r="AA38" i="13"/>
  <c r="AA37" i="13"/>
  <c r="AA36" i="13"/>
  <c r="AA35" i="13"/>
  <c r="AA34" i="13"/>
  <c r="AA33" i="13"/>
  <c r="AA32" i="13"/>
  <c r="AA31" i="13"/>
  <c r="AA30" i="13"/>
  <c r="AA29" i="13"/>
  <c r="AA28" i="13"/>
  <c r="AA27" i="13"/>
  <c r="AA26" i="13"/>
  <c r="AA25" i="13"/>
  <c r="AA24" i="13"/>
  <c r="AA23" i="13"/>
  <c r="AA22" i="13"/>
  <c r="AA21" i="13"/>
  <c r="AA20" i="13"/>
  <c r="AA19" i="13"/>
  <c r="AA18" i="13"/>
  <c r="AA17" i="13"/>
  <c r="AA16" i="13"/>
  <c r="AA15" i="13"/>
  <c r="AA14" i="13"/>
  <c r="AA13" i="13"/>
  <c r="AA12" i="13"/>
  <c r="AA11" i="13"/>
  <c r="AA10" i="13"/>
  <c r="AA9" i="13"/>
  <c r="AA8" i="13"/>
  <c r="AA7" i="13"/>
  <c r="AA6" i="13"/>
  <c r="AA5" i="13"/>
  <c r="AA4" i="13"/>
  <c r="AA3" i="13"/>
  <c r="AA2" i="13"/>
  <c r="AA1" i="13"/>
  <c r="T1" i="13"/>
  <c r="T2400" i="13"/>
  <c r="T2399" i="13"/>
  <c r="T2398" i="13"/>
  <c r="T2397" i="13"/>
  <c r="T2396" i="13"/>
  <c r="T2395" i="13"/>
  <c r="T2394" i="13"/>
  <c r="T2393" i="13"/>
  <c r="T2392" i="13"/>
  <c r="T2391" i="13"/>
  <c r="T2390" i="13"/>
  <c r="T2389" i="13"/>
  <c r="T2388" i="13"/>
  <c r="T2387" i="13"/>
  <c r="T2386" i="13"/>
  <c r="T2385" i="13"/>
  <c r="T2384" i="13"/>
  <c r="T2383" i="13"/>
  <c r="T2382" i="13"/>
  <c r="T2381" i="13"/>
  <c r="T2380" i="13"/>
  <c r="T2379" i="13"/>
  <c r="T2378" i="13"/>
  <c r="T2377" i="13"/>
  <c r="T2376" i="13"/>
  <c r="T2375" i="13"/>
  <c r="T2374" i="13"/>
  <c r="T2373" i="13"/>
  <c r="T2372" i="13"/>
  <c r="T2371" i="13"/>
  <c r="T2370" i="13"/>
  <c r="T2369" i="13"/>
  <c r="T2368" i="13"/>
  <c r="T2367" i="13"/>
  <c r="T2366" i="13"/>
  <c r="T2365" i="13"/>
  <c r="T2364" i="13"/>
  <c r="T2363" i="13"/>
  <c r="T2362" i="13"/>
  <c r="T2361" i="13"/>
  <c r="T2360" i="13"/>
  <c r="T2359" i="13"/>
  <c r="T2358" i="13"/>
  <c r="T2357" i="13"/>
  <c r="T2356" i="13"/>
  <c r="T2355" i="13"/>
  <c r="T2354" i="13"/>
  <c r="T2353" i="13"/>
  <c r="T2352" i="13"/>
  <c r="T2351" i="13"/>
  <c r="T2350" i="13"/>
  <c r="T2349" i="13"/>
  <c r="T2348" i="13"/>
  <c r="T2347" i="13"/>
  <c r="T2346" i="13"/>
  <c r="T2345" i="13"/>
  <c r="T2344" i="13"/>
  <c r="T2343" i="13"/>
  <c r="T2342" i="13"/>
  <c r="T2341" i="13"/>
  <c r="T2340" i="13"/>
  <c r="T2339" i="13"/>
  <c r="T2338" i="13"/>
  <c r="T2337" i="13"/>
  <c r="T2336" i="13"/>
  <c r="T2335" i="13"/>
  <c r="T2334" i="13"/>
  <c r="T2333" i="13"/>
  <c r="T2332" i="13"/>
  <c r="T2331" i="13"/>
  <c r="T2330" i="13"/>
  <c r="T2329" i="13"/>
  <c r="T2328" i="13"/>
  <c r="T2327" i="13"/>
  <c r="T2326" i="13"/>
  <c r="T2325" i="13"/>
  <c r="T2324" i="13"/>
  <c r="T2323" i="13"/>
  <c r="T2322" i="13"/>
  <c r="T2321" i="13"/>
  <c r="T2320" i="13"/>
  <c r="T2319" i="13"/>
  <c r="T2318" i="13"/>
  <c r="T2317" i="13"/>
  <c r="T2316" i="13"/>
  <c r="T2315" i="13"/>
  <c r="T2314" i="13"/>
  <c r="T2313" i="13"/>
  <c r="T2312" i="13"/>
  <c r="T2311" i="13"/>
  <c r="T2310" i="13"/>
  <c r="T2309" i="13"/>
  <c r="T2308" i="13"/>
  <c r="T2307" i="13"/>
  <c r="T2306" i="13"/>
  <c r="T2305" i="13"/>
  <c r="T2304" i="13"/>
  <c r="T2303" i="13"/>
  <c r="T2302" i="13"/>
  <c r="T2301" i="13"/>
  <c r="T2300" i="13"/>
  <c r="T2299" i="13"/>
  <c r="T2298" i="13"/>
  <c r="T2297" i="13"/>
  <c r="T2296" i="13"/>
  <c r="T2295" i="13"/>
  <c r="T2294" i="13"/>
  <c r="T2293" i="13"/>
  <c r="T2292" i="13"/>
  <c r="T2291" i="13"/>
  <c r="T2290" i="13"/>
  <c r="T2289" i="13"/>
  <c r="T2288" i="13"/>
  <c r="T2287" i="13"/>
  <c r="T2286" i="13"/>
  <c r="T2285" i="13"/>
  <c r="T2284" i="13"/>
  <c r="T2283" i="13"/>
  <c r="T2282" i="13"/>
  <c r="T2281" i="13"/>
  <c r="T2280" i="13"/>
  <c r="T2279" i="13"/>
  <c r="T2278" i="13"/>
  <c r="T2277" i="13"/>
  <c r="T2276" i="13"/>
  <c r="T2275" i="13"/>
  <c r="T2274" i="13"/>
  <c r="T2273" i="13"/>
  <c r="T2272" i="13"/>
  <c r="T2271" i="13"/>
  <c r="T2270" i="13"/>
  <c r="T2269" i="13"/>
  <c r="T2268" i="13"/>
  <c r="T2267" i="13"/>
  <c r="T2266" i="13"/>
  <c r="T2265" i="13"/>
  <c r="T2264" i="13"/>
  <c r="T2263" i="13"/>
  <c r="T2262" i="13"/>
  <c r="T2261" i="13"/>
  <c r="T2260" i="13"/>
  <c r="T2259" i="13"/>
  <c r="T2258" i="13"/>
  <c r="T2257" i="13"/>
  <c r="T2256" i="13"/>
  <c r="T2255" i="13"/>
  <c r="T2254" i="13"/>
  <c r="T2253" i="13"/>
  <c r="T2252" i="13"/>
  <c r="T2251" i="13"/>
  <c r="T2250" i="13"/>
  <c r="T2249" i="13"/>
  <c r="T2248" i="13"/>
  <c r="T2247" i="13"/>
  <c r="T2246" i="13"/>
  <c r="T2245" i="13"/>
  <c r="T2244" i="13"/>
  <c r="T2243" i="13"/>
  <c r="T2242" i="13"/>
  <c r="T2241" i="13"/>
  <c r="T2240" i="13"/>
  <c r="T2239" i="13"/>
  <c r="T2238" i="13"/>
  <c r="T2237" i="13"/>
  <c r="T2236" i="13"/>
  <c r="T2235" i="13"/>
  <c r="T2234" i="13"/>
  <c r="T2233" i="13"/>
  <c r="T2232" i="13"/>
  <c r="T2231" i="13"/>
  <c r="T2230" i="13"/>
  <c r="T2229" i="13"/>
  <c r="T2228" i="13"/>
  <c r="T2227" i="13"/>
  <c r="T2226" i="13"/>
  <c r="T2225" i="13"/>
  <c r="T2224" i="13"/>
  <c r="T2223" i="13"/>
  <c r="T2222" i="13"/>
  <c r="T2221" i="13"/>
  <c r="T2220" i="13"/>
  <c r="T2219" i="13"/>
  <c r="T2218" i="13"/>
  <c r="T2217" i="13"/>
  <c r="T2216" i="13"/>
  <c r="T2215" i="13"/>
  <c r="T2214" i="13"/>
  <c r="T2213" i="13"/>
  <c r="T2212" i="13"/>
  <c r="T2211" i="13"/>
  <c r="T2210" i="13"/>
  <c r="T2209" i="13"/>
  <c r="T2208" i="13"/>
  <c r="T2207" i="13"/>
  <c r="T2206" i="13"/>
  <c r="T2205" i="13"/>
  <c r="T2204" i="13"/>
  <c r="T2203" i="13"/>
  <c r="T2202" i="13"/>
  <c r="T2201" i="13"/>
  <c r="T2200" i="13"/>
  <c r="T2199" i="13"/>
  <c r="T2198" i="13"/>
  <c r="T2197" i="13"/>
  <c r="T2196" i="13"/>
  <c r="T2195" i="13"/>
  <c r="T2194" i="13"/>
  <c r="T2193" i="13"/>
  <c r="T2192" i="13"/>
  <c r="T2191" i="13"/>
  <c r="T2190" i="13"/>
  <c r="T2189" i="13"/>
  <c r="T2188" i="13"/>
  <c r="T2187" i="13"/>
  <c r="T2186" i="13"/>
  <c r="T2185" i="13"/>
  <c r="T2184" i="13"/>
  <c r="T2183" i="13"/>
  <c r="T2182" i="13"/>
  <c r="T2181" i="13"/>
  <c r="T2180" i="13"/>
  <c r="T2179" i="13"/>
  <c r="T2178" i="13"/>
  <c r="T2177" i="13"/>
  <c r="T2176" i="13"/>
  <c r="T2175" i="13"/>
  <c r="T2174" i="13"/>
  <c r="T2173" i="13"/>
  <c r="T2172" i="13"/>
  <c r="T2171" i="13"/>
  <c r="T2170" i="13"/>
  <c r="T2169" i="13"/>
  <c r="T2168" i="13"/>
  <c r="T2167" i="13"/>
  <c r="T2166" i="13"/>
  <c r="T2165" i="13"/>
  <c r="T2164" i="13"/>
  <c r="T2163" i="13"/>
  <c r="T2162" i="13"/>
  <c r="T2161" i="13"/>
  <c r="T2160" i="13"/>
  <c r="T2159" i="13"/>
  <c r="T2158" i="13"/>
  <c r="T2157" i="13"/>
  <c r="T2156" i="13"/>
  <c r="T2155" i="13"/>
  <c r="T2154" i="13"/>
  <c r="T2153" i="13"/>
  <c r="T2152" i="13"/>
  <c r="T2151" i="13"/>
  <c r="T2150" i="13"/>
  <c r="T2149" i="13"/>
  <c r="T2148" i="13"/>
  <c r="T2147" i="13"/>
  <c r="T2146" i="13"/>
  <c r="T2145" i="13"/>
  <c r="T2144" i="13"/>
  <c r="T2143" i="13"/>
  <c r="T2142" i="13"/>
  <c r="T2141" i="13"/>
  <c r="T2140" i="13"/>
  <c r="T2139" i="13"/>
  <c r="T2138" i="13"/>
  <c r="T2137" i="13"/>
  <c r="T2136" i="13"/>
  <c r="T2135" i="13"/>
  <c r="T2134" i="13"/>
  <c r="T2133" i="13"/>
  <c r="T2132" i="13"/>
  <c r="T2131" i="13"/>
  <c r="T2130" i="13"/>
  <c r="T2129" i="13"/>
  <c r="T2128" i="13"/>
  <c r="T2127" i="13"/>
  <c r="T2126" i="13"/>
  <c r="T2125" i="13"/>
  <c r="T2124" i="13"/>
  <c r="T2123" i="13"/>
  <c r="T2122" i="13"/>
  <c r="T2121" i="13"/>
  <c r="T2120" i="13"/>
  <c r="T2119" i="13"/>
  <c r="T2118" i="13"/>
  <c r="T2117" i="13"/>
  <c r="T2116" i="13"/>
  <c r="T2115" i="13"/>
  <c r="T2114" i="13"/>
  <c r="T2113" i="13"/>
  <c r="T2112" i="13"/>
  <c r="T2111" i="13"/>
  <c r="T2110" i="13"/>
  <c r="T2109" i="13"/>
  <c r="T2108" i="13"/>
  <c r="T2107" i="13"/>
  <c r="T2106" i="13"/>
  <c r="T2105" i="13"/>
  <c r="T2104" i="13"/>
  <c r="T2103" i="13"/>
  <c r="T2102" i="13"/>
  <c r="T2101" i="13"/>
  <c r="T2100" i="13"/>
  <c r="T2099" i="13"/>
  <c r="T2098" i="13"/>
  <c r="T2097" i="13"/>
  <c r="T2096" i="13"/>
  <c r="T2095" i="13"/>
  <c r="T2094" i="13"/>
  <c r="T2093" i="13"/>
  <c r="T2092" i="13"/>
  <c r="T2091" i="13"/>
  <c r="T2090" i="13"/>
  <c r="T2089" i="13"/>
  <c r="T2088" i="13"/>
  <c r="T2087" i="13"/>
  <c r="T2086" i="13"/>
  <c r="T2085" i="13"/>
  <c r="T2084" i="13"/>
  <c r="T2083" i="13"/>
  <c r="T2082" i="13"/>
  <c r="T2081" i="13"/>
  <c r="T2080" i="13"/>
  <c r="T2079" i="13"/>
  <c r="T2078" i="13"/>
  <c r="T2077" i="13"/>
  <c r="T2076" i="13"/>
  <c r="T2075" i="13"/>
  <c r="T2074" i="13"/>
  <c r="T2073" i="13"/>
  <c r="T2072" i="13"/>
  <c r="T2071" i="13"/>
  <c r="T2070" i="13"/>
  <c r="T2069" i="13"/>
  <c r="T2068" i="13"/>
  <c r="T2067" i="13"/>
  <c r="T2066" i="13"/>
  <c r="T2065" i="13"/>
  <c r="T2064" i="13"/>
  <c r="T2063" i="13"/>
  <c r="T2062" i="13"/>
  <c r="T2061" i="13"/>
  <c r="T2060" i="13"/>
  <c r="T2059" i="13"/>
  <c r="T2058" i="13"/>
  <c r="T2057" i="13"/>
  <c r="T2056" i="13"/>
  <c r="T2055" i="13"/>
  <c r="T2054" i="13"/>
  <c r="T2053" i="13"/>
  <c r="T2052" i="13"/>
  <c r="T2051" i="13"/>
  <c r="T2050" i="13"/>
  <c r="T2049" i="13"/>
  <c r="T2048" i="13"/>
  <c r="T2047" i="13"/>
  <c r="T2046" i="13"/>
  <c r="T2045" i="13"/>
  <c r="T2044" i="13"/>
  <c r="T2043" i="13"/>
  <c r="T2042" i="13"/>
  <c r="T2041" i="13"/>
  <c r="T2040" i="13"/>
  <c r="T2039" i="13"/>
  <c r="T2038" i="13"/>
  <c r="T2037" i="13"/>
  <c r="T2036" i="13"/>
  <c r="T2035" i="13"/>
  <c r="T2034" i="13"/>
  <c r="T2033" i="13"/>
  <c r="T2032" i="13"/>
  <c r="T2031" i="13"/>
  <c r="T2030" i="13"/>
  <c r="T2029" i="13"/>
  <c r="T2028" i="13"/>
  <c r="T2027" i="13"/>
  <c r="T2026" i="13"/>
  <c r="T2025" i="13"/>
  <c r="T2024" i="13"/>
  <c r="T2023" i="13"/>
  <c r="T2022" i="13"/>
  <c r="T2021" i="13"/>
  <c r="T2020" i="13"/>
  <c r="T2019" i="13"/>
  <c r="T2018" i="13"/>
  <c r="T2017" i="13"/>
  <c r="T2016" i="13"/>
  <c r="T2015" i="13"/>
  <c r="T2014" i="13"/>
  <c r="T2013" i="13"/>
  <c r="T2012" i="13"/>
  <c r="T2011" i="13"/>
  <c r="T2010" i="13"/>
  <c r="T2009" i="13"/>
  <c r="T2008" i="13"/>
  <c r="T2007" i="13"/>
  <c r="T2006" i="13"/>
  <c r="T2005" i="13"/>
  <c r="T2004" i="13"/>
  <c r="T2003" i="13"/>
  <c r="T2002" i="13"/>
  <c r="T2001" i="13"/>
  <c r="T2000" i="13"/>
  <c r="T1999" i="13"/>
  <c r="T1998" i="13"/>
  <c r="T1997" i="13"/>
  <c r="T1996" i="13"/>
  <c r="T1995" i="13"/>
  <c r="T1994" i="13"/>
  <c r="T1993" i="13"/>
  <c r="T1992" i="13"/>
  <c r="T1991" i="13"/>
  <c r="T1990" i="13"/>
  <c r="T1989" i="13"/>
  <c r="T1988" i="13"/>
  <c r="T1987" i="13"/>
  <c r="T1986" i="13"/>
  <c r="T1985" i="13"/>
  <c r="T1984" i="13"/>
  <c r="T1983" i="13"/>
  <c r="T1982" i="13"/>
  <c r="T1981" i="13"/>
  <c r="T1980" i="13"/>
  <c r="T1979" i="13"/>
  <c r="T1978" i="13"/>
  <c r="T1977" i="13"/>
  <c r="T1976" i="13"/>
  <c r="T1975" i="13"/>
  <c r="T1974" i="13"/>
  <c r="T1973" i="13"/>
  <c r="T1972" i="13"/>
  <c r="T1971" i="13"/>
  <c r="T1970" i="13"/>
  <c r="T1969" i="13"/>
  <c r="T1968" i="13"/>
  <c r="T1967" i="13"/>
  <c r="T1966" i="13"/>
  <c r="T1965" i="13"/>
  <c r="T1964" i="13"/>
  <c r="T1963" i="13"/>
  <c r="T1962" i="13"/>
  <c r="T1961" i="13"/>
  <c r="T1960" i="13"/>
  <c r="T1959" i="13"/>
  <c r="T1958" i="13"/>
  <c r="T1957" i="13"/>
  <c r="T1956" i="13"/>
  <c r="T1955" i="13"/>
  <c r="T1954" i="13"/>
  <c r="T1953" i="13"/>
  <c r="T1952" i="13"/>
  <c r="T1951" i="13"/>
  <c r="T1950" i="13"/>
  <c r="T1949" i="13"/>
  <c r="T1948" i="13"/>
  <c r="T1947" i="13"/>
  <c r="T1946" i="13"/>
  <c r="T1945" i="13"/>
  <c r="T1944" i="13"/>
  <c r="T1943" i="13"/>
  <c r="T1942" i="13"/>
  <c r="T1941" i="13"/>
  <c r="T1940" i="13"/>
  <c r="T1939" i="13"/>
  <c r="T1938" i="13"/>
  <c r="T1937" i="13"/>
  <c r="T1936" i="13"/>
  <c r="T1935" i="13"/>
  <c r="T1934" i="13"/>
  <c r="T1933" i="13"/>
  <c r="T1932" i="13"/>
  <c r="T1931" i="13"/>
  <c r="T1930" i="13"/>
  <c r="T1929" i="13"/>
  <c r="T1928" i="13"/>
  <c r="T1927" i="13"/>
  <c r="T1926" i="13"/>
  <c r="T1925" i="13"/>
  <c r="T1924" i="13"/>
  <c r="T1923" i="13"/>
  <c r="T1922" i="13"/>
  <c r="T1921" i="13"/>
  <c r="T1920" i="13"/>
  <c r="T1919" i="13"/>
  <c r="T1918" i="13"/>
  <c r="T1917" i="13"/>
  <c r="T1916" i="13"/>
  <c r="T1915" i="13"/>
  <c r="T1914" i="13"/>
  <c r="T1913" i="13"/>
  <c r="T1912" i="13"/>
  <c r="T1911" i="13"/>
  <c r="T1910" i="13"/>
  <c r="T1909" i="13"/>
  <c r="T1908" i="13"/>
  <c r="T1907" i="13"/>
  <c r="T1906" i="13"/>
  <c r="T1905" i="13"/>
  <c r="T1904" i="13"/>
  <c r="T1903" i="13"/>
  <c r="T1902" i="13"/>
  <c r="T1901" i="13"/>
  <c r="T1900" i="13"/>
  <c r="T1899" i="13"/>
  <c r="T1898" i="13"/>
  <c r="T1897" i="13"/>
  <c r="T1896" i="13"/>
  <c r="T1895" i="13"/>
  <c r="T1894" i="13"/>
  <c r="T1893" i="13"/>
  <c r="T1892" i="13"/>
  <c r="T1891" i="13"/>
  <c r="T1890" i="13"/>
  <c r="T1889" i="13"/>
  <c r="T1888" i="13"/>
  <c r="T1887" i="13"/>
  <c r="T1886" i="13"/>
  <c r="T1885" i="13"/>
  <c r="T1884" i="13"/>
  <c r="T1883" i="13"/>
  <c r="T1882" i="13"/>
  <c r="T1881" i="13"/>
  <c r="T1880" i="13"/>
  <c r="T1879" i="13"/>
  <c r="T1878" i="13"/>
  <c r="T1877" i="13"/>
  <c r="T1876" i="13"/>
  <c r="T1875" i="13"/>
  <c r="T1874" i="13"/>
  <c r="T1873" i="13"/>
  <c r="T1872" i="13"/>
  <c r="T1871" i="13"/>
  <c r="T1870" i="13"/>
  <c r="T1869" i="13"/>
  <c r="T1868" i="13"/>
  <c r="T1867" i="13"/>
  <c r="T1866" i="13"/>
  <c r="T1865" i="13"/>
  <c r="T1864" i="13"/>
  <c r="T1863" i="13"/>
  <c r="T1862" i="13"/>
  <c r="T1861" i="13"/>
  <c r="T1860" i="13"/>
  <c r="T1859" i="13"/>
  <c r="T1858" i="13"/>
  <c r="T1857" i="13"/>
  <c r="T1856" i="13"/>
  <c r="T1855" i="13"/>
  <c r="T1854" i="13"/>
  <c r="T1853" i="13"/>
  <c r="T1852" i="13"/>
  <c r="T1851" i="13"/>
  <c r="T1850" i="13"/>
  <c r="T1849" i="13"/>
  <c r="T1848" i="13"/>
  <c r="T1847" i="13"/>
  <c r="T1846" i="13"/>
  <c r="T1845" i="13"/>
  <c r="T1844" i="13"/>
  <c r="T1843" i="13"/>
  <c r="T1842" i="13"/>
  <c r="T1841" i="13"/>
  <c r="T1840" i="13"/>
  <c r="T1839" i="13"/>
  <c r="T1838" i="13"/>
  <c r="T1837" i="13"/>
  <c r="T1836" i="13"/>
  <c r="T1835" i="13"/>
  <c r="T1834" i="13"/>
  <c r="T1833" i="13"/>
  <c r="T1832" i="13"/>
  <c r="T1831" i="13"/>
  <c r="T1830" i="13"/>
  <c r="T1829" i="13"/>
  <c r="T1828" i="13"/>
  <c r="T1827" i="13"/>
  <c r="T1826" i="13"/>
  <c r="T1825" i="13"/>
  <c r="T1824" i="13"/>
  <c r="T1823" i="13"/>
  <c r="T1822" i="13"/>
  <c r="T1821" i="13"/>
  <c r="T1820" i="13"/>
  <c r="T1819" i="13"/>
  <c r="T1818" i="13"/>
  <c r="T1817" i="13"/>
  <c r="T1816" i="13"/>
  <c r="T1815" i="13"/>
  <c r="T1814" i="13"/>
  <c r="T1813" i="13"/>
  <c r="T1812" i="13"/>
  <c r="T1811" i="13"/>
  <c r="T1810" i="13"/>
  <c r="T1809" i="13"/>
  <c r="T1808" i="13"/>
  <c r="T1807" i="13"/>
  <c r="T1806" i="13"/>
  <c r="T1805" i="13"/>
  <c r="T1804" i="13"/>
  <c r="T1803" i="13"/>
  <c r="T1802" i="13"/>
  <c r="T1801" i="13"/>
  <c r="T1800" i="13"/>
  <c r="T1799" i="13"/>
  <c r="T1798" i="13"/>
  <c r="T1797" i="13"/>
  <c r="T1796" i="13"/>
  <c r="T1795" i="13"/>
  <c r="T1794" i="13"/>
  <c r="T1793" i="13"/>
  <c r="T1792" i="13"/>
  <c r="T1791" i="13"/>
  <c r="T1790" i="13"/>
  <c r="T1789" i="13"/>
  <c r="T1788" i="13"/>
  <c r="T1787" i="13"/>
  <c r="T1786" i="13"/>
  <c r="T1785" i="13"/>
  <c r="T1784" i="13"/>
  <c r="T1783" i="13"/>
  <c r="T1782" i="13"/>
  <c r="T1781" i="13"/>
  <c r="T1780" i="13"/>
  <c r="T1779" i="13"/>
  <c r="T1778" i="13"/>
  <c r="T1777" i="13"/>
  <c r="T1776" i="13"/>
  <c r="T1775" i="13"/>
  <c r="T1774" i="13"/>
  <c r="T1773" i="13"/>
  <c r="T1772" i="13"/>
  <c r="T1771" i="13"/>
  <c r="T1770" i="13"/>
  <c r="T1769" i="13"/>
  <c r="T1768" i="13"/>
  <c r="T1767" i="13"/>
  <c r="T1766" i="13"/>
  <c r="T1765" i="13"/>
  <c r="T1764" i="13"/>
  <c r="T1763" i="13"/>
  <c r="T1762" i="13"/>
  <c r="T1761" i="13"/>
  <c r="T1760" i="13"/>
  <c r="T1759" i="13"/>
  <c r="T1758" i="13"/>
  <c r="T1757" i="13"/>
  <c r="T1756" i="13"/>
  <c r="T1755" i="13"/>
  <c r="T1754" i="13"/>
  <c r="T1753" i="13"/>
  <c r="T1752" i="13"/>
  <c r="T1751" i="13"/>
  <c r="T1750" i="13"/>
  <c r="T1749" i="13"/>
  <c r="T1748" i="13"/>
  <c r="T1747" i="13"/>
  <c r="T1746" i="13"/>
  <c r="T1745" i="13"/>
  <c r="T1744" i="13"/>
  <c r="T1743" i="13"/>
  <c r="T1742" i="13"/>
  <c r="T1741" i="13"/>
  <c r="T1740" i="13"/>
  <c r="T1739" i="13"/>
  <c r="T1738" i="13"/>
  <c r="T1737" i="13"/>
  <c r="T1736" i="13"/>
  <c r="T1735" i="13"/>
  <c r="T1734" i="13"/>
  <c r="T1733" i="13"/>
  <c r="T1732" i="13"/>
  <c r="T1731" i="13"/>
  <c r="T1730" i="13"/>
  <c r="T1729" i="13"/>
  <c r="T1728" i="13"/>
  <c r="T1727" i="13"/>
  <c r="T1726" i="13"/>
  <c r="T1725" i="13"/>
  <c r="T1724" i="13"/>
  <c r="T1723" i="13"/>
  <c r="T1722" i="13"/>
  <c r="T1721" i="13"/>
  <c r="T1720" i="13"/>
  <c r="T1719" i="13"/>
  <c r="T1718" i="13"/>
  <c r="T1717" i="13"/>
  <c r="T1716" i="13"/>
  <c r="T1715" i="13"/>
  <c r="T1714" i="13"/>
  <c r="T1713" i="13"/>
  <c r="T1712" i="13"/>
  <c r="T1711" i="13"/>
  <c r="T1710" i="13"/>
  <c r="T1709" i="13"/>
  <c r="T1708" i="13"/>
  <c r="T1707" i="13"/>
  <c r="T1706" i="13"/>
  <c r="T1705" i="13"/>
  <c r="T1704" i="13"/>
  <c r="T1703" i="13"/>
  <c r="T1702" i="13"/>
  <c r="T1701" i="13"/>
  <c r="T1700" i="13"/>
  <c r="T1699" i="13"/>
  <c r="T1698" i="13"/>
  <c r="T1697" i="13"/>
  <c r="T1696" i="13"/>
  <c r="T1695" i="13"/>
  <c r="T1694" i="13"/>
  <c r="T1693" i="13"/>
  <c r="T1692" i="13"/>
  <c r="T1691" i="13"/>
  <c r="T1690" i="13"/>
  <c r="T1689" i="13"/>
  <c r="T1688" i="13"/>
  <c r="T1687" i="13"/>
  <c r="T1686" i="13"/>
  <c r="T1685" i="13"/>
  <c r="T1684" i="13"/>
  <c r="T1683" i="13"/>
  <c r="T1682" i="13"/>
  <c r="T1681" i="13"/>
  <c r="T1680" i="13"/>
  <c r="T1679" i="13"/>
  <c r="T1678" i="13"/>
  <c r="T1677" i="13"/>
  <c r="T1676" i="13"/>
  <c r="T1675" i="13"/>
  <c r="T1674" i="13"/>
  <c r="T1673" i="13"/>
  <c r="T1672" i="13"/>
  <c r="T1671" i="13"/>
  <c r="T1670" i="13"/>
  <c r="T1669" i="13"/>
  <c r="T1668" i="13"/>
  <c r="T1667" i="13"/>
  <c r="T1666" i="13"/>
  <c r="T1665" i="13"/>
  <c r="T1664" i="13"/>
  <c r="T1663" i="13"/>
  <c r="T1662" i="13"/>
  <c r="T1661" i="13"/>
  <c r="T1660" i="13"/>
  <c r="T1659" i="13"/>
  <c r="T1658" i="13"/>
  <c r="T1657" i="13"/>
  <c r="T1656" i="13"/>
  <c r="T1655" i="13"/>
  <c r="T1654" i="13"/>
  <c r="T1653" i="13"/>
  <c r="T1652" i="13"/>
  <c r="T1651" i="13"/>
  <c r="T1650" i="13"/>
  <c r="T1649" i="13"/>
  <c r="T1648" i="13"/>
  <c r="T1647" i="13"/>
  <c r="T1646" i="13"/>
  <c r="T1645" i="13"/>
  <c r="T1644" i="13"/>
  <c r="T1643" i="13"/>
  <c r="T1642" i="13"/>
  <c r="T1641" i="13"/>
  <c r="T1640" i="13"/>
  <c r="T1639" i="13"/>
  <c r="T1638" i="13"/>
  <c r="T1637" i="13"/>
  <c r="T1636" i="13"/>
  <c r="T1635" i="13"/>
  <c r="T1634" i="13"/>
  <c r="T1633" i="13"/>
  <c r="T1632" i="13"/>
  <c r="T1631" i="13"/>
  <c r="T1630" i="13"/>
  <c r="T1629" i="13"/>
  <c r="T1628" i="13"/>
  <c r="T1627" i="13"/>
  <c r="T1626" i="13"/>
  <c r="T1625" i="13"/>
  <c r="T1624" i="13"/>
  <c r="T1623" i="13"/>
  <c r="T1622" i="13"/>
  <c r="T1621" i="13"/>
  <c r="T1620" i="13"/>
  <c r="T1619" i="13"/>
  <c r="T1618" i="13"/>
  <c r="T1617" i="13"/>
  <c r="T1616" i="13"/>
  <c r="T1615" i="13"/>
  <c r="T1614" i="13"/>
  <c r="T1613" i="13"/>
  <c r="T1612" i="13"/>
  <c r="T1611" i="13"/>
  <c r="T1610" i="13"/>
  <c r="T1609" i="13"/>
  <c r="T1608" i="13"/>
  <c r="T1607" i="13"/>
  <c r="T1606" i="13"/>
  <c r="T1605" i="13"/>
  <c r="T1604" i="13"/>
  <c r="T1603" i="13"/>
  <c r="T1602" i="13"/>
  <c r="T1601" i="13"/>
  <c r="T1600" i="13"/>
  <c r="T1599" i="13"/>
  <c r="T1598" i="13"/>
  <c r="T1597" i="13"/>
  <c r="T1596" i="13"/>
  <c r="T1595" i="13"/>
  <c r="T1594" i="13"/>
  <c r="T1593" i="13"/>
  <c r="T1592" i="13"/>
  <c r="T1591" i="13"/>
  <c r="T1590" i="13"/>
  <c r="T1589" i="13"/>
  <c r="T1588" i="13"/>
  <c r="T1587" i="13"/>
  <c r="T1586" i="13"/>
  <c r="T1585" i="13"/>
  <c r="T1584" i="13"/>
  <c r="T1583" i="13"/>
  <c r="T1582" i="13"/>
  <c r="T1581" i="13"/>
  <c r="T1580" i="13"/>
  <c r="T1579" i="13"/>
  <c r="T1578" i="13"/>
  <c r="T1577" i="13"/>
  <c r="T1576" i="13"/>
  <c r="T1575" i="13"/>
  <c r="T1574" i="13"/>
  <c r="T1573" i="13"/>
  <c r="T1572" i="13"/>
  <c r="T1571" i="13"/>
  <c r="T1570" i="13"/>
  <c r="T1569" i="13"/>
  <c r="T1568" i="13"/>
  <c r="T1567" i="13"/>
  <c r="T1566" i="13"/>
  <c r="T1565" i="13"/>
  <c r="T1564" i="13"/>
  <c r="T1563" i="13"/>
  <c r="T1562" i="13"/>
  <c r="T1561" i="13"/>
  <c r="T1560" i="13"/>
  <c r="T1559" i="13"/>
  <c r="T1558" i="13"/>
  <c r="T1557" i="13"/>
  <c r="T1556" i="13"/>
  <c r="T1555" i="13"/>
  <c r="T1554" i="13"/>
  <c r="T1553" i="13"/>
  <c r="T1552" i="13"/>
  <c r="T1551" i="13"/>
  <c r="T1550" i="13"/>
  <c r="T1549" i="13"/>
  <c r="T1548" i="13"/>
  <c r="T1547" i="13"/>
  <c r="T1546" i="13"/>
  <c r="T1545" i="13"/>
  <c r="T1544" i="13"/>
  <c r="T1543" i="13"/>
  <c r="T1542" i="13"/>
  <c r="T1541" i="13"/>
  <c r="T1540" i="13"/>
  <c r="T1539" i="13"/>
  <c r="T1538" i="13"/>
  <c r="T1537" i="13"/>
  <c r="T1536" i="13"/>
  <c r="T1535" i="13"/>
  <c r="T1534" i="13"/>
  <c r="T1533" i="13"/>
  <c r="T1532" i="13"/>
  <c r="T1531" i="13"/>
  <c r="T1530" i="13"/>
  <c r="T1529" i="13"/>
  <c r="T1528" i="13"/>
  <c r="T1527" i="13"/>
  <c r="T1526" i="13"/>
  <c r="T1525" i="13"/>
  <c r="T1524" i="13"/>
  <c r="T1523" i="13"/>
  <c r="T1522" i="13"/>
  <c r="T1521" i="13"/>
  <c r="T1520" i="13"/>
  <c r="T1519" i="13"/>
  <c r="T1518" i="13"/>
  <c r="T1517" i="13"/>
  <c r="T1516" i="13"/>
  <c r="T1515" i="13"/>
  <c r="T1514" i="13"/>
  <c r="T1513" i="13"/>
  <c r="T1512" i="13"/>
  <c r="T1511" i="13"/>
  <c r="T1510" i="13"/>
  <c r="T1509" i="13"/>
  <c r="T1508" i="13"/>
  <c r="T1507" i="13"/>
  <c r="T1506" i="13"/>
  <c r="T1505" i="13"/>
  <c r="T1504" i="13"/>
  <c r="T1503" i="13"/>
  <c r="T1502" i="13"/>
  <c r="T1501" i="13"/>
  <c r="T1500" i="13"/>
  <c r="T1499" i="13"/>
  <c r="T1498" i="13"/>
  <c r="T1497" i="13"/>
  <c r="T1496" i="13"/>
  <c r="T1495" i="13"/>
  <c r="T1494" i="13"/>
  <c r="T1493" i="13"/>
  <c r="T1492" i="13"/>
  <c r="T1491" i="13"/>
  <c r="T1490" i="13"/>
  <c r="T1489" i="13"/>
  <c r="T1488" i="13"/>
  <c r="T1487" i="13"/>
  <c r="T1486" i="13"/>
  <c r="T1485" i="13"/>
  <c r="T1484" i="13"/>
  <c r="T1483" i="13"/>
  <c r="T1482" i="13"/>
  <c r="T1481" i="13"/>
  <c r="T1480" i="13"/>
  <c r="T1479" i="13"/>
  <c r="T1478" i="13"/>
  <c r="T1477" i="13"/>
  <c r="T1476" i="13"/>
  <c r="T1475" i="13"/>
  <c r="T1474" i="13"/>
  <c r="T1473" i="13"/>
  <c r="T1472" i="13"/>
  <c r="T1471" i="13"/>
  <c r="T1470" i="13"/>
  <c r="T1469" i="13"/>
  <c r="T1468" i="13"/>
  <c r="T1467" i="13"/>
  <c r="T1466" i="13"/>
  <c r="T1465" i="13"/>
  <c r="T1464" i="13"/>
  <c r="T1463" i="13"/>
  <c r="T1462" i="13"/>
  <c r="T1461" i="13"/>
  <c r="T1460" i="13"/>
  <c r="T1459" i="13"/>
  <c r="T1458" i="13"/>
  <c r="T1457" i="13"/>
  <c r="T1456" i="13"/>
  <c r="T1455" i="13"/>
  <c r="T1454" i="13"/>
  <c r="T1453" i="13"/>
  <c r="T1452" i="13"/>
  <c r="T1451" i="13"/>
  <c r="T1450" i="13"/>
  <c r="T1449" i="13"/>
  <c r="T1448" i="13"/>
  <c r="T1447" i="13"/>
  <c r="T1446" i="13"/>
  <c r="T1445" i="13"/>
  <c r="T1444" i="13"/>
  <c r="T1443" i="13"/>
  <c r="T1442" i="13"/>
  <c r="T1441" i="13"/>
  <c r="T1440" i="13"/>
  <c r="T1439" i="13"/>
  <c r="T1438" i="13"/>
  <c r="T1437" i="13"/>
  <c r="T1436" i="13"/>
  <c r="T1435" i="13"/>
  <c r="T1434" i="13"/>
  <c r="T1433" i="13"/>
  <c r="T1432" i="13"/>
  <c r="T1431" i="13"/>
  <c r="T1430" i="13"/>
  <c r="T1429" i="13"/>
  <c r="T1428" i="13"/>
  <c r="T1427" i="13"/>
  <c r="T1426" i="13"/>
  <c r="T1425" i="13"/>
  <c r="T1424" i="13"/>
  <c r="T1423" i="13"/>
  <c r="T1422" i="13"/>
  <c r="T1421" i="13"/>
  <c r="T1420" i="13"/>
  <c r="T1419" i="13"/>
  <c r="T1418" i="13"/>
  <c r="T1417" i="13"/>
  <c r="T1416" i="13"/>
  <c r="T1415" i="13"/>
  <c r="T1414" i="13"/>
  <c r="T1413" i="13"/>
  <c r="T1412" i="13"/>
  <c r="T1411" i="13"/>
  <c r="T1410" i="13"/>
  <c r="T1409" i="13"/>
  <c r="T1408" i="13"/>
  <c r="T1407" i="13"/>
  <c r="T1406" i="13"/>
  <c r="T1405" i="13"/>
  <c r="T1404" i="13"/>
  <c r="T1403" i="13"/>
  <c r="T1402" i="13"/>
  <c r="T1401" i="13"/>
  <c r="T1400" i="13"/>
  <c r="T1399" i="13"/>
  <c r="T1398" i="13"/>
  <c r="T1397" i="13"/>
  <c r="T1396" i="13"/>
  <c r="T1395" i="13"/>
  <c r="T1394" i="13"/>
  <c r="T1393" i="13"/>
  <c r="T1392" i="13"/>
  <c r="T1391" i="13"/>
  <c r="T1390" i="13"/>
  <c r="T1389" i="13"/>
  <c r="T1388" i="13"/>
  <c r="T1387" i="13"/>
  <c r="T1386" i="13"/>
  <c r="T1385" i="13"/>
  <c r="T1384" i="13"/>
  <c r="T1383" i="13"/>
  <c r="T1382" i="13"/>
  <c r="T1381" i="13"/>
  <c r="T1380" i="13"/>
  <c r="T1379" i="13"/>
  <c r="T1378" i="13"/>
  <c r="T1377" i="13"/>
  <c r="T1376" i="13"/>
  <c r="T1375" i="13"/>
  <c r="T1374" i="13"/>
  <c r="T1373" i="13"/>
  <c r="T1372" i="13"/>
  <c r="T1371" i="13"/>
  <c r="T1370" i="13"/>
  <c r="T1369" i="13"/>
  <c r="T1368" i="13"/>
  <c r="T1367" i="13"/>
  <c r="T1366" i="13"/>
  <c r="T1365" i="13"/>
  <c r="T1364" i="13"/>
  <c r="T1363" i="13"/>
  <c r="T1362" i="13"/>
  <c r="T1361" i="13"/>
  <c r="T1360" i="13"/>
  <c r="T1359" i="13"/>
  <c r="T1358" i="13"/>
  <c r="T1357" i="13"/>
  <c r="T1356" i="13"/>
  <c r="T1355" i="13"/>
  <c r="T1354" i="13"/>
  <c r="T1353" i="13"/>
  <c r="T1352" i="13"/>
  <c r="T1351" i="13"/>
  <c r="T1350" i="13"/>
  <c r="T1349" i="13"/>
  <c r="T1348" i="13"/>
  <c r="T1347" i="13"/>
  <c r="T1346" i="13"/>
  <c r="T1345" i="13"/>
  <c r="T1344" i="13"/>
  <c r="T1343" i="13"/>
  <c r="T1342" i="13"/>
  <c r="T1341" i="13"/>
  <c r="T1340" i="13"/>
  <c r="T1339" i="13"/>
  <c r="T1338" i="13"/>
  <c r="T1337" i="13"/>
  <c r="T1336" i="13"/>
  <c r="T1335" i="13"/>
  <c r="T1334" i="13"/>
  <c r="T1333" i="13"/>
  <c r="T1332" i="13"/>
  <c r="T1331" i="13"/>
  <c r="T1330" i="13"/>
  <c r="T1329" i="13"/>
  <c r="T1328" i="13"/>
  <c r="T1327" i="13"/>
  <c r="T1326" i="13"/>
  <c r="T1325" i="13"/>
  <c r="T1324" i="13"/>
  <c r="T1323" i="13"/>
  <c r="T1322" i="13"/>
  <c r="T1321" i="13"/>
  <c r="T1320" i="13"/>
  <c r="T1319" i="13"/>
  <c r="T1318" i="13"/>
  <c r="T1317" i="13"/>
  <c r="T1316" i="13"/>
  <c r="T1315" i="13"/>
  <c r="T1314" i="13"/>
  <c r="T1313" i="13"/>
  <c r="T1312" i="13"/>
  <c r="T1311" i="13"/>
  <c r="T1310" i="13"/>
  <c r="T1309" i="13"/>
  <c r="T1308" i="13"/>
  <c r="T1307" i="13"/>
  <c r="T1306" i="13"/>
  <c r="T1305" i="13"/>
  <c r="T1304" i="13"/>
  <c r="T1303" i="13"/>
  <c r="T1302" i="13"/>
  <c r="T1301" i="13"/>
  <c r="T1300" i="13"/>
  <c r="T1299" i="13"/>
  <c r="T1298" i="13"/>
  <c r="T1297" i="13"/>
  <c r="T1296" i="13"/>
  <c r="T1295" i="13"/>
  <c r="T1294" i="13"/>
  <c r="T1293" i="13"/>
  <c r="T1292" i="13"/>
  <c r="T1291" i="13"/>
  <c r="T1290" i="13"/>
  <c r="T1289" i="13"/>
  <c r="T1288" i="13"/>
  <c r="T1287" i="13"/>
  <c r="T1286" i="13"/>
  <c r="T1285" i="13"/>
  <c r="T1284" i="13"/>
  <c r="T1283" i="13"/>
  <c r="T1282" i="13"/>
  <c r="T1281" i="13"/>
  <c r="T1280" i="13"/>
  <c r="T1279" i="13"/>
  <c r="T1278" i="13"/>
  <c r="T1277" i="13"/>
  <c r="T1276" i="13"/>
  <c r="T1275" i="13"/>
  <c r="T1274" i="13"/>
  <c r="T1273" i="13"/>
  <c r="T1272" i="13"/>
  <c r="T1271" i="13"/>
  <c r="T1270" i="13"/>
  <c r="T1269" i="13"/>
  <c r="T1268" i="13"/>
  <c r="T1267" i="13"/>
  <c r="T1266" i="13"/>
  <c r="T1265" i="13"/>
  <c r="T1264" i="13"/>
  <c r="T1263" i="13"/>
  <c r="T1262" i="13"/>
  <c r="T1261" i="13"/>
  <c r="T1260" i="13"/>
  <c r="T1259" i="13"/>
  <c r="T1258" i="13"/>
  <c r="T1257" i="13"/>
  <c r="T1256" i="13"/>
  <c r="T1255" i="13"/>
  <c r="T1254" i="13"/>
  <c r="T1253" i="13"/>
  <c r="T1252" i="13"/>
  <c r="T1251" i="13"/>
  <c r="T1250" i="13"/>
  <c r="T1249" i="13"/>
  <c r="T1248" i="13"/>
  <c r="T1247" i="13"/>
  <c r="T1246" i="13"/>
  <c r="T1245" i="13"/>
  <c r="T1244" i="13"/>
  <c r="T1243" i="13"/>
  <c r="T1242" i="13"/>
  <c r="T1241" i="13"/>
  <c r="T1240" i="13"/>
  <c r="T1239" i="13"/>
  <c r="T1238" i="13"/>
  <c r="T1237" i="13"/>
  <c r="T1236" i="13"/>
  <c r="T1235" i="13"/>
  <c r="T1234" i="13"/>
  <c r="T1233" i="13"/>
  <c r="T1232" i="13"/>
  <c r="T1231" i="13"/>
  <c r="T1230" i="13"/>
  <c r="T1229" i="13"/>
  <c r="T1228" i="13"/>
  <c r="T1227" i="13"/>
  <c r="T1226" i="13"/>
  <c r="T1225" i="13"/>
  <c r="T1224" i="13"/>
  <c r="T1223" i="13"/>
  <c r="T1222" i="13"/>
  <c r="T1221" i="13"/>
  <c r="T1220" i="13"/>
  <c r="T1219" i="13"/>
  <c r="T1218" i="13"/>
  <c r="T1217" i="13"/>
  <c r="T1216" i="13"/>
  <c r="T1215" i="13"/>
  <c r="T1214" i="13"/>
  <c r="T1213" i="13"/>
  <c r="T1212" i="13"/>
  <c r="T1211" i="13"/>
  <c r="T1210" i="13"/>
  <c r="T1209" i="13"/>
  <c r="T1208" i="13"/>
  <c r="T1207" i="13"/>
  <c r="T1206" i="13"/>
  <c r="T1205" i="13"/>
  <c r="T1204" i="13"/>
  <c r="T1203" i="13"/>
  <c r="T1202" i="13"/>
  <c r="T1201" i="13"/>
  <c r="T1200" i="13"/>
  <c r="T1199" i="13"/>
  <c r="T1198" i="13"/>
  <c r="T1197" i="13"/>
  <c r="T1196" i="13"/>
  <c r="T1195" i="13"/>
  <c r="T1194" i="13"/>
  <c r="T1193" i="13"/>
  <c r="T1192" i="13"/>
  <c r="T1191" i="13"/>
  <c r="T1190" i="13"/>
  <c r="T1189" i="13"/>
  <c r="T1188" i="13"/>
  <c r="T1187" i="13"/>
  <c r="T1186" i="13"/>
  <c r="T1185" i="13"/>
  <c r="T1184" i="13"/>
  <c r="T1183" i="13"/>
  <c r="T1182" i="13"/>
  <c r="T1181" i="13"/>
  <c r="T1180" i="13"/>
  <c r="T1179" i="13"/>
  <c r="T1178" i="13"/>
  <c r="T1177" i="13"/>
  <c r="T1176" i="13"/>
  <c r="T1175" i="13"/>
  <c r="T1174" i="13"/>
  <c r="T1173" i="13"/>
  <c r="T1172" i="13"/>
  <c r="T1171" i="13"/>
  <c r="T1170" i="13"/>
  <c r="T1169" i="13"/>
  <c r="T1168" i="13"/>
  <c r="T1167" i="13"/>
  <c r="T1166" i="13"/>
  <c r="T1165" i="13"/>
  <c r="T1164" i="13"/>
  <c r="T1163" i="13"/>
  <c r="T1162" i="13"/>
  <c r="T1161" i="13"/>
  <c r="T1160" i="13"/>
  <c r="T1159" i="13"/>
  <c r="T1158" i="13"/>
  <c r="T1157" i="13"/>
  <c r="T1156" i="13"/>
  <c r="T1155" i="13"/>
  <c r="T1154" i="13"/>
  <c r="T1153" i="13"/>
  <c r="T1152" i="13"/>
  <c r="T1151" i="13"/>
  <c r="T1150" i="13"/>
  <c r="T1149" i="13"/>
  <c r="T1148" i="13"/>
  <c r="T1147" i="13"/>
  <c r="T1146" i="13"/>
  <c r="T1145" i="13"/>
  <c r="T1144" i="13"/>
  <c r="T1143" i="13"/>
  <c r="T1142" i="13"/>
  <c r="T1141" i="13"/>
  <c r="T1140" i="13"/>
  <c r="T1139" i="13"/>
  <c r="T1138" i="13"/>
  <c r="T1137" i="13"/>
  <c r="T1136" i="13"/>
  <c r="T1135" i="13"/>
  <c r="T1134" i="13"/>
  <c r="T1133" i="13"/>
  <c r="T1132" i="13"/>
  <c r="T1131" i="13"/>
  <c r="T1130" i="13"/>
  <c r="T1129" i="13"/>
  <c r="T1128" i="13"/>
  <c r="T1127" i="13"/>
  <c r="T1126" i="13"/>
  <c r="T1125" i="13"/>
  <c r="T1124" i="13"/>
  <c r="T1123" i="13"/>
  <c r="T1122" i="13"/>
  <c r="T1121" i="13"/>
  <c r="T1120" i="13"/>
  <c r="T1119" i="13"/>
  <c r="T1118" i="13"/>
  <c r="T1117" i="13"/>
  <c r="T1116" i="13"/>
  <c r="T1115" i="13"/>
  <c r="T1114" i="13"/>
  <c r="T1113" i="13"/>
  <c r="T1112" i="13"/>
  <c r="T1111" i="13"/>
  <c r="T1110" i="13"/>
  <c r="T1109" i="13"/>
  <c r="T1108" i="13"/>
  <c r="T1107" i="13"/>
  <c r="T1106" i="13"/>
  <c r="T1105" i="13"/>
  <c r="T1104" i="13"/>
  <c r="T1103" i="13"/>
  <c r="T1102" i="13"/>
  <c r="T1101" i="13"/>
  <c r="T1100" i="13"/>
  <c r="T1099" i="13"/>
  <c r="T1098" i="13"/>
  <c r="T1097" i="13"/>
  <c r="T1096" i="13"/>
  <c r="T1095" i="13"/>
  <c r="T1094" i="13"/>
  <c r="T1093" i="13"/>
  <c r="T1092" i="13"/>
  <c r="T1091" i="13"/>
  <c r="T1090" i="13"/>
  <c r="T1089" i="13"/>
  <c r="T1088" i="13"/>
  <c r="T1087" i="13"/>
  <c r="T1086" i="13"/>
  <c r="T1085" i="13"/>
  <c r="T1084" i="13"/>
  <c r="T1083" i="13"/>
  <c r="T1082" i="13"/>
  <c r="T1081" i="13"/>
  <c r="T1080" i="13"/>
  <c r="T1079" i="13"/>
  <c r="T1078" i="13"/>
  <c r="T1077" i="13"/>
  <c r="T1076" i="13"/>
  <c r="T1075" i="13"/>
  <c r="T1074" i="13"/>
  <c r="T1073" i="13"/>
  <c r="T1072" i="13"/>
  <c r="T1071" i="13"/>
  <c r="T1070" i="13"/>
  <c r="T1069" i="13"/>
  <c r="T1068" i="13"/>
  <c r="T1067" i="13"/>
  <c r="T1066" i="13"/>
  <c r="T1065" i="13"/>
  <c r="T1064" i="13"/>
  <c r="T1063" i="13"/>
  <c r="T1062" i="13"/>
  <c r="T1061" i="13"/>
  <c r="T1060" i="13"/>
  <c r="T1059" i="13"/>
  <c r="T1058" i="13"/>
  <c r="T1057" i="13"/>
  <c r="T1056" i="13"/>
  <c r="T1055" i="13"/>
  <c r="T1054" i="13"/>
  <c r="T1053" i="13"/>
  <c r="T1052" i="13"/>
  <c r="T1051" i="13"/>
  <c r="T1050" i="13"/>
  <c r="T1049" i="13"/>
  <c r="T1048" i="13"/>
  <c r="T1047" i="13"/>
  <c r="T1046" i="13"/>
  <c r="T1045" i="13"/>
  <c r="T1044" i="13"/>
  <c r="T1043" i="13"/>
  <c r="T1042" i="13"/>
  <c r="T1041" i="13"/>
  <c r="T1040" i="13"/>
  <c r="T1039" i="13"/>
  <c r="T1038" i="13"/>
  <c r="T1037" i="13"/>
  <c r="T1036" i="13"/>
  <c r="T1035" i="13"/>
  <c r="T1034" i="13"/>
  <c r="T1033" i="13"/>
  <c r="T1032" i="13"/>
  <c r="T1031" i="13"/>
  <c r="T1030" i="13"/>
  <c r="T1029" i="13"/>
  <c r="T1028" i="13"/>
  <c r="T1027" i="13"/>
  <c r="T1026" i="13"/>
  <c r="T1025" i="13"/>
  <c r="T1024" i="13"/>
  <c r="T1023" i="13"/>
  <c r="T1022" i="13"/>
  <c r="T1021" i="13"/>
  <c r="T1020" i="13"/>
  <c r="T1019" i="13"/>
  <c r="T1018" i="13"/>
  <c r="T1017" i="13"/>
  <c r="T1016" i="13"/>
  <c r="T1015" i="13"/>
  <c r="T1014" i="13"/>
  <c r="T1013" i="13"/>
  <c r="T1012" i="13"/>
  <c r="T1011" i="13"/>
  <c r="T1010" i="13"/>
  <c r="T1009" i="13"/>
  <c r="T1008" i="13"/>
  <c r="T1007" i="13"/>
  <c r="T1006" i="13"/>
  <c r="T1005" i="13"/>
  <c r="T1004" i="13"/>
  <c r="T1003" i="13"/>
  <c r="T1002" i="13"/>
  <c r="T1001" i="13"/>
  <c r="T1000" i="13"/>
  <c r="T999" i="13"/>
  <c r="T998" i="13"/>
  <c r="T997" i="13"/>
  <c r="T996" i="13"/>
  <c r="T995" i="13"/>
  <c r="T994" i="13"/>
  <c r="T993" i="13"/>
  <c r="T992" i="13"/>
  <c r="T991" i="13"/>
  <c r="T990" i="13"/>
  <c r="T989" i="13"/>
  <c r="T988" i="13"/>
  <c r="T987" i="13"/>
  <c r="T986" i="13"/>
  <c r="T985" i="13"/>
  <c r="T984" i="13"/>
  <c r="T983" i="13"/>
  <c r="T982" i="13"/>
  <c r="T981" i="13"/>
  <c r="T980" i="13"/>
  <c r="T979" i="13"/>
  <c r="T978" i="13"/>
  <c r="T977" i="13"/>
  <c r="T976" i="13"/>
  <c r="T975" i="13"/>
  <c r="T974" i="13"/>
  <c r="T973" i="13"/>
  <c r="T972" i="13"/>
  <c r="T971" i="13"/>
  <c r="T970" i="13"/>
  <c r="T969" i="13"/>
  <c r="T968" i="13"/>
  <c r="T967" i="13"/>
  <c r="T966" i="13"/>
  <c r="T965" i="13"/>
  <c r="T964" i="13"/>
  <c r="T963" i="13"/>
  <c r="T962" i="13"/>
  <c r="T961" i="13"/>
  <c r="T960" i="13"/>
  <c r="T959" i="13"/>
  <c r="T958" i="13"/>
  <c r="T957" i="13"/>
  <c r="T956" i="13"/>
  <c r="T955" i="13"/>
  <c r="T954" i="13"/>
  <c r="T953" i="13"/>
  <c r="T952" i="13"/>
  <c r="T951" i="13"/>
  <c r="T950" i="13"/>
  <c r="T949" i="13"/>
  <c r="T948" i="13"/>
  <c r="T947" i="13"/>
  <c r="T946" i="13"/>
  <c r="T945" i="13"/>
  <c r="T944" i="13"/>
  <c r="T943" i="13"/>
  <c r="T942" i="13"/>
  <c r="T941" i="13"/>
  <c r="T940" i="13"/>
  <c r="T939" i="13"/>
  <c r="T938" i="13"/>
  <c r="T937" i="13"/>
  <c r="T936" i="13"/>
  <c r="T935" i="13"/>
  <c r="T934" i="13"/>
  <c r="T933" i="13"/>
  <c r="T932" i="13"/>
  <c r="T931" i="13"/>
  <c r="T930" i="13"/>
  <c r="T929" i="13"/>
  <c r="T928" i="13"/>
  <c r="T927" i="13"/>
  <c r="T926" i="13"/>
  <c r="T925" i="13"/>
  <c r="T924" i="13"/>
  <c r="T923" i="13"/>
  <c r="T922" i="13"/>
  <c r="T921" i="13"/>
  <c r="T920" i="13"/>
  <c r="T919" i="13"/>
  <c r="T918" i="13"/>
  <c r="T917" i="13"/>
  <c r="T916" i="13"/>
  <c r="T915" i="13"/>
  <c r="T914" i="13"/>
  <c r="T913" i="13"/>
  <c r="T912" i="13"/>
  <c r="T911" i="13"/>
  <c r="T910" i="13"/>
  <c r="T909" i="13"/>
  <c r="T908" i="13"/>
  <c r="T907" i="13"/>
  <c r="T906" i="13"/>
  <c r="T905" i="13"/>
  <c r="T904" i="13"/>
  <c r="T903" i="13"/>
  <c r="T902" i="13"/>
  <c r="T901" i="13"/>
  <c r="T900" i="13"/>
  <c r="T899" i="13"/>
  <c r="T898" i="13"/>
  <c r="T897" i="13"/>
  <c r="T896" i="13"/>
  <c r="T895" i="13"/>
  <c r="T894" i="13"/>
  <c r="T893" i="13"/>
  <c r="T892" i="13"/>
  <c r="T891" i="13"/>
  <c r="T890" i="13"/>
  <c r="T889" i="13"/>
  <c r="T888" i="13"/>
  <c r="T887" i="13"/>
  <c r="T886" i="13"/>
  <c r="T885" i="13"/>
  <c r="T884" i="13"/>
  <c r="T883" i="13"/>
  <c r="T882" i="13"/>
  <c r="T881" i="13"/>
  <c r="T880" i="13"/>
  <c r="T879" i="13"/>
  <c r="T878" i="13"/>
  <c r="T877" i="13"/>
  <c r="T876" i="13"/>
  <c r="T875" i="13"/>
  <c r="T874" i="13"/>
  <c r="T873" i="13"/>
  <c r="T872" i="13"/>
  <c r="T871" i="13"/>
  <c r="T870" i="13"/>
  <c r="T869" i="13"/>
  <c r="T868" i="13"/>
  <c r="T867" i="13"/>
  <c r="T866" i="13"/>
  <c r="T865" i="13"/>
  <c r="T864" i="13"/>
  <c r="T863" i="13"/>
  <c r="T862" i="13"/>
  <c r="T861" i="13"/>
  <c r="T860" i="13"/>
  <c r="T859" i="13"/>
  <c r="T858" i="13"/>
  <c r="T857" i="13"/>
  <c r="T856" i="13"/>
  <c r="T855" i="13"/>
  <c r="T854" i="13"/>
  <c r="T853" i="13"/>
  <c r="T852" i="13"/>
  <c r="T851" i="13"/>
  <c r="T850" i="13"/>
  <c r="T849" i="13"/>
  <c r="T848" i="13"/>
  <c r="T847" i="13"/>
  <c r="T846" i="13"/>
  <c r="T845" i="13"/>
  <c r="T844" i="13"/>
  <c r="T843" i="13"/>
  <c r="T842" i="13"/>
  <c r="T841" i="13"/>
  <c r="T840" i="13"/>
  <c r="T839" i="13"/>
  <c r="T838" i="13"/>
  <c r="T837" i="13"/>
  <c r="T836" i="13"/>
  <c r="T835" i="13"/>
  <c r="T834" i="13"/>
  <c r="T833" i="13"/>
  <c r="T832" i="13"/>
  <c r="T831" i="13"/>
  <c r="T830" i="13"/>
  <c r="T829" i="13"/>
  <c r="T828" i="13"/>
  <c r="T827" i="13"/>
  <c r="T826" i="13"/>
  <c r="T825" i="13"/>
  <c r="T824" i="13"/>
  <c r="T823" i="13"/>
  <c r="T822" i="13"/>
  <c r="T821" i="13"/>
  <c r="T820" i="13"/>
  <c r="T819" i="13"/>
  <c r="T818" i="13"/>
  <c r="T817" i="13"/>
  <c r="T816" i="13"/>
  <c r="T815" i="13"/>
  <c r="T814" i="13"/>
  <c r="T813" i="13"/>
  <c r="T812" i="13"/>
  <c r="T811" i="13"/>
  <c r="T810" i="13"/>
  <c r="T809" i="13"/>
  <c r="T808" i="13"/>
  <c r="T807" i="13"/>
  <c r="T806" i="13"/>
  <c r="T805" i="13"/>
  <c r="T804" i="13"/>
  <c r="T803" i="13"/>
  <c r="T802" i="13"/>
  <c r="T801" i="13"/>
  <c r="T800" i="13"/>
  <c r="T799" i="13"/>
  <c r="T798" i="13"/>
  <c r="T797" i="13"/>
  <c r="T796" i="13"/>
  <c r="T795" i="13"/>
  <c r="T794" i="13"/>
  <c r="T793" i="13"/>
  <c r="T792" i="13"/>
  <c r="T791" i="13"/>
  <c r="T790" i="13"/>
  <c r="T789" i="13"/>
  <c r="T788" i="13"/>
  <c r="T787" i="13"/>
  <c r="T786" i="13"/>
  <c r="T785" i="13"/>
  <c r="T784" i="13"/>
  <c r="T783" i="13"/>
  <c r="T782" i="13"/>
  <c r="T781" i="13"/>
  <c r="T780" i="13"/>
  <c r="T779" i="13"/>
  <c r="T778" i="13"/>
  <c r="T777" i="13"/>
  <c r="T776" i="13"/>
  <c r="T775" i="13"/>
  <c r="T774" i="13"/>
  <c r="T773" i="13"/>
  <c r="T772" i="13"/>
  <c r="T771" i="13"/>
  <c r="T770" i="13"/>
  <c r="T769" i="13"/>
  <c r="T768" i="13"/>
  <c r="T767" i="13"/>
  <c r="T766" i="13"/>
  <c r="T765" i="13"/>
  <c r="T764" i="13"/>
  <c r="T763" i="13"/>
  <c r="T762" i="13"/>
  <c r="T761" i="13"/>
  <c r="T760" i="13"/>
  <c r="T759" i="13"/>
  <c r="T758" i="13"/>
  <c r="T757" i="13"/>
  <c r="T756" i="13"/>
  <c r="T755" i="13"/>
  <c r="T754" i="13"/>
  <c r="T753" i="13"/>
  <c r="T752" i="13"/>
  <c r="T751" i="13"/>
  <c r="T750" i="13"/>
  <c r="T749" i="13"/>
  <c r="T748" i="13"/>
  <c r="T747" i="13"/>
  <c r="T746" i="13"/>
  <c r="T745" i="13"/>
  <c r="T744" i="13"/>
  <c r="T743" i="13"/>
  <c r="T742" i="13"/>
  <c r="T741" i="13"/>
  <c r="T740" i="13"/>
  <c r="T739" i="13"/>
  <c r="T738" i="13"/>
  <c r="T737" i="13"/>
  <c r="T736" i="13"/>
  <c r="T735" i="13"/>
  <c r="T734" i="13"/>
  <c r="T733" i="13"/>
  <c r="T732" i="13"/>
  <c r="T731" i="13"/>
  <c r="T730" i="13"/>
  <c r="T729" i="13"/>
  <c r="T728" i="13"/>
  <c r="T727" i="13"/>
  <c r="T726" i="13"/>
  <c r="T725" i="13"/>
  <c r="T724" i="13"/>
  <c r="T723" i="13"/>
  <c r="T722" i="13"/>
  <c r="T721" i="13"/>
  <c r="T720" i="13"/>
  <c r="T719" i="13"/>
  <c r="T718" i="13"/>
  <c r="T717" i="13"/>
  <c r="T716" i="13"/>
  <c r="T715" i="13"/>
  <c r="T714" i="13"/>
  <c r="T713" i="13"/>
  <c r="T712" i="13"/>
  <c r="T711" i="13"/>
  <c r="T710" i="13"/>
  <c r="T709" i="13"/>
  <c r="T708" i="13"/>
  <c r="T707" i="13"/>
  <c r="T706" i="13"/>
  <c r="T705" i="13"/>
  <c r="T704" i="13"/>
  <c r="T703" i="13"/>
  <c r="T702" i="13"/>
  <c r="T701" i="13"/>
  <c r="T700" i="13"/>
  <c r="T699" i="13"/>
  <c r="T698" i="13"/>
  <c r="T697" i="13"/>
  <c r="T696" i="13"/>
  <c r="T695" i="13"/>
  <c r="T694" i="13"/>
  <c r="T693" i="13"/>
  <c r="T692" i="13"/>
  <c r="T691" i="13"/>
  <c r="T690" i="13"/>
  <c r="T689" i="13"/>
  <c r="T688" i="13"/>
  <c r="T687" i="13"/>
  <c r="T686" i="13"/>
  <c r="T685" i="13"/>
  <c r="T684" i="13"/>
  <c r="T683" i="13"/>
  <c r="T682" i="13"/>
  <c r="T681" i="13"/>
  <c r="T680" i="13"/>
  <c r="T679" i="13"/>
  <c r="T678" i="13"/>
  <c r="T677" i="13"/>
  <c r="T676" i="13"/>
  <c r="T675" i="13"/>
  <c r="T674" i="13"/>
  <c r="T673" i="13"/>
  <c r="T672" i="13"/>
  <c r="T671" i="13"/>
  <c r="T670" i="13"/>
  <c r="T669" i="13"/>
  <c r="T668" i="13"/>
  <c r="T667" i="13"/>
  <c r="T666" i="13"/>
  <c r="T665" i="13"/>
  <c r="T664" i="13"/>
  <c r="T663" i="13"/>
  <c r="T662" i="13"/>
  <c r="T661" i="13"/>
  <c r="T660" i="13"/>
  <c r="T659" i="13"/>
  <c r="T658" i="13"/>
  <c r="T657" i="13"/>
  <c r="T656" i="13"/>
  <c r="T655" i="13"/>
  <c r="T654" i="13"/>
  <c r="T653" i="13"/>
  <c r="T652" i="13"/>
  <c r="T651" i="13"/>
  <c r="T650" i="13"/>
  <c r="T649" i="13"/>
  <c r="T648" i="13"/>
  <c r="T647" i="13"/>
  <c r="T646" i="13"/>
  <c r="T645" i="13"/>
  <c r="T644" i="13"/>
  <c r="T643" i="13"/>
  <c r="T642" i="13"/>
  <c r="T641" i="13"/>
  <c r="T640" i="13"/>
  <c r="T639" i="13"/>
  <c r="T638" i="13"/>
  <c r="T637" i="13"/>
  <c r="T636" i="13"/>
  <c r="T635" i="13"/>
  <c r="T634" i="13"/>
  <c r="T633" i="13"/>
  <c r="T632" i="13"/>
  <c r="T631" i="13"/>
  <c r="T630" i="13"/>
  <c r="T629" i="13"/>
  <c r="T628" i="13"/>
  <c r="T627" i="13"/>
  <c r="T626" i="13"/>
  <c r="T625" i="13"/>
  <c r="T624" i="13"/>
  <c r="T623" i="13"/>
  <c r="T622" i="13"/>
  <c r="T621" i="13"/>
  <c r="T620" i="13"/>
  <c r="T619" i="13"/>
  <c r="T618" i="13"/>
  <c r="T617" i="13"/>
  <c r="T616" i="13"/>
  <c r="T615" i="13"/>
  <c r="T614" i="13"/>
  <c r="T613" i="13"/>
  <c r="T612" i="13"/>
  <c r="T611" i="13"/>
  <c r="T610" i="13"/>
  <c r="T609" i="13"/>
  <c r="T608" i="13"/>
  <c r="T607" i="13"/>
  <c r="T606" i="13"/>
  <c r="T605" i="13"/>
  <c r="T604" i="13"/>
  <c r="T603" i="13"/>
  <c r="T602" i="13"/>
  <c r="T601" i="13"/>
  <c r="T600" i="13"/>
  <c r="T599" i="13"/>
  <c r="T598" i="13"/>
  <c r="T597" i="13"/>
  <c r="T596" i="13"/>
  <c r="T595" i="13"/>
  <c r="T594" i="13"/>
  <c r="T593" i="13"/>
  <c r="T592" i="13"/>
  <c r="T591" i="13"/>
  <c r="T590" i="13"/>
  <c r="T589" i="13"/>
  <c r="T588" i="13"/>
  <c r="T587" i="13"/>
  <c r="T586" i="13"/>
  <c r="T585" i="13"/>
  <c r="T584" i="13"/>
  <c r="T583" i="13"/>
  <c r="T582" i="13"/>
  <c r="T581" i="13"/>
  <c r="T580" i="13"/>
  <c r="T579" i="13"/>
  <c r="T578" i="13"/>
  <c r="T577" i="13"/>
  <c r="T576" i="13"/>
  <c r="T575" i="13"/>
  <c r="T574" i="13"/>
  <c r="T573" i="13"/>
  <c r="T572" i="13"/>
  <c r="T571" i="13"/>
  <c r="T570" i="13"/>
  <c r="T569" i="13"/>
  <c r="T568" i="13"/>
  <c r="T567" i="13"/>
  <c r="T566" i="13"/>
  <c r="T565" i="13"/>
  <c r="T564" i="13"/>
  <c r="T563" i="13"/>
  <c r="T562" i="13"/>
  <c r="T561" i="13"/>
  <c r="T560" i="13"/>
  <c r="T559" i="13"/>
  <c r="T558" i="13"/>
  <c r="T557" i="13"/>
  <c r="T556" i="13"/>
  <c r="T555" i="13"/>
  <c r="T554" i="13"/>
  <c r="T553" i="13"/>
  <c r="T552" i="13"/>
  <c r="T551" i="13"/>
  <c r="T550" i="13"/>
  <c r="T549" i="13"/>
  <c r="T548" i="13"/>
  <c r="T547" i="13"/>
  <c r="T546" i="13"/>
  <c r="T545" i="13"/>
  <c r="T544" i="13"/>
  <c r="T543" i="13"/>
  <c r="T542" i="13"/>
  <c r="T541" i="13"/>
  <c r="T540" i="13"/>
  <c r="T539" i="13"/>
  <c r="T538" i="13"/>
  <c r="T537" i="13"/>
  <c r="T536" i="13"/>
  <c r="T535" i="13"/>
  <c r="T534" i="13"/>
  <c r="T533" i="13"/>
  <c r="T532" i="13"/>
  <c r="T531" i="13"/>
  <c r="T530" i="13"/>
  <c r="T529" i="13"/>
  <c r="T528" i="13"/>
  <c r="T527" i="13"/>
  <c r="T526" i="13"/>
  <c r="T525" i="13"/>
  <c r="T524" i="13"/>
  <c r="T523" i="13"/>
  <c r="T522" i="13"/>
  <c r="T521" i="13"/>
  <c r="T520" i="13"/>
  <c r="T519" i="13"/>
  <c r="T518" i="13"/>
  <c r="T517" i="13"/>
  <c r="T516" i="13"/>
  <c r="T515" i="13"/>
  <c r="T514" i="13"/>
  <c r="T513" i="13"/>
  <c r="T512" i="13"/>
  <c r="T511" i="13"/>
  <c r="T510" i="13"/>
  <c r="T509" i="13"/>
  <c r="T508" i="13"/>
  <c r="T507" i="13"/>
  <c r="T506" i="13"/>
  <c r="T505" i="13"/>
  <c r="T504" i="13"/>
  <c r="T503" i="13"/>
  <c r="T502" i="13"/>
  <c r="T501" i="13"/>
  <c r="T500" i="13"/>
  <c r="T499" i="13"/>
  <c r="T498" i="13"/>
  <c r="T497" i="13"/>
  <c r="T496" i="13"/>
  <c r="T495" i="13"/>
  <c r="T494" i="13"/>
  <c r="T493" i="13"/>
  <c r="T492" i="13"/>
  <c r="T491" i="13"/>
  <c r="T490" i="13"/>
  <c r="T489" i="13"/>
  <c r="T488" i="13"/>
  <c r="T487" i="13"/>
  <c r="T486" i="13"/>
  <c r="T485" i="13"/>
  <c r="T484" i="13"/>
  <c r="T483" i="13"/>
  <c r="T482" i="13"/>
  <c r="T481" i="13"/>
  <c r="T480" i="13"/>
  <c r="T479" i="13"/>
  <c r="T478" i="13"/>
  <c r="T477" i="13"/>
  <c r="T476" i="13"/>
  <c r="T475" i="13"/>
  <c r="T474" i="13"/>
  <c r="T473" i="13"/>
  <c r="T472" i="13"/>
  <c r="T471" i="13"/>
  <c r="T470" i="13"/>
  <c r="T469" i="13"/>
  <c r="T468" i="13"/>
  <c r="T467" i="13"/>
  <c r="T466" i="13"/>
  <c r="T465" i="13"/>
  <c r="T464" i="13"/>
  <c r="T463" i="13"/>
  <c r="T462" i="13"/>
  <c r="T461" i="13"/>
  <c r="T460" i="13"/>
  <c r="T459" i="13"/>
  <c r="T458" i="13"/>
  <c r="T457" i="13"/>
  <c r="T456" i="13"/>
  <c r="T455" i="13"/>
  <c r="T454" i="13"/>
  <c r="T453" i="13"/>
  <c r="T452" i="13"/>
  <c r="T451" i="13"/>
  <c r="T450" i="13"/>
  <c r="T449" i="13"/>
  <c r="T448" i="13"/>
  <c r="T447" i="13"/>
  <c r="T446" i="13"/>
  <c r="T445" i="13"/>
  <c r="T444" i="13"/>
  <c r="T443" i="13"/>
  <c r="T442" i="13"/>
  <c r="T441" i="13"/>
  <c r="T440" i="13"/>
  <c r="T439" i="13"/>
  <c r="T438" i="13"/>
  <c r="T437" i="13"/>
  <c r="T436" i="13"/>
  <c r="T435" i="13"/>
  <c r="T434" i="13"/>
  <c r="T433" i="13"/>
  <c r="T432" i="13"/>
  <c r="T431" i="13"/>
  <c r="T430" i="13"/>
  <c r="T429" i="13"/>
  <c r="T428" i="13"/>
  <c r="T427" i="13"/>
  <c r="T426" i="13"/>
  <c r="T425" i="13"/>
  <c r="T424" i="13"/>
  <c r="T423" i="13"/>
  <c r="T422" i="13"/>
  <c r="T421" i="13"/>
  <c r="T420" i="13"/>
  <c r="T419" i="13"/>
  <c r="T418" i="13"/>
  <c r="T417" i="13"/>
  <c r="T416" i="13"/>
  <c r="T415" i="13"/>
  <c r="T414" i="13"/>
  <c r="T413" i="13"/>
  <c r="T412" i="13"/>
  <c r="T411" i="13"/>
  <c r="T410" i="13"/>
  <c r="T409" i="13"/>
  <c r="T408" i="13"/>
  <c r="T407" i="13"/>
  <c r="T406" i="13"/>
  <c r="T405" i="13"/>
  <c r="T404" i="13"/>
  <c r="T403" i="13"/>
  <c r="T402" i="13"/>
  <c r="T401" i="13"/>
  <c r="T400" i="13"/>
  <c r="T399" i="13"/>
  <c r="T398" i="13"/>
  <c r="T397" i="13"/>
  <c r="T396" i="13"/>
  <c r="T395" i="13"/>
  <c r="T394" i="13"/>
  <c r="T393" i="13"/>
  <c r="T392" i="13"/>
  <c r="T391" i="13"/>
  <c r="T390" i="13"/>
  <c r="T389" i="13"/>
  <c r="T388" i="13"/>
  <c r="T387" i="13"/>
  <c r="T386" i="13"/>
  <c r="T385" i="13"/>
  <c r="T384" i="13"/>
  <c r="T383" i="13"/>
  <c r="T382" i="13"/>
  <c r="T381" i="13"/>
  <c r="T380" i="13"/>
  <c r="T379" i="13"/>
  <c r="T378" i="13"/>
  <c r="T377" i="13"/>
  <c r="T376" i="13"/>
  <c r="T375" i="13"/>
  <c r="T374" i="13"/>
  <c r="T373" i="13"/>
  <c r="T372" i="13"/>
  <c r="T371" i="13"/>
  <c r="T370" i="13"/>
  <c r="T369" i="13"/>
  <c r="T368" i="13"/>
  <c r="T367" i="13"/>
  <c r="T366" i="13"/>
  <c r="T365" i="13"/>
  <c r="T364" i="13"/>
  <c r="T363" i="13"/>
  <c r="T362" i="13"/>
  <c r="T361" i="13"/>
  <c r="T360" i="13"/>
  <c r="T359" i="13"/>
  <c r="T358" i="13"/>
  <c r="T357" i="13"/>
  <c r="T356" i="13"/>
  <c r="T355" i="13"/>
  <c r="T354" i="13"/>
  <c r="T353" i="13"/>
  <c r="T352" i="13"/>
  <c r="T351" i="13"/>
  <c r="T350" i="13"/>
  <c r="T349" i="13"/>
  <c r="T348" i="13"/>
  <c r="T347" i="13"/>
  <c r="T346" i="13"/>
  <c r="T345" i="13"/>
  <c r="T344" i="13"/>
  <c r="T343" i="13"/>
  <c r="T342" i="13"/>
  <c r="T341" i="13"/>
  <c r="T340" i="13"/>
  <c r="T339" i="13"/>
  <c r="T338" i="13"/>
  <c r="T337" i="13"/>
  <c r="T336" i="13"/>
  <c r="T335" i="13"/>
  <c r="T334" i="13"/>
  <c r="T333" i="13"/>
  <c r="T332" i="13"/>
  <c r="T331" i="13"/>
  <c r="T330" i="13"/>
  <c r="T329" i="13"/>
  <c r="T328" i="13"/>
  <c r="T327" i="13"/>
  <c r="T326" i="13"/>
  <c r="T325" i="13"/>
  <c r="T324" i="13"/>
  <c r="T323" i="13"/>
  <c r="T322" i="13"/>
  <c r="T321" i="13"/>
  <c r="T320" i="13"/>
  <c r="T319" i="13"/>
  <c r="T318" i="13"/>
  <c r="T317" i="13"/>
  <c r="T316" i="13"/>
  <c r="T315" i="13"/>
  <c r="T314" i="13"/>
  <c r="T313" i="13"/>
  <c r="T312" i="13"/>
  <c r="T311" i="13"/>
  <c r="T310" i="13"/>
  <c r="T309" i="13"/>
  <c r="T308" i="13"/>
  <c r="T307" i="13"/>
  <c r="T306" i="13"/>
  <c r="T305" i="13"/>
  <c r="T304" i="13"/>
  <c r="T303" i="13"/>
  <c r="T302" i="13"/>
  <c r="T301" i="13"/>
  <c r="T300" i="13"/>
  <c r="T299" i="13"/>
  <c r="T298" i="13"/>
  <c r="T297" i="13"/>
  <c r="T296" i="13"/>
  <c r="T295" i="13"/>
  <c r="T294" i="13"/>
  <c r="T293" i="13"/>
  <c r="T292" i="13"/>
  <c r="T291" i="13"/>
  <c r="T290" i="13"/>
  <c r="T289" i="13"/>
  <c r="T288" i="13"/>
  <c r="T287" i="13"/>
  <c r="T286" i="13"/>
  <c r="T285" i="13"/>
  <c r="T284" i="13"/>
  <c r="T283" i="13"/>
  <c r="T282" i="13"/>
  <c r="T281" i="13"/>
  <c r="T280" i="13"/>
  <c r="T279" i="13"/>
  <c r="T278" i="13"/>
  <c r="T277" i="13"/>
  <c r="T276" i="13"/>
  <c r="T275" i="13"/>
  <c r="T274" i="13"/>
  <c r="T273" i="13"/>
  <c r="T272" i="13"/>
  <c r="T271" i="13"/>
  <c r="T270" i="13"/>
  <c r="T269" i="13"/>
  <c r="T268" i="13"/>
  <c r="T267" i="13"/>
  <c r="T266" i="13"/>
  <c r="T265" i="13"/>
  <c r="T264" i="13"/>
  <c r="T263" i="13"/>
  <c r="T262" i="13"/>
  <c r="T261" i="13"/>
  <c r="T260" i="13"/>
  <c r="T259" i="13"/>
  <c r="T258" i="13"/>
  <c r="T257" i="13"/>
  <c r="T256" i="13"/>
  <c r="T255" i="13"/>
  <c r="T254" i="13"/>
  <c r="T253" i="13"/>
  <c r="T252" i="13"/>
  <c r="T251" i="13"/>
  <c r="T250" i="13"/>
  <c r="T249" i="13"/>
  <c r="T248" i="13"/>
  <c r="T247" i="13"/>
  <c r="T246" i="13"/>
  <c r="T245" i="13"/>
  <c r="T244" i="13"/>
  <c r="T243" i="13"/>
  <c r="T242" i="13"/>
  <c r="T241" i="13"/>
  <c r="T240" i="13"/>
  <c r="T239" i="13"/>
  <c r="T238" i="13"/>
  <c r="T237" i="13"/>
  <c r="T236" i="13"/>
  <c r="T235" i="13"/>
  <c r="T234" i="13"/>
  <c r="T233" i="13"/>
  <c r="T232" i="13"/>
  <c r="T231" i="13"/>
  <c r="T230" i="13"/>
  <c r="T229" i="13"/>
  <c r="T228" i="13"/>
  <c r="T227" i="13"/>
  <c r="T226" i="13"/>
  <c r="T225" i="13"/>
  <c r="T224" i="13"/>
  <c r="T223" i="13"/>
  <c r="T222" i="13"/>
  <c r="T221" i="13"/>
  <c r="T220" i="13"/>
  <c r="T219" i="13"/>
  <c r="T218" i="13"/>
  <c r="T217" i="13"/>
  <c r="T216" i="13"/>
  <c r="T215" i="13"/>
  <c r="T214" i="13"/>
  <c r="T213" i="13"/>
  <c r="T212" i="13"/>
  <c r="T211" i="13"/>
  <c r="T210" i="13"/>
  <c r="T209" i="13"/>
  <c r="T208" i="13"/>
  <c r="T207" i="13"/>
  <c r="T206" i="13"/>
  <c r="T205" i="13"/>
  <c r="T204" i="13"/>
  <c r="T203" i="13"/>
  <c r="T202" i="13"/>
  <c r="T201" i="13"/>
  <c r="T200" i="13"/>
  <c r="T199" i="13"/>
  <c r="T198" i="13"/>
  <c r="T197" i="13"/>
  <c r="T196" i="13"/>
  <c r="T195" i="13"/>
  <c r="T194" i="13"/>
  <c r="T193" i="13"/>
  <c r="T192" i="13"/>
  <c r="T191" i="13"/>
  <c r="T190" i="13"/>
  <c r="T189" i="13"/>
  <c r="T188" i="13"/>
  <c r="T187" i="13"/>
  <c r="T186" i="13"/>
  <c r="T185" i="13"/>
  <c r="T184" i="13"/>
  <c r="T183" i="13"/>
  <c r="T182" i="13"/>
  <c r="T181" i="13"/>
  <c r="T180" i="13"/>
  <c r="T179" i="13"/>
  <c r="T178" i="13"/>
  <c r="T177" i="13"/>
  <c r="T176" i="13"/>
  <c r="T175" i="13"/>
  <c r="T174" i="13"/>
  <c r="T173" i="13"/>
  <c r="T172" i="13"/>
  <c r="T171" i="13"/>
  <c r="T170" i="13"/>
  <c r="T169" i="13"/>
  <c r="T168" i="13"/>
  <c r="T167" i="13"/>
  <c r="T166" i="13"/>
  <c r="T165" i="13"/>
  <c r="T164" i="13"/>
  <c r="T163" i="13"/>
  <c r="T162" i="13"/>
  <c r="T161" i="13"/>
  <c r="T160" i="13"/>
  <c r="T159" i="13"/>
  <c r="T158" i="13"/>
  <c r="T157" i="13"/>
  <c r="T156" i="13"/>
  <c r="T155" i="13"/>
  <c r="T154" i="13"/>
  <c r="T153" i="13"/>
  <c r="T152" i="13"/>
  <c r="T151" i="13"/>
  <c r="T150" i="13"/>
  <c r="T149" i="13"/>
  <c r="T148" i="13"/>
  <c r="T147" i="13"/>
  <c r="T146" i="13"/>
  <c r="T145" i="13"/>
  <c r="T144" i="13"/>
  <c r="T143" i="13"/>
  <c r="T142" i="13"/>
  <c r="T141" i="13"/>
  <c r="T140" i="13"/>
  <c r="T139" i="13"/>
  <c r="T138" i="13"/>
  <c r="T137" i="13"/>
  <c r="T136" i="13"/>
  <c r="T135" i="13"/>
  <c r="T134" i="13"/>
  <c r="T133" i="13"/>
  <c r="T132" i="13"/>
  <c r="T131" i="13"/>
  <c r="T130" i="13"/>
  <c r="T129" i="13"/>
  <c r="T128" i="13"/>
  <c r="T127" i="13"/>
  <c r="T126" i="13"/>
  <c r="T125" i="13"/>
  <c r="T124" i="13"/>
  <c r="T123" i="13"/>
  <c r="T122" i="13"/>
  <c r="T121" i="13"/>
  <c r="T120" i="13"/>
  <c r="T119" i="13"/>
  <c r="T118" i="13"/>
  <c r="T117" i="13"/>
  <c r="T116" i="13"/>
  <c r="T115" i="13"/>
  <c r="T114" i="13"/>
  <c r="T113" i="13"/>
  <c r="T112" i="13"/>
  <c r="T111" i="13"/>
  <c r="T110" i="13"/>
  <c r="T109" i="13"/>
  <c r="T108" i="13"/>
  <c r="T107" i="13"/>
  <c r="T106" i="13"/>
  <c r="T105" i="13"/>
  <c r="T104" i="13"/>
  <c r="T103" i="13"/>
  <c r="T102" i="13"/>
  <c r="T101" i="13"/>
  <c r="T100" i="13"/>
  <c r="T99" i="13"/>
  <c r="T98" i="13"/>
  <c r="T97" i="13"/>
  <c r="T96" i="13"/>
  <c r="T95" i="13"/>
  <c r="T94" i="13"/>
  <c r="T93" i="13"/>
  <c r="T92" i="13"/>
  <c r="T91" i="13"/>
  <c r="T90" i="13"/>
  <c r="T89" i="13"/>
  <c r="T88" i="13"/>
  <c r="T87" i="13"/>
  <c r="T86" i="13"/>
  <c r="T85" i="13"/>
  <c r="T84" i="13"/>
  <c r="T83" i="13"/>
  <c r="T82" i="13"/>
  <c r="T81" i="13"/>
  <c r="T80" i="13"/>
  <c r="T79" i="13"/>
  <c r="T78" i="13"/>
  <c r="T77" i="13"/>
  <c r="T76" i="13"/>
  <c r="T75" i="13"/>
  <c r="T74" i="13"/>
  <c r="T73" i="13"/>
  <c r="T72" i="13"/>
  <c r="T71" i="13"/>
  <c r="T70" i="13"/>
  <c r="T69" i="13"/>
  <c r="T68" i="13"/>
  <c r="T67" i="13"/>
  <c r="T66" i="13"/>
  <c r="T65" i="13"/>
  <c r="T64" i="13"/>
  <c r="T63" i="13"/>
  <c r="T62" i="13"/>
  <c r="T61" i="13"/>
  <c r="T60" i="13"/>
  <c r="T59" i="13"/>
  <c r="T58" i="13"/>
  <c r="T57" i="13"/>
  <c r="T56" i="13"/>
  <c r="T55" i="13"/>
  <c r="T54" i="13"/>
  <c r="T53" i="13"/>
  <c r="T52" i="13"/>
  <c r="T51" i="13"/>
  <c r="T50" i="13"/>
  <c r="T49" i="13"/>
  <c r="T48" i="13"/>
  <c r="T47" i="13"/>
  <c r="T46" i="13"/>
  <c r="T45" i="13"/>
  <c r="T44" i="13"/>
  <c r="T43" i="13"/>
  <c r="T42" i="13"/>
  <c r="T41" i="13"/>
  <c r="T40" i="13"/>
  <c r="T39" i="13"/>
  <c r="T38" i="13"/>
  <c r="T37" i="13"/>
  <c r="T36" i="13"/>
  <c r="T35" i="13"/>
  <c r="T34" i="13"/>
  <c r="T33" i="13"/>
  <c r="T32" i="13"/>
  <c r="T31" i="13"/>
  <c r="T30" i="13"/>
  <c r="T29" i="13"/>
  <c r="T28" i="13"/>
  <c r="T27" i="13"/>
  <c r="T26" i="13"/>
  <c r="T25" i="13"/>
  <c r="T24" i="13"/>
  <c r="T23" i="13"/>
  <c r="T22" i="13"/>
  <c r="T21" i="13"/>
  <c r="T20" i="13"/>
  <c r="T19" i="13"/>
  <c r="T18" i="13"/>
  <c r="T17" i="13"/>
  <c r="T16" i="13"/>
  <c r="T15" i="13"/>
  <c r="T14" i="13"/>
  <c r="T13" i="13"/>
  <c r="T12" i="13"/>
  <c r="T11" i="13"/>
  <c r="T10" i="13"/>
  <c r="T9" i="13"/>
  <c r="T8" i="13"/>
  <c r="T7" i="13"/>
  <c r="T6" i="13"/>
  <c r="T5" i="13"/>
  <c r="T4" i="13"/>
  <c r="T3" i="13"/>
  <c r="T2" i="13"/>
  <c r="R2" i="13"/>
  <c r="Q2" i="13"/>
  <c r="L2391" i="3"/>
  <c r="K104" i="12"/>
  <c r="R101" i="13"/>
  <c r="R100" i="13"/>
  <c r="R99" i="13"/>
  <c r="R98" i="13"/>
  <c r="R97" i="13"/>
  <c r="R96" i="13"/>
  <c r="R95" i="13"/>
  <c r="R94" i="13"/>
  <c r="R93" i="13"/>
  <c r="R92" i="13"/>
  <c r="R91" i="13"/>
  <c r="R90" i="13"/>
  <c r="R89" i="13"/>
  <c r="R88" i="13"/>
  <c r="R87" i="13"/>
  <c r="R86" i="13"/>
  <c r="R85" i="13"/>
  <c r="R84" i="13"/>
  <c r="R83" i="13"/>
  <c r="R82" i="13"/>
  <c r="R81" i="13"/>
  <c r="R80" i="13"/>
  <c r="R79" i="13"/>
  <c r="R78" i="13"/>
  <c r="R77" i="13"/>
  <c r="R76" i="13"/>
  <c r="R75" i="13"/>
  <c r="R74" i="13"/>
  <c r="R73" i="13"/>
  <c r="R72" i="13"/>
  <c r="R71" i="13"/>
  <c r="R70" i="13"/>
  <c r="R69" i="13"/>
  <c r="R68" i="13"/>
  <c r="R67" i="13"/>
  <c r="R66" i="13"/>
  <c r="R65" i="13"/>
  <c r="R64" i="13"/>
  <c r="R63" i="13"/>
  <c r="R62" i="13"/>
  <c r="R61" i="13"/>
  <c r="R60" i="13"/>
  <c r="R59" i="13"/>
  <c r="R58" i="13"/>
  <c r="R57" i="13"/>
  <c r="R56" i="13"/>
  <c r="R55" i="13"/>
  <c r="R54" i="13"/>
  <c r="R53" i="13"/>
  <c r="R52" i="13"/>
  <c r="R51" i="13"/>
  <c r="R50" i="13"/>
  <c r="R49" i="13"/>
  <c r="R48" i="13"/>
  <c r="R47" i="13"/>
  <c r="R46" i="13"/>
  <c r="R45" i="13"/>
  <c r="R44" i="13"/>
  <c r="R43" i="13"/>
  <c r="R42" i="13"/>
  <c r="R41" i="13"/>
  <c r="R40" i="13"/>
  <c r="R39" i="13"/>
  <c r="R38" i="13"/>
  <c r="R37" i="13"/>
  <c r="R36" i="13"/>
  <c r="R35" i="13"/>
  <c r="R34" i="13"/>
  <c r="R33" i="13"/>
  <c r="R32" i="13"/>
  <c r="R31" i="13"/>
  <c r="R30" i="13"/>
  <c r="R29" i="13"/>
  <c r="R28" i="13"/>
  <c r="R27" i="13"/>
  <c r="R26" i="13"/>
  <c r="R25" i="13"/>
  <c r="R24" i="13"/>
  <c r="R23" i="13"/>
  <c r="R22" i="13"/>
  <c r="R21" i="13"/>
  <c r="R20" i="13"/>
  <c r="R19" i="13"/>
  <c r="R18" i="13"/>
  <c r="R17" i="13"/>
  <c r="R16" i="13"/>
  <c r="R15" i="13"/>
  <c r="R14" i="13"/>
  <c r="R13" i="13"/>
  <c r="R12" i="13"/>
  <c r="R11" i="13"/>
  <c r="R10" i="13"/>
  <c r="R9" i="13"/>
  <c r="R8" i="13"/>
  <c r="R7" i="13"/>
  <c r="R6" i="13"/>
  <c r="R5" i="13"/>
  <c r="R4" i="13"/>
  <c r="R3" i="13"/>
  <c r="Q101" i="13"/>
  <c r="Q100" i="13"/>
  <c r="Q99" i="13"/>
  <c r="Q98" i="13"/>
  <c r="Q97" i="13"/>
  <c r="Q96" i="13"/>
  <c r="Q95" i="13"/>
  <c r="Q94" i="13"/>
  <c r="Q93" i="13"/>
  <c r="Q92" i="13"/>
  <c r="Q91" i="13"/>
  <c r="Q90" i="13"/>
  <c r="Q89" i="13"/>
  <c r="Q88" i="13"/>
  <c r="Q87" i="13"/>
  <c r="Q86" i="13"/>
  <c r="Q85" i="13"/>
  <c r="Q84" i="13"/>
  <c r="Q83" i="13"/>
  <c r="Q82" i="13"/>
  <c r="Q81" i="13"/>
  <c r="Q80" i="13"/>
  <c r="Q79" i="13"/>
  <c r="Q78" i="13"/>
  <c r="Q77" i="13"/>
  <c r="Q76" i="13"/>
  <c r="Q75" i="13"/>
  <c r="Q74" i="13"/>
  <c r="Q73" i="13"/>
  <c r="Q72" i="13"/>
  <c r="Q71" i="13"/>
  <c r="Q70" i="13"/>
  <c r="Q69" i="13"/>
  <c r="Q68" i="13"/>
  <c r="Q67" i="13"/>
  <c r="Q66" i="13"/>
  <c r="Q65" i="13"/>
  <c r="Q64" i="13"/>
  <c r="Q63" i="13"/>
  <c r="Q62" i="13"/>
  <c r="Q61" i="13"/>
  <c r="Q60" i="13"/>
  <c r="Q59" i="13"/>
  <c r="Q58" i="13"/>
  <c r="Q57" i="13"/>
  <c r="Q56" i="13"/>
  <c r="Q55" i="13"/>
  <c r="Q54" i="13"/>
  <c r="Q53" i="13"/>
  <c r="Q52" i="13"/>
  <c r="Q51" i="13"/>
  <c r="Q50" i="13"/>
  <c r="Q49" i="13"/>
  <c r="Q48" i="13"/>
  <c r="Q47" i="13"/>
  <c r="Q46" i="13"/>
  <c r="Q45" i="13"/>
  <c r="Q44" i="13"/>
  <c r="Q43" i="13"/>
  <c r="Q42" i="13"/>
  <c r="Q41" i="13"/>
  <c r="Q40" i="13"/>
  <c r="Q39" i="13"/>
  <c r="Q38" i="13"/>
  <c r="Q37" i="13"/>
  <c r="Q36" i="13"/>
  <c r="Q35" i="13"/>
  <c r="Q34" i="13"/>
  <c r="Q33" i="13"/>
  <c r="Q32" i="13"/>
  <c r="Q31" i="13"/>
  <c r="Q30" i="13"/>
  <c r="Q29" i="13"/>
  <c r="Q28" i="13"/>
  <c r="Q27" i="13"/>
  <c r="Q26" i="13"/>
  <c r="Q25" i="13"/>
  <c r="Q24" i="13"/>
  <c r="Q23" i="13"/>
  <c r="Q22" i="13"/>
  <c r="Q21" i="13"/>
  <c r="Q20" i="13"/>
  <c r="Q19" i="13"/>
  <c r="Q18" i="13"/>
  <c r="Q17" i="13"/>
  <c r="Q16" i="13"/>
  <c r="Q15" i="13"/>
  <c r="Q14" i="13"/>
  <c r="Q13" i="13"/>
  <c r="Q12" i="13"/>
  <c r="Q11" i="13"/>
  <c r="Q10" i="13"/>
  <c r="Q9" i="13"/>
  <c r="Q8" i="13"/>
  <c r="Q7" i="13"/>
  <c r="Q6" i="13"/>
  <c r="Q5" i="13"/>
  <c r="Q4" i="13"/>
  <c r="Q3" i="13"/>
  <c r="K83" i="12"/>
  <c r="B107" i="13"/>
  <c r="S8" i="8" s="1"/>
  <c r="L101" i="13"/>
  <c r="K101" i="13"/>
  <c r="L100" i="13"/>
  <c r="K100" i="13"/>
  <c r="L99" i="13"/>
  <c r="K99" i="13"/>
  <c r="L98" i="13"/>
  <c r="K98" i="13"/>
  <c r="L97" i="13"/>
  <c r="K97" i="13"/>
  <c r="L96" i="13"/>
  <c r="K96" i="13"/>
  <c r="L95" i="13"/>
  <c r="K95" i="13"/>
  <c r="L94" i="13"/>
  <c r="K94" i="13"/>
  <c r="L93" i="13"/>
  <c r="K93" i="13"/>
  <c r="L92" i="13"/>
  <c r="K92" i="13"/>
  <c r="L91" i="13"/>
  <c r="K91" i="13"/>
  <c r="L90" i="13"/>
  <c r="K90" i="13"/>
  <c r="L89" i="13"/>
  <c r="K89" i="13"/>
  <c r="L88" i="13"/>
  <c r="K88" i="13"/>
  <c r="L87" i="13"/>
  <c r="K87" i="13"/>
  <c r="L86" i="13"/>
  <c r="K86" i="13"/>
  <c r="L85" i="13"/>
  <c r="K85" i="13"/>
  <c r="L84" i="13"/>
  <c r="K84" i="13"/>
  <c r="L83" i="13"/>
  <c r="K83" i="13"/>
  <c r="L82" i="13"/>
  <c r="K82" i="13"/>
  <c r="L81" i="13"/>
  <c r="K81" i="13"/>
  <c r="L80" i="13"/>
  <c r="K80" i="13"/>
  <c r="L79" i="13"/>
  <c r="K79" i="13"/>
  <c r="L78" i="13"/>
  <c r="K78" i="13"/>
  <c r="L77" i="13"/>
  <c r="K77" i="13"/>
  <c r="L76" i="13"/>
  <c r="K76" i="13"/>
  <c r="L75" i="13"/>
  <c r="K75" i="13"/>
  <c r="L74" i="13"/>
  <c r="K74" i="13"/>
  <c r="L73" i="13"/>
  <c r="K73" i="13"/>
  <c r="L72" i="13"/>
  <c r="K72" i="13"/>
  <c r="L71" i="13"/>
  <c r="K71" i="13"/>
  <c r="L70" i="13"/>
  <c r="K70" i="13"/>
  <c r="L69" i="13"/>
  <c r="K69" i="13"/>
  <c r="L68" i="13"/>
  <c r="K68" i="13"/>
  <c r="L67" i="13"/>
  <c r="K67" i="13"/>
  <c r="L66" i="13"/>
  <c r="K66" i="13"/>
  <c r="L65" i="13"/>
  <c r="K65" i="13"/>
  <c r="L64" i="13"/>
  <c r="K64" i="13"/>
  <c r="L63" i="13"/>
  <c r="K63" i="13"/>
  <c r="L62" i="13"/>
  <c r="K62" i="13"/>
  <c r="L61" i="13"/>
  <c r="K61" i="13"/>
  <c r="L60" i="13"/>
  <c r="K60" i="13"/>
  <c r="L59" i="13"/>
  <c r="K59" i="13"/>
  <c r="L58" i="13"/>
  <c r="K58" i="13"/>
  <c r="L57" i="13"/>
  <c r="K57" i="13"/>
  <c r="L56" i="13"/>
  <c r="K56" i="13"/>
  <c r="L55" i="13"/>
  <c r="K55" i="13"/>
  <c r="L54" i="13"/>
  <c r="K54" i="13"/>
  <c r="L53" i="13"/>
  <c r="K53" i="13"/>
  <c r="L52" i="13"/>
  <c r="K52" i="13"/>
  <c r="L51" i="13"/>
  <c r="K51" i="13"/>
  <c r="L50" i="13"/>
  <c r="K50" i="13"/>
  <c r="L49" i="13"/>
  <c r="K49" i="13"/>
  <c r="L48" i="13"/>
  <c r="K48" i="13"/>
  <c r="L47" i="13"/>
  <c r="K47" i="13"/>
  <c r="L46" i="13"/>
  <c r="K46" i="13"/>
  <c r="L45" i="13"/>
  <c r="K45" i="13"/>
  <c r="L44" i="13"/>
  <c r="K44" i="13"/>
  <c r="L43" i="13"/>
  <c r="K43" i="13"/>
  <c r="L42" i="13"/>
  <c r="K42" i="13"/>
  <c r="L41" i="13"/>
  <c r="K41" i="13"/>
  <c r="L40" i="13"/>
  <c r="K40" i="13"/>
  <c r="L39" i="13"/>
  <c r="K39" i="13"/>
  <c r="L38" i="13"/>
  <c r="K38" i="13"/>
  <c r="L37" i="13"/>
  <c r="K37" i="13"/>
  <c r="L36" i="13"/>
  <c r="K36" i="13"/>
  <c r="L35" i="13"/>
  <c r="K35" i="13"/>
  <c r="L34" i="13"/>
  <c r="K34" i="13"/>
  <c r="L33" i="13"/>
  <c r="K33" i="13"/>
  <c r="L32" i="13"/>
  <c r="K32" i="13"/>
  <c r="L31" i="13"/>
  <c r="K31" i="13"/>
  <c r="L30" i="13"/>
  <c r="K30" i="13"/>
  <c r="L29" i="13"/>
  <c r="K29" i="13"/>
  <c r="L28" i="13"/>
  <c r="K28" i="13"/>
  <c r="L27" i="13"/>
  <c r="K27" i="13"/>
  <c r="L26" i="13"/>
  <c r="K26" i="13"/>
  <c r="L25" i="13"/>
  <c r="K25" i="13"/>
  <c r="L24" i="13"/>
  <c r="K24" i="13"/>
  <c r="L23" i="13"/>
  <c r="K23" i="13"/>
  <c r="L22" i="13"/>
  <c r="K22" i="13"/>
  <c r="L21" i="13"/>
  <c r="K21" i="13"/>
  <c r="L20" i="13"/>
  <c r="K20" i="13"/>
  <c r="L19" i="13"/>
  <c r="K19" i="13"/>
  <c r="L18" i="13"/>
  <c r="K18" i="13"/>
  <c r="L17" i="13"/>
  <c r="K17" i="13"/>
  <c r="L16" i="13"/>
  <c r="K16" i="13"/>
  <c r="L15" i="13"/>
  <c r="K15" i="13"/>
  <c r="L14" i="13"/>
  <c r="K14" i="13"/>
  <c r="L13" i="13"/>
  <c r="K13" i="13"/>
  <c r="L12" i="13"/>
  <c r="K12" i="13"/>
  <c r="L11" i="13"/>
  <c r="K11" i="13"/>
  <c r="L10" i="13"/>
  <c r="K10" i="13"/>
  <c r="L9" i="13"/>
  <c r="K9" i="13"/>
  <c r="L8" i="13"/>
  <c r="K8" i="13"/>
  <c r="L7" i="13"/>
  <c r="K7" i="13"/>
  <c r="L6" i="13"/>
  <c r="K6" i="13"/>
  <c r="L5" i="13"/>
  <c r="K5" i="13"/>
  <c r="L4" i="13"/>
  <c r="K4" i="13"/>
  <c r="L3" i="13"/>
  <c r="K3" i="13"/>
  <c r="L2" i="13"/>
  <c r="K2" i="13"/>
  <c r="J101" i="13"/>
  <c r="I101" i="13"/>
  <c r="J100" i="13"/>
  <c r="I100" i="13"/>
  <c r="J99" i="13"/>
  <c r="I99" i="13"/>
  <c r="J98" i="13"/>
  <c r="I98" i="13"/>
  <c r="J97" i="13"/>
  <c r="I97" i="13"/>
  <c r="J96" i="13"/>
  <c r="I96" i="13"/>
  <c r="J95" i="13"/>
  <c r="I95" i="13"/>
  <c r="J94" i="13"/>
  <c r="I94" i="13"/>
  <c r="J93" i="13"/>
  <c r="I93" i="13"/>
  <c r="J92" i="13"/>
  <c r="I92" i="13"/>
  <c r="J91" i="13"/>
  <c r="I91" i="13"/>
  <c r="J90" i="13"/>
  <c r="I90" i="13"/>
  <c r="J89" i="13"/>
  <c r="I89" i="13"/>
  <c r="J87" i="13"/>
  <c r="I87" i="13"/>
  <c r="J86" i="13"/>
  <c r="I86" i="13"/>
  <c r="J85" i="13"/>
  <c r="I85" i="13"/>
  <c r="J84" i="13"/>
  <c r="I84" i="13"/>
  <c r="J83" i="13"/>
  <c r="I83" i="13"/>
  <c r="J82" i="13"/>
  <c r="I82" i="13"/>
  <c r="J81" i="13"/>
  <c r="I81" i="13"/>
  <c r="J80" i="13"/>
  <c r="I80" i="13"/>
  <c r="J79" i="13"/>
  <c r="I79" i="13"/>
  <c r="J78" i="13"/>
  <c r="I78" i="13"/>
  <c r="J77" i="13"/>
  <c r="I77" i="13"/>
  <c r="J76" i="13"/>
  <c r="I76" i="13"/>
  <c r="J75" i="13"/>
  <c r="I75" i="13"/>
  <c r="J74" i="13"/>
  <c r="I74" i="13"/>
  <c r="J73" i="13"/>
  <c r="I73" i="13"/>
  <c r="J72" i="13"/>
  <c r="I72" i="13"/>
  <c r="J71" i="13"/>
  <c r="I71" i="13"/>
  <c r="J70" i="13"/>
  <c r="I70" i="13"/>
  <c r="J69" i="13"/>
  <c r="I69" i="13"/>
  <c r="J68" i="13"/>
  <c r="I68" i="13"/>
  <c r="J67" i="13"/>
  <c r="I67" i="13"/>
  <c r="J66" i="13"/>
  <c r="I66" i="13"/>
  <c r="J65" i="13"/>
  <c r="I65" i="13"/>
  <c r="J64" i="13"/>
  <c r="I64" i="13"/>
  <c r="J63" i="13"/>
  <c r="I63" i="13"/>
  <c r="J62" i="13"/>
  <c r="I62" i="13"/>
  <c r="J61" i="13"/>
  <c r="I61" i="13"/>
  <c r="J60" i="13"/>
  <c r="I60" i="13"/>
  <c r="J59" i="13"/>
  <c r="I59" i="13"/>
  <c r="J58" i="13"/>
  <c r="I58" i="13"/>
  <c r="J57" i="13"/>
  <c r="I57" i="13"/>
  <c r="J56" i="13"/>
  <c r="I56" i="13"/>
  <c r="J55" i="13"/>
  <c r="I55" i="13"/>
  <c r="J54" i="13"/>
  <c r="I54" i="13"/>
  <c r="J53" i="13"/>
  <c r="I53" i="13"/>
  <c r="J52" i="13"/>
  <c r="I52" i="13"/>
  <c r="J51" i="13"/>
  <c r="I51" i="13"/>
  <c r="J50" i="13"/>
  <c r="I50" i="13"/>
  <c r="J49" i="13"/>
  <c r="I49" i="13"/>
  <c r="J48" i="13"/>
  <c r="I48" i="13"/>
  <c r="J47" i="13"/>
  <c r="I47" i="13"/>
  <c r="J46" i="13"/>
  <c r="I46" i="13"/>
  <c r="J45" i="13"/>
  <c r="I45" i="13"/>
  <c r="J44" i="13"/>
  <c r="I44" i="13"/>
  <c r="J43" i="13"/>
  <c r="I43" i="13"/>
  <c r="J42" i="13"/>
  <c r="I42" i="13"/>
  <c r="J41" i="13"/>
  <c r="I41" i="13"/>
  <c r="J40" i="13"/>
  <c r="I40" i="13"/>
  <c r="J39" i="13"/>
  <c r="I39" i="13"/>
  <c r="J38" i="13"/>
  <c r="I38" i="13"/>
  <c r="J37" i="13"/>
  <c r="I37" i="13"/>
  <c r="J36" i="13"/>
  <c r="I36" i="13"/>
  <c r="J35" i="13"/>
  <c r="I35" i="13"/>
  <c r="J34" i="13"/>
  <c r="I34" i="13"/>
  <c r="J33" i="13"/>
  <c r="I33" i="13"/>
  <c r="J32" i="13"/>
  <c r="I32" i="13"/>
  <c r="J31" i="13"/>
  <c r="I31" i="13"/>
  <c r="J30" i="13"/>
  <c r="I30" i="13"/>
  <c r="J29" i="13"/>
  <c r="I29" i="13"/>
  <c r="J28" i="13"/>
  <c r="I28" i="13"/>
  <c r="J27" i="13"/>
  <c r="I27" i="13"/>
  <c r="J26" i="13"/>
  <c r="I26" i="13"/>
  <c r="J25" i="13"/>
  <c r="I25" i="13"/>
  <c r="J24" i="13"/>
  <c r="I24" i="13"/>
  <c r="J23" i="13"/>
  <c r="I23" i="13"/>
  <c r="J22" i="13"/>
  <c r="I22" i="13"/>
  <c r="J21" i="13"/>
  <c r="I21" i="13"/>
  <c r="J20" i="13"/>
  <c r="I20" i="13"/>
  <c r="J19" i="13"/>
  <c r="I19" i="13"/>
  <c r="J18" i="13"/>
  <c r="I18" i="13"/>
  <c r="J17" i="13"/>
  <c r="I17" i="13"/>
  <c r="J16" i="13"/>
  <c r="I16" i="13"/>
  <c r="J15" i="13"/>
  <c r="I15" i="13"/>
  <c r="J14" i="13"/>
  <c r="I14" i="13"/>
  <c r="J13" i="13"/>
  <c r="I13" i="13"/>
  <c r="J12" i="13"/>
  <c r="I12" i="13"/>
  <c r="J11" i="13"/>
  <c r="I11" i="13"/>
  <c r="J10" i="13"/>
  <c r="I10" i="13"/>
  <c r="J9" i="13"/>
  <c r="I9" i="13"/>
  <c r="J8" i="13"/>
  <c r="I8" i="13"/>
  <c r="J7" i="13"/>
  <c r="I7" i="13"/>
  <c r="J6" i="13"/>
  <c r="I6" i="13"/>
  <c r="J5" i="13"/>
  <c r="I5" i="13"/>
  <c r="J4" i="13"/>
  <c r="I4" i="13"/>
  <c r="J3" i="13"/>
  <c r="I3" i="13"/>
  <c r="J2" i="13"/>
  <c r="I2" i="13"/>
  <c r="J88" i="13"/>
  <c r="I88" i="13"/>
  <c r="H101" i="13"/>
  <c r="H100" i="13"/>
  <c r="H99" i="13"/>
  <c r="H98" i="13"/>
  <c r="H97" i="13"/>
  <c r="H96" i="13"/>
  <c r="H95" i="13"/>
  <c r="H94" i="13"/>
  <c r="H93" i="13"/>
  <c r="H92" i="13"/>
  <c r="H91" i="13"/>
  <c r="H90" i="13"/>
  <c r="H89" i="13"/>
  <c r="H88" i="13"/>
  <c r="H87" i="13"/>
  <c r="H86" i="13"/>
  <c r="H85" i="13"/>
  <c r="H84" i="13"/>
  <c r="H83" i="13"/>
  <c r="H82" i="13"/>
  <c r="H81" i="13"/>
  <c r="H80" i="13"/>
  <c r="H79" i="13"/>
  <c r="H78" i="13"/>
  <c r="H77" i="13"/>
  <c r="H76" i="13"/>
  <c r="H75" i="13"/>
  <c r="H74" i="13"/>
  <c r="H73" i="13"/>
  <c r="H72" i="13"/>
  <c r="H71" i="13"/>
  <c r="H70" i="13"/>
  <c r="H69" i="13"/>
  <c r="H68" i="13"/>
  <c r="H67" i="13"/>
  <c r="H66" i="13"/>
  <c r="H65" i="13"/>
  <c r="H64" i="13"/>
  <c r="H63" i="13"/>
  <c r="H62" i="13"/>
  <c r="H61" i="13"/>
  <c r="H60" i="13"/>
  <c r="H59" i="13"/>
  <c r="H58" i="13"/>
  <c r="H57" i="13"/>
  <c r="H56" i="13"/>
  <c r="H55" i="13"/>
  <c r="H54" i="13"/>
  <c r="H53" i="13"/>
  <c r="H52" i="13"/>
  <c r="H51" i="13"/>
  <c r="H50" i="13"/>
  <c r="H49" i="13"/>
  <c r="H48" i="13"/>
  <c r="H47" i="13"/>
  <c r="H46" i="13"/>
  <c r="H45" i="13"/>
  <c r="H44" i="13"/>
  <c r="H43" i="13"/>
  <c r="H42" i="13"/>
  <c r="H41" i="13"/>
  <c r="H40" i="13"/>
  <c r="H39" i="13"/>
  <c r="H38" i="13"/>
  <c r="H37" i="13"/>
  <c r="H36" i="13"/>
  <c r="H35" i="13"/>
  <c r="H34" i="13"/>
  <c r="H33" i="13"/>
  <c r="H32" i="13"/>
  <c r="H31" i="13"/>
  <c r="H30" i="13"/>
  <c r="H29" i="13"/>
  <c r="H28" i="13"/>
  <c r="H27" i="13"/>
  <c r="H26" i="13"/>
  <c r="H25" i="13"/>
  <c r="H24" i="13"/>
  <c r="H23" i="13"/>
  <c r="H22" i="13"/>
  <c r="H21" i="13"/>
  <c r="H20" i="13"/>
  <c r="H19" i="13"/>
  <c r="H18" i="13"/>
  <c r="H17" i="13"/>
  <c r="H16" i="13"/>
  <c r="H15" i="13"/>
  <c r="H14" i="13"/>
  <c r="H13" i="13"/>
  <c r="H12" i="13"/>
  <c r="H11" i="13"/>
  <c r="H10" i="13"/>
  <c r="H9" i="13"/>
  <c r="H8" i="13"/>
  <c r="H7" i="13"/>
  <c r="H6" i="13"/>
  <c r="H5" i="13"/>
  <c r="H4" i="13"/>
  <c r="H3" i="13"/>
  <c r="H2" i="13"/>
  <c r="K102" i="13" l="1"/>
  <c r="J104" i="13"/>
  <c r="L102" i="13"/>
  <c r="B104" i="13"/>
  <c r="B105" i="13" s="1"/>
  <c r="L8" i="8" s="1"/>
  <c r="I104" i="13"/>
  <c r="AJ8" i="8"/>
  <c r="L9" i="8"/>
  <c r="BR9" i="8"/>
  <c r="BR10" i="8"/>
  <c r="X9" i="8"/>
  <c r="U9" i="8"/>
  <c r="S9" i="8"/>
  <c r="Q9" i="8"/>
  <c r="AJ9" i="8"/>
  <c r="J101" i="12"/>
  <c r="J100" i="12"/>
  <c r="J99" i="12"/>
  <c r="J98" i="12"/>
  <c r="J97" i="12"/>
  <c r="J96" i="12"/>
  <c r="J95" i="12"/>
  <c r="K95" i="12" s="1"/>
  <c r="J94" i="12"/>
  <c r="J93" i="12"/>
  <c r="J92" i="12"/>
  <c r="J91" i="12"/>
  <c r="J90" i="12"/>
  <c r="J89" i="12"/>
  <c r="J88" i="12"/>
  <c r="J87" i="12"/>
  <c r="K87" i="12" s="1"/>
  <c r="J86" i="12"/>
  <c r="J85" i="12"/>
  <c r="J84" i="12"/>
  <c r="J83" i="12"/>
  <c r="J82" i="12"/>
  <c r="J81" i="12"/>
  <c r="J80" i="12"/>
  <c r="J79" i="12"/>
  <c r="K79" i="12" s="1"/>
  <c r="J78" i="12"/>
  <c r="J77" i="12"/>
  <c r="J76" i="12"/>
  <c r="J75" i="12"/>
  <c r="J74" i="12"/>
  <c r="J73" i="12"/>
  <c r="J72" i="12"/>
  <c r="J71" i="12"/>
  <c r="K71" i="12" s="1"/>
  <c r="J70" i="12"/>
  <c r="J69" i="12"/>
  <c r="J68" i="12"/>
  <c r="J67" i="12"/>
  <c r="J66" i="12"/>
  <c r="J65" i="12"/>
  <c r="J64" i="12"/>
  <c r="J63" i="12"/>
  <c r="K63" i="12" s="1"/>
  <c r="J62" i="12"/>
  <c r="J61" i="12"/>
  <c r="J60" i="12"/>
  <c r="J59" i="12"/>
  <c r="J58" i="12"/>
  <c r="J57" i="12"/>
  <c r="J56" i="12"/>
  <c r="J55" i="12"/>
  <c r="K55" i="12" s="1"/>
  <c r="J54" i="12"/>
  <c r="J53" i="12"/>
  <c r="J52" i="12"/>
  <c r="J51" i="12"/>
  <c r="J50" i="12"/>
  <c r="J49" i="12"/>
  <c r="J48" i="12"/>
  <c r="J47" i="12"/>
  <c r="K47" i="12" s="1"/>
  <c r="J46" i="12"/>
  <c r="J45" i="12"/>
  <c r="J44" i="12"/>
  <c r="J43" i="12"/>
  <c r="J42" i="12"/>
  <c r="J41" i="12"/>
  <c r="J40" i="12"/>
  <c r="J39" i="12"/>
  <c r="K39" i="12" s="1"/>
  <c r="J38" i="12"/>
  <c r="J37" i="12"/>
  <c r="J36" i="12"/>
  <c r="J35" i="12"/>
  <c r="J34" i="12"/>
  <c r="J33" i="12"/>
  <c r="J32" i="12"/>
  <c r="J31" i="12"/>
  <c r="K31" i="12" s="1"/>
  <c r="J30" i="12"/>
  <c r="J29" i="12"/>
  <c r="J28" i="12"/>
  <c r="J27" i="12"/>
  <c r="J26" i="12"/>
  <c r="J25" i="12"/>
  <c r="J24" i="12"/>
  <c r="J23" i="12"/>
  <c r="K23" i="12" s="1"/>
  <c r="J22" i="12"/>
  <c r="J21" i="12"/>
  <c r="J20" i="12"/>
  <c r="J19" i="12"/>
  <c r="J18" i="12"/>
  <c r="J17" i="12"/>
  <c r="J16" i="12"/>
  <c r="J15" i="12"/>
  <c r="K15" i="12" s="1"/>
  <c r="J14" i="12"/>
  <c r="J13" i="12"/>
  <c r="J12" i="12"/>
  <c r="J11" i="12"/>
  <c r="J10" i="12"/>
  <c r="J9" i="12"/>
  <c r="J8" i="12"/>
  <c r="J7" i="12"/>
  <c r="K7" i="12" s="1"/>
  <c r="J6" i="12"/>
  <c r="J5" i="12"/>
  <c r="J4" i="12"/>
  <c r="J3" i="12"/>
  <c r="J2" i="12"/>
  <c r="D104" i="12"/>
  <c r="B104" i="12"/>
  <c r="B105" i="12" s="1"/>
  <c r="B103" i="12"/>
  <c r="K101" i="12"/>
  <c r="F101" i="12"/>
  <c r="K100" i="12"/>
  <c r="F100" i="12"/>
  <c r="K99" i="12"/>
  <c r="F99" i="12"/>
  <c r="K98" i="12"/>
  <c r="F98" i="12"/>
  <c r="K97" i="12"/>
  <c r="F97" i="12"/>
  <c r="K96" i="12"/>
  <c r="F96" i="12"/>
  <c r="F95" i="12"/>
  <c r="K94" i="12"/>
  <c r="F94" i="12"/>
  <c r="K93" i="12"/>
  <c r="F93" i="12"/>
  <c r="K92" i="12"/>
  <c r="F92" i="12"/>
  <c r="K91" i="12"/>
  <c r="F91" i="12"/>
  <c r="K90" i="12"/>
  <c r="F90" i="12"/>
  <c r="K89" i="12"/>
  <c r="F89" i="12"/>
  <c r="K88" i="12"/>
  <c r="F88" i="12"/>
  <c r="F87" i="12"/>
  <c r="K86" i="12"/>
  <c r="F86" i="12"/>
  <c r="K85" i="12"/>
  <c r="F85" i="12"/>
  <c r="K84" i="12"/>
  <c r="F84" i="12"/>
  <c r="F83" i="12"/>
  <c r="K82" i="12"/>
  <c r="F82" i="12"/>
  <c r="K81" i="12"/>
  <c r="F81" i="12"/>
  <c r="K80" i="12"/>
  <c r="F80" i="12"/>
  <c r="F79" i="12"/>
  <c r="K78" i="12"/>
  <c r="F78" i="12"/>
  <c r="K77" i="12"/>
  <c r="F77" i="12"/>
  <c r="K76" i="12"/>
  <c r="F76" i="12"/>
  <c r="K75" i="12"/>
  <c r="F75" i="12"/>
  <c r="K74" i="12"/>
  <c r="F74" i="12"/>
  <c r="K73" i="12"/>
  <c r="F73" i="12"/>
  <c r="K72" i="12"/>
  <c r="F72" i="12"/>
  <c r="F71" i="12"/>
  <c r="K70" i="12"/>
  <c r="F70" i="12"/>
  <c r="K69" i="12"/>
  <c r="F69" i="12"/>
  <c r="K68" i="12"/>
  <c r="F68" i="12"/>
  <c r="K67" i="12"/>
  <c r="F67" i="12"/>
  <c r="K66" i="12"/>
  <c r="F66" i="12"/>
  <c r="K65" i="12"/>
  <c r="F65" i="12"/>
  <c r="K64" i="12"/>
  <c r="F64" i="12"/>
  <c r="F63" i="12"/>
  <c r="K62" i="12"/>
  <c r="F62" i="12"/>
  <c r="K61" i="12"/>
  <c r="F61" i="12"/>
  <c r="K60" i="12"/>
  <c r="F60" i="12"/>
  <c r="K59" i="12"/>
  <c r="F59" i="12"/>
  <c r="K58" i="12"/>
  <c r="F58" i="12"/>
  <c r="K57" i="12"/>
  <c r="F57" i="12"/>
  <c r="K56" i="12"/>
  <c r="F56" i="12"/>
  <c r="F55" i="12"/>
  <c r="K54" i="12"/>
  <c r="F54" i="12"/>
  <c r="K53" i="12"/>
  <c r="F53" i="12"/>
  <c r="K52" i="12"/>
  <c r="F52" i="12"/>
  <c r="K51" i="12"/>
  <c r="F51" i="12"/>
  <c r="K50" i="12"/>
  <c r="F50" i="12"/>
  <c r="K49" i="12"/>
  <c r="F49" i="12"/>
  <c r="K48" i="12"/>
  <c r="F48" i="12"/>
  <c r="F47" i="12"/>
  <c r="K46" i="12"/>
  <c r="F46" i="12"/>
  <c r="K45" i="12"/>
  <c r="F45" i="12"/>
  <c r="K44" i="12"/>
  <c r="F44" i="12"/>
  <c r="K43" i="12"/>
  <c r="F43" i="12"/>
  <c r="K42" i="12"/>
  <c r="F42" i="12"/>
  <c r="K41" i="12"/>
  <c r="F41" i="12"/>
  <c r="K40" i="12"/>
  <c r="F40" i="12"/>
  <c r="F39" i="12"/>
  <c r="K38" i="12"/>
  <c r="F38" i="12"/>
  <c r="K37" i="12"/>
  <c r="F37" i="12"/>
  <c r="K36" i="12"/>
  <c r="F36" i="12"/>
  <c r="K35" i="12"/>
  <c r="F35" i="12"/>
  <c r="K34" i="12"/>
  <c r="F34" i="12"/>
  <c r="K33" i="12"/>
  <c r="F33" i="12"/>
  <c r="K32" i="12"/>
  <c r="F32" i="12"/>
  <c r="F31" i="12"/>
  <c r="K30" i="12"/>
  <c r="F30" i="12"/>
  <c r="K29" i="12"/>
  <c r="F29" i="12"/>
  <c r="K28" i="12"/>
  <c r="F28" i="12"/>
  <c r="K27" i="12"/>
  <c r="F27" i="12"/>
  <c r="K26" i="12"/>
  <c r="F26" i="12"/>
  <c r="K25" i="12"/>
  <c r="F25" i="12"/>
  <c r="K24" i="12"/>
  <c r="F24" i="12"/>
  <c r="F23" i="12"/>
  <c r="K22" i="12"/>
  <c r="F22" i="12"/>
  <c r="K21" i="12"/>
  <c r="F21" i="12"/>
  <c r="K20" i="12"/>
  <c r="F20" i="12"/>
  <c r="K19" i="12"/>
  <c r="F19" i="12"/>
  <c r="K18" i="12"/>
  <c r="F18" i="12"/>
  <c r="K17" i="12"/>
  <c r="F17" i="12"/>
  <c r="K16" i="12"/>
  <c r="F16" i="12"/>
  <c r="F15" i="12"/>
  <c r="K14" i="12"/>
  <c r="F14" i="12"/>
  <c r="K13" i="12"/>
  <c r="F13" i="12"/>
  <c r="K12" i="12"/>
  <c r="F12" i="12"/>
  <c r="K11" i="12"/>
  <c r="F11" i="12"/>
  <c r="K10" i="12"/>
  <c r="F10" i="12"/>
  <c r="K9" i="12"/>
  <c r="F9" i="12"/>
  <c r="K8" i="12"/>
  <c r="F8" i="12"/>
  <c r="F7" i="12"/>
  <c r="K6" i="12"/>
  <c r="F6" i="12"/>
  <c r="K5" i="12"/>
  <c r="F5" i="12"/>
  <c r="K4" i="12"/>
  <c r="F4" i="12"/>
  <c r="K3" i="12"/>
  <c r="F3" i="12"/>
  <c r="K2" i="12"/>
  <c r="F2" i="12"/>
  <c r="C104" i="12" s="1"/>
  <c r="AN10" i="8"/>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 r="Q10" i="8"/>
  <c r="X10" i="8"/>
  <c r="B105" i="1"/>
  <c r="U10" i="8"/>
  <c r="S10" i="8"/>
  <c r="L10" i="8"/>
  <c r="F10" i="11"/>
  <c r="F9" i="11"/>
  <c r="F11" i="11"/>
  <c r="F8" i="11"/>
  <c r="F7" i="11"/>
  <c r="F6" i="11"/>
  <c r="F9" i="9"/>
  <c r="F8" i="9"/>
  <c r="F7" i="9"/>
  <c r="F6" i="9"/>
  <c r="F5" i="9"/>
  <c r="F10" i="9"/>
  <c r="BR11" i="8"/>
  <c r="BR13" i="8"/>
  <c r="BJ12" i="8"/>
  <c r="BJ11" i="8"/>
  <c r="BJ13" i="8"/>
  <c r="BL11" i="8"/>
  <c r="BL13" i="8"/>
  <c r="AT13" i="8"/>
  <c r="AT12" i="8"/>
  <c r="AT11" i="8"/>
  <c r="AT10" i="8"/>
  <c r="AT9" i="8"/>
  <c r="AT8" i="8"/>
  <c r="AR11" i="8"/>
  <c r="AP11" i="8"/>
  <c r="AP10" i="8"/>
  <c r="AP9" i="8"/>
  <c r="AP8" i="8"/>
  <c r="AP12" i="8"/>
  <c r="AN9" i="8"/>
  <c r="AN8" i="8"/>
  <c r="AN12" i="8"/>
  <c r="AN11" i="8"/>
  <c r="AN13" i="8"/>
  <c r="AL11" i="8"/>
  <c r="AL13" i="8"/>
  <c r="Z2" i="7"/>
  <c r="S1" i="7" s="1"/>
  <c r="B2405" i="3"/>
  <c r="H2" i="7"/>
  <c r="D2402" i="3"/>
  <c r="U13" i="8" s="1"/>
  <c r="F15" i="7"/>
  <c r="F14" i="7"/>
  <c r="F13" i="7"/>
  <c r="F12" i="7"/>
  <c r="F11" i="7"/>
  <c r="F10" i="7"/>
  <c r="F9" i="7"/>
  <c r="F8" i="7"/>
  <c r="F7" i="7"/>
  <c r="F6" i="7"/>
  <c r="F5" i="7"/>
  <c r="F4" i="7"/>
  <c r="F3" i="7"/>
  <c r="F2" i="7"/>
  <c r="F1" i="7"/>
  <c r="Z13" i="8"/>
  <c r="AC13" i="8" s="1"/>
  <c r="S13" i="8"/>
  <c r="B2404" i="3"/>
  <c r="L13" i="8"/>
  <c r="Q10" i="7"/>
  <c r="Q15" i="7"/>
  <c r="Q14" i="7"/>
  <c r="Q13" i="7"/>
  <c r="Q12" i="7"/>
  <c r="Q11" i="7"/>
  <c r="Q9" i="7"/>
  <c r="Q8" i="7"/>
  <c r="Q7" i="7"/>
  <c r="Q6" i="7"/>
  <c r="Q5" i="7"/>
  <c r="Q4" i="7"/>
  <c r="Q3" i="7"/>
  <c r="Q2" i="7"/>
  <c r="J13" i="7"/>
  <c r="N13" i="7" s="1"/>
  <c r="I2" i="7"/>
  <c r="G2" i="7"/>
  <c r="D13" i="7"/>
  <c r="H13" i="7" s="1"/>
  <c r="D6" i="7"/>
  <c r="E6" i="7" s="1"/>
  <c r="D1" i="7"/>
  <c r="E1" i="7" s="1"/>
  <c r="D2" i="7"/>
  <c r="J2" i="7" s="1"/>
  <c r="E8" i="7"/>
  <c r="D14" i="7"/>
  <c r="J14" i="7" s="1"/>
  <c r="D12" i="7"/>
  <c r="H12" i="7" s="1"/>
  <c r="D9" i="7"/>
  <c r="G9" i="7" s="1"/>
  <c r="D15" i="7"/>
  <c r="H15" i="7" s="1"/>
  <c r="D11" i="7"/>
  <c r="J11" i="7" s="1"/>
  <c r="D10" i="7"/>
  <c r="J10" i="7" s="1"/>
  <c r="D8" i="7"/>
  <c r="J8" i="7" s="1"/>
  <c r="D7" i="7"/>
  <c r="J7" i="7" s="1"/>
  <c r="D5" i="7"/>
  <c r="H5" i="7" s="1"/>
  <c r="D4" i="7"/>
  <c r="E4" i="7" s="1"/>
  <c r="D3" i="7"/>
  <c r="J3" i="7" s="1"/>
  <c r="K12" i="5"/>
  <c r="K11" i="5"/>
  <c r="K10" i="5"/>
  <c r="K9" i="5"/>
  <c r="K8" i="5"/>
  <c r="K7" i="5"/>
  <c r="K6" i="5"/>
  <c r="G2404" i="3"/>
  <c r="L5" i="5"/>
  <c r="N5" i="5" s="1"/>
  <c r="O5" i="5" s="1"/>
  <c r="FR2" i="6"/>
  <c r="I5" i="5"/>
  <c r="P20" i="7" l="1"/>
  <c r="AJ11" i="8" s="1"/>
  <c r="H5" i="5"/>
  <c r="F5" i="5"/>
  <c r="M5" i="5"/>
  <c r="B106" i="13"/>
  <c r="U8" i="8" s="1"/>
  <c r="X8" i="8" s="1"/>
  <c r="Q8" i="8"/>
  <c r="K104" i="1"/>
  <c r="AJ10" i="8" s="1"/>
  <c r="E13" i="7"/>
  <c r="E14" i="7"/>
  <c r="G5" i="7"/>
  <c r="D21" i="7"/>
  <c r="Q11" i="8" s="1"/>
  <c r="G13" i="7"/>
  <c r="J5" i="7"/>
  <c r="N5" i="7" s="1"/>
  <c r="J12" i="7"/>
  <c r="N12" i="7" s="1"/>
  <c r="M14" i="7"/>
  <c r="N14" i="7"/>
  <c r="E2" i="7"/>
  <c r="E5" i="7"/>
  <c r="G14" i="7"/>
  <c r="H7" i="7"/>
  <c r="E7" i="7"/>
  <c r="H14" i="7"/>
  <c r="G3" i="7"/>
  <c r="J4" i="7"/>
  <c r="N4" i="7" s="1"/>
  <c r="G12" i="7"/>
  <c r="G1" i="7"/>
  <c r="X13" i="8"/>
  <c r="AR13" i="8" s="1"/>
  <c r="M7" i="7"/>
  <c r="N7" i="7"/>
  <c r="M2" i="7"/>
  <c r="N2" i="7"/>
  <c r="M8" i="7"/>
  <c r="N8" i="7"/>
  <c r="N10" i="7"/>
  <c r="M10" i="7"/>
  <c r="N11" i="7"/>
  <c r="M11" i="7"/>
  <c r="N3" i="7"/>
  <c r="M3" i="7"/>
  <c r="H8" i="7"/>
  <c r="E15" i="7"/>
  <c r="R11" i="7"/>
  <c r="E9" i="7"/>
  <c r="G6" i="7"/>
  <c r="J6" i="7"/>
  <c r="H9" i="7"/>
  <c r="E10" i="7"/>
  <c r="G7" i="7"/>
  <c r="G15" i="7"/>
  <c r="J15" i="7"/>
  <c r="R15" i="7" s="1"/>
  <c r="R4" i="7"/>
  <c r="R13" i="7"/>
  <c r="H3" i="7"/>
  <c r="H10" i="7"/>
  <c r="R2" i="7"/>
  <c r="R3" i="7"/>
  <c r="R10" i="7"/>
  <c r="G4" i="7"/>
  <c r="E11" i="7"/>
  <c r="G8" i="7"/>
  <c r="I1" i="7"/>
  <c r="R5" i="7"/>
  <c r="R14" i="7"/>
  <c r="H11" i="7"/>
  <c r="J9" i="7"/>
  <c r="R9" i="7" s="1"/>
  <c r="R6" i="7"/>
  <c r="H4" i="7"/>
  <c r="E3" i="7"/>
  <c r="E12" i="7"/>
  <c r="M13" i="7"/>
  <c r="G10" i="7"/>
  <c r="M5" i="7"/>
  <c r="R7" i="7"/>
  <c r="G11" i="7"/>
  <c r="R8" i="7"/>
  <c r="H6" i="7"/>
  <c r="G6" i="5"/>
  <c r="G5" i="5"/>
  <c r="AE13" i="8"/>
  <c r="C104" i="1"/>
  <c r="E11" i="5"/>
  <c r="E6" i="5"/>
  <c r="E5" i="5"/>
  <c r="E4" i="5"/>
  <c r="E3" i="5"/>
  <c r="D12" i="5"/>
  <c r="D11" i="5"/>
  <c r="D10" i="5"/>
  <c r="D9" i="5"/>
  <c r="D8" i="5"/>
  <c r="D7" i="5"/>
  <c r="D6" i="5"/>
  <c r="D5" i="5"/>
  <c r="D4" i="5"/>
  <c r="D3" i="5"/>
  <c r="D2" i="5"/>
  <c r="D1" i="5"/>
  <c r="H2400" i="3"/>
  <c r="H2399" i="3"/>
  <c r="H2398" i="3"/>
  <c r="H2397" i="3"/>
  <c r="H2396" i="3"/>
  <c r="H2395" i="3"/>
  <c r="H2394" i="3"/>
  <c r="H2393" i="3"/>
  <c r="H2392" i="3"/>
  <c r="H2391" i="3"/>
  <c r="H2390" i="3"/>
  <c r="H2389" i="3"/>
  <c r="H2388" i="3"/>
  <c r="H2387" i="3"/>
  <c r="H2386" i="3"/>
  <c r="H2385" i="3"/>
  <c r="H2384" i="3"/>
  <c r="H2383" i="3"/>
  <c r="H2382" i="3"/>
  <c r="H2381" i="3"/>
  <c r="H2380" i="3"/>
  <c r="H2379" i="3"/>
  <c r="H2378" i="3"/>
  <c r="H2377" i="3"/>
  <c r="H2376" i="3"/>
  <c r="H2375" i="3"/>
  <c r="H2374" i="3"/>
  <c r="H2373" i="3"/>
  <c r="H2372" i="3"/>
  <c r="H2371" i="3"/>
  <c r="H2370" i="3"/>
  <c r="H2369" i="3"/>
  <c r="H2368" i="3"/>
  <c r="H2367" i="3"/>
  <c r="H2366" i="3"/>
  <c r="H2365" i="3"/>
  <c r="H2364" i="3"/>
  <c r="H2363" i="3"/>
  <c r="H2362" i="3"/>
  <c r="H2361" i="3"/>
  <c r="H2360" i="3"/>
  <c r="H2359" i="3"/>
  <c r="H2358" i="3"/>
  <c r="H2357" i="3"/>
  <c r="H2356" i="3"/>
  <c r="H2355" i="3"/>
  <c r="H2354" i="3"/>
  <c r="H2353" i="3"/>
  <c r="H2352" i="3"/>
  <c r="H2351" i="3"/>
  <c r="H2350" i="3"/>
  <c r="H2349" i="3"/>
  <c r="H2348" i="3"/>
  <c r="H2347" i="3"/>
  <c r="H2346" i="3"/>
  <c r="H2345" i="3"/>
  <c r="H2344" i="3"/>
  <c r="H2343" i="3"/>
  <c r="H2342" i="3"/>
  <c r="H2341" i="3"/>
  <c r="H2340" i="3"/>
  <c r="H2339" i="3"/>
  <c r="H2338" i="3"/>
  <c r="H2337" i="3"/>
  <c r="H2336" i="3"/>
  <c r="H2335" i="3"/>
  <c r="H2334" i="3"/>
  <c r="H2333" i="3"/>
  <c r="H2332" i="3"/>
  <c r="H2331" i="3"/>
  <c r="H2330" i="3"/>
  <c r="H2329" i="3"/>
  <c r="H2328" i="3"/>
  <c r="H2327" i="3"/>
  <c r="H2326" i="3"/>
  <c r="H2325" i="3"/>
  <c r="H2324" i="3"/>
  <c r="H2323" i="3"/>
  <c r="H2322" i="3"/>
  <c r="H2321" i="3"/>
  <c r="H2320" i="3"/>
  <c r="H2319" i="3"/>
  <c r="H2318" i="3"/>
  <c r="H2317" i="3"/>
  <c r="H2316" i="3"/>
  <c r="H2315" i="3"/>
  <c r="H2314" i="3"/>
  <c r="H2313" i="3"/>
  <c r="H2312" i="3"/>
  <c r="H2311" i="3"/>
  <c r="H2310" i="3"/>
  <c r="H2309" i="3"/>
  <c r="H2308" i="3"/>
  <c r="H2307" i="3"/>
  <c r="H2306" i="3"/>
  <c r="H2305" i="3"/>
  <c r="H2304" i="3"/>
  <c r="H2303" i="3"/>
  <c r="H2302" i="3"/>
  <c r="H2301" i="3"/>
  <c r="H2300" i="3"/>
  <c r="H2299" i="3"/>
  <c r="H2298" i="3"/>
  <c r="H2297" i="3"/>
  <c r="H2296" i="3"/>
  <c r="H2295" i="3"/>
  <c r="H2294" i="3"/>
  <c r="H2293" i="3"/>
  <c r="H2292" i="3"/>
  <c r="H2291" i="3"/>
  <c r="H2290" i="3"/>
  <c r="H2289" i="3"/>
  <c r="H2288" i="3"/>
  <c r="H2287" i="3"/>
  <c r="H2286" i="3"/>
  <c r="H2285" i="3"/>
  <c r="H2284" i="3"/>
  <c r="H2283" i="3"/>
  <c r="H2282" i="3"/>
  <c r="H2281" i="3"/>
  <c r="H2280" i="3"/>
  <c r="H2279" i="3"/>
  <c r="H2278" i="3"/>
  <c r="H2277" i="3"/>
  <c r="H2276" i="3"/>
  <c r="H2275" i="3"/>
  <c r="H2274" i="3"/>
  <c r="H2273" i="3"/>
  <c r="H2272" i="3"/>
  <c r="H2271" i="3"/>
  <c r="H2270" i="3"/>
  <c r="H2269" i="3"/>
  <c r="H2268" i="3"/>
  <c r="H2267" i="3"/>
  <c r="H2266" i="3"/>
  <c r="H2265" i="3"/>
  <c r="H2264" i="3"/>
  <c r="H2263" i="3"/>
  <c r="H2262" i="3"/>
  <c r="H2261" i="3"/>
  <c r="H2260" i="3"/>
  <c r="H2259" i="3"/>
  <c r="H2258" i="3"/>
  <c r="H2257" i="3"/>
  <c r="H2256" i="3"/>
  <c r="H2255" i="3"/>
  <c r="H2254" i="3"/>
  <c r="H2253" i="3"/>
  <c r="H2252" i="3"/>
  <c r="H2251" i="3"/>
  <c r="H2250" i="3"/>
  <c r="H2249" i="3"/>
  <c r="H2248" i="3"/>
  <c r="H2247" i="3"/>
  <c r="H2246" i="3"/>
  <c r="H2245" i="3"/>
  <c r="H2244" i="3"/>
  <c r="H2243" i="3"/>
  <c r="H2242" i="3"/>
  <c r="H2241" i="3"/>
  <c r="H2240" i="3"/>
  <c r="H2239" i="3"/>
  <c r="H2238" i="3"/>
  <c r="H2237" i="3"/>
  <c r="H2236" i="3"/>
  <c r="H2235" i="3"/>
  <c r="H2234" i="3"/>
  <c r="H2233" i="3"/>
  <c r="H2232" i="3"/>
  <c r="H2231" i="3"/>
  <c r="H2230" i="3"/>
  <c r="H2229" i="3"/>
  <c r="H2228" i="3"/>
  <c r="H2227" i="3"/>
  <c r="H2226" i="3"/>
  <c r="H2225" i="3"/>
  <c r="H2224" i="3"/>
  <c r="H2223" i="3"/>
  <c r="H2222" i="3"/>
  <c r="H2221" i="3"/>
  <c r="H2220" i="3"/>
  <c r="H2219" i="3"/>
  <c r="H2218" i="3"/>
  <c r="H2217" i="3"/>
  <c r="H2216" i="3"/>
  <c r="H2215" i="3"/>
  <c r="H2214" i="3"/>
  <c r="H2213" i="3"/>
  <c r="H2212" i="3"/>
  <c r="H2211" i="3"/>
  <c r="H2210" i="3"/>
  <c r="H2209" i="3"/>
  <c r="H2208" i="3"/>
  <c r="H2207" i="3"/>
  <c r="H2206" i="3"/>
  <c r="H2205" i="3"/>
  <c r="H2204" i="3"/>
  <c r="H2203" i="3"/>
  <c r="H2202" i="3"/>
  <c r="H2201" i="3"/>
  <c r="H2200" i="3"/>
  <c r="H2199" i="3"/>
  <c r="H2198" i="3"/>
  <c r="H2197" i="3"/>
  <c r="H2196" i="3"/>
  <c r="H2195" i="3"/>
  <c r="H2194" i="3"/>
  <c r="H2193" i="3"/>
  <c r="H2192" i="3"/>
  <c r="H2191" i="3"/>
  <c r="H2190" i="3"/>
  <c r="H2189" i="3"/>
  <c r="H2188" i="3"/>
  <c r="H2187" i="3"/>
  <c r="H2186" i="3"/>
  <c r="H2185" i="3"/>
  <c r="H2184" i="3"/>
  <c r="H2183" i="3"/>
  <c r="H2182" i="3"/>
  <c r="H2181" i="3"/>
  <c r="H2180" i="3"/>
  <c r="H2179" i="3"/>
  <c r="H2178" i="3"/>
  <c r="H2177" i="3"/>
  <c r="H2176" i="3"/>
  <c r="H2175" i="3"/>
  <c r="H2174" i="3"/>
  <c r="H2173" i="3"/>
  <c r="H2172" i="3"/>
  <c r="H2171" i="3"/>
  <c r="H2170" i="3"/>
  <c r="H2169" i="3"/>
  <c r="H2168" i="3"/>
  <c r="H2167" i="3"/>
  <c r="H2166" i="3"/>
  <c r="H2165" i="3"/>
  <c r="H2164" i="3"/>
  <c r="H2163" i="3"/>
  <c r="H2162" i="3"/>
  <c r="H2161" i="3"/>
  <c r="H2160" i="3"/>
  <c r="H2159" i="3"/>
  <c r="H2158" i="3"/>
  <c r="H2157" i="3"/>
  <c r="H2156" i="3"/>
  <c r="H2155" i="3"/>
  <c r="H2154" i="3"/>
  <c r="H2153" i="3"/>
  <c r="H2152" i="3"/>
  <c r="H2151" i="3"/>
  <c r="H2150" i="3"/>
  <c r="H2149" i="3"/>
  <c r="H2148" i="3"/>
  <c r="H2147" i="3"/>
  <c r="H2146" i="3"/>
  <c r="H2145" i="3"/>
  <c r="H2144" i="3"/>
  <c r="H2143" i="3"/>
  <c r="H2142" i="3"/>
  <c r="H2141" i="3"/>
  <c r="H2140" i="3"/>
  <c r="H2139" i="3"/>
  <c r="H2138" i="3"/>
  <c r="H2137" i="3"/>
  <c r="H2136" i="3"/>
  <c r="H2135" i="3"/>
  <c r="H2134" i="3"/>
  <c r="H2133" i="3"/>
  <c r="H2132" i="3"/>
  <c r="H2131" i="3"/>
  <c r="H2130" i="3"/>
  <c r="H2129" i="3"/>
  <c r="H2128" i="3"/>
  <c r="H2127" i="3"/>
  <c r="H2126" i="3"/>
  <c r="H2125" i="3"/>
  <c r="H2124" i="3"/>
  <c r="H2123" i="3"/>
  <c r="H2122" i="3"/>
  <c r="H2121" i="3"/>
  <c r="H2120" i="3"/>
  <c r="H2119" i="3"/>
  <c r="H2118" i="3"/>
  <c r="H2117" i="3"/>
  <c r="H2116" i="3"/>
  <c r="H2115" i="3"/>
  <c r="H2114" i="3"/>
  <c r="H2113" i="3"/>
  <c r="H2112" i="3"/>
  <c r="H2111" i="3"/>
  <c r="H2110" i="3"/>
  <c r="H2109" i="3"/>
  <c r="H2108" i="3"/>
  <c r="H2107" i="3"/>
  <c r="H2106" i="3"/>
  <c r="H2105" i="3"/>
  <c r="H2104" i="3"/>
  <c r="H2103" i="3"/>
  <c r="H2102" i="3"/>
  <c r="H2101" i="3"/>
  <c r="H2100" i="3"/>
  <c r="H2099" i="3"/>
  <c r="H2098" i="3"/>
  <c r="H2097" i="3"/>
  <c r="H2096" i="3"/>
  <c r="H2095" i="3"/>
  <c r="H2094" i="3"/>
  <c r="H2093" i="3"/>
  <c r="H2092" i="3"/>
  <c r="H2091" i="3"/>
  <c r="H2090" i="3"/>
  <c r="H2089" i="3"/>
  <c r="H2088" i="3"/>
  <c r="H2087" i="3"/>
  <c r="H2086" i="3"/>
  <c r="H2085" i="3"/>
  <c r="H2084" i="3"/>
  <c r="H2083" i="3"/>
  <c r="H2082" i="3"/>
  <c r="H2081" i="3"/>
  <c r="H2080" i="3"/>
  <c r="H2079" i="3"/>
  <c r="H2078" i="3"/>
  <c r="H2077" i="3"/>
  <c r="H2076" i="3"/>
  <c r="H2075" i="3"/>
  <c r="H2074" i="3"/>
  <c r="H2073" i="3"/>
  <c r="H2072" i="3"/>
  <c r="H2071" i="3"/>
  <c r="H2070" i="3"/>
  <c r="H2069" i="3"/>
  <c r="H2068" i="3"/>
  <c r="H2067" i="3"/>
  <c r="H2066" i="3"/>
  <c r="H2065" i="3"/>
  <c r="H2064" i="3"/>
  <c r="H2063" i="3"/>
  <c r="H2062" i="3"/>
  <c r="H2061" i="3"/>
  <c r="H2060" i="3"/>
  <c r="H2059" i="3"/>
  <c r="H2058" i="3"/>
  <c r="H2057" i="3"/>
  <c r="H2056" i="3"/>
  <c r="H2055" i="3"/>
  <c r="H2054" i="3"/>
  <c r="H2053" i="3"/>
  <c r="H2052" i="3"/>
  <c r="H2051" i="3"/>
  <c r="H2050" i="3"/>
  <c r="H2049" i="3"/>
  <c r="H2048" i="3"/>
  <c r="H2047" i="3"/>
  <c r="H2046" i="3"/>
  <c r="H2045" i="3"/>
  <c r="H2044" i="3"/>
  <c r="H2043" i="3"/>
  <c r="H2042" i="3"/>
  <c r="H2041" i="3"/>
  <c r="H2040" i="3"/>
  <c r="H2039" i="3"/>
  <c r="H2038" i="3"/>
  <c r="H2037" i="3"/>
  <c r="H2036" i="3"/>
  <c r="H2035" i="3"/>
  <c r="H2034" i="3"/>
  <c r="H2033" i="3"/>
  <c r="H2032" i="3"/>
  <c r="H2031" i="3"/>
  <c r="H2030" i="3"/>
  <c r="H2029" i="3"/>
  <c r="H2028" i="3"/>
  <c r="H2027" i="3"/>
  <c r="H2026" i="3"/>
  <c r="H2025" i="3"/>
  <c r="H2024" i="3"/>
  <c r="H2023" i="3"/>
  <c r="H2022" i="3"/>
  <c r="H2021" i="3"/>
  <c r="H2020" i="3"/>
  <c r="H2019" i="3"/>
  <c r="H2018" i="3"/>
  <c r="H2017" i="3"/>
  <c r="H2016" i="3"/>
  <c r="H2015" i="3"/>
  <c r="H2014" i="3"/>
  <c r="H2013" i="3"/>
  <c r="H2012" i="3"/>
  <c r="H2011" i="3"/>
  <c r="H2010" i="3"/>
  <c r="H2009" i="3"/>
  <c r="H2008" i="3"/>
  <c r="H2007" i="3"/>
  <c r="H2006" i="3"/>
  <c r="H2005" i="3"/>
  <c r="H2004" i="3"/>
  <c r="H2003" i="3"/>
  <c r="H2002" i="3"/>
  <c r="H2001" i="3"/>
  <c r="H2000" i="3"/>
  <c r="H1999" i="3"/>
  <c r="H1998" i="3"/>
  <c r="H1997" i="3"/>
  <c r="H1996" i="3"/>
  <c r="H1995" i="3"/>
  <c r="H1994" i="3"/>
  <c r="H1993" i="3"/>
  <c r="H1992" i="3"/>
  <c r="H1991" i="3"/>
  <c r="H1990" i="3"/>
  <c r="H1989" i="3"/>
  <c r="H1988" i="3"/>
  <c r="H1987" i="3"/>
  <c r="H1986" i="3"/>
  <c r="H1985" i="3"/>
  <c r="H1984" i="3"/>
  <c r="H1983" i="3"/>
  <c r="H1982" i="3"/>
  <c r="H1981" i="3"/>
  <c r="H1980" i="3"/>
  <c r="H1979" i="3"/>
  <c r="H1978" i="3"/>
  <c r="H1977" i="3"/>
  <c r="H1976" i="3"/>
  <c r="H1975" i="3"/>
  <c r="H1974" i="3"/>
  <c r="H1973" i="3"/>
  <c r="H1972" i="3"/>
  <c r="H1971" i="3"/>
  <c r="H1970" i="3"/>
  <c r="H1969" i="3"/>
  <c r="H1968" i="3"/>
  <c r="H1967" i="3"/>
  <c r="H1966" i="3"/>
  <c r="H1965" i="3"/>
  <c r="H1964" i="3"/>
  <c r="H1963" i="3"/>
  <c r="H1962" i="3"/>
  <c r="H1961" i="3"/>
  <c r="H1960" i="3"/>
  <c r="H1959" i="3"/>
  <c r="H1958" i="3"/>
  <c r="H1957" i="3"/>
  <c r="H1956" i="3"/>
  <c r="H1955" i="3"/>
  <c r="H1954" i="3"/>
  <c r="H1953" i="3"/>
  <c r="H1952" i="3"/>
  <c r="H1951" i="3"/>
  <c r="H1950" i="3"/>
  <c r="H1949" i="3"/>
  <c r="H1948" i="3"/>
  <c r="H1947" i="3"/>
  <c r="H1946" i="3"/>
  <c r="H1945" i="3"/>
  <c r="H1944" i="3"/>
  <c r="H1943" i="3"/>
  <c r="H1942" i="3"/>
  <c r="H1941" i="3"/>
  <c r="H1940" i="3"/>
  <c r="H1939" i="3"/>
  <c r="H1938" i="3"/>
  <c r="H1937" i="3"/>
  <c r="H1936" i="3"/>
  <c r="H1935" i="3"/>
  <c r="H1934" i="3"/>
  <c r="H1933" i="3"/>
  <c r="H1932" i="3"/>
  <c r="H1931" i="3"/>
  <c r="H1930" i="3"/>
  <c r="H1929" i="3"/>
  <c r="H1928" i="3"/>
  <c r="H1927" i="3"/>
  <c r="H1926" i="3"/>
  <c r="H1925" i="3"/>
  <c r="H1924" i="3"/>
  <c r="H1923" i="3"/>
  <c r="H1922" i="3"/>
  <c r="H1921" i="3"/>
  <c r="H1920" i="3"/>
  <c r="H1919" i="3"/>
  <c r="H1918" i="3"/>
  <c r="H1917" i="3"/>
  <c r="H1916" i="3"/>
  <c r="H1915" i="3"/>
  <c r="H1914" i="3"/>
  <c r="H1913" i="3"/>
  <c r="H1912" i="3"/>
  <c r="H1911" i="3"/>
  <c r="H1910" i="3"/>
  <c r="H1909" i="3"/>
  <c r="H1908" i="3"/>
  <c r="H1907" i="3"/>
  <c r="H1906" i="3"/>
  <c r="H1905" i="3"/>
  <c r="H1904" i="3"/>
  <c r="H1903" i="3"/>
  <c r="H1902" i="3"/>
  <c r="H1901" i="3"/>
  <c r="H1900" i="3"/>
  <c r="H1899" i="3"/>
  <c r="H1898" i="3"/>
  <c r="H1897" i="3"/>
  <c r="H1896" i="3"/>
  <c r="H1895" i="3"/>
  <c r="H1894" i="3"/>
  <c r="H1893" i="3"/>
  <c r="H1892" i="3"/>
  <c r="H1891" i="3"/>
  <c r="H1890" i="3"/>
  <c r="H1889" i="3"/>
  <c r="H1888" i="3"/>
  <c r="H1887" i="3"/>
  <c r="H1886" i="3"/>
  <c r="H1885" i="3"/>
  <c r="H1884" i="3"/>
  <c r="H1883" i="3"/>
  <c r="H1882" i="3"/>
  <c r="H1881" i="3"/>
  <c r="H1880" i="3"/>
  <c r="H1879" i="3"/>
  <c r="H1878" i="3"/>
  <c r="H1877" i="3"/>
  <c r="H1876" i="3"/>
  <c r="H1875" i="3"/>
  <c r="H1874" i="3"/>
  <c r="H1873" i="3"/>
  <c r="H1872" i="3"/>
  <c r="H1871" i="3"/>
  <c r="H1870" i="3"/>
  <c r="H1869" i="3"/>
  <c r="H1868" i="3"/>
  <c r="H1867" i="3"/>
  <c r="H1866" i="3"/>
  <c r="H1865" i="3"/>
  <c r="H1864" i="3"/>
  <c r="H1863" i="3"/>
  <c r="H1862" i="3"/>
  <c r="H1861" i="3"/>
  <c r="H1860" i="3"/>
  <c r="H1859" i="3"/>
  <c r="H1858" i="3"/>
  <c r="H1857" i="3"/>
  <c r="H1856" i="3"/>
  <c r="H1855" i="3"/>
  <c r="H1854" i="3"/>
  <c r="H1853" i="3"/>
  <c r="H1852" i="3"/>
  <c r="H1851" i="3"/>
  <c r="H1850" i="3"/>
  <c r="H1849" i="3"/>
  <c r="H1848" i="3"/>
  <c r="H1847" i="3"/>
  <c r="H1846" i="3"/>
  <c r="H1845" i="3"/>
  <c r="H1844" i="3"/>
  <c r="H1843" i="3"/>
  <c r="H1842" i="3"/>
  <c r="H1841" i="3"/>
  <c r="H1840" i="3"/>
  <c r="H1839" i="3"/>
  <c r="H1838" i="3"/>
  <c r="H1837" i="3"/>
  <c r="H1836" i="3"/>
  <c r="H1835" i="3"/>
  <c r="H1834" i="3"/>
  <c r="H1833" i="3"/>
  <c r="H1832" i="3"/>
  <c r="H1831" i="3"/>
  <c r="H1830" i="3"/>
  <c r="H1829" i="3"/>
  <c r="H1828" i="3"/>
  <c r="H1827" i="3"/>
  <c r="H1826" i="3"/>
  <c r="H1825" i="3"/>
  <c r="H1824" i="3"/>
  <c r="H1823" i="3"/>
  <c r="H1822" i="3"/>
  <c r="H1821" i="3"/>
  <c r="H1820" i="3"/>
  <c r="H1819" i="3"/>
  <c r="H1818" i="3"/>
  <c r="H1817" i="3"/>
  <c r="H1816" i="3"/>
  <c r="H1815" i="3"/>
  <c r="H1814" i="3"/>
  <c r="H1813" i="3"/>
  <c r="H1812" i="3"/>
  <c r="H1811" i="3"/>
  <c r="H1810" i="3"/>
  <c r="H1809" i="3"/>
  <c r="H1808" i="3"/>
  <c r="H1807" i="3"/>
  <c r="H1806" i="3"/>
  <c r="H1805" i="3"/>
  <c r="H1804" i="3"/>
  <c r="H1803" i="3"/>
  <c r="H1802" i="3"/>
  <c r="H1801" i="3"/>
  <c r="H1800" i="3"/>
  <c r="H1799" i="3"/>
  <c r="H1798" i="3"/>
  <c r="H1797" i="3"/>
  <c r="H1796" i="3"/>
  <c r="H1795" i="3"/>
  <c r="H1794" i="3"/>
  <c r="H1793" i="3"/>
  <c r="H1792" i="3"/>
  <c r="H1791" i="3"/>
  <c r="H1790" i="3"/>
  <c r="H1789" i="3"/>
  <c r="H1788" i="3"/>
  <c r="H1787" i="3"/>
  <c r="H1786" i="3"/>
  <c r="H1785" i="3"/>
  <c r="H1784" i="3"/>
  <c r="H1783" i="3"/>
  <c r="H1782" i="3"/>
  <c r="H1781" i="3"/>
  <c r="H1780" i="3"/>
  <c r="H1779" i="3"/>
  <c r="H1778" i="3"/>
  <c r="H1777" i="3"/>
  <c r="H1776" i="3"/>
  <c r="H1775" i="3"/>
  <c r="H1774" i="3"/>
  <c r="H1773" i="3"/>
  <c r="H1772" i="3"/>
  <c r="H1771" i="3"/>
  <c r="H1770" i="3"/>
  <c r="H1769" i="3"/>
  <c r="H1768" i="3"/>
  <c r="H1767" i="3"/>
  <c r="H1766" i="3"/>
  <c r="H1765" i="3"/>
  <c r="H1764" i="3"/>
  <c r="H1763" i="3"/>
  <c r="H1762" i="3"/>
  <c r="H1761" i="3"/>
  <c r="H1760" i="3"/>
  <c r="H1759" i="3"/>
  <c r="H1758" i="3"/>
  <c r="H1757" i="3"/>
  <c r="H1756" i="3"/>
  <c r="H1755" i="3"/>
  <c r="H1754" i="3"/>
  <c r="H1753" i="3"/>
  <c r="H1752" i="3"/>
  <c r="H1751" i="3"/>
  <c r="H1750" i="3"/>
  <c r="H1749" i="3"/>
  <c r="H1748" i="3"/>
  <c r="H1747" i="3"/>
  <c r="H1746" i="3"/>
  <c r="H1745" i="3"/>
  <c r="H1744" i="3"/>
  <c r="H1743" i="3"/>
  <c r="H1742" i="3"/>
  <c r="H1741" i="3"/>
  <c r="H1740" i="3"/>
  <c r="H1739" i="3"/>
  <c r="H1738" i="3"/>
  <c r="H1737" i="3"/>
  <c r="H1736" i="3"/>
  <c r="H1735" i="3"/>
  <c r="H1734" i="3"/>
  <c r="H1733" i="3"/>
  <c r="H1732" i="3"/>
  <c r="H1731" i="3"/>
  <c r="H1730" i="3"/>
  <c r="H1729" i="3"/>
  <c r="H1728" i="3"/>
  <c r="H1727" i="3"/>
  <c r="H1726" i="3"/>
  <c r="H1725" i="3"/>
  <c r="H1724" i="3"/>
  <c r="H1723" i="3"/>
  <c r="H1722" i="3"/>
  <c r="H1721" i="3"/>
  <c r="H1720" i="3"/>
  <c r="H1719" i="3"/>
  <c r="H1718" i="3"/>
  <c r="H1717" i="3"/>
  <c r="H1716" i="3"/>
  <c r="H1715" i="3"/>
  <c r="H1714" i="3"/>
  <c r="H1713" i="3"/>
  <c r="H1712" i="3"/>
  <c r="H1711" i="3"/>
  <c r="H1710" i="3"/>
  <c r="H1709" i="3"/>
  <c r="H1708" i="3"/>
  <c r="H1707" i="3"/>
  <c r="H1706" i="3"/>
  <c r="H1705" i="3"/>
  <c r="H1704" i="3"/>
  <c r="H1703" i="3"/>
  <c r="H1702" i="3"/>
  <c r="H1701" i="3"/>
  <c r="H1700" i="3"/>
  <c r="H1699" i="3"/>
  <c r="H1698" i="3"/>
  <c r="H1697" i="3"/>
  <c r="H1696" i="3"/>
  <c r="H1695" i="3"/>
  <c r="H1694" i="3"/>
  <c r="H1693" i="3"/>
  <c r="H1692" i="3"/>
  <c r="H1691" i="3"/>
  <c r="H1690" i="3"/>
  <c r="H1689" i="3"/>
  <c r="H1688" i="3"/>
  <c r="H1687" i="3"/>
  <c r="H1686" i="3"/>
  <c r="H1685" i="3"/>
  <c r="H1684" i="3"/>
  <c r="H1683" i="3"/>
  <c r="H1682" i="3"/>
  <c r="H1681" i="3"/>
  <c r="H1680" i="3"/>
  <c r="H1679" i="3"/>
  <c r="H1678" i="3"/>
  <c r="H1677" i="3"/>
  <c r="H1676" i="3"/>
  <c r="H1675" i="3"/>
  <c r="H1674" i="3"/>
  <c r="H1673" i="3"/>
  <c r="H1672" i="3"/>
  <c r="H1671" i="3"/>
  <c r="H1670" i="3"/>
  <c r="H1669" i="3"/>
  <c r="H1668" i="3"/>
  <c r="H1667" i="3"/>
  <c r="H1666" i="3"/>
  <c r="H1665" i="3"/>
  <c r="H1664" i="3"/>
  <c r="H1663" i="3"/>
  <c r="H1662" i="3"/>
  <c r="H1661" i="3"/>
  <c r="H1660" i="3"/>
  <c r="H1659" i="3"/>
  <c r="H1658" i="3"/>
  <c r="H1657" i="3"/>
  <c r="H1656" i="3"/>
  <c r="H1655" i="3"/>
  <c r="H1654" i="3"/>
  <c r="H1653" i="3"/>
  <c r="H1652" i="3"/>
  <c r="H1651" i="3"/>
  <c r="H1650" i="3"/>
  <c r="H1649" i="3"/>
  <c r="H1648" i="3"/>
  <c r="H1647" i="3"/>
  <c r="H1646" i="3"/>
  <c r="H1645" i="3"/>
  <c r="H1644" i="3"/>
  <c r="H1643" i="3"/>
  <c r="H1642" i="3"/>
  <c r="H1641" i="3"/>
  <c r="H1640" i="3"/>
  <c r="H1639" i="3"/>
  <c r="H1638" i="3"/>
  <c r="H1637" i="3"/>
  <c r="H1636" i="3"/>
  <c r="H1635" i="3"/>
  <c r="H1634" i="3"/>
  <c r="H1633" i="3"/>
  <c r="H1632" i="3"/>
  <c r="H1631" i="3"/>
  <c r="H1630" i="3"/>
  <c r="H1629" i="3"/>
  <c r="H1628" i="3"/>
  <c r="H1627" i="3"/>
  <c r="H1626" i="3"/>
  <c r="H1625" i="3"/>
  <c r="H1624" i="3"/>
  <c r="H1623" i="3"/>
  <c r="H1622" i="3"/>
  <c r="H1621" i="3"/>
  <c r="H1620" i="3"/>
  <c r="H1619" i="3"/>
  <c r="H1618" i="3"/>
  <c r="H1617" i="3"/>
  <c r="H1616" i="3"/>
  <c r="H1615" i="3"/>
  <c r="H1614" i="3"/>
  <c r="H1613" i="3"/>
  <c r="H1612" i="3"/>
  <c r="H1611" i="3"/>
  <c r="H1610" i="3"/>
  <c r="H1609" i="3"/>
  <c r="H1608" i="3"/>
  <c r="H1607" i="3"/>
  <c r="H1606" i="3"/>
  <c r="H1605" i="3"/>
  <c r="H1604" i="3"/>
  <c r="H1603" i="3"/>
  <c r="H1602" i="3"/>
  <c r="H1601" i="3"/>
  <c r="H1600" i="3"/>
  <c r="H1599" i="3"/>
  <c r="H1598" i="3"/>
  <c r="H1597" i="3"/>
  <c r="H1596" i="3"/>
  <c r="H1595" i="3"/>
  <c r="H1594" i="3"/>
  <c r="H1593" i="3"/>
  <c r="H1592" i="3"/>
  <c r="H1591" i="3"/>
  <c r="H1590" i="3"/>
  <c r="H1589" i="3"/>
  <c r="H1588" i="3"/>
  <c r="H1587" i="3"/>
  <c r="H1586" i="3"/>
  <c r="H1585" i="3"/>
  <c r="H1584" i="3"/>
  <c r="H1583" i="3"/>
  <c r="H1582" i="3"/>
  <c r="H1581" i="3"/>
  <c r="H1580" i="3"/>
  <c r="H1579" i="3"/>
  <c r="H1578" i="3"/>
  <c r="H1577" i="3"/>
  <c r="H1576" i="3"/>
  <c r="H1575" i="3"/>
  <c r="H1574" i="3"/>
  <c r="H1573" i="3"/>
  <c r="H1572" i="3"/>
  <c r="H1571" i="3"/>
  <c r="H1570" i="3"/>
  <c r="H1569" i="3"/>
  <c r="H1568" i="3"/>
  <c r="H1567" i="3"/>
  <c r="H1566" i="3"/>
  <c r="H1565" i="3"/>
  <c r="H1564" i="3"/>
  <c r="H1563" i="3"/>
  <c r="H1562" i="3"/>
  <c r="H1561" i="3"/>
  <c r="H1560" i="3"/>
  <c r="H1559" i="3"/>
  <c r="H1558" i="3"/>
  <c r="H1557" i="3"/>
  <c r="H1556" i="3"/>
  <c r="H1555" i="3"/>
  <c r="H1554" i="3"/>
  <c r="H1553" i="3"/>
  <c r="H1552" i="3"/>
  <c r="H1551" i="3"/>
  <c r="H1550" i="3"/>
  <c r="H1549" i="3"/>
  <c r="H1548" i="3"/>
  <c r="H1547" i="3"/>
  <c r="H1546" i="3"/>
  <c r="H1545" i="3"/>
  <c r="H1544" i="3"/>
  <c r="H1543" i="3"/>
  <c r="H1542" i="3"/>
  <c r="H1541" i="3"/>
  <c r="H1540" i="3"/>
  <c r="H1539" i="3"/>
  <c r="H1538" i="3"/>
  <c r="H1537" i="3"/>
  <c r="H1536" i="3"/>
  <c r="H1535" i="3"/>
  <c r="H1534" i="3"/>
  <c r="H1533" i="3"/>
  <c r="H1532" i="3"/>
  <c r="H1531" i="3"/>
  <c r="H1530" i="3"/>
  <c r="H1529" i="3"/>
  <c r="H1528" i="3"/>
  <c r="H1527" i="3"/>
  <c r="H1526" i="3"/>
  <c r="H1525" i="3"/>
  <c r="H1524" i="3"/>
  <c r="H1523" i="3"/>
  <c r="H1522" i="3"/>
  <c r="H1521" i="3"/>
  <c r="H1520" i="3"/>
  <c r="H1519" i="3"/>
  <c r="H1518" i="3"/>
  <c r="H1517" i="3"/>
  <c r="H1516" i="3"/>
  <c r="H1515" i="3"/>
  <c r="H1514" i="3"/>
  <c r="H1513" i="3"/>
  <c r="H1512" i="3"/>
  <c r="H1511" i="3"/>
  <c r="H1510" i="3"/>
  <c r="H1509" i="3"/>
  <c r="H1508" i="3"/>
  <c r="H1507" i="3"/>
  <c r="H1506" i="3"/>
  <c r="H1505" i="3"/>
  <c r="H1504" i="3"/>
  <c r="H1503" i="3"/>
  <c r="H1502" i="3"/>
  <c r="H1501" i="3"/>
  <c r="H1500" i="3"/>
  <c r="H1499" i="3"/>
  <c r="H1498" i="3"/>
  <c r="H1497" i="3"/>
  <c r="H1496" i="3"/>
  <c r="H1495" i="3"/>
  <c r="H1494" i="3"/>
  <c r="H1493" i="3"/>
  <c r="H1492" i="3"/>
  <c r="H1491" i="3"/>
  <c r="H1490" i="3"/>
  <c r="H1489" i="3"/>
  <c r="H1488" i="3"/>
  <c r="H1487" i="3"/>
  <c r="H1486" i="3"/>
  <c r="H1485" i="3"/>
  <c r="H1484" i="3"/>
  <c r="H1483" i="3"/>
  <c r="H1482" i="3"/>
  <c r="H1481" i="3"/>
  <c r="H1480" i="3"/>
  <c r="H1479" i="3"/>
  <c r="H1478" i="3"/>
  <c r="H1477" i="3"/>
  <c r="H1476" i="3"/>
  <c r="H1475" i="3"/>
  <c r="H1474" i="3"/>
  <c r="H1473" i="3"/>
  <c r="H1472" i="3"/>
  <c r="H1471" i="3"/>
  <c r="H1470" i="3"/>
  <c r="H1469" i="3"/>
  <c r="H1468" i="3"/>
  <c r="H1467" i="3"/>
  <c r="H1466" i="3"/>
  <c r="H1465" i="3"/>
  <c r="H1464" i="3"/>
  <c r="H1463" i="3"/>
  <c r="H1462" i="3"/>
  <c r="H1461" i="3"/>
  <c r="H1460" i="3"/>
  <c r="H1459" i="3"/>
  <c r="H1458" i="3"/>
  <c r="H1457" i="3"/>
  <c r="H1456" i="3"/>
  <c r="H1455" i="3"/>
  <c r="H1454" i="3"/>
  <c r="H1453" i="3"/>
  <c r="H1452" i="3"/>
  <c r="H1451" i="3"/>
  <c r="H1450" i="3"/>
  <c r="H1449" i="3"/>
  <c r="H1448" i="3"/>
  <c r="H1447" i="3"/>
  <c r="H1446" i="3"/>
  <c r="H1445" i="3"/>
  <c r="H1444" i="3"/>
  <c r="H1443" i="3"/>
  <c r="H1442" i="3"/>
  <c r="H1441" i="3"/>
  <c r="H1440" i="3"/>
  <c r="H1439" i="3"/>
  <c r="H1438" i="3"/>
  <c r="H1437" i="3"/>
  <c r="H1436" i="3"/>
  <c r="H1435" i="3"/>
  <c r="H1434" i="3"/>
  <c r="H1433" i="3"/>
  <c r="H1432" i="3"/>
  <c r="H1431" i="3"/>
  <c r="H1430" i="3"/>
  <c r="H1429" i="3"/>
  <c r="H1428" i="3"/>
  <c r="H1427" i="3"/>
  <c r="H1426" i="3"/>
  <c r="H1425" i="3"/>
  <c r="H1424" i="3"/>
  <c r="H1423" i="3"/>
  <c r="H1422" i="3"/>
  <c r="H1421" i="3"/>
  <c r="H1420" i="3"/>
  <c r="H1419" i="3"/>
  <c r="H1418" i="3"/>
  <c r="H1417" i="3"/>
  <c r="H1416" i="3"/>
  <c r="H1415" i="3"/>
  <c r="H1414" i="3"/>
  <c r="H1413" i="3"/>
  <c r="H1412" i="3"/>
  <c r="H1411" i="3"/>
  <c r="H1410" i="3"/>
  <c r="H1409" i="3"/>
  <c r="H1408" i="3"/>
  <c r="H1407" i="3"/>
  <c r="H1406" i="3"/>
  <c r="H1405" i="3"/>
  <c r="H1404" i="3"/>
  <c r="H1403" i="3"/>
  <c r="H1402" i="3"/>
  <c r="H1401" i="3"/>
  <c r="H1400" i="3"/>
  <c r="H1399" i="3"/>
  <c r="H1398" i="3"/>
  <c r="H1397" i="3"/>
  <c r="H1396" i="3"/>
  <c r="H1395" i="3"/>
  <c r="H1394" i="3"/>
  <c r="H1393" i="3"/>
  <c r="H1392" i="3"/>
  <c r="H1391" i="3"/>
  <c r="H1390" i="3"/>
  <c r="H1389" i="3"/>
  <c r="H1388" i="3"/>
  <c r="H1387" i="3"/>
  <c r="H1386" i="3"/>
  <c r="H1385" i="3"/>
  <c r="H1384" i="3"/>
  <c r="H1383" i="3"/>
  <c r="H1382" i="3"/>
  <c r="H1381" i="3"/>
  <c r="H1380" i="3"/>
  <c r="H1379" i="3"/>
  <c r="H1378" i="3"/>
  <c r="H1377" i="3"/>
  <c r="H1376" i="3"/>
  <c r="H1375" i="3"/>
  <c r="H1374" i="3"/>
  <c r="H1373" i="3"/>
  <c r="H1372" i="3"/>
  <c r="H1371" i="3"/>
  <c r="H1370" i="3"/>
  <c r="H1369" i="3"/>
  <c r="H1368" i="3"/>
  <c r="H1367" i="3"/>
  <c r="H1366" i="3"/>
  <c r="H1365" i="3"/>
  <c r="H1364" i="3"/>
  <c r="H1363" i="3"/>
  <c r="H1362" i="3"/>
  <c r="H1361" i="3"/>
  <c r="H1360" i="3"/>
  <c r="H1359" i="3"/>
  <c r="H1358" i="3"/>
  <c r="H1357" i="3"/>
  <c r="H1356" i="3"/>
  <c r="H1355" i="3"/>
  <c r="H1354" i="3"/>
  <c r="H1353" i="3"/>
  <c r="H1352" i="3"/>
  <c r="H1351" i="3"/>
  <c r="H1350" i="3"/>
  <c r="H1349" i="3"/>
  <c r="H1348" i="3"/>
  <c r="H1347" i="3"/>
  <c r="H1346" i="3"/>
  <c r="H1345" i="3"/>
  <c r="H1344" i="3"/>
  <c r="H1343" i="3"/>
  <c r="H1342" i="3"/>
  <c r="H1341" i="3"/>
  <c r="H1340" i="3"/>
  <c r="H1339" i="3"/>
  <c r="H1338" i="3"/>
  <c r="H1337" i="3"/>
  <c r="H1336" i="3"/>
  <c r="H1335" i="3"/>
  <c r="H1334" i="3"/>
  <c r="H1333" i="3"/>
  <c r="H1332" i="3"/>
  <c r="H1331" i="3"/>
  <c r="H1330" i="3"/>
  <c r="H1329" i="3"/>
  <c r="H1328" i="3"/>
  <c r="H1327" i="3"/>
  <c r="H1326" i="3"/>
  <c r="H1325" i="3"/>
  <c r="H1324" i="3"/>
  <c r="H1323" i="3"/>
  <c r="H1322" i="3"/>
  <c r="H1321" i="3"/>
  <c r="H1320" i="3"/>
  <c r="H1319" i="3"/>
  <c r="H1318" i="3"/>
  <c r="H1317" i="3"/>
  <c r="H1316" i="3"/>
  <c r="H1315" i="3"/>
  <c r="H1314" i="3"/>
  <c r="H1313" i="3"/>
  <c r="H1312" i="3"/>
  <c r="H1311" i="3"/>
  <c r="H1310" i="3"/>
  <c r="H1309" i="3"/>
  <c r="H1308" i="3"/>
  <c r="H1307" i="3"/>
  <c r="H1306" i="3"/>
  <c r="H1305" i="3"/>
  <c r="H1304" i="3"/>
  <c r="H1303" i="3"/>
  <c r="H1302" i="3"/>
  <c r="H1301" i="3"/>
  <c r="H1300" i="3"/>
  <c r="H1299" i="3"/>
  <c r="H1298" i="3"/>
  <c r="H1297" i="3"/>
  <c r="H1296" i="3"/>
  <c r="H1295" i="3"/>
  <c r="H1294" i="3"/>
  <c r="H1293" i="3"/>
  <c r="H1292" i="3"/>
  <c r="H1291" i="3"/>
  <c r="H1290" i="3"/>
  <c r="H1289" i="3"/>
  <c r="H1288" i="3"/>
  <c r="H1287" i="3"/>
  <c r="H1286" i="3"/>
  <c r="H1285" i="3"/>
  <c r="H1284" i="3"/>
  <c r="H1283" i="3"/>
  <c r="H1282" i="3"/>
  <c r="H1281" i="3"/>
  <c r="H1280" i="3"/>
  <c r="H1279" i="3"/>
  <c r="H1278" i="3"/>
  <c r="H1277" i="3"/>
  <c r="H1276" i="3"/>
  <c r="H1275" i="3"/>
  <c r="H1274" i="3"/>
  <c r="H1273" i="3"/>
  <c r="H1272" i="3"/>
  <c r="H1271" i="3"/>
  <c r="H1270" i="3"/>
  <c r="H1269" i="3"/>
  <c r="H1268" i="3"/>
  <c r="H1267" i="3"/>
  <c r="H1266" i="3"/>
  <c r="H1265" i="3"/>
  <c r="H1264" i="3"/>
  <c r="H1263" i="3"/>
  <c r="H1262" i="3"/>
  <c r="H1261" i="3"/>
  <c r="H1260" i="3"/>
  <c r="H1259" i="3"/>
  <c r="H1258" i="3"/>
  <c r="H1257" i="3"/>
  <c r="H1256" i="3"/>
  <c r="H1255" i="3"/>
  <c r="H1254" i="3"/>
  <c r="H1253" i="3"/>
  <c r="H1252" i="3"/>
  <c r="H1251" i="3"/>
  <c r="H1250" i="3"/>
  <c r="H1249" i="3"/>
  <c r="H1248" i="3"/>
  <c r="H1247" i="3"/>
  <c r="H1246" i="3"/>
  <c r="H1245" i="3"/>
  <c r="H1244" i="3"/>
  <c r="H1243" i="3"/>
  <c r="H1242" i="3"/>
  <c r="H1241" i="3"/>
  <c r="H1240" i="3"/>
  <c r="H1239" i="3"/>
  <c r="H1238" i="3"/>
  <c r="H1237" i="3"/>
  <c r="H1236" i="3"/>
  <c r="H1235" i="3"/>
  <c r="H1234" i="3"/>
  <c r="H1233" i="3"/>
  <c r="H1232" i="3"/>
  <c r="H1231" i="3"/>
  <c r="H1230" i="3"/>
  <c r="H1229" i="3"/>
  <c r="H1228" i="3"/>
  <c r="H1227" i="3"/>
  <c r="H1226" i="3"/>
  <c r="H1225" i="3"/>
  <c r="H1224" i="3"/>
  <c r="H1223" i="3"/>
  <c r="H1222" i="3"/>
  <c r="H1221" i="3"/>
  <c r="H1220" i="3"/>
  <c r="H1219" i="3"/>
  <c r="H1218" i="3"/>
  <c r="H1217" i="3"/>
  <c r="H1216" i="3"/>
  <c r="H1215" i="3"/>
  <c r="H1214" i="3"/>
  <c r="H1213" i="3"/>
  <c r="H1212" i="3"/>
  <c r="H1211" i="3"/>
  <c r="H1210" i="3"/>
  <c r="H1209" i="3"/>
  <c r="H1208" i="3"/>
  <c r="H1207" i="3"/>
  <c r="H1206" i="3"/>
  <c r="H1205" i="3"/>
  <c r="H1204" i="3"/>
  <c r="H1203" i="3"/>
  <c r="H1202" i="3"/>
  <c r="H1201" i="3"/>
  <c r="H1200" i="3"/>
  <c r="H1199" i="3"/>
  <c r="H1198" i="3"/>
  <c r="H1197" i="3"/>
  <c r="H1196" i="3"/>
  <c r="H1195" i="3"/>
  <c r="H1194" i="3"/>
  <c r="H1193" i="3"/>
  <c r="H1192" i="3"/>
  <c r="H1191" i="3"/>
  <c r="H1190" i="3"/>
  <c r="H1189" i="3"/>
  <c r="H1188" i="3"/>
  <c r="H1187" i="3"/>
  <c r="H1186" i="3"/>
  <c r="H1185" i="3"/>
  <c r="H1184" i="3"/>
  <c r="H1183" i="3"/>
  <c r="H1182" i="3"/>
  <c r="H1181" i="3"/>
  <c r="H1180" i="3"/>
  <c r="H1179" i="3"/>
  <c r="H1178" i="3"/>
  <c r="H1177" i="3"/>
  <c r="H1176" i="3"/>
  <c r="H1175" i="3"/>
  <c r="H1174" i="3"/>
  <c r="H1173" i="3"/>
  <c r="H1172" i="3"/>
  <c r="H1171" i="3"/>
  <c r="H1170" i="3"/>
  <c r="H1169" i="3"/>
  <c r="H1168" i="3"/>
  <c r="H1167" i="3"/>
  <c r="H1166" i="3"/>
  <c r="H1165" i="3"/>
  <c r="H1164" i="3"/>
  <c r="H1163" i="3"/>
  <c r="H1162" i="3"/>
  <c r="H1161" i="3"/>
  <c r="H1160" i="3"/>
  <c r="H1159" i="3"/>
  <c r="H1158" i="3"/>
  <c r="H1157" i="3"/>
  <c r="H1156" i="3"/>
  <c r="H1155" i="3"/>
  <c r="H1154" i="3"/>
  <c r="H1153" i="3"/>
  <c r="H1152" i="3"/>
  <c r="H1151" i="3"/>
  <c r="H1150" i="3"/>
  <c r="H1149" i="3"/>
  <c r="H1148" i="3"/>
  <c r="H1147" i="3"/>
  <c r="H1146" i="3"/>
  <c r="H1145" i="3"/>
  <c r="H1144" i="3"/>
  <c r="H1143" i="3"/>
  <c r="H1142" i="3"/>
  <c r="H1141" i="3"/>
  <c r="H1140" i="3"/>
  <c r="H1139" i="3"/>
  <c r="H1138" i="3"/>
  <c r="H1137" i="3"/>
  <c r="H1136" i="3"/>
  <c r="H1135" i="3"/>
  <c r="H1134" i="3"/>
  <c r="H1133" i="3"/>
  <c r="H1132" i="3"/>
  <c r="H1131" i="3"/>
  <c r="H1130" i="3"/>
  <c r="H1129" i="3"/>
  <c r="H1128" i="3"/>
  <c r="H1127" i="3"/>
  <c r="H1126" i="3"/>
  <c r="H1125" i="3"/>
  <c r="H1124" i="3"/>
  <c r="H1123" i="3"/>
  <c r="H1122" i="3"/>
  <c r="H1121" i="3"/>
  <c r="H1120" i="3"/>
  <c r="H1119" i="3"/>
  <c r="H1118" i="3"/>
  <c r="H1117" i="3"/>
  <c r="H1116" i="3"/>
  <c r="H1115" i="3"/>
  <c r="H1114" i="3"/>
  <c r="H1113" i="3"/>
  <c r="H1112" i="3"/>
  <c r="H1111" i="3"/>
  <c r="H1110" i="3"/>
  <c r="H1109" i="3"/>
  <c r="H1108" i="3"/>
  <c r="H1107" i="3"/>
  <c r="H1106" i="3"/>
  <c r="H1105" i="3"/>
  <c r="H1104" i="3"/>
  <c r="H1103" i="3"/>
  <c r="H1102" i="3"/>
  <c r="H1101" i="3"/>
  <c r="H1100" i="3"/>
  <c r="H1099" i="3"/>
  <c r="H1098" i="3"/>
  <c r="H1097" i="3"/>
  <c r="H1096" i="3"/>
  <c r="H1095" i="3"/>
  <c r="H1094" i="3"/>
  <c r="H1093" i="3"/>
  <c r="H1092" i="3"/>
  <c r="H1091" i="3"/>
  <c r="H1090" i="3"/>
  <c r="H1089" i="3"/>
  <c r="H1088" i="3"/>
  <c r="H1087" i="3"/>
  <c r="H1086" i="3"/>
  <c r="H1085" i="3"/>
  <c r="H1084" i="3"/>
  <c r="H1083" i="3"/>
  <c r="H1082" i="3"/>
  <c r="H1081" i="3"/>
  <c r="H1080" i="3"/>
  <c r="H1079" i="3"/>
  <c r="H1078" i="3"/>
  <c r="H1077" i="3"/>
  <c r="H1076" i="3"/>
  <c r="H1075" i="3"/>
  <c r="H1074" i="3"/>
  <c r="H1073" i="3"/>
  <c r="H1072" i="3"/>
  <c r="H1071" i="3"/>
  <c r="H1070" i="3"/>
  <c r="H1069" i="3"/>
  <c r="H1068" i="3"/>
  <c r="H1067" i="3"/>
  <c r="H1066" i="3"/>
  <c r="H1065" i="3"/>
  <c r="H1064" i="3"/>
  <c r="H1063" i="3"/>
  <c r="H1062" i="3"/>
  <c r="H1061" i="3"/>
  <c r="H1060" i="3"/>
  <c r="H1059" i="3"/>
  <c r="H1058" i="3"/>
  <c r="H1057" i="3"/>
  <c r="H1056" i="3"/>
  <c r="H1055" i="3"/>
  <c r="H1054" i="3"/>
  <c r="H1053" i="3"/>
  <c r="H1052" i="3"/>
  <c r="H1051" i="3"/>
  <c r="H1050" i="3"/>
  <c r="H1049" i="3"/>
  <c r="H1048" i="3"/>
  <c r="H1047" i="3"/>
  <c r="H1046" i="3"/>
  <c r="H1045" i="3"/>
  <c r="H1044" i="3"/>
  <c r="H1043" i="3"/>
  <c r="H1042" i="3"/>
  <c r="H1041" i="3"/>
  <c r="H1040" i="3"/>
  <c r="H1039" i="3"/>
  <c r="H1038" i="3"/>
  <c r="H1037" i="3"/>
  <c r="H1036" i="3"/>
  <c r="H1035" i="3"/>
  <c r="H1034" i="3"/>
  <c r="H1033" i="3"/>
  <c r="H1032" i="3"/>
  <c r="H1031" i="3"/>
  <c r="H1030" i="3"/>
  <c r="H1029" i="3"/>
  <c r="H1028" i="3"/>
  <c r="H1027" i="3"/>
  <c r="H1026" i="3"/>
  <c r="H1025" i="3"/>
  <c r="H1024" i="3"/>
  <c r="H1023" i="3"/>
  <c r="H1022" i="3"/>
  <c r="H1021" i="3"/>
  <c r="H1020" i="3"/>
  <c r="H1019" i="3"/>
  <c r="H1018" i="3"/>
  <c r="H1017" i="3"/>
  <c r="H1016" i="3"/>
  <c r="H1015" i="3"/>
  <c r="H1014" i="3"/>
  <c r="H1013" i="3"/>
  <c r="H1012" i="3"/>
  <c r="H1011" i="3"/>
  <c r="H1010" i="3"/>
  <c r="H1009" i="3"/>
  <c r="H1008" i="3"/>
  <c r="H1007" i="3"/>
  <c r="H1006" i="3"/>
  <c r="H1005" i="3"/>
  <c r="H1004" i="3"/>
  <c r="H1003" i="3"/>
  <c r="H1002" i="3"/>
  <c r="H1001" i="3"/>
  <c r="H1000" i="3"/>
  <c r="H999" i="3"/>
  <c r="H998" i="3"/>
  <c r="H997" i="3"/>
  <c r="H996" i="3"/>
  <c r="H995" i="3"/>
  <c r="H994" i="3"/>
  <c r="H993" i="3"/>
  <c r="H992" i="3"/>
  <c r="H991" i="3"/>
  <c r="H990" i="3"/>
  <c r="H989" i="3"/>
  <c r="H988" i="3"/>
  <c r="H987" i="3"/>
  <c r="H986" i="3"/>
  <c r="H985" i="3"/>
  <c r="H984" i="3"/>
  <c r="H983" i="3"/>
  <c r="H982" i="3"/>
  <c r="H981" i="3"/>
  <c r="H980" i="3"/>
  <c r="H979" i="3"/>
  <c r="H978" i="3"/>
  <c r="H977" i="3"/>
  <c r="H976" i="3"/>
  <c r="H975" i="3"/>
  <c r="H974" i="3"/>
  <c r="H973" i="3"/>
  <c r="H972" i="3"/>
  <c r="H971" i="3"/>
  <c r="H970" i="3"/>
  <c r="H969" i="3"/>
  <c r="H968" i="3"/>
  <c r="H967" i="3"/>
  <c r="H966" i="3"/>
  <c r="H965" i="3"/>
  <c r="H964" i="3"/>
  <c r="H963" i="3"/>
  <c r="H962" i="3"/>
  <c r="H961" i="3"/>
  <c r="H960" i="3"/>
  <c r="H959" i="3"/>
  <c r="H958" i="3"/>
  <c r="H957" i="3"/>
  <c r="H956" i="3"/>
  <c r="H955" i="3"/>
  <c r="H954" i="3"/>
  <c r="H953" i="3"/>
  <c r="H952" i="3"/>
  <c r="H951" i="3"/>
  <c r="H950" i="3"/>
  <c r="H949" i="3"/>
  <c r="H948" i="3"/>
  <c r="H947" i="3"/>
  <c r="H946" i="3"/>
  <c r="H945" i="3"/>
  <c r="H944" i="3"/>
  <c r="H943" i="3"/>
  <c r="H942" i="3"/>
  <c r="H941" i="3"/>
  <c r="H940" i="3"/>
  <c r="H939" i="3"/>
  <c r="H938" i="3"/>
  <c r="H937" i="3"/>
  <c r="H936" i="3"/>
  <c r="H935" i="3"/>
  <c r="H934" i="3"/>
  <c r="H933" i="3"/>
  <c r="H932" i="3"/>
  <c r="H931" i="3"/>
  <c r="H930" i="3"/>
  <c r="H929" i="3"/>
  <c r="H928" i="3"/>
  <c r="H927" i="3"/>
  <c r="H926" i="3"/>
  <c r="H925" i="3"/>
  <c r="H924" i="3"/>
  <c r="H923" i="3"/>
  <c r="H922" i="3"/>
  <c r="H921" i="3"/>
  <c r="H920" i="3"/>
  <c r="H919" i="3"/>
  <c r="H918" i="3"/>
  <c r="H917" i="3"/>
  <c r="H916" i="3"/>
  <c r="H915" i="3"/>
  <c r="H914" i="3"/>
  <c r="H913" i="3"/>
  <c r="H912" i="3"/>
  <c r="H911" i="3"/>
  <c r="H910" i="3"/>
  <c r="H909" i="3"/>
  <c r="H908" i="3"/>
  <c r="H907" i="3"/>
  <c r="H906" i="3"/>
  <c r="H905" i="3"/>
  <c r="H904" i="3"/>
  <c r="H903" i="3"/>
  <c r="H902" i="3"/>
  <c r="H901" i="3"/>
  <c r="H900" i="3"/>
  <c r="H899" i="3"/>
  <c r="H898" i="3"/>
  <c r="H897" i="3"/>
  <c r="H896" i="3"/>
  <c r="H895" i="3"/>
  <c r="H894" i="3"/>
  <c r="H893" i="3"/>
  <c r="H892" i="3"/>
  <c r="H891" i="3"/>
  <c r="H890" i="3"/>
  <c r="H889" i="3"/>
  <c r="H888" i="3"/>
  <c r="H887" i="3"/>
  <c r="H886" i="3"/>
  <c r="H885" i="3"/>
  <c r="H884" i="3"/>
  <c r="H883" i="3"/>
  <c r="H882" i="3"/>
  <c r="H881" i="3"/>
  <c r="H880" i="3"/>
  <c r="H879" i="3"/>
  <c r="H878" i="3"/>
  <c r="H877" i="3"/>
  <c r="H876" i="3"/>
  <c r="H875" i="3"/>
  <c r="H874" i="3"/>
  <c r="H873" i="3"/>
  <c r="H872" i="3"/>
  <c r="H871" i="3"/>
  <c r="H870" i="3"/>
  <c r="H869" i="3"/>
  <c r="H868" i="3"/>
  <c r="H867" i="3"/>
  <c r="H866" i="3"/>
  <c r="H865" i="3"/>
  <c r="H864" i="3"/>
  <c r="H863" i="3"/>
  <c r="H862" i="3"/>
  <c r="H861" i="3"/>
  <c r="H860" i="3"/>
  <c r="H859" i="3"/>
  <c r="H858" i="3"/>
  <c r="H857" i="3"/>
  <c r="H856" i="3"/>
  <c r="H855" i="3"/>
  <c r="H854" i="3"/>
  <c r="H853" i="3"/>
  <c r="H852" i="3"/>
  <c r="H851" i="3"/>
  <c r="H850" i="3"/>
  <c r="H849" i="3"/>
  <c r="H848" i="3"/>
  <c r="H847" i="3"/>
  <c r="H846" i="3"/>
  <c r="H845" i="3"/>
  <c r="H844" i="3"/>
  <c r="H843" i="3"/>
  <c r="H842" i="3"/>
  <c r="H841" i="3"/>
  <c r="H840" i="3"/>
  <c r="H839" i="3"/>
  <c r="H838" i="3"/>
  <c r="H837" i="3"/>
  <c r="H836" i="3"/>
  <c r="H835" i="3"/>
  <c r="H834" i="3"/>
  <c r="H833" i="3"/>
  <c r="H832" i="3"/>
  <c r="H831" i="3"/>
  <c r="H830" i="3"/>
  <c r="H829" i="3"/>
  <c r="H828" i="3"/>
  <c r="H827" i="3"/>
  <c r="H826" i="3"/>
  <c r="H825" i="3"/>
  <c r="H824" i="3"/>
  <c r="H823" i="3"/>
  <c r="H822" i="3"/>
  <c r="H821" i="3"/>
  <c r="H820" i="3"/>
  <c r="H819" i="3"/>
  <c r="H818" i="3"/>
  <c r="H817" i="3"/>
  <c r="H816" i="3"/>
  <c r="H815" i="3"/>
  <c r="H814" i="3"/>
  <c r="H813" i="3"/>
  <c r="H812" i="3"/>
  <c r="H811" i="3"/>
  <c r="H810" i="3"/>
  <c r="H809" i="3"/>
  <c r="H808" i="3"/>
  <c r="H807" i="3"/>
  <c r="H806" i="3"/>
  <c r="H805" i="3"/>
  <c r="H804" i="3"/>
  <c r="H803" i="3"/>
  <c r="H802" i="3"/>
  <c r="H801" i="3"/>
  <c r="H800" i="3"/>
  <c r="H799" i="3"/>
  <c r="H798" i="3"/>
  <c r="H797" i="3"/>
  <c r="H796" i="3"/>
  <c r="H795" i="3"/>
  <c r="H794" i="3"/>
  <c r="H793" i="3"/>
  <c r="H792" i="3"/>
  <c r="H791" i="3"/>
  <c r="H790" i="3"/>
  <c r="H789" i="3"/>
  <c r="H788" i="3"/>
  <c r="H787" i="3"/>
  <c r="H786" i="3"/>
  <c r="H785" i="3"/>
  <c r="H784" i="3"/>
  <c r="H783" i="3"/>
  <c r="H782" i="3"/>
  <c r="H781" i="3"/>
  <c r="H780" i="3"/>
  <c r="H779" i="3"/>
  <c r="H778" i="3"/>
  <c r="H777" i="3"/>
  <c r="H776" i="3"/>
  <c r="H775" i="3"/>
  <c r="H774" i="3"/>
  <c r="H773" i="3"/>
  <c r="H772" i="3"/>
  <c r="H771" i="3"/>
  <c r="H770" i="3"/>
  <c r="H769" i="3"/>
  <c r="H768" i="3"/>
  <c r="H767" i="3"/>
  <c r="H766" i="3"/>
  <c r="H765" i="3"/>
  <c r="H764" i="3"/>
  <c r="H763" i="3"/>
  <c r="H762" i="3"/>
  <c r="H761" i="3"/>
  <c r="H760" i="3"/>
  <c r="H759" i="3"/>
  <c r="H758" i="3"/>
  <c r="H757" i="3"/>
  <c r="H756" i="3"/>
  <c r="H755" i="3"/>
  <c r="H754" i="3"/>
  <c r="H753" i="3"/>
  <c r="H752" i="3"/>
  <c r="H751" i="3"/>
  <c r="H750" i="3"/>
  <c r="H749" i="3"/>
  <c r="H748" i="3"/>
  <c r="H747" i="3"/>
  <c r="H746" i="3"/>
  <c r="H745" i="3"/>
  <c r="H744" i="3"/>
  <c r="H743" i="3"/>
  <c r="H742" i="3"/>
  <c r="H741" i="3"/>
  <c r="H740" i="3"/>
  <c r="H739" i="3"/>
  <c r="H738" i="3"/>
  <c r="H737" i="3"/>
  <c r="H736" i="3"/>
  <c r="H735" i="3"/>
  <c r="H734" i="3"/>
  <c r="H733" i="3"/>
  <c r="H732" i="3"/>
  <c r="H731" i="3"/>
  <c r="H730" i="3"/>
  <c r="H729" i="3"/>
  <c r="H728" i="3"/>
  <c r="H727" i="3"/>
  <c r="H726" i="3"/>
  <c r="H725" i="3"/>
  <c r="H724" i="3"/>
  <c r="H723" i="3"/>
  <c r="H722" i="3"/>
  <c r="H721" i="3"/>
  <c r="H720" i="3"/>
  <c r="H719" i="3"/>
  <c r="H718" i="3"/>
  <c r="H717" i="3"/>
  <c r="H716" i="3"/>
  <c r="H715" i="3"/>
  <c r="H714" i="3"/>
  <c r="H713" i="3"/>
  <c r="H712" i="3"/>
  <c r="H711" i="3"/>
  <c r="H710" i="3"/>
  <c r="H709" i="3"/>
  <c r="H708" i="3"/>
  <c r="H707" i="3"/>
  <c r="H706" i="3"/>
  <c r="H705" i="3"/>
  <c r="H704" i="3"/>
  <c r="H703" i="3"/>
  <c r="H702" i="3"/>
  <c r="H701" i="3"/>
  <c r="H700" i="3"/>
  <c r="H699" i="3"/>
  <c r="H698" i="3"/>
  <c r="H697" i="3"/>
  <c r="H696" i="3"/>
  <c r="H695" i="3"/>
  <c r="H694" i="3"/>
  <c r="H693" i="3"/>
  <c r="H692" i="3"/>
  <c r="H691" i="3"/>
  <c r="H690" i="3"/>
  <c r="H689" i="3"/>
  <c r="H688" i="3"/>
  <c r="H687" i="3"/>
  <c r="H686" i="3"/>
  <c r="H685" i="3"/>
  <c r="H684" i="3"/>
  <c r="H683" i="3"/>
  <c r="H682" i="3"/>
  <c r="H681" i="3"/>
  <c r="H680" i="3"/>
  <c r="H679" i="3"/>
  <c r="H678" i="3"/>
  <c r="H677" i="3"/>
  <c r="H676" i="3"/>
  <c r="H675" i="3"/>
  <c r="H674" i="3"/>
  <c r="H673" i="3"/>
  <c r="H672" i="3"/>
  <c r="H671" i="3"/>
  <c r="H670" i="3"/>
  <c r="H669" i="3"/>
  <c r="H668" i="3"/>
  <c r="H667" i="3"/>
  <c r="H666" i="3"/>
  <c r="H665" i="3"/>
  <c r="H664" i="3"/>
  <c r="H663" i="3"/>
  <c r="H662" i="3"/>
  <c r="H661" i="3"/>
  <c r="H660" i="3"/>
  <c r="H659" i="3"/>
  <c r="H658" i="3"/>
  <c r="H657" i="3"/>
  <c r="H656" i="3"/>
  <c r="H655" i="3"/>
  <c r="H654" i="3"/>
  <c r="H653" i="3"/>
  <c r="H652" i="3"/>
  <c r="H651" i="3"/>
  <c r="H650" i="3"/>
  <c r="H649" i="3"/>
  <c r="H648" i="3"/>
  <c r="H647" i="3"/>
  <c r="H646" i="3"/>
  <c r="H645" i="3"/>
  <c r="H644" i="3"/>
  <c r="H643" i="3"/>
  <c r="H642" i="3"/>
  <c r="H641" i="3"/>
  <c r="H640" i="3"/>
  <c r="H639" i="3"/>
  <c r="H638" i="3"/>
  <c r="H637" i="3"/>
  <c r="H636" i="3"/>
  <c r="H635" i="3"/>
  <c r="H634" i="3"/>
  <c r="H633" i="3"/>
  <c r="H632" i="3"/>
  <c r="H631" i="3"/>
  <c r="H630" i="3"/>
  <c r="H629" i="3"/>
  <c r="H628" i="3"/>
  <c r="H627" i="3"/>
  <c r="H626" i="3"/>
  <c r="H625" i="3"/>
  <c r="H624" i="3"/>
  <c r="H623" i="3"/>
  <c r="H622" i="3"/>
  <c r="H621" i="3"/>
  <c r="H620" i="3"/>
  <c r="H619" i="3"/>
  <c r="H618" i="3"/>
  <c r="H617" i="3"/>
  <c r="H616" i="3"/>
  <c r="H615" i="3"/>
  <c r="H614" i="3"/>
  <c r="H613" i="3"/>
  <c r="H612" i="3"/>
  <c r="H611" i="3"/>
  <c r="H610" i="3"/>
  <c r="H609" i="3"/>
  <c r="H608" i="3"/>
  <c r="H607" i="3"/>
  <c r="H606" i="3"/>
  <c r="H605" i="3"/>
  <c r="H604" i="3"/>
  <c r="H603" i="3"/>
  <c r="H602" i="3"/>
  <c r="H601" i="3"/>
  <c r="H600" i="3"/>
  <c r="H599" i="3"/>
  <c r="H598" i="3"/>
  <c r="H597" i="3"/>
  <c r="H596" i="3"/>
  <c r="H595" i="3"/>
  <c r="H594" i="3"/>
  <c r="H593" i="3"/>
  <c r="H592" i="3"/>
  <c r="H591" i="3"/>
  <c r="H590" i="3"/>
  <c r="H589" i="3"/>
  <c r="H588" i="3"/>
  <c r="H587" i="3"/>
  <c r="H586" i="3"/>
  <c r="H585" i="3"/>
  <c r="H584" i="3"/>
  <c r="H583" i="3"/>
  <c r="H582" i="3"/>
  <c r="H581" i="3"/>
  <c r="H580" i="3"/>
  <c r="H579" i="3"/>
  <c r="H578" i="3"/>
  <c r="H577" i="3"/>
  <c r="H576" i="3"/>
  <c r="H575" i="3"/>
  <c r="H574" i="3"/>
  <c r="H573" i="3"/>
  <c r="H572" i="3"/>
  <c r="H571" i="3"/>
  <c r="H570" i="3"/>
  <c r="H569" i="3"/>
  <c r="H568" i="3"/>
  <c r="H567" i="3"/>
  <c r="H566" i="3"/>
  <c r="H565" i="3"/>
  <c r="H564" i="3"/>
  <c r="H563" i="3"/>
  <c r="H562" i="3"/>
  <c r="H561" i="3"/>
  <c r="H560" i="3"/>
  <c r="H559" i="3"/>
  <c r="H558" i="3"/>
  <c r="H557" i="3"/>
  <c r="H556" i="3"/>
  <c r="H555" i="3"/>
  <c r="H554" i="3"/>
  <c r="H553" i="3"/>
  <c r="H552" i="3"/>
  <c r="H551" i="3"/>
  <c r="H550" i="3"/>
  <c r="H549" i="3"/>
  <c r="H548" i="3"/>
  <c r="H547" i="3"/>
  <c r="H546" i="3"/>
  <c r="H545" i="3"/>
  <c r="H544" i="3"/>
  <c r="H543" i="3"/>
  <c r="H542" i="3"/>
  <c r="H541" i="3"/>
  <c r="H540" i="3"/>
  <c r="H539" i="3"/>
  <c r="H538" i="3"/>
  <c r="H537" i="3"/>
  <c r="H536" i="3"/>
  <c r="H535" i="3"/>
  <c r="H534" i="3"/>
  <c r="H533" i="3"/>
  <c r="H532" i="3"/>
  <c r="H531" i="3"/>
  <c r="H530" i="3"/>
  <c r="H529" i="3"/>
  <c r="H528" i="3"/>
  <c r="H527" i="3"/>
  <c r="H526" i="3"/>
  <c r="H525" i="3"/>
  <c r="H524" i="3"/>
  <c r="H523" i="3"/>
  <c r="H522" i="3"/>
  <c r="H521" i="3"/>
  <c r="H520" i="3"/>
  <c r="H519" i="3"/>
  <c r="H518" i="3"/>
  <c r="H517" i="3"/>
  <c r="H516" i="3"/>
  <c r="H515" i="3"/>
  <c r="H514" i="3"/>
  <c r="H513" i="3"/>
  <c r="H512" i="3"/>
  <c r="H511" i="3"/>
  <c r="H510" i="3"/>
  <c r="H509" i="3"/>
  <c r="H508" i="3"/>
  <c r="H507" i="3"/>
  <c r="H506" i="3"/>
  <c r="H505" i="3"/>
  <c r="H504" i="3"/>
  <c r="H503" i="3"/>
  <c r="H502" i="3"/>
  <c r="H501" i="3"/>
  <c r="H500" i="3"/>
  <c r="H499" i="3"/>
  <c r="H498" i="3"/>
  <c r="H497" i="3"/>
  <c r="H496" i="3"/>
  <c r="H495" i="3"/>
  <c r="H494" i="3"/>
  <c r="H493" i="3"/>
  <c r="H492" i="3"/>
  <c r="H491" i="3"/>
  <c r="H490" i="3"/>
  <c r="H489" i="3"/>
  <c r="H488" i="3"/>
  <c r="H487" i="3"/>
  <c r="H486" i="3"/>
  <c r="H485" i="3"/>
  <c r="H484" i="3"/>
  <c r="H483" i="3"/>
  <c r="H482" i="3"/>
  <c r="H481" i="3"/>
  <c r="H480" i="3"/>
  <c r="H479" i="3"/>
  <c r="H478" i="3"/>
  <c r="H477" i="3"/>
  <c r="H476" i="3"/>
  <c r="H475" i="3"/>
  <c r="H474" i="3"/>
  <c r="H473" i="3"/>
  <c r="H472" i="3"/>
  <c r="H471" i="3"/>
  <c r="H470" i="3"/>
  <c r="H469" i="3"/>
  <c r="H468" i="3"/>
  <c r="H467" i="3"/>
  <c r="H466" i="3"/>
  <c r="H465" i="3"/>
  <c r="H464" i="3"/>
  <c r="H463" i="3"/>
  <c r="H462" i="3"/>
  <c r="H461" i="3"/>
  <c r="H460" i="3"/>
  <c r="H459" i="3"/>
  <c r="H458" i="3"/>
  <c r="H457" i="3"/>
  <c r="H456" i="3"/>
  <c r="H455" i="3"/>
  <c r="H454" i="3"/>
  <c r="H453" i="3"/>
  <c r="H452" i="3"/>
  <c r="H451" i="3"/>
  <c r="H450" i="3"/>
  <c r="H449" i="3"/>
  <c r="H448" i="3"/>
  <c r="H447" i="3"/>
  <c r="H446" i="3"/>
  <c r="H445" i="3"/>
  <c r="H444" i="3"/>
  <c r="H443" i="3"/>
  <c r="H442" i="3"/>
  <c r="H441" i="3"/>
  <c r="H440" i="3"/>
  <c r="H439" i="3"/>
  <c r="H438" i="3"/>
  <c r="H437" i="3"/>
  <c r="H436" i="3"/>
  <c r="H435" i="3"/>
  <c r="H434" i="3"/>
  <c r="H433" i="3"/>
  <c r="H432" i="3"/>
  <c r="H431" i="3"/>
  <c r="H430" i="3"/>
  <c r="H429" i="3"/>
  <c r="H428" i="3"/>
  <c r="H427" i="3"/>
  <c r="H426" i="3"/>
  <c r="H425" i="3"/>
  <c r="H424" i="3"/>
  <c r="H423" i="3"/>
  <c r="H422" i="3"/>
  <c r="H421" i="3"/>
  <c r="H420" i="3"/>
  <c r="H419" i="3"/>
  <c r="H418" i="3"/>
  <c r="H417" i="3"/>
  <c r="H416" i="3"/>
  <c r="H415" i="3"/>
  <c r="H414" i="3"/>
  <c r="H413" i="3"/>
  <c r="H412" i="3"/>
  <c r="H411" i="3"/>
  <c r="H410" i="3"/>
  <c r="H409" i="3"/>
  <c r="H408" i="3"/>
  <c r="H407" i="3"/>
  <c r="H406" i="3"/>
  <c r="H405" i="3"/>
  <c r="H404" i="3"/>
  <c r="H403" i="3"/>
  <c r="H402" i="3"/>
  <c r="H401" i="3"/>
  <c r="H400" i="3"/>
  <c r="H399" i="3"/>
  <c r="H398" i="3"/>
  <c r="H397" i="3"/>
  <c r="H396" i="3"/>
  <c r="H395" i="3"/>
  <c r="H394" i="3"/>
  <c r="H393" i="3"/>
  <c r="H392" i="3"/>
  <c r="H391" i="3"/>
  <c r="H390" i="3"/>
  <c r="H389" i="3"/>
  <c r="H388" i="3"/>
  <c r="H387" i="3"/>
  <c r="H386" i="3"/>
  <c r="H385" i="3"/>
  <c r="H384" i="3"/>
  <c r="H383" i="3"/>
  <c r="H382" i="3"/>
  <c r="H381" i="3"/>
  <c r="H380" i="3"/>
  <c r="H379" i="3"/>
  <c r="H378" i="3"/>
  <c r="H377" i="3"/>
  <c r="H376" i="3"/>
  <c r="H375" i="3"/>
  <c r="H374" i="3"/>
  <c r="H373" i="3"/>
  <c r="H372" i="3"/>
  <c r="H371" i="3"/>
  <c r="H370" i="3"/>
  <c r="H369" i="3"/>
  <c r="H368" i="3"/>
  <c r="H367" i="3"/>
  <c r="H366" i="3"/>
  <c r="H365" i="3"/>
  <c r="H364" i="3"/>
  <c r="H363" i="3"/>
  <c r="H362" i="3"/>
  <c r="H361" i="3"/>
  <c r="H360" i="3"/>
  <c r="H359" i="3"/>
  <c r="H358" i="3"/>
  <c r="H357" i="3"/>
  <c r="H356" i="3"/>
  <c r="H355" i="3"/>
  <c r="H354" i="3"/>
  <c r="H353" i="3"/>
  <c r="H352" i="3"/>
  <c r="H351" i="3"/>
  <c r="H350" i="3"/>
  <c r="H349" i="3"/>
  <c r="H348" i="3"/>
  <c r="H347" i="3"/>
  <c r="H346" i="3"/>
  <c r="H345" i="3"/>
  <c r="H344" i="3"/>
  <c r="H343" i="3"/>
  <c r="H342" i="3"/>
  <c r="H341" i="3"/>
  <c r="H340" i="3"/>
  <c r="H339" i="3"/>
  <c r="H338" i="3"/>
  <c r="H337" i="3"/>
  <c r="H336" i="3"/>
  <c r="H335" i="3"/>
  <c r="H334" i="3"/>
  <c r="H333" i="3"/>
  <c r="H332" i="3"/>
  <c r="H331" i="3"/>
  <c r="H330" i="3"/>
  <c r="H329" i="3"/>
  <c r="H328" i="3"/>
  <c r="H327" i="3"/>
  <c r="H326" i="3"/>
  <c r="H325" i="3"/>
  <c r="H324" i="3"/>
  <c r="H323" i="3"/>
  <c r="H322" i="3"/>
  <c r="H321" i="3"/>
  <c r="H320" i="3"/>
  <c r="H319" i="3"/>
  <c r="H318" i="3"/>
  <c r="H317" i="3"/>
  <c r="H316" i="3"/>
  <c r="H315" i="3"/>
  <c r="H314" i="3"/>
  <c r="H313" i="3"/>
  <c r="H312" i="3"/>
  <c r="H311" i="3"/>
  <c r="H310" i="3"/>
  <c r="H309" i="3"/>
  <c r="H308" i="3"/>
  <c r="H307" i="3"/>
  <c r="H306" i="3"/>
  <c r="H305" i="3"/>
  <c r="H304" i="3"/>
  <c r="H303" i="3"/>
  <c r="H302" i="3"/>
  <c r="H301" i="3"/>
  <c r="H300" i="3"/>
  <c r="H299" i="3"/>
  <c r="H298" i="3"/>
  <c r="H297" i="3"/>
  <c r="H296" i="3"/>
  <c r="H295" i="3"/>
  <c r="H294" i="3"/>
  <c r="H293" i="3"/>
  <c r="H292" i="3"/>
  <c r="H291" i="3"/>
  <c r="H290" i="3"/>
  <c r="H289" i="3"/>
  <c r="H288" i="3"/>
  <c r="H287" i="3"/>
  <c r="H286" i="3"/>
  <c r="H285" i="3"/>
  <c r="H284" i="3"/>
  <c r="H283" i="3"/>
  <c r="H282" i="3"/>
  <c r="H281" i="3"/>
  <c r="H280" i="3"/>
  <c r="H279" i="3"/>
  <c r="H278" i="3"/>
  <c r="H277" i="3"/>
  <c r="H276" i="3"/>
  <c r="H275" i="3"/>
  <c r="H274" i="3"/>
  <c r="H273" i="3"/>
  <c r="H272" i="3"/>
  <c r="H271" i="3"/>
  <c r="H270" i="3"/>
  <c r="H269" i="3"/>
  <c r="H268" i="3"/>
  <c r="H267" i="3"/>
  <c r="H266" i="3"/>
  <c r="H265" i="3"/>
  <c r="H264" i="3"/>
  <c r="H263" i="3"/>
  <c r="H262" i="3"/>
  <c r="H261" i="3"/>
  <c r="H260" i="3"/>
  <c r="H259" i="3"/>
  <c r="H258" i="3"/>
  <c r="H257" i="3"/>
  <c r="H256" i="3"/>
  <c r="H255" i="3"/>
  <c r="H254" i="3"/>
  <c r="H253" i="3"/>
  <c r="H252" i="3"/>
  <c r="H251" i="3"/>
  <c r="H250" i="3"/>
  <c r="H249" i="3"/>
  <c r="H248" i="3"/>
  <c r="H247" i="3"/>
  <c r="H246" i="3"/>
  <c r="H245" i="3"/>
  <c r="H244" i="3"/>
  <c r="H243" i="3"/>
  <c r="H242" i="3"/>
  <c r="H241" i="3"/>
  <c r="H240" i="3"/>
  <c r="H239" i="3"/>
  <c r="H238" i="3"/>
  <c r="H237" i="3"/>
  <c r="H236" i="3"/>
  <c r="H235" i="3"/>
  <c r="H234" i="3"/>
  <c r="H233" i="3"/>
  <c r="H232" i="3"/>
  <c r="H231" i="3"/>
  <c r="H230"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H1" i="3"/>
  <c r="D2400" i="3"/>
  <c r="D2399" i="3"/>
  <c r="D2398" i="3"/>
  <c r="D2397" i="3"/>
  <c r="D2396" i="3"/>
  <c r="D2395" i="3"/>
  <c r="D2394" i="3"/>
  <c r="D2393" i="3"/>
  <c r="D2392" i="3"/>
  <c r="D2391" i="3"/>
  <c r="D2390" i="3"/>
  <c r="D2389" i="3"/>
  <c r="D2388" i="3"/>
  <c r="D2387" i="3"/>
  <c r="D2386" i="3"/>
  <c r="D2385" i="3"/>
  <c r="D2384" i="3"/>
  <c r="D2383" i="3"/>
  <c r="D2382" i="3"/>
  <c r="D2381" i="3"/>
  <c r="D2380" i="3"/>
  <c r="D2379" i="3"/>
  <c r="D2378" i="3"/>
  <c r="D2377" i="3"/>
  <c r="D2376" i="3"/>
  <c r="D2375" i="3"/>
  <c r="D2374" i="3"/>
  <c r="D2373" i="3"/>
  <c r="D2372" i="3"/>
  <c r="D2371" i="3"/>
  <c r="D2370" i="3"/>
  <c r="D2369" i="3"/>
  <c r="D2368" i="3"/>
  <c r="D2367" i="3"/>
  <c r="D2366" i="3"/>
  <c r="D2365" i="3"/>
  <c r="D2364" i="3"/>
  <c r="D2363" i="3"/>
  <c r="D2362" i="3"/>
  <c r="D2361" i="3"/>
  <c r="D2360" i="3"/>
  <c r="D2359" i="3"/>
  <c r="D2358" i="3"/>
  <c r="D2357" i="3"/>
  <c r="D2356" i="3"/>
  <c r="D2355" i="3"/>
  <c r="D2354" i="3"/>
  <c r="D2353" i="3"/>
  <c r="D2352" i="3"/>
  <c r="D2351" i="3"/>
  <c r="D2350" i="3"/>
  <c r="D2349" i="3"/>
  <c r="D2348" i="3"/>
  <c r="D2347" i="3"/>
  <c r="D2346" i="3"/>
  <c r="D2345" i="3"/>
  <c r="D2344" i="3"/>
  <c r="D2343" i="3"/>
  <c r="D2342" i="3"/>
  <c r="D2341" i="3"/>
  <c r="D2340" i="3"/>
  <c r="D2339" i="3"/>
  <c r="D2338" i="3"/>
  <c r="D2337" i="3"/>
  <c r="D2336" i="3"/>
  <c r="D2335" i="3"/>
  <c r="D2334" i="3"/>
  <c r="D2333" i="3"/>
  <c r="D2332" i="3"/>
  <c r="D2331" i="3"/>
  <c r="D2330" i="3"/>
  <c r="D2329" i="3"/>
  <c r="D2328" i="3"/>
  <c r="D2327" i="3"/>
  <c r="D2326" i="3"/>
  <c r="D2325" i="3"/>
  <c r="D2324" i="3"/>
  <c r="D2323" i="3"/>
  <c r="D2322" i="3"/>
  <c r="D2321" i="3"/>
  <c r="D2320" i="3"/>
  <c r="D2319" i="3"/>
  <c r="D2318" i="3"/>
  <c r="D2317" i="3"/>
  <c r="D2316" i="3"/>
  <c r="D2315" i="3"/>
  <c r="D2314" i="3"/>
  <c r="D2313" i="3"/>
  <c r="D2312" i="3"/>
  <c r="D2311" i="3"/>
  <c r="D2310" i="3"/>
  <c r="D2309" i="3"/>
  <c r="D2308" i="3"/>
  <c r="D2307" i="3"/>
  <c r="D2306" i="3"/>
  <c r="D2305" i="3"/>
  <c r="D2304" i="3"/>
  <c r="D2303" i="3"/>
  <c r="D2302" i="3"/>
  <c r="D2301" i="3"/>
  <c r="D2300" i="3"/>
  <c r="D2299" i="3"/>
  <c r="D2298" i="3"/>
  <c r="D2297" i="3"/>
  <c r="D2296" i="3"/>
  <c r="D2295" i="3"/>
  <c r="D2294" i="3"/>
  <c r="D2293" i="3"/>
  <c r="D2292" i="3"/>
  <c r="D2291" i="3"/>
  <c r="D2290" i="3"/>
  <c r="D2289" i="3"/>
  <c r="D2288" i="3"/>
  <c r="D2287" i="3"/>
  <c r="D2286" i="3"/>
  <c r="D2285" i="3"/>
  <c r="D2284" i="3"/>
  <c r="D2283" i="3"/>
  <c r="D2282" i="3"/>
  <c r="D2281" i="3"/>
  <c r="D2280" i="3"/>
  <c r="D2279" i="3"/>
  <c r="D2278" i="3"/>
  <c r="D2277" i="3"/>
  <c r="D2276" i="3"/>
  <c r="D2275" i="3"/>
  <c r="D2274" i="3"/>
  <c r="D2273" i="3"/>
  <c r="D2272" i="3"/>
  <c r="D2271" i="3"/>
  <c r="D2270" i="3"/>
  <c r="D2269" i="3"/>
  <c r="D2268" i="3"/>
  <c r="D2267" i="3"/>
  <c r="D2266" i="3"/>
  <c r="D2265" i="3"/>
  <c r="D2264" i="3"/>
  <c r="D2263" i="3"/>
  <c r="D2262" i="3"/>
  <c r="D2261" i="3"/>
  <c r="D2260" i="3"/>
  <c r="D2259" i="3"/>
  <c r="D2258" i="3"/>
  <c r="D2257" i="3"/>
  <c r="D2256" i="3"/>
  <c r="D2255" i="3"/>
  <c r="D2254" i="3"/>
  <c r="D2253" i="3"/>
  <c r="D2252" i="3"/>
  <c r="D2251" i="3"/>
  <c r="D2250" i="3"/>
  <c r="D2249" i="3"/>
  <c r="D2248" i="3"/>
  <c r="D2247" i="3"/>
  <c r="D2246" i="3"/>
  <c r="D2245" i="3"/>
  <c r="D2244" i="3"/>
  <c r="D2243" i="3"/>
  <c r="D2242" i="3"/>
  <c r="D2241" i="3"/>
  <c r="D2240" i="3"/>
  <c r="D2239" i="3"/>
  <c r="D2238" i="3"/>
  <c r="D2237" i="3"/>
  <c r="D2236" i="3"/>
  <c r="D2235" i="3"/>
  <c r="D2234" i="3"/>
  <c r="D2233" i="3"/>
  <c r="D2232" i="3"/>
  <c r="D2231" i="3"/>
  <c r="D2230" i="3"/>
  <c r="D2229" i="3"/>
  <c r="D2228" i="3"/>
  <c r="D2227" i="3"/>
  <c r="D2226" i="3"/>
  <c r="D2225" i="3"/>
  <c r="D2224" i="3"/>
  <c r="D2223" i="3"/>
  <c r="D2222" i="3"/>
  <c r="D2221" i="3"/>
  <c r="D2220" i="3"/>
  <c r="D2219" i="3"/>
  <c r="D2218" i="3"/>
  <c r="D2217" i="3"/>
  <c r="D2216" i="3"/>
  <c r="D2215" i="3"/>
  <c r="D2214" i="3"/>
  <c r="D2213" i="3"/>
  <c r="D2212" i="3"/>
  <c r="D2211" i="3"/>
  <c r="D2210" i="3"/>
  <c r="D2209" i="3"/>
  <c r="D2208" i="3"/>
  <c r="D2207" i="3"/>
  <c r="D2206" i="3"/>
  <c r="D2205" i="3"/>
  <c r="D2204" i="3"/>
  <c r="D2203" i="3"/>
  <c r="D2202" i="3"/>
  <c r="D2201" i="3"/>
  <c r="D2200" i="3"/>
  <c r="D2199" i="3"/>
  <c r="D2198" i="3"/>
  <c r="D2197" i="3"/>
  <c r="D2196" i="3"/>
  <c r="D2195" i="3"/>
  <c r="D2194" i="3"/>
  <c r="D2193" i="3"/>
  <c r="D2192" i="3"/>
  <c r="D2191" i="3"/>
  <c r="D2190" i="3"/>
  <c r="D2189" i="3"/>
  <c r="D2188" i="3"/>
  <c r="D2187" i="3"/>
  <c r="D2186" i="3"/>
  <c r="D2185" i="3"/>
  <c r="D2184" i="3"/>
  <c r="D2183" i="3"/>
  <c r="D2182" i="3"/>
  <c r="D2181" i="3"/>
  <c r="D2180" i="3"/>
  <c r="D2179" i="3"/>
  <c r="D2178" i="3"/>
  <c r="D2177" i="3"/>
  <c r="D2176" i="3"/>
  <c r="D2175" i="3"/>
  <c r="D2174" i="3"/>
  <c r="D2173" i="3"/>
  <c r="D2172" i="3"/>
  <c r="D2171" i="3"/>
  <c r="D2170" i="3"/>
  <c r="D2169" i="3"/>
  <c r="D2168" i="3"/>
  <c r="D2167" i="3"/>
  <c r="D2166" i="3"/>
  <c r="D2165" i="3"/>
  <c r="D2164" i="3"/>
  <c r="D2163" i="3"/>
  <c r="D2162" i="3"/>
  <c r="D2161" i="3"/>
  <c r="D2160" i="3"/>
  <c r="D2159" i="3"/>
  <c r="D2158" i="3"/>
  <c r="D2157" i="3"/>
  <c r="D2156" i="3"/>
  <c r="D2155" i="3"/>
  <c r="D2154" i="3"/>
  <c r="D2153" i="3"/>
  <c r="D2152" i="3"/>
  <c r="D2151" i="3"/>
  <c r="D2150" i="3"/>
  <c r="D2149" i="3"/>
  <c r="D2148" i="3"/>
  <c r="D2147" i="3"/>
  <c r="D2146" i="3"/>
  <c r="D2145" i="3"/>
  <c r="D2144" i="3"/>
  <c r="D2143" i="3"/>
  <c r="D2142" i="3"/>
  <c r="D2141" i="3"/>
  <c r="D2140" i="3"/>
  <c r="D2139" i="3"/>
  <c r="D2138" i="3"/>
  <c r="D2137" i="3"/>
  <c r="D2136" i="3"/>
  <c r="D2135" i="3"/>
  <c r="D2134" i="3"/>
  <c r="D2133" i="3"/>
  <c r="D2132" i="3"/>
  <c r="D2131" i="3"/>
  <c r="D2130" i="3"/>
  <c r="D2129" i="3"/>
  <c r="D2128" i="3"/>
  <c r="D2127" i="3"/>
  <c r="D2126" i="3"/>
  <c r="D2125" i="3"/>
  <c r="D2124" i="3"/>
  <c r="D2123" i="3"/>
  <c r="D2122" i="3"/>
  <c r="D2121" i="3"/>
  <c r="D2120" i="3"/>
  <c r="D2119" i="3"/>
  <c r="D2118" i="3"/>
  <c r="D2117" i="3"/>
  <c r="D2116" i="3"/>
  <c r="D2115" i="3"/>
  <c r="D2114" i="3"/>
  <c r="D2113" i="3"/>
  <c r="D2112" i="3"/>
  <c r="D2111" i="3"/>
  <c r="D2110" i="3"/>
  <c r="D2109" i="3"/>
  <c r="D2108" i="3"/>
  <c r="D2107" i="3"/>
  <c r="D2106" i="3"/>
  <c r="D2105" i="3"/>
  <c r="D2104" i="3"/>
  <c r="D2103" i="3"/>
  <c r="D2102" i="3"/>
  <c r="D2101" i="3"/>
  <c r="D2100" i="3"/>
  <c r="D2099" i="3"/>
  <c r="D2098" i="3"/>
  <c r="D2097" i="3"/>
  <c r="D2096" i="3"/>
  <c r="D2095" i="3"/>
  <c r="D2094" i="3"/>
  <c r="D2093" i="3"/>
  <c r="D2092" i="3"/>
  <c r="D2091" i="3"/>
  <c r="D2090" i="3"/>
  <c r="D2089" i="3"/>
  <c r="D2088" i="3"/>
  <c r="D2087" i="3"/>
  <c r="D2086" i="3"/>
  <c r="D2085" i="3"/>
  <c r="D2084" i="3"/>
  <c r="D2083" i="3"/>
  <c r="D2082" i="3"/>
  <c r="D2081" i="3"/>
  <c r="D2080" i="3"/>
  <c r="D2079" i="3"/>
  <c r="D2078" i="3"/>
  <c r="D2077" i="3"/>
  <c r="D2076" i="3"/>
  <c r="D2075" i="3"/>
  <c r="D2074" i="3"/>
  <c r="D2073" i="3"/>
  <c r="D2072" i="3"/>
  <c r="D2071" i="3"/>
  <c r="D2070" i="3"/>
  <c r="D2069" i="3"/>
  <c r="D2068" i="3"/>
  <c r="D2067" i="3"/>
  <c r="D2066" i="3"/>
  <c r="D2065" i="3"/>
  <c r="D2064" i="3"/>
  <c r="D2063" i="3"/>
  <c r="D2062" i="3"/>
  <c r="D2061" i="3"/>
  <c r="D2060" i="3"/>
  <c r="D2059" i="3"/>
  <c r="D2058" i="3"/>
  <c r="D2057" i="3"/>
  <c r="D2056" i="3"/>
  <c r="D2055" i="3"/>
  <c r="D2054" i="3"/>
  <c r="D2053" i="3"/>
  <c r="D2052" i="3"/>
  <c r="D2051" i="3"/>
  <c r="D2050" i="3"/>
  <c r="D2049" i="3"/>
  <c r="D2048" i="3"/>
  <c r="D2047" i="3"/>
  <c r="D2046" i="3"/>
  <c r="D2045" i="3"/>
  <c r="D2044" i="3"/>
  <c r="D2043" i="3"/>
  <c r="D2042" i="3"/>
  <c r="D2041" i="3"/>
  <c r="D2040" i="3"/>
  <c r="D2039" i="3"/>
  <c r="D2038" i="3"/>
  <c r="D2037" i="3"/>
  <c r="D2036" i="3"/>
  <c r="D2035" i="3"/>
  <c r="D2034" i="3"/>
  <c r="D2033" i="3"/>
  <c r="D2032" i="3"/>
  <c r="D2031" i="3"/>
  <c r="D2030" i="3"/>
  <c r="D2029" i="3"/>
  <c r="D2028" i="3"/>
  <c r="D2027" i="3"/>
  <c r="D2026" i="3"/>
  <c r="D2025" i="3"/>
  <c r="D2024" i="3"/>
  <c r="D2023" i="3"/>
  <c r="D2022" i="3"/>
  <c r="D2021" i="3"/>
  <c r="D2020" i="3"/>
  <c r="D2019" i="3"/>
  <c r="D2018" i="3"/>
  <c r="D2017" i="3"/>
  <c r="D2016" i="3"/>
  <c r="D2015" i="3"/>
  <c r="D2014" i="3"/>
  <c r="D2013" i="3"/>
  <c r="D2012" i="3"/>
  <c r="D2011" i="3"/>
  <c r="D2010" i="3"/>
  <c r="D2009" i="3"/>
  <c r="D2008" i="3"/>
  <c r="D2007" i="3"/>
  <c r="D2006" i="3"/>
  <c r="D2005" i="3"/>
  <c r="D2004" i="3"/>
  <c r="D2003" i="3"/>
  <c r="D2002" i="3"/>
  <c r="D2001" i="3"/>
  <c r="D2000" i="3"/>
  <c r="D1999" i="3"/>
  <c r="D1998" i="3"/>
  <c r="D1997" i="3"/>
  <c r="D1996" i="3"/>
  <c r="D1995" i="3"/>
  <c r="D1994" i="3"/>
  <c r="D1993" i="3"/>
  <c r="D1992" i="3"/>
  <c r="D1991" i="3"/>
  <c r="D1990" i="3"/>
  <c r="D1989" i="3"/>
  <c r="D1988" i="3"/>
  <c r="D1987" i="3"/>
  <c r="D1986" i="3"/>
  <c r="D1985" i="3"/>
  <c r="D1984" i="3"/>
  <c r="D1983" i="3"/>
  <c r="D1982" i="3"/>
  <c r="D1981" i="3"/>
  <c r="D1980" i="3"/>
  <c r="D1979" i="3"/>
  <c r="D1978" i="3"/>
  <c r="D1977" i="3"/>
  <c r="D1976" i="3"/>
  <c r="D1975" i="3"/>
  <c r="D1974" i="3"/>
  <c r="D1973" i="3"/>
  <c r="D1972" i="3"/>
  <c r="D1971" i="3"/>
  <c r="D1970" i="3"/>
  <c r="D1969" i="3"/>
  <c r="D1968" i="3"/>
  <c r="D1967" i="3"/>
  <c r="D1966" i="3"/>
  <c r="D1965" i="3"/>
  <c r="D1964" i="3"/>
  <c r="D1963" i="3"/>
  <c r="D1962" i="3"/>
  <c r="D1961" i="3"/>
  <c r="D1960" i="3"/>
  <c r="D1959" i="3"/>
  <c r="D1958" i="3"/>
  <c r="D1957" i="3"/>
  <c r="D1956" i="3"/>
  <c r="D1955" i="3"/>
  <c r="D1954" i="3"/>
  <c r="D1953" i="3"/>
  <c r="D1952" i="3"/>
  <c r="D1951" i="3"/>
  <c r="D1950" i="3"/>
  <c r="D1949" i="3"/>
  <c r="D1948" i="3"/>
  <c r="D1947" i="3"/>
  <c r="D1946" i="3"/>
  <c r="D1945" i="3"/>
  <c r="D1944" i="3"/>
  <c r="D1943" i="3"/>
  <c r="D1942" i="3"/>
  <c r="D1941" i="3"/>
  <c r="D1940" i="3"/>
  <c r="D1939" i="3"/>
  <c r="D1938" i="3"/>
  <c r="D1937" i="3"/>
  <c r="D1936" i="3"/>
  <c r="D1935" i="3"/>
  <c r="D1934" i="3"/>
  <c r="D1933" i="3"/>
  <c r="D1932" i="3"/>
  <c r="D1931" i="3"/>
  <c r="D1930" i="3"/>
  <c r="D1929" i="3"/>
  <c r="D1928" i="3"/>
  <c r="D1927" i="3"/>
  <c r="D1926" i="3"/>
  <c r="D1925" i="3"/>
  <c r="D1924" i="3"/>
  <c r="D1923" i="3"/>
  <c r="D1922" i="3"/>
  <c r="D1921" i="3"/>
  <c r="D1920" i="3"/>
  <c r="D1919" i="3"/>
  <c r="D1918" i="3"/>
  <c r="D1917" i="3"/>
  <c r="D1916" i="3"/>
  <c r="D1915" i="3"/>
  <c r="D1914" i="3"/>
  <c r="D1913" i="3"/>
  <c r="D1912" i="3"/>
  <c r="D1911" i="3"/>
  <c r="D1910" i="3"/>
  <c r="D1909" i="3"/>
  <c r="D1908" i="3"/>
  <c r="D1907" i="3"/>
  <c r="D1906" i="3"/>
  <c r="D1905" i="3"/>
  <c r="D1904" i="3"/>
  <c r="D1903" i="3"/>
  <c r="D1902" i="3"/>
  <c r="D1901" i="3"/>
  <c r="D1900" i="3"/>
  <c r="D1899" i="3"/>
  <c r="D1898" i="3"/>
  <c r="D1897" i="3"/>
  <c r="D1896" i="3"/>
  <c r="D1895" i="3"/>
  <c r="D1894" i="3"/>
  <c r="D1893" i="3"/>
  <c r="D1892" i="3"/>
  <c r="D1891" i="3"/>
  <c r="D1890" i="3"/>
  <c r="D1889" i="3"/>
  <c r="D1888" i="3"/>
  <c r="D1887" i="3"/>
  <c r="D1886" i="3"/>
  <c r="D1885" i="3"/>
  <c r="D1884" i="3"/>
  <c r="D1883" i="3"/>
  <c r="D1882" i="3"/>
  <c r="D1881" i="3"/>
  <c r="D1880" i="3"/>
  <c r="D1879" i="3"/>
  <c r="D1878" i="3"/>
  <c r="D1877" i="3"/>
  <c r="D1876" i="3"/>
  <c r="D1875" i="3"/>
  <c r="D1874" i="3"/>
  <c r="D1873" i="3"/>
  <c r="D1872" i="3"/>
  <c r="D1871" i="3"/>
  <c r="D1870" i="3"/>
  <c r="D1869" i="3"/>
  <c r="D1868" i="3"/>
  <c r="D1867" i="3"/>
  <c r="D1866" i="3"/>
  <c r="D1865" i="3"/>
  <c r="D1864" i="3"/>
  <c r="D1863" i="3"/>
  <c r="D1862" i="3"/>
  <c r="D1861" i="3"/>
  <c r="D1860" i="3"/>
  <c r="D1859" i="3"/>
  <c r="D1858" i="3"/>
  <c r="D1857" i="3"/>
  <c r="D1856" i="3"/>
  <c r="D1855" i="3"/>
  <c r="D1854" i="3"/>
  <c r="D1853" i="3"/>
  <c r="D1852" i="3"/>
  <c r="D1851" i="3"/>
  <c r="D1850" i="3"/>
  <c r="D1849" i="3"/>
  <c r="D1848" i="3"/>
  <c r="D1847" i="3"/>
  <c r="D1846" i="3"/>
  <c r="D1845" i="3"/>
  <c r="D1844" i="3"/>
  <c r="D1843" i="3"/>
  <c r="D1842" i="3"/>
  <c r="D1841" i="3"/>
  <c r="D1840" i="3"/>
  <c r="D1839" i="3"/>
  <c r="D1838" i="3"/>
  <c r="D1837" i="3"/>
  <c r="D1836" i="3"/>
  <c r="D1835" i="3"/>
  <c r="D1834" i="3"/>
  <c r="D1833" i="3"/>
  <c r="D1832" i="3"/>
  <c r="D1831" i="3"/>
  <c r="D1830" i="3"/>
  <c r="D1829" i="3"/>
  <c r="D1828" i="3"/>
  <c r="D1827" i="3"/>
  <c r="D1826" i="3"/>
  <c r="D1825" i="3"/>
  <c r="D1824" i="3"/>
  <c r="D1823" i="3"/>
  <c r="D1822" i="3"/>
  <c r="D1821" i="3"/>
  <c r="D1820" i="3"/>
  <c r="D1819" i="3"/>
  <c r="D1818" i="3"/>
  <c r="D1817" i="3"/>
  <c r="D1816" i="3"/>
  <c r="D1815" i="3"/>
  <c r="D1814" i="3"/>
  <c r="D1813" i="3"/>
  <c r="D1812" i="3"/>
  <c r="D1811" i="3"/>
  <c r="D1810" i="3"/>
  <c r="D1809" i="3"/>
  <c r="D1808" i="3"/>
  <c r="D1807" i="3"/>
  <c r="D1806" i="3"/>
  <c r="D1805" i="3"/>
  <c r="D1804" i="3"/>
  <c r="D1803" i="3"/>
  <c r="D1802" i="3"/>
  <c r="D1801" i="3"/>
  <c r="D1800" i="3"/>
  <c r="D1799" i="3"/>
  <c r="D1798" i="3"/>
  <c r="D1797" i="3"/>
  <c r="D1796" i="3"/>
  <c r="D1795" i="3"/>
  <c r="D1794" i="3"/>
  <c r="D1793" i="3"/>
  <c r="D1792" i="3"/>
  <c r="D1791" i="3"/>
  <c r="D1790" i="3"/>
  <c r="D1789" i="3"/>
  <c r="D1788" i="3"/>
  <c r="D1787" i="3"/>
  <c r="D1786" i="3"/>
  <c r="D1785" i="3"/>
  <c r="D1784" i="3"/>
  <c r="D1783" i="3"/>
  <c r="D1782" i="3"/>
  <c r="D1781" i="3"/>
  <c r="D1780" i="3"/>
  <c r="D1779" i="3"/>
  <c r="D1778" i="3"/>
  <c r="D1777" i="3"/>
  <c r="D1776" i="3"/>
  <c r="D1775" i="3"/>
  <c r="D1774" i="3"/>
  <c r="D1773" i="3"/>
  <c r="D1772" i="3"/>
  <c r="D1771" i="3"/>
  <c r="D1770" i="3"/>
  <c r="D1769" i="3"/>
  <c r="D1768" i="3"/>
  <c r="D1767" i="3"/>
  <c r="D1766" i="3"/>
  <c r="D1765" i="3"/>
  <c r="D1764" i="3"/>
  <c r="D1763" i="3"/>
  <c r="D1762" i="3"/>
  <c r="D1761" i="3"/>
  <c r="D1760" i="3"/>
  <c r="D1759" i="3"/>
  <c r="D1758" i="3"/>
  <c r="D1757" i="3"/>
  <c r="D1756" i="3"/>
  <c r="D1755" i="3"/>
  <c r="D1754" i="3"/>
  <c r="D1753" i="3"/>
  <c r="D1752" i="3"/>
  <c r="D1751" i="3"/>
  <c r="D1750" i="3"/>
  <c r="D1749" i="3"/>
  <c r="D1748" i="3"/>
  <c r="D1747" i="3"/>
  <c r="D1746" i="3"/>
  <c r="D1745" i="3"/>
  <c r="D1744" i="3"/>
  <c r="D1743" i="3"/>
  <c r="D1742" i="3"/>
  <c r="D1741" i="3"/>
  <c r="D1740" i="3"/>
  <c r="D1739" i="3"/>
  <c r="D1738" i="3"/>
  <c r="D1737" i="3"/>
  <c r="D1736" i="3"/>
  <c r="D1735" i="3"/>
  <c r="D1734" i="3"/>
  <c r="D1733" i="3"/>
  <c r="D1732" i="3"/>
  <c r="D1731" i="3"/>
  <c r="D1730" i="3"/>
  <c r="D1729" i="3"/>
  <c r="D1728" i="3"/>
  <c r="D1727" i="3"/>
  <c r="D1726" i="3"/>
  <c r="D1725" i="3"/>
  <c r="D1724" i="3"/>
  <c r="D1723" i="3"/>
  <c r="D1722" i="3"/>
  <c r="D1721" i="3"/>
  <c r="D1720" i="3"/>
  <c r="D1719" i="3"/>
  <c r="D1718" i="3"/>
  <c r="D1717" i="3"/>
  <c r="D1716" i="3"/>
  <c r="D1715" i="3"/>
  <c r="D1714" i="3"/>
  <c r="D1713" i="3"/>
  <c r="D1712" i="3"/>
  <c r="D1711" i="3"/>
  <c r="D1710" i="3"/>
  <c r="D1709" i="3"/>
  <c r="D1708" i="3"/>
  <c r="D1707" i="3"/>
  <c r="D1706" i="3"/>
  <c r="D1705" i="3"/>
  <c r="D1704" i="3"/>
  <c r="D1703" i="3"/>
  <c r="D1702" i="3"/>
  <c r="D1701" i="3"/>
  <c r="D1700" i="3"/>
  <c r="D1699" i="3"/>
  <c r="D1698" i="3"/>
  <c r="D1697" i="3"/>
  <c r="D1696" i="3"/>
  <c r="D1695" i="3"/>
  <c r="D1694" i="3"/>
  <c r="D1693" i="3"/>
  <c r="D1692" i="3"/>
  <c r="D1691" i="3"/>
  <c r="D1690" i="3"/>
  <c r="D1689" i="3"/>
  <c r="D1688" i="3"/>
  <c r="D1687" i="3"/>
  <c r="D1686" i="3"/>
  <c r="D1685" i="3"/>
  <c r="D1684" i="3"/>
  <c r="D1683" i="3"/>
  <c r="D1682" i="3"/>
  <c r="D1681" i="3"/>
  <c r="D1680" i="3"/>
  <c r="D1679" i="3"/>
  <c r="D1678" i="3"/>
  <c r="D1677" i="3"/>
  <c r="D1676" i="3"/>
  <c r="D1675" i="3"/>
  <c r="D1674" i="3"/>
  <c r="D1673" i="3"/>
  <c r="D1672" i="3"/>
  <c r="D1671" i="3"/>
  <c r="D1670" i="3"/>
  <c r="D1669" i="3"/>
  <c r="D1668" i="3"/>
  <c r="D1667" i="3"/>
  <c r="D1666" i="3"/>
  <c r="D1665" i="3"/>
  <c r="D1664" i="3"/>
  <c r="D1663" i="3"/>
  <c r="D1662" i="3"/>
  <c r="D1661" i="3"/>
  <c r="D1660" i="3"/>
  <c r="D1659" i="3"/>
  <c r="D1658" i="3"/>
  <c r="D1657" i="3"/>
  <c r="D1656" i="3"/>
  <c r="D1655" i="3"/>
  <c r="D1654" i="3"/>
  <c r="D1653" i="3"/>
  <c r="D1652" i="3"/>
  <c r="D1651" i="3"/>
  <c r="D1650" i="3"/>
  <c r="D1649" i="3"/>
  <c r="D1648" i="3"/>
  <c r="D1647" i="3"/>
  <c r="D1646" i="3"/>
  <c r="D1645" i="3"/>
  <c r="D1644" i="3"/>
  <c r="D1643" i="3"/>
  <c r="D1642" i="3"/>
  <c r="D1641" i="3"/>
  <c r="D1640" i="3"/>
  <c r="D1639" i="3"/>
  <c r="D1638" i="3"/>
  <c r="D1637" i="3"/>
  <c r="D1636" i="3"/>
  <c r="D1635" i="3"/>
  <c r="D1634" i="3"/>
  <c r="D1633" i="3"/>
  <c r="D1632" i="3"/>
  <c r="D1631" i="3"/>
  <c r="D1630" i="3"/>
  <c r="D1629" i="3"/>
  <c r="D1628" i="3"/>
  <c r="D1627" i="3"/>
  <c r="D1626" i="3"/>
  <c r="D1625" i="3"/>
  <c r="D1624" i="3"/>
  <c r="D1623" i="3"/>
  <c r="D1622" i="3"/>
  <c r="D1621" i="3"/>
  <c r="D1620" i="3"/>
  <c r="D1619" i="3"/>
  <c r="D1618" i="3"/>
  <c r="D1617" i="3"/>
  <c r="D1616" i="3"/>
  <c r="D1615" i="3"/>
  <c r="D1614" i="3"/>
  <c r="D1613" i="3"/>
  <c r="D1612" i="3"/>
  <c r="D1611" i="3"/>
  <c r="D1610" i="3"/>
  <c r="D1609" i="3"/>
  <c r="D1608" i="3"/>
  <c r="D1607" i="3"/>
  <c r="D1606" i="3"/>
  <c r="D1605" i="3"/>
  <c r="D1604" i="3"/>
  <c r="D1603" i="3"/>
  <c r="D1602" i="3"/>
  <c r="D1601" i="3"/>
  <c r="D1600" i="3"/>
  <c r="D1599" i="3"/>
  <c r="D1598" i="3"/>
  <c r="D1597" i="3"/>
  <c r="D1596" i="3"/>
  <c r="D1595" i="3"/>
  <c r="D1594" i="3"/>
  <c r="D1593" i="3"/>
  <c r="D1592" i="3"/>
  <c r="D1591" i="3"/>
  <c r="D1590" i="3"/>
  <c r="D1589" i="3"/>
  <c r="D1588" i="3"/>
  <c r="D1587" i="3"/>
  <c r="D1586" i="3"/>
  <c r="D1585" i="3"/>
  <c r="D1584" i="3"/>
  <c r="D1583" i="3"/>
  <c r="D1582" i="3"/>
  <c r="D1581" i="3"/>
  <c r="D1580" i="3"/>
  <c r="D1579" i="3"/>
  <c r="D1578" i="3"/>
  <c r="D1577" i="3"/>
  <c r="D1576" i="3"/>
  <c r="D1575" i="3"/>
  <c r="D1574" i="3"/>
  <c r="D1573" i="3"/>
  <c r="D1572" i="3"/>
  <c r="D1571" i="3"/>
  <c r="D1570" i="3"/>
  <c r="D1569" i="3"/>
  <c r="D1568" i="3"/>
  <c r="D1567" i="3"/>
  <c r="D1566" i="3"/>
  <c r="D1565" i="3"/>
  <c r="D1564" i="3"/>
  <c r="D1563" i="3"/>
  <c r="D1562" i="3"/>
  <c r="D1561" i="3"/>
  <c r="D1560" i="3"/>
  <c r="D1559" i="3"/>
  <c r="D1558" i="3"/>
  <c r="D1557" i="3"/>
  <c r="D1556" i="3"/>
  <c r="D1555" i="3"/>
  <c r="D1554" i="3"/>
  <c r="D1553" i="3"/>
  <c r="D1552" i="3"/>
  <c r="D1551" i="3"/>
  <c r="D1550" i="3"/>
  <c r="D1549" i="3"/>
  <c r="D1548" i="3"/>
  <c r="D1547" i="3"/>
  <c r="D1546" i="3"/>
  <c r="D1545" i="3"/>
  <c r="D1544" i="3"/>
  <c r="D1543" i="3"/>
  <c r="D1542" i="3"/>
  <c r="D1541" i="3"/>
  <c r="D1540" i="3"/>
  <c r="D1539" i="3"/>
  <c r="D1538" i="3"/>
  <c r="D1537" i="3"/>
  <c r="D1536" i="3"/>
  <c r="D1535" i="3"/>
  <c r="D1534" i="3"/>
  <c r="D1533" i="3"/>
  <c r="D1532" i="3"/>
  <c r="D1531" i="3"/>
  <c r="D1530" i="3"/>
  <c r="D1529" i="3"/>
  <c r="D1528" i="3"/>
  <c r="D1527" i="3"/>
  <c r="D1526" i="3"/>
  <c r="D1525" i="3"/>
  <c r="D1524" i="3"/>
  <c r="D1523" i="3"/>
  <c r="D1522" i="3"/>
  <c r="D1521" i="3"/>
  <c r="D1520" i="3"/>
  <c r="D1519" i="3"/>
  <c r="D1518" i="3"/>
  <c r="D1517" i="3"/>
  <c r="D1516" i="3"/>
  <c r="D1515" i="3"/>
  <c r="D1514" i="3"/>
  <c r="D1513" i="3"/>
  <c r="D1512" i="3"/>
  <c r="D1511" i="3"/>
  <c r="D1510" i="3"/>
  <c r="D1509" i="3"/>
  <c r="D1508" i="3"/>
  <c r="D1507" i="3"/>
  <c r="D1506" i="3"/>
  <c r="D1505" i="3"/>
  <c r="D1504" i="3"/>
  <c r="D1503" i="3"/>
  <c r="D1502" i="3"/>
  <c r="D1501" i="3"/>
  <c r="D1500" i="3"/>
  <c r="D1499" i="3"/>
  <c r="D1498" i="3"/>
  <c r="D1497" i="3"/>
  <c r="D1496" i="3"/>
  <c r="D1495" i="3"/>
  <c r="D1494" i="3"/>
  <c r="D1493" i="3"/>
  <c r="D1492" i="3"/>
  <c r="D1491" i="3"/>
  <c r="D1490" i="3"/>
  <c r="D1489" i="3"/>
  <c r="D1488" i="3"/>
  <c r="D1487" i="3"/>
  <c r="D1486" i="3"/>
  <c r="D1485" i="3"/>
  <c r="D1484" i="3"/>
  <c r="D1483" i="3"/>
  <c r="D1482" i="3"/>
  <c r="D1481" i="3"/>
  <c r="D1480" i="3"/>
  <c r="D1479" i="3"/>
  <c r="D1478" i="3"/>
  <c r="D1477" i="3"/>
  <c r="D1476" i="3"/>
  <c r="D1475" i="3"/>
  <c r="D1474" i="3"/>
  <c r="D1473" i="3"/>
  <c r="D1472" i="3"/>
  <c r="D1471" i="3"/>
  <c r="D1470" i="3"/>
  <c r="D1469" i="3"/>
  <c r="D1468" i="3"/>
  <c r="D1467" i="3"/>
  <c r="D1466" i="3"/>
  <c r="D1465" i="3"/>
  <c r="D1464" i="3"/>
  <c r="D1463" i="3"/>
  <c r="D1462" i="3"/>
  <c r="D1461" i="3"/>
  <c r="D1460" i="3"/>
  <c r="D1459" i="3"/>
  <c r="D1458" i="3"/>
  <c r="D1457" i="3"/>
  <c r="D1456" i="3"/>
  <c r="D1455" i="3"/>
  <c r="D1454" i="3"/>
  <c r="D1453" i="3"/>
  <c r="D1452" i="3"/>
  <c r="D1451" i="3"/>
  <c r="D1450" i="3"/>
  <c r="D1449" i="3"/>
  <c r="D1448" i="3"/>
  <c r="D1447" i="3"/>
  <c r="D1446" i="3"/>
  <c r="D1445" i="3"/>
  <c r="D1444" i="3"/>
  <c r="D1443" i="3"/>
  <c r="D1442" i="3"/>
  <c r="D1441" i="3"/>
  <c r="D1440" i="3"/>
  <c r="D1439" i="3"/>
  <c r="D1438" i="3"/>
  <c r="D1437" i="3"/>
  <c r="D1436" i="3"/>
  <c r="D1435" i="3"/>
  <c r="D1434" i="3"/>
  <c r="D1433" i="3"/>
  <c r="D1432" i="3"/>
  <c r="D1431" i="3"/>
  <c r="D1430" i="3"/>
  <c r="D1429" i="3"/>
  <c r="D1428" i="3"/>
  <c r="D1427" i="3"/>
  <c r="D1426" i="3"/>
  <c r="D1425" i="3"/>
  <c r="D1424" i="3"/>
  <c r="D1423" i="3"/>
  <c r="D1422" i="3"/>
  <c r="D1421" i="3"/>
  <c r="D1420" i="3"/>
  <c r="D1419" i="3"/>
  <c r="D1418" i="3"/>
  <c r="D1417" i="3"/>
  <c r="D1416" i="3"/>
  <c r="D1415" i="3"/>
  <c r="D1414" i="3"/>
  <c r="D1413" i="3"/>
  <c r="D1412" i="3"/>
  <c r="D1411" i="3"/>
  <c r="D1410" i="3"/>
  <c r="D1409" i="3"/>
  <c r="D1408" i="3"/>
  <c r="D1407" i="3"/>
  <c r="D1406" i="3"/>
  <c r="D1405" i="3"/>
  <c r="D1404" i="3"/>
  <c r="D1403" i="3"/>
  <c r="D1402" i="3"/>
  <c r="D1401" i="3"/>
  <c r="D1400" i="3"/>
  <c r="D1399" i="3"/>
  <c r="D1398" i="3"/>
  <c r="D1397" i="3"/>
  <c r="D1396" i="3"/>
  <c r="D1395" i="3"/>
  <c r="D1394" i="3"/>
  <c r="D1393" i="3"/>
  <c r="D1392" i="3"/>
  <c r="D1391" i="3"/>
  <c r="D1390" i="3"/>
  <c r="D1389" i="3"/>
  <c r="D1388" i="3"/>
  <c r="D1387" i="3"/>
  <c r="D1386" i="3"/>
  <c r="D1385" i="3"/>
  <c r="D1384" i="3"/>
  <c r="D1383" i="3"/>
  <c r="D1382" i="3"/>
  <c r="D1381" i="3"/>
  <c r="D1380" i="3"/>
  <c r="D1379" i="3"/>
  <c r="D1378" i="3"/>
  <c r="D1377" i="3"/>
  <c r="D1376" i="3"/>
  <c r="D1375" i="3"/>
  <c r="D1374" i="3"/>
  <c r="D1373" i="3"/>
  <c r="D1372" i="3"/>
  <c r="D1371" i="3"/>
  <c r="D1370" i="3"/>
  <c r="D1369" i="3"/>
  <c r="D1368" i="3"/>
  <c r="D1367" i="3"/>
  <c r="D1366" i="3"/>
  <c r="D1365" i="3"/>
  <c r="D1364" i="3"/>
  <c r="D1363" i="3"/>
  <c r="D1362" i="3"/>
  <c r="D1361" i="3"/>
  <c r="D1360" i="3"/>
  <c r="D1359" i="3"/>
  <c r="D1358" i="3"/>
  <c r="D1357" i="3"/>
  <c r="D1356" i="3"/>
  <c r="D1355" i="3"/>
  <c r="D1354" i="3"/>
  <c r="D1353" i="3"/>
  <c r="D1352" i="3"/>
  <c r="D1351" i="3"/>
  <c r="D1350" i="3"/>
  <c r="D1349" i="3"/>
  <c r="D1348" i="3"/>
  <c r="D1347" i="3"/>
  <c r="D1346" i="3"/>
  <c r="D1345" i="3"/>
  <c r="D1344" i="3"/>
  <c r="D1343" i="3"/>
  <c r="D1342" i="3"/>
  <c r="D1341" i="3"/>
  <c r="D1340" i="3"/>
  <c r="D1339" i="3"/>
  <c r="D1338" i="3"/>
  <c r="D1337" i="3"/>
  <c r="D1336" i="3"/>
  <c r="D1335" i="3"/>
  <c r="D1334" i="3"/>
  <c r="D1333" i="3"/>
  <c r="D1332" i="3"/>
  <c r="D1331" i="3"/>
  <c r="D1330" i="3"/>
  <c r="D1329" i="3"/>
  <c r="D1328" i="3"/>
  <c r="D1327" i="3"/>
  <c r="D1326" i="3"/>
  <c r="D1325" i="3"/>
  <c r="D1324" i="3"/>
  <c r="D1323" i="3"/>
  <c r="D1322" i="3"/>
  <c r="D1321" i="3"/>
  <c r="D1320" i="3"/>
  <c r="D1319" i="3"/>
  <c r="D1318" i="3"/>
  <c r="D1317" i="3"/>
  <c r="D1316" i="3"/>
  <c r="D1315" i="3"/>
  <c r="D1314" i="3"/>
  <c r="D1313" i="3"/>
  <c r="D1312" i="3"/>
  <c r="D1311" i="3"/>
  <c r="D1310" i="3"/>
  <c r="D1309" i="3"/>
  <c r="D1308" i="3"/>
  <c r="D1307" i="3"/>
  <c r="D1306" i="3"/>
  <c r="D1305" i="3"/>
  <c r="D1304" i="3"/>
  <c r="D1303" i="3"/>
  <c r="D1302" i="3"/>
  <c r="D1301" i="3"/>
  <c r="D1300" i="3"/>
  <c r="D1299" i="3"/>
  <c r="D1298" i="3"/>
  <c r="D1297" i="3"/>
  <c r="D1296" i="3"/>
  <c r="D1295" i="3"/>
  <c r="D1294" i="3"/>
  <c r="D1293" i="3"/>
  <c r="D1292" i="3"/>
  <c r="D1291" i="3"/>
  <c r="D1290" i="3"/>
  <c r="D1289" i="3"/>
  <c r="D1288" i="3"/>
  <c r="D1287" i="3"/>
  <c r="D1286" i="3"/>
  <c r="D1285" i="3"/>
  <c r="D1284" i="3"/>
  <c r="D1283" i="3"/>
  <c r="D1282" i="3"/>
  <c r="D1281" i="3"/>
  <c r="D1280" i="3"/>
  <c r="D1279" i="3"/>
  <c r="D1278" i="3"/>
  <c r="D1277" i="3"/>
  <c r="D1276" i="3"/>
  <c r="D1275" i="3"/>
  <c r="D1274" i="3"/>
  <c r="D1273" i="3"/>
  <c r="D1272" i="3"/>
  <c r="D1271" i="3"/>
  <c r="D1270" i="3"/>
  <c r="D1269" i="3"/>
  <c r="D1268" i="3"/>
  <c r="D1267" i="3"/>
  <c r="D1266" i="3"/>
  <c r="D1265" i="3"/>
  <c r="D1264" i="3"/>
  <c r="D1263" i="3"/>
  <c r="D1262" i="3"/>
  <c r="D1261" i="3"/>
  <c r="D1260" i="3"/>
  <c r="D1259" i="3"/>
  <c r="D1258" i="3"/>
  <c r="D1257" i="3"/>
  <c r="D1256" i="3"/>
  <c r="D1255" i="3"/>
  <c r="D1254" i="3"/>
  <c r="D1253" i="3"/>
  <c r="D1252" i="3"/>
  <c r="D1251" i="3"/>
  <c r="D1250" i="3"/>
  <c r="D1249" i="3"/>
  <c r="D1248" i="3"/>
  <c r="D1247" i="3"/>
  <c r="D1246" i="3"/>
  <c r="D1245" i="3"/>
  <c r="D1244" i="3"/>
  <c r="D1243" i="3"/>
  <c r="D1242" i="3"/>
  <c r="D1241" i="3"/>
  <c r="D1240" i="3"/>
  <c r="D1239" i="3"/>
  <c r="D1238" i="3"/>
  <c r="D1237" i="3"/>
  <c r="D1236" i="3"/>
  <c r="D1235" i="3"/>
  <c r="D1234" i="3"/>
  <c r="D1233" i="3"/>
  <c r="D1232" i="3"/>
  <c r="D1231" i="3"/>
  <c r="D1230" i="3"/>
  <c r="D1229" i="3"/>
  <c r="D1228" i="3"/>
  <c r="D1227" i="3"/>
  <c r="D1226" i="3"/>
  <c r="D1225" i="3"/>
  <c r="D1224" i="3"/>
  <c r="D1223" i="3"/>
  <c r="D1222" i="3"/>
  <c r="D1221" i="3"/>
  <c r="D1220" i="3"/>
  <c r="D1219" i="3"/>
  <c r="D1218" i="3"/>
  <c r="D1217" i="3"/>
  <c r="D1216" i="3"/>
  <c r="D1215" i="3"/>
  <c r="D1214" i="3"/>
  <c r="D1213" i="3"/>
  <c r="D1212" i="3"/>
  <c r="D1211" i="3"/>
  <c r="D1210" i="3"/>
  <c r="D1209" i="3"/>
  <c r="D1208" i="3"/>
  <c r="D1207" i="3"/>
  <c r="D1206" i="3"/>
  <c r="D1205" i="3"/>
  <c r="D1204" i="3"/>
  <c r="D1203" i="3"/>
  <c r="D1202" i="3"/>
  <c r="D1201" i="3"/>
  <c r="D1200" i="3"/>
  <c r="D1199" i="3"/>
  <c r="D1198" i="3"/>
  <c r="D1197" i="3"/>
  <c r="D1196" i="3"/>
  <c r="D1195" i="3"/>
  <c r="D1194" i="3"/>
  <c r="D1193" i="3"/>
  <c r="D1192" i="3"/>
  <c r="D1191" i="3"/>
  <c r="D1190" i="3"/>
  <c r="D1189" i="3"/>
  <c r="D1188" i="3"/>
  <c r="D1187" i="3"/>
  <c r="D1186" i="3"/>
  <c r="D1185" i="3"/>
  <c r="D1184" i="3"/>
  <c r="D1183" i="3"/>
  <c r="D1182" i="3"/>
  <c r="D1181" i="3"/>
  <c r="D1180" i="3"/>
  <c r="D1179" i="3"/>
  <c r="D1178" i="3"/>
  <c r="D1177" i="3"/>
  <c r="D1176" i="3"/>
  <c r="D1175" i="3"/>
  <c r="D1174" i="3"/>
  <c r="D1173" i="3"/>
  <c r="D1172" i="3"/>
  <c r="D1171" i="3"/>
  <c r="D1170" i="3"/>
  <c r="D1169" i="3"/>
  <c r="D1168" i="3"/>
  <c r="D1167" i="3"/>
  <c r="D1166" i="3"/>
  <c r="D1165" i="3"/>
  <c r="D1164" i="3"/>
  <c r="D1163" i="3"/>
  <c r="D1162" i="3"/>
  <c r="D1161" i="3"/>
  <c r="D1160" i="3"/>
  <c r="D1159" i="3"/>
  <c r="D1158" i="3"/>
  <c r="D1157" i="3"/>
  <c r="D1156" i="3"/>
  <c r="D1155" i="3"/>
  <c r="D1154" i="3"/>
  <c r="D1153" i="3"/>
  <c r="D1152" i="3"/>
  <c r="D1151" i="3"/>
  <c r="D1150" i="3"/>
  <c r="D1149" i="3"/>
  <c r="D1148" i="3"/>
  <c r="D1147" i="3"/>
  <c r="D1146" i="3"/>
  <c r="D1145" i="3"/>
  <c r="D1144" i="3"/>
  <c r="D1143" i="3"/>
  <c r="D1142" i="3"/>
  <c r="D1141" i="3"/>
  <c r="D1140" i="3"/>
  <c r="D1139" i="3"/>
  <c r="D1138" i="3"/>
  <c r="D1137" i="3"/>
  <c r="D1136" i="3"/>
  <c r="D1135" i="3"/>
  <c r="D1134" i="3"/>
  <c r="D1133" i="3"/>
  <c r="D1132" i="3"/>
  <c r="D1131" i="3"/>
  <c r="D1130" i="3"/>
  <c r="D1129" i="3"/>
  <c r="D1128" i="3"/>
  <c r="D1127" i="3"/>
  <c r="D1126" i="3"/>
  <c r="D1125" i="3"/>
  <c r="D1124" i="3"/>
  <c r="D1123" i="3"/>
  <c r="D1122" i="3"/>
  <c r="D1121" i="3"/>
  <c r="D1120" i="3"/>
  <c r="D1119" i="3"/>
  <c r="D1118" i="3"/>
  <c r="D1117" i="3"/>
  <c r="D1116" i="3"/>
  <c r="D1115" i="3"/>
  <c r="D1114" i="3"/>
  <c r="D1113" i="3"/>
  <c r="D1112" i="3"/>
  <c r="D1111" i="3"/>
  <c r="D1110" i="3"/>
  <c r="D1109" i="3"/>
  <c r="D1108" i="3"/>
  <c r="D1107" i="3"/>
  <c r="D1106" i="3"/>
  <c r="D1105" i="3"/>
  <c r="D1104" i="3"/>
  <c r="D1103" i="3"/>
  <c r="D1102" i="3"/>
  <c r="D1101" i="3"/>
  <c r="D1100" i="3"/>
  <c r="D1099" i="3"/>
  <c r="D1098" i="3"/>
  <c r="D1097" i="3"/>
  <c r="D1096" i="3"/>
  <c r="D1095" i="3"/>
  <c r="D1094" i="3"/>
  <c r="D1093" i="3"/>
  <c r="D1092" i="3"/>
  <c r="D1091" i="3"/>
  <c r="D1090" i="3"/>
  <c r="D1089" i="3"/>
  <c r="D1088" i="3"/>
  <c r="D1087" i="3"/>
  <c r="D1086" i="3"/>
  <c r="D1085" i="3"/>
  <c r="D1084" i="3"/>
  <c r="D1083" i="3"/>
  <c r="D1082" i="3"/>
  <c r="D1081" i="3"/>
  <c r="D1080" i="3"/>
  <c r="D1079" i="3"/>
  <c r="D1078" i="3"/>
  <c r="D1077" i="3"/>
  <c r="D1076" i="3"/>
  <c r="D1075" i="3"/>
  <c r="D1074" i="3"/>
  <c r="D1073" i="3"/>
  <c r="D1072" i="3"/>
  <c r="D1071" i="3"/>
  <c r="D1070" i="3"/>
  <c r="D1069" i="3"/>
  <c r="D1068" i="3"/>
  <c r="D1067" i="3"/>
  <c r="D1066" i="3"/>
  <c r="D1065" i="3"/>
  <c r="D1064" i="3"/>
  <c r="D1063" i="3"/>
  <c r="D1062" i="3"/>
  <c r="D1061" i="3"/>
  <c r="D1060" i="3"/>
  <c r="D1059" i="3"/>
  <c r="D1058" i="3"/>
  <c r="D1057" i="3"/>
  <c r="D1056" i="3"/>
  <c r="D1055" i="3"/>
  <c r="D1054" i="3"/>
  <c r="D1053" i="3"/>
  <c r="D1052" i="3"/>
  <c r="D1051" i="3"/>
  <c r="D1050" i="3"/>
  <c r="D1049" i="3"/>
  <c r="D1048" i="3"/>
  <c r="D1047" i="3"/>
  <c r="D1046" i="3"/>
  <c r="D1045" i="3"/>
  <c r="D1044" i="3"/>
  <c r="D1043" i="3"/>
  <c r="D1042" i="3"/>
  <c r="D1041" i="3"/>
  <c r="D1040" i="3"/>
  <c r="D1039" i="3"/>
  <c r="D1038" i="3"/>
  <c r="D1037" i="3"/>
  <c r="D1036" i="3"/>
  <c r="D1035" i="3"/>
  <c r="D1034" i="3"/>
  <c r="D1033" i="3"/>
  <c r="D1032" i="3"/>
  <c r="D1031" i="3"/>
  <c r="D1030" i="3"/>
  <c r="D1029" i="3"/>
  <c r="D1028" i="3"/>
  <c r="D1027" i="3"/>
  <c r="D1026" i="3"/>
  <c r="D1025" i="3"/>
  <c r="D1024" i="3"/>
  <c r="D1023" i="3"/>
  <c r="D1022" i="3"/>
  <c r="D1021" i="3"/>
  <c r="D1020" i="3"/>
  <c r="D1019" i="3"/>
  <c r="D1018" i="3"/>
  <c r="D1017" i="3"/>
  <c r="D1016" i="3"/>
  <c r="D1015" i="3"/>
  <c r="D1014" i="3"/>
  <c r="D1013" i="3"/>
  <c r="D1012" i="3"/>
  <c r="D1011" i="3"/>
  <c r="D1010" i="3"/>
  <c r="D1009" i="3"/>
  <c r="D1008" i="3"/>
  <c r="D1007" i="3"/>
  <c r="D1006" i="3"/>
  <c r="D1005" i="3"/>
  <c r="D1004" i="3"/>
  <c r="D1003" i="3"/>
  <c r="D1002" i="3"/>
  <c r="D1001" i="3"/>
  <c r="D1000" i="3"/>
  <c r="D999" i="3"/>
  <c r="D998" i="3"/>
  <c r="D997" i="3"/>
  <c r="D996" i="3"/>
  <c r="D995" i="3"/>
  <c r="D994" i="3"/>
  <c r="D993" i="3"/>
  <c r="D992" i="3"/>
  <c r="D991" i="3"/>
  <c r="D990" i="3"/>
  <c r="D989" i="3"/>
  <c r="D988" i="3"/>
  <c r="D987" i="3"/>
  <c r="D986" i="3"/>
  <c r="D985" i="3"/>
  <c r="D984" i="3"/>
  <c r="D983" i="3"/>
  <c r="D982" i="3"/>
  <c r="D981" i="3"/>
  <c r="D980" i="3"/>
  <c r="D979" i="3"/>
  <c r="D978" i="3"/>
  <c r="D977" i="3"/>
  <c r="D976" i="3"/>
  <c r="D975" i="3"/>
  <c r="D974" i="3"/>
  <c r="D973" i="3"/>
  <c r="D972" i="3"/>
  <c r="D971" i="3"/>
  <c r="D970" i="3"/>
  <c r="D969" i="3"/>
  <c r="D968" i="3"/>
  <c r="D967" i="3"/>
  <c r="D966" i="3"/>
  <c r="D965" i="3"/>
  <c r="D964" i="3"/>
  <c r="D963" i="3"/>
  <c r="D962" i="3"/>
  <c r="D961" i="3"/>
  <c r="D960" i="3"/>
  <c r="D959" i="3"/>
  <c r="D958" i="3"/>
  <c r="D957" i="3"/>
  <c r="D956" i="3"/>
  <c r="D955" i="3"/>
  <c r="D954" i="3"/>
  <c r="D953" i="3"/>
  <c r="D952" i="3"/>
  <c r="D951" i="3"/>
  <c r="D950" i="3"/>
  <c r="D949" i="3"/>
  <c r="D948" i="3"/>
  <c r="D947" i="3"/>
  <c r="D946" i="3"/>
  <c r="D945" i="3"/>
  <c r="D944" i="3"/>
  <c r="D943" i="3"/>
  <c r="D942" i="3"/>
  <c r="D941" i="3"/>
  <c r="D940" i="3"/>
  <c r="D939" i="3"/>
  <c r="D938" i="3"/>
  <c r="D937" i="3"/>
  <c r="D936" i="3"/>
  <c r="D935" i="3"/>
  <c r="D934" i="3"/>
  <c r="D933" i="3"/>
  <c r="D932" i="3"/>
  <c r="D931" i="3"/>
  <c r="D930" i="3"/>
  <c r="D929" i="3"/>
  <c r="D928" i="3"/>
  <c r="D927" i="3"/>
  <c r="D926" i="3"/>
  <c r="D925" i="3"/>
  <c r="D924" i="3"/>
  <c r="D923" i="3"/>
  <c r="D922" i="3"/>
  <c r="D921" i="3"/>
  <c r="D920" i="3"/>
  <c r="D919" i="3"/>
  <c r="D918" i="3"/>
  <c r="D917" i="3"/>
  <c r="D916" i="3"/>
  <c r="D915" i="3"/>
  <c r="D914" i="3"/>
  <c r="D913" i="3"/>
  <c r="D912" i="3"/>
  <c r="D911" i="3"/>
  <c r="D910" i="3"/>
  <c r="D909" i="3"/>
  <c r="D908" i="3"/>
  <c r="D907" i="3"/>
  <c r="D906" i="3"/>
  <c r="D905" i="3"/>
  <c r="D904" i="3"/>
  <c r="D903" i="3"/>
  <c r="D902" i="3"/>
  <c r="D901" i="3"/>
  <c r="D900" i="3"/>
  <c r="D899" i="3"/>
  <c r="D898" i="3"/>
  <c r="D897" i="3"/>
  <c r="D896" i="3"/>
  <c r="D895" i="3"/>
  <c r="D894" i="3"/>
  <c r="D893" i="3"/>
  <c r="D892" i="3"/>
  <c r="D891" i="3"/>
  <c r="D890" i="3"/>
  <c r="D889" i="3"/>
  <c r="D888" i="3"/>
  <c r="D887" i="3"/>
  <c r="D886" i="3"/>
  <c r="D885" i="3"/>
  <c r="D884" i="3"/>
  <c r="D883" i="3"/>
  <c r="D882" i="3"/>
  <c r="D881" i="3"/>
  <c r="D880" i="3"/>
  <c r="D879" i="3"/>
  <c r="D878" i="3"/>
  <c r="D877" i="3"/>
  <c r="D876" i="3"/>
  <c r="D875" i="3"/>
  <c r="D874" i="3"/>
  <c r="D873" i="3"/>
  <c r="D872" i="3"/>
  <c r="D871" i="3"/>
  <c r="D870" i="3"/>
  <c r="D869" i="3"/>
  <c r="D868" i="3"/>
  <c r="D867" i="3"/>
  <c r="D866" i="3"/>
  <c r="D865" i="3"/>
  <c r="D864" i="3"/>
  <c r="D863" i="3"/>
  <c r="D862" i="3"/>
  <c r="D861" i="3"/>
  <c r="D860" i="3"/>
  <c r="D859" i="3"/>
  <c r="D858" i="3"/>
  <c r="D857" i="3"/>
  <c r="D856" i="3"/>
  <c r="D855" i="3"/>
  <c r="D854" i="3"/>
  <c r="D853" i="3"/>
  <c r="D852" i="3"/>
  <c r="D851" i="3"/>
  <c r="D850" i="3"/>
  <c r="D849" i="3"/>
  <c r="D848" i="3"/>
  <c r="D847" i="3"/>
  <c r="D846" i="3"/>
  <c r="D845" i="3"/>
  <c r="D844" i="3"/>
  <c r="D843" i="3"/>
  <c r="D842" i="3"/>
  <c r="D841" i="3"/>
  <c r="D840" i="3"/>
  <c r="D839" i="3"/>
  <c r="D838" i="3"/>
  <c r="D837" i="3"/>
  <c r="D836" i="3"/>
  <c r="D835" i="3"/>
  <c r="D834" i="3"/>
  <c r="D833" i="3"/>
  <c r="D832" i="3"/>
  <c r="D831" i="3"/>
  <c r="D830" i="3"/>
  <c r="D829" i="3"/>
  <c r="D828" i="3"/>
  <c r="D827" i="3"/>
  <c r="D826" i="3"/>
  <c r="D825" i="3"/>
  <c r="D824" i="3"/>
  <c r="D823" i="3"/>
  <c r="D822" i="3"/>
  <c r="D821" i="3"/>
  <c r="D820" i="3"/>
  <c r="D819" i="3"/>
  <c r="D818" i="3"/>
  <c r="D817" i="3"/>
  <c r="D816" i="3"/>
  <c r="D815" i="3"/>
  <c r="D814" i="3"/>
  <c r="D813" i="3"/>
  <c r="D812" i="3"/>
  <c r="D811" i="3"/>
  <c r="D810" i="3"/>
  <c r="D809" i="3"/>
  <c r="D808" i="3"/>
  <c r="D807" i="3"/>
  <c r="D806" i="3"/>
  <c r="D805" i="3"/>
  <c r="D804" i="3"/>
  <c r="D803" i="3"/>
  <c r="D802" i="3"/>
  <c r="D801" i="3"/>
  <c r="D800" i="3"/>
  <c r="D799" i="3"/>
  <c r="D798" i="3"/>
  <c r="D797" i="3"/>
  <c r="D796" i="3"/>
  <c r="D795" i="3"/>
  <c r="D794" i="3"/>
  <c r="D793" i="3"/>
  <c r="D792" i="3"/>
  <c r="D791" i="3"/>
  <c r="D790" i="3"/>
  <c r="D789" i="3"/>
  <c r="D788" i="3"/>
  <c r="D787" i="3"/>
  <c r="D786" i="3"/>
  <c r="D785" i="3"/>
  <c r="D784" i="3"/>
  <c r="D783" i="3"/>
  <c r="D782" i="3"/>
  <c r="D781" i="3"/>
  <c r="D780" i="3"/>
  <c r="D779" i="3"/>
  <c r="D778" i="3"/>
  <c r="D777" i="3"/>
  <c r="D776" i="3"/>
  <c r="D775" i="3"/>
  <c r="D774" i="3"/>
  <c r="D773" i="3"/>
  <c r="D772" i="3"/>
  <c r="D771" i="3"/>
  <c r="D770" i="3"/>
  <c r="D769" i="3"/>
  <c r="D768" i="3"/>
  <c r="D767" i="3"/>
  <c r="D766" i="3"/>
  <c r="D765" i="3"/>
  <c r="D764" i="3"/>
  <c r="D763" i="3"/>
  <c r="D762" i="3"/>
  <c r="D761" i="3"/>
  <c r="D760" i="3"/>
  <c r="D759" i="3"/>
  <c r="D758" i="3"/>
  <c r="D757" i="3"/>
  <c r="D756" i="3"/>
  <c r="D755" i="3"/>
  <c r="D754" i="3"/>
  <c r="D753" i="3"/>
  <c r="D752" i="3"/>
  <c r="D751" i="3"/>
  <c r="D750" i="3"/>
  <c r="D749" i="3"/>
  <c r="D748" i="3"/>
  <c r="D747" i="3"/>
  <c r="D746" i="3"/>
  <c r="D745" i="3"/>
  <c r="D744" i="3"/>
  <c r="D743" i="3"/>
  <c r="D742" i="3"/>
  <c r="D741" i="3"/>
  <c r="D740" i="3"/>
  <c r="D739" i="3"/>
  <c r="D738" i="3"/>
  <c r="D737" i="3"/>
  <c r="D736" i="3"/>
  <c r="D735" i="3"/>
  <c r="D734" i="3"/>
  <c r="D733" i="3"/>
  <c r="D732" i="3"/>
  <c r="D731" i="3"/>
  <c r="D730" i="3"/>
  <c r="D729" i="3"/>
  <c r="D728" i="3"/>
  <c r="D727" i="3"/>
  <c r="D726" i="3"/>
  <c r="D725" i="3"/>
  <c r="D724" i="3"/>
  <c r="D723" i="3"/>
  <c r="D722" i="3"/>
  <c r="D721" i="3"/>
  <c r="D720" i="3"/>
  <c r="D719" i="3"/>
  <c r="D718" i="3"/>
  <c r="D717" i="3"/>
  <c r="D716" i="3"/>
  <c r="D715" i="3"/>
  <c r="D714" i="3"/>
  <c r="D713" i="3"/>
  <c r="D712" i="3"/>
  <c r="D711" i="3"/>
  <c r="D710" i="3"/>
  <c r="D709" i="3"/>
  <c r="D708" i="3"/>
  <c r="D707" i="3"/>
  <c r="D706" i="3"/>
  <c r="D705" i="3"/>
  <c r="D704" i="3"/>
  <c r="D703" i="3"/>
  <c r="D702" i="3"/>
  <c r="D701" i="3"/>
  <c r="D700" i="3"/>
  <c r="D699" i="3"/>
  <c r="D698" i="3"/>
  <c r="D697" i="3"/>
  <c r="D696" i="3"/>
  <c r="D695" i="3"/>
  <c r="D694" i="3"/>
  <c r="D693" i="3"/>
  <c r="D692" i="3"/>
  <c r="D691" i="3"/>
  <c r="D690" i="3"/>
  <c r="D689" i="3"/>
  <c r="D688" i="3"/>
  <c r="D687" i="3"/>
  <c r="D686" i="3"/>
  <c r="D685" i="3"/>
  <c r="D684" i="3"/>
  <c r="D683" i="3"/>
  <c r="D682" i="3"/>
  <c r="D681" i="3"/>
  <c r="D680" i="3"/>
  <c r="D679" i="3"/>
  <c r="D678" i="3"/>
  <c r="D677" i="3"/>
  <c r="D676" i="3"/>
  <c r="D675" i="3"/>
  <c r="D674" i="3"/>
  <c r="D673" i="3"/>
  <c r="D672" i="3"/>
  <c r="D671" i="3"/>
  <c r="D670" i="3"/>
  <c r="D669" i="3"/>
  <c r="D668" i="3"/>
  <c r="D667" i="3"/>
  <c r="D666" i="3"/>
  <c r="D665" i="3"/>
  <c r="D664" i="3"/>
  <c r="D663" i="3"/>
  <c r="D662" i="3"/>
  <c r="D661" i="3"/>
  <c r="D660" i="3"/>
  <c r="D659" i="3"/>
  <c r="D658" i="3"/>
  <c r="D657" i="3"/>
  <c r="D656" i="3"/>
  <c r="D655" i="3"/>
  <c r="D654" i="3"/>
  <c r="D653" i="3"/>
  <c r="D652" i="3"/>
  <c r="D651" i="3"/>
  <c r="D650" i="3"/>
  <c r="D649" i="3"/>
  <c r="D648" i="3"/>
  <c r="D647" i="3"/>
  <c r="D646" i="3"/>
  <c r="D645" i="3"/>
  <c r="D644" i="3"/>
  <c r="D643" i="3"/>
  <c r="D642" i="3"/>
  <c r="D641" i="3"/>
  <c r="D640" i="3"/>
  <c r="D639" i="3"/>
  <c r="D638" i="3"/>
  <c r="D637" i="3"/>
  <c r="D636" i="3"/>
  <c r="D635" i="3"/>
  <c r="D634" i="3"/>
  <c r="D633" i="3"/>
  <c r="D632" i="3"/>
  <c r="D631" i="3"/>
  <c r="D630" i="3"/>
  <c r="D629" i="3"/>
  <c r="D628" i="3"/>
  <c r="D627" i="3"/>
  <c r="D626" i="3"/>
  <c r="D625" i="3"/>
  <c r="D624" i="3"/>
  <c r="D623" i="3"/>
  <c r="D622" i="3"/>
  <c r="D621" i="3"/>
  <c r="D620" i="3"/>
  <c r="D619" i="3"/>
  <c r="D618" i="3"/>
  <c r="D617" i="3"/>
  <c r="D616" i="3"/>
  <c r="D615" i="3"/>
  <c r="D614" i="3"/>
  <c r="D613" i="3"/>
  <c r="D612" i="3"/>
  <c r="D611" i="3"/>
  <c r="D610" i="3"/>
  <c r="D609" i="3"/>
  <c r="D608" i="3"/>
  <c r="D607" i="3"/>
  <c r="D606" i="3"/>
  <c r="D605" i="3"/>
  <c r="D604" i="3"/>
  <c r="D603" i="3"/>
  <c r="D602" i="3"/>
  <c r="D601" i="3"/>
  <c r="D600" i="3"/>
  <c r="D599" i="3"/>
  <c r="D598" i="3"/>
  <c r="D597" i="3"/>
  <c r="D596" i="3"/>
  <c r="D595" i="3"/>
  <c r="D594" i="3"/>
  <c r="D593" i="3"/>
  <c r="D592" i="3"/>
  <c r="D591" i="3"/>
  <c r="D590" i="3"/>
  <c r="D589" i="3"/>
  <c r="D588" i="3"/>
  <c r="D587" i="3"/>
  <c r="D586" i="3"/>
  <c r="D585" i="3"/>
  <c r="D584" i="3"/>
  <c r="D583" i="3"/>
  <c r="D582" i="3"/>
  <c r="D581" i="3"/>
  <c r="D580" i="3"/>
  <c r="D579" i="3"/>
  <c r="D578" i="3"/>
  <c r="D577" i="3"/>
  <c r="D576" i="3"/>
  <c r="D575" i="3"/>
  <c r="D574" i="3"/>
  <c r="D573" i="3"/>
  <c r="D572" i="3"/>
  <c r="D571" i="3"/>
  <c r="D570" i="3"/>
  <c r="D569" i="3"/>
  <c r="D568" i="3"/>
  <c r="D567" i="3"/>
  <c r="D566" i="3"/>
  <c r="D565" i="3"/>
  <c r="D564" i="3"/>
  <c r="D563" i="3"/>
  <c r="D562" i="3"/>
  <c r="D561" i="3"/>
  <c r="D560" i="3"/>
  <c r="D559" i="3"/>
  <c r="D558" i="3"/>
  <c r="D557" i="3"/>
  <c r="D556" i="3"/>
  <c r="D555" i="3"/>
  <c r="D554" i="3"/>
  <c r="D553" i="3"/>
  <c r="D552" i="3"/>
  <c r="D551" i="3"/>
  <c r="D550" i="3"/>
  <c r="D549" i="3"/>
  <c r="D548" i="3"/>
  <c r="D547" i="3"/>
  <c r="D546" i="3"/>
  <c r="D545" i="3"/>
  <c r="D544" i="3"/>
  <c r="D543" i="3"/>
  <c r="D542" i="3"/>
  <c r="D541" i="3"/>
  <c r="D540" i="3"/>
  <c r="D539" i="3"/>
  <c r="D538" i="3"/>
  <c r="D537" i="3"/>
  <c r="D536" i="3"/>
  <c r="D535" i="3"/>
  <c r="D534" i="3"/>
  <c r="D533" i="3"/>
  <c r="D532" i="3"/>
  <c r="D531" i="3"/>
  <c r="D530" i="3"/>
  <c r="D529" i="3"/>
  <c r="D528" i="3"/>
  <c r="D527" i="3"/>
  <c r="D526" i="3"/>
  <c r="D525" i="3"/>
  <c r="D524" i="3"/>
  <c r="D523" i="3"/>
  <c r="D522" i="3"/>
  <c r="D521" i="3"/>
  <c r="D520" i="3"/>
  <c r="D519" i="3"/>
  <c r="D518" i="3"/>
  <c r="D517" i="3"/>
  <c r="D516" i="3"/>
  <c r="D515" i="3"/>
  <c r="D514" i="3"/>
  <c r="D513" i="3"/>
  <c r="D512" i="3"/>
  <c r="D511" i="3"/>
  <c r="D510" i="3"/>
  <c r="D509" i="3"/>
  <c r="D508" i="3"/>
  <c r="D507" i="3"/>
  <c r="D506" i="3"/>
  <c r="D505" i="3"/>
  <c r="D504" i="3"/>
  <c r="D503" i="3"/>
  <c r="D502" i="3"/>
  <c r="D501" i="3"/>
  <c r="D500" i="3"/>
  <c r="D499" i="3"/>
  <c r="D498" i="3"/>
  <c r="D497" i="3"/>
  <c r="D496" i="3"/>
  <c r="D495" i="3"/>
  <c r="D494" i="3"/>
  <c r="D493" i="3"/>
  <c r="D492" i="3"/>
  <c r="D491" i="3"/>
  <c r="D490" i="3"/>
  <c r="D489" i="3"/>
  <c r="D488" i="3"/>
  <c r="D487" i="3"/>
  <c r="D486" i="3"/>
  <c r="D485" i="3"/>
  <c r="D484" i="3"/>
  <c r="D483" i="3"/>
  <c r="D482" i="3"/>
  <c r="D481" i="3"/>
  <c r="D480" i="3"/>
  <c r="D479" i="3"/>
  <c r="D478" i="3"/>
  <c r="D477" i="3"/>
  <c r="D476" i="3"/>
  <c r="D475" i="3"/>
  <c r="D474" i="3"/>
  <c r="D473" i="3"/>
  <c r="D472" i="3"/>
  <c r="D471" i="3"/>
  <c r="D470" i="3"/>
  <c r="D469" i="3"/>
  <c r="D468" i="3"/>
  <c r="D467" i="3"/>
  <c r="D466" i="3"/>
  <c r="D465" i="3"/>
  <c r="D464" i="3"/>
  <c r="D463" i="3"/>
  <c r="D462" i="3"/>
  <c r="D461" i="3"/>
  <c r="D460" i="3"/>
  <c r="D459" i="3"/>
  <c r="D458" i="3"/>
  <c r="D457" i="3"/>
  <c r="D456" i="3"/>
  <c r="D455" i="3"/>
  <c r="D454" i="3"/>
  <c r="D453" i="3"/>
  <c r="D452" i="3"/>
  <c r="D451" i="3"/>
  <c r="D450" i="3"/>
  <c r="D449" i="3"/>
  <c r="D448" i="3"/>
  <c r="D447" i="3"/>
  <c r="D446" i="3"/>
  <c r="D445" i="3"/>
  <c r="D444" i="3"/>
  <c r="D443" i="3"/>
  <c r="D442" i="3"/>
  <c r="D441" i="3"/>
  <c r="D440" i="3"/>
  <c r="D439" i="3"/>
  <c r="D438" i="3"/>
  <c r="D437" i="3"/>
  <c r="D436" i="3"/>
  <c r="D435" i="3"/>
  <c r="D434" i="3"/>
  <c r="D433" i="3"/>
  <c r="D432" i="3"/>
  <c r="D431" i="3"/>
  <c r="D430" i="3"/>
  <c r="D429" i="3"/>
  <c r="D428" i="3"/>
  <c r="D427" i="3"/>
  <c r="D426" i="3"/>
  <c r="D425" i="3"/>
  <c r="D424" i="3"/>
  <c r="D423" i="3"/>
  <c r="D422" i="3"/>
  <c r="D421" i="3"/>
  <c r="D420" i="3"/>
  <c r="D419" i="3"/>
  <c r="D418" i="3"/>
  <c r="D417" i="3"/>
  <c r="D416" i="3"/>
  <c r="D415" i="3"/>
  <c r="D414" i="3"/>
  <c r="D413" i="3"/>
  <c r="D412" i="3"/>
  <c r="D411" i="3"/>
  <c r="D410" i="3"/>
  <c r="D409" i="3"/>
  <c r="D408" i="3"/>
  <c r="D407" i="3"/>
  <c r="D406" i="3"/>
  <c r="D405" i="3"/>
  <c r="D404" i="3"/>
  <c r="D403" i="3"/>
  <c r="D402" i="3"/>
  <c r="D401" i="3"/>
  <c r="D400" i="3"/>
  <c r="D399" i="3"/>
  <c r="D398" i="3"/>
  <c r="D397" i="3"/>
  <c r="D396" i="3"/>
  <c r="D395" i="3"/>
  <c r="D394" i="3"/>
  <c r="D393" i="3"/>
  <c r="D392" i="3"/>
  <c r="D391" i="3"/>
  <c r="D390" i="3"/>
  <c r="D389" i="3"/>
  <c r="D388" i="3"/>
  <c r="D387" i="3"/>
  <c r="D386" i="3"/>
  <c r="D385" i="3"/>
  <c r="D384" i="3"/>
  <c r="D383" i="3"/>
  <c r="D382"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6" i="3"/>
  <c r="D345" i="3"/>
  <c r="D344" i="3"/>
  <c r="D343" i="3"/>
  <c r="D342" i="3"/>
  <c r="D341" i="3"/>
  <c r="D340" i="3"/>
  <c r="D339" i="3"/>
  <c r="D338" i="3"/>
  <c r="D337" i="3"/>
  <c r="D336" i="3"/>
  <c r="D335" i="3"/>
  <c r="D334" i="3"/>
  <c r="D333" i="3"/>
  <c r="D332" i="3"/>
  <c r="D331" i="3"/>
  <c r="D330" i="3"/>
  <c r="D329" i="3"/>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D1" i="3"/>
  <c r="B2403" i="3"/>
  <c r="B2402" i="3"/>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D104" i="1"/>
  <c r="B104" i="1"/>
  <c r="B103" i="1"/>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 r="L7" i="5" l="1"/>
  <c r="H7" i="5"/>
  <c r="H8" i="5"/>
  <c r="L8" i="5"/>
  <c r="I1" i="5"/>
  <c r="I14" i="5" s="1"/>
  <c r="I15" i="5"/>
  <c r="S12" i="8" s="1"/>
  <c r="D18" i="5"/>
  <c r="Q12" i="8" s="1"/>
  <c r="L9" i="5"/>
  <c r="H9" i="5"/>
  <c r="G7" i="5"/>
  <c r="I2" i="5"/>
  <c r="H10" i="5"/>
  <c r="L10" i="5"/>
  <c r="G8" i="5"/>
  <c r="I3" i="5"/>
  <c r="H11" i="5"/>
  <c r="L11" i="5"/>
  <c r="E7" i="5"/>
  <c r="G1" i="5"/>
  <c r="G9" i="5"/>
  <c r="I4" i="5"/>
  <c r="H12" i="5"/>
  <c r="L12" i="5"/>
  <c r="E12" i="5"/>
  <c r="E8" i="5"/>
  <c r="G2" i="5"/>
  <c r="G10" i="5"/>
  <c r="E1" i="5"/>
  <c r="D14" i="5" s="1"/>
  <c r="E9" i="5"/>
  <c r="G3" i="5"/>
  <c r="G11" i="5"/>
  <c r="L6" i="5"/>
  <c r="H6" i="5"/>
  <c r="E2" i="5"/>
  <c r="E10" i="5"/>
  <c r="G4" i="5"/>
  <c r="G12" i="5"/>
  <c r="M4" i="7"/>
  <c r="M12" i="7"/>
  <c r="R12" i="7"/>
  <c r="P17" i="7"/>
  <c r="P18" i="7" s="1"/>
  <c r="D17" i="7"/>
  <c r="D20" i="7"/>
  <c r="U11" i="8" s="1"/>
  <c r="D19" i="7"/>
  <c r="M6" i="7"/>
  <c r="N6" i="7"/>
  <c r="S11" i="8"/>
  <c r="N9" i="7"/>
  <c r="M9" i="7"/>
  <c r="M15" i="7"/>
  <c r="N15" i="7"/>
  <c r="AE11" i="8"/>
  <c r="BL12" i="8" l="1"/>
  <c r="D15" i="5"/>
  <c r="D17" i="5"/>
  <c r="U12" i="8" s="1"/>
  <c r="X12" i="8" s="1"/>
  <c r="N11" i="5"/>
  <c r="O11" i="5" s="1"/>
  <c r="F11" i="5"/>
  <c r="M11" i="5"/>
  <c r="F8" i="5"/>
  <c r="N8" i="5"/>
  <c r="O8" i="5" s="1"/>
  <c r="M8" i="5"/>
  <c r="N12" i="5"/>
  <c r="O12" i="5" s="1"/>
  <c r="F12" i="5"/>
  <c r="M12" i="5"/>
  <c r="F10" i="5"/>
  <c r="N10" i="5"/>
  <c r="O10" i="5" s="1"/>
  <c r="M10" i="5"/>
  <c r="D16" i="5"/>
  <c r="N6" i="5"/>
  <c r="O6" i="5" s="1"/>
  <c r="F6" i="5"/>
  <c r="M6" i="5"/>
  <c r="N9" i="5"/>
  <c r="O9" i="5" s="1"/>
  <c r="F9" i="5"/>
  <c r="M9" i="5"/>
  <c r="F7" i="5"/>
  <c r="N7" i="5"/>
  <c r="O7" i="5" s="1"/>
  <c r="M7" i="5"/>
  <c r="D18" i="7"/>
  <c r="L11" i="8" s="1"/>
  <c r="X11" i="8"/>
  <c r="I19" i="7"/>
  <c r="Z11" i="8" s="1"/>
  <c r="O14" i="5" l="1"/>
  <c r="I16" i="5"/>
  <c r="BR12" i="8"/>
  <c r="L12" i="8"/>
  <c r="AJ12" i="8"/>
  <c r="AC11" i="8"/>
  <c r="Z12" i="8" l="1"/>
  <c r="AC12" i="8"/>
  <c r="AE12" i="8"/>
  <c r="O15" i="5"/>
  <c r="AL12" i="8" l="1"/>
  <c r="AR12" i="8"/>
</calcChain>
</file>

<file path=xl/sharedStrings.xml><?xml version="1.0" encoding="utf-8"?>
<sst xmlns="http://schemas.openxmlformats.org/spreadsheetml/2006/main" count="1602" uniqueCount="200">
  <si>
    <t>System</t>
  </si>
  <si>
    <t>DK</t>
  </si>
  <si>
    <t>Mkt price</t>
  </si>
  <si>
    <t>number of weeks</t>
  </si>
  <si>
    <t>From</t>
  </si>
  <si>
    <t>To</t>
  </si>
  <si>
    <t>Pricebook 1/11-2011 export to excel</t>
  </si>
  <si>
    <t>MtM</t>
  </si>
  <si>
    <t>Total qty</t>
  </si>
  <si>
    <t>Price</t>
  </si>
  <si>
    <t>Avg qty</t>
  </si>
  <si>
    <t>price</t>
  </si>
  <si>
    <t>Rem hours</t>
  </si>
  <si>
    <t>Mkt.price</t>
  </si>
  <si>
    <t>MtM value</t>
  </si>
  <si>
    <t>Unreal pl</t>
  </si>
  <si>
    <t>SE4</t>
  </si>
  <si>
    <t>NPS</t>
  </si>
  <si>
    <t>* NPS Base has Price profile, but the system does not use these in the calculations, so to get the proper prices set price profile to None and export the price curve from price book</t>
  </si>
  <si>
    <t>* only price from 2/11-30/11</t>
  </si>
  <si>
    <t>Report Parameters</t>
  </si>
  <si>
    <t>Position Monitor - Default View</t>
  </si>
  <si>
    <t>Single date</t>
  </si>
  <si>
    <t>Transaction Filter Name</t>
  </si>
  <si>
    <t>127: El-Struct-EPAD-EUR (Common)</t>
  </si>
  <si>
    <t>GenCon Filter Name</t>
  </si>
  <si>
    <t>(none)</t>
  </si>
  <si>
    <t>Report Date</t>
  </si>
  <si>
    <t>Report Currency</t>
  </si>
  <si>
    <t>EUR</t>
  </si>
  <si>
    <t>Report Settings</t>
  </si>
  <si>
    <t>Mark to Market Based on</t>
  </si>
  <si>
    <t>EFM curves</t>
  </si>
  <si>
    <t>Include broker and clearing fees in P&amp;L</t>
  </si>
  <si>
    <t>Delta adjusted option exposure</t>
  </si>
  <si>
    <t>Use Volatility Surface for options</t>
  </si>
  <si>
    <t>Group and report by</t>
  </si>
  <si>
    <t>Portfolio</t>
  </si>
  <si>
    <t>Next weekday is historic</t>
  </si>
  <si>
    <t>Use actual date spot rates</t>
  </si>
  <si>
    <t>Exclude Grand total and sub totals</t>
  </si>
  <si>
    <t>Use live EFM currency and interest rates</t>
  </si>
  <si>
    <t>Group transactions by group field</t>
  </si>
  <si>
    <t>Position Grouping Method</t>
  </si>
  <si>
    <t>NPVWA</t>
  </si>
  <si>
    <t>Exclude CfDs From Exposure</t>
  </si>
  <si>
    <t>Aggregate deals (for supported instruments)</t>
  </si>
  <si>
    <t>Draft transactions are included.</t>
  </si>
  <si>
    <t>Intrinsic evaluation of capacity deals.</t>
  </si>
  <si>
    <t>Use End of Day reporting</t>
  </si>
  <si>
    <t>Aggregate inventories</t>
  </si>
  <si>
    <t>System Parameters</t>
  </si>
  <si>
    <t>Contract Manager version</t>
  </si>
  <si>
    <t>2017.1.1.20</t>
  </si>
  <si>
    <t>Front Manager version</t>
  </si>
  <si>
    <t>Installation name</t>
  </si>
  <si>
    <t>DAILY_QAECM_Reg171</t>
  </si>
  <si>
    <t>User name</t>
  </si>
  <si>
    <t>Vizard</t>
  </si>
  <si>
    <t>Messages</t>
  </si>
  <si>
    <t>Forward exchange model is Interest Parity Curve</t>
  </si>
  <si>
    <t>Forward exchange currency source is Viz</t>
  </si>
  <si>
    <t>Date for NO1 close prices is 01.11.2011</t>
  </si>
  <si>
    <t>Date for DK2 close prices is 01.11.2011</t>
  </si>
  <si>
    <t>Date for SE4 close prices is 01.11.2011</t>
  </si>
  <si>
    <t>Date for NPS Base close prices is 01.11.2011</t>
  </si>
  <si>
    <t>Date for NPS Peak close prices is 01.11.2011</t>
  </si>
  <si>
    <t>Pos. Status</t>
  </si>
  <si>
    <t>SortGroup</t>
  </si>
  <si>
    <t>Commodity</t>
  </si>
  <si>
    <t>Description</t>
  </si>
  <si>
    <t>Timezone</t>
  </si>
  <si>
    <t>Qty.</t>
  </si>
  <si>
    <t>Unit</t>
  </si>
  <si>
    <t>Instr. type</t>
  </si>
  <si>
    <t>Min Vol</t>
  </si>
  <si>
    <t>Used Vol</t>
  </si>
  <si>
    <t>Hours</t>
  </si>
  <si>
    <t>Bk. price</t>
  </si>
  <si>
    <t>Price Unit</t>
  </si>
  <si>
    <t>Bk. value</t>
  </si>
  <si>
    <t>Mkt. price</t>
  </si>
  <si>
    <t>Price Source</t>
  </si>
  <si>
    <t>Gross value</t>
  </si>
  <si>
    <t>Trade P/L Deliv.</t>
  </si>
  <si>
    <t>Trade P/L Undeliv.</t>
  </si>
  <si>
    <t>Trade P/L</t>
  </si>
  <si>
    <t>Real. P/L</t>
  </si>
  <si>
    <t>Unreal. P/L</t>
  </si>
  <si>
    <t>Net P/L</t>
  </si>
  <si>
    <t>CFs to Date</t>
  </si>
  <si>
    <t>Fwd CFs</t>
  </si>
  <si>
    <t>Net CFs</t>
  </si>
  <si>
    <t>Expiry</t>
  </si>
  <si>
    <t>Strike</t>
  </si>
  <si>
    <t>U. price</t>
  </si>
  <si>
    <t>Volat.</t>
  </si>
  <si>
    <t>Delta</t>
  </si>
  <si>
    <t>Gamma</t>
  </si>
  <si>
    <t>Theta</t>
  </si>
  <si>
    <t>Vega</t>
  </si>
  <si>
    <t>Rho</t>
  </si>
  <si>
    <t>Curr.</t>
  </si>
  <si>
    <t>Curr. Source</t>
  </si>
  <si>
    <t>PriceBasis</t>
  </si>
  <si>
    <t>Load</t>
  </si>
  <si>
    <t>Del. type</t>
  </si>
  <si>
    <t>Exp MW Yr</t>
  </si>
  <si>
    <t>Exp MWh</t>
  </si>
  <si>
    <t>Fees Paid</t>
  </si>
  <si>
    <t>Message</t>
  </si>
  <si>
    <t>Period</t>
  </si>
  <si>
    <t>Product</t>
  </si>
  <si>
    <t>Delta Qty.</t>
  </si>
  <si>
    <t>Execution Venue</t>
  </si>
  <si>
    <t>0189 Electricity-Struct-EPAD-EUR</t>
  </si>
  <si>
    <t>Expired</t>
  </si>
  <si>
    <t>Electricity</t>
  </si>
  <si>
    <t>Electricity-Struct-EPAD-EUR-Peak-Norway1-Financial-Daily-Post-Delivery - Peak Profile</t>
  </si>
  <si>
    <t>13.06.2010</t>
  </si>
  <si>
    <t>20.09.2010</t>
  </si>
  <si>
    <t>CET</t>
  </si>
  <si>
    <t>MW</t>
  </si>
  <si>
    <t>Structured Deal</t>
  </si>
  <si>
    <t>MWh</t>
  </si>
  <si>
    <t>Viz</t>
  </si>
  <si>
    <t>Norway 1</t>
  </si>
  <si>
    <t>Financial</t>
  </si>
  <si>
    <t>Other Period</t>
  </si>
  <si>
    <t>Electricity-Struct-EPAD-EUR-Base-SYOSL-Daily-Post-Delivery - Base</t>
  </si>
  <si>
    <t>SYOSL</t>
  </si>
  <si>
    <t>Base</t>
  </si>
  <si>
    <t>Other Period - Base</t>
  </si>
  <si>
    <t>Electricity-Struct-EPAD-EUR-Base-SYCPH-Daily-Post-Delivery - Base</t>
  </si>
  <si>
    <t>SYCPH</t>
  </si>
  <si>
    <t>Physical</t>
  </si>
  <si>
    <t>Active</t>
  </si>
  <si>
    <t>Electricity-Struct-EPAD-EUR-Base-SYMAL-Financial-Monthly-In-Delivery - Base</t>
  </si>
  <si>
    <t>01.10.2011</t>
  </si>
  <si>
    <t>31.12.2012</t>
  </si>
  <si>
    <t>ECS Curve</t>
  </si>
  <si>
    <t>SYMAL</t>
  </si>
  <si>
    <t>Electricity-Struct-EPAD-EUR-Base-Sweden4-Financial-Weekly-In-Delivery - Base</t>
  </si>
  <si>
    <t>03.10.2011</t>
  </si>
  <si>
    <t>25.12.2011</t>
  </si>
  <si>
    <t>Sweden 4</t>
  </si>
  <si>
    <t>Electricity-Struct-EPAD-EUR-Base-Norway1-Physical-Hourly-Pre-Delivery - Base</t>
  </si>
  <si>
    <t>04.04.2014</t>
  </si>
  <si>
    <t>12.07.2014</t>
  </si>
  <si>
    <t>Remaining qty</t>
  </si>
  <si>
    <t>Avg price</t>
  </si>
  <si>
    <t>book price</t>
  </si>
  <si>
    <t>Used vol</t>
  </si>
  <si>
    <t>Real pl</t>
  </si>
  <si>
    <t>Cash Flow Monitor</t>
  </si>
  <si>
    <t>View From Date</t>
  </si>
  <si>
    <t>View To Date</t>
  </si>
  <si>
    <t>View Type</t>
  </si>
  <si>
    <t>Actual CFs</t>
  </si>
  <si>
    <t>View By</t>
  </si>
  <si>
    <t>Total</t>
  </si>
  <si>
    <t>CET/CET06-06</t>
  </si>
  <si>
    <t>Discount CFs</t>
  </si>
  <si>
    <t>Off</t>
  </si>
  <si>
    <t>Option valuation method</t>
  </si>
  <si>
    <t>Delta Valuation</t>
  </si>
  <si>
    <t>Group and report per CounterParty</t>
  </si>
  <si>
    <t>Treat futures as forwards</t>
  </si>
  <si>
    <t>Split locked-in and open CFs</t>
  </si>
  <si>
    <t>Allocate option premiums and cash settlement evenly to underlying period</t>
  </si>
  <si>
    <t>Adjust Daily Fwd prices to period price in Actual views when EFM curve is discounted</t>
  </si>
  <si>
    <t>Show NordPool CfD volumes in volume views</t>
  </si>
  <si>
    <t>Use actual date spot rates for contract to report currency conversions</t>
  </si>
  <si>
    <t>Report per transaction</t>
  </si>
  <si>
    <t>End Of Day Evaluation</t>
  </si>
  <si>
    <t>2017.1.1.22</t>
  </si>
  <si>
    <t>Id</t>
  </si>
  <si>
    <t>Subtotal - Electricity-Struct-EPAD-EUR</t>
  </si>
  <si>
    <t>Subtotal - Structured Deal</t>
  </si>
  <si>
    <t>Electricity-Struct-EPAD-EUR-Peak-Norway1-Financial-Daily-Post-Delivery</t>
  </si>
  <si>
    <t>Electricity-Struct-EPAD-EUR-Base-SYOSL-Daily-Post-Delivery</t>
  </si>
  <si>
    <t>Electricity-Struct-EPAD-EUR-Base-SYCPH-Daily-Post-Delivery</t>
  </si>
  <si>
    <t>Electricity-Struct-EPAD-EUR-Base-Sweden4-Financial-Weekly-In-Delivery</t>
  </si>
  <si>
    <t>Electricity-Struct-EPAD-EUR-Base-SYMAL-Financial-Monthly-In-Delivery</t>
  </si>
  <si>
    <t>Electricity-Struct-EPAD-EUR-Base-Norway1-Physical-Hourly-Pre-Delivery</t>
  </si>
  <si>
    <t>Grand Total</t>
  </si>
  <si>
    <t>2017.1.1.23</t>
  </si>
  <si>
    <t>Actual P&amp;L</t>
  </si>
  <si>
    <t>Used qty</t>
  </si>
  <si>
    <t>Real PL</t>
  </si>
  <si>
    <t>sys</t>
  </si>
  <si>
    <t>no1</t>
  </si>
  <si>
    <t xml:space="preserve">Other Period - </t>
  </si>
  <si>
    <t>Q in profile</t>
  </si>
  <si>
    <t>Price in profile</t>
  </si>
  <si>
    <t>Q outside profile</t>
  </si>
  <si>
    <t>Price outside profile</t>
  </si>
  <si>
    <t>qty</t>
  </si>
  <si>
    <t>Deliveries</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</si>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</sst>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 mmmm\ yyyy"/>
  </numFmts>
  <fonts count="6" x14ac:knownFonts="1">
    <font>
      <sz val="11"/>
      <color theme="1"/>
      <name val="Calibri"/>
      <family val="2"/>
      <scheme val="minor"/>
    </font>
    <font>
      <sz val="11"/>
      <color indexed="8"/>
      <name val="Calibri"/>
      <family val="2"/>
    </font>
    <font>
      <sz val="11"/>
      <color rgb="FF000000"/>
      <name val="Calibri"/>
      <family val="2"/>
      <scheme val="minor"/>
    </font>
    <font>
      <b/>
      <sz val="11"/>
      <color indexed="8"/>
      <name val="Calibri"/>
      <family val="2"/>
    </font>
    <font>
      <sz val="11"/>
      <name val="Calibri"/>
      <family val="2"/>
    </font>
    <font>
      <b/>
      <sz val="11"/>
      <color rgb="FF000000"/>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C000"/>
        <bgColor indexed="64"/>
      </patternFill>
    </fill>
  </fills>
  <borders count="9">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0">
    <xf numFmtId="0" fontId="0" fillId="0" borderId="0" xfId="0"/>
    <xf numFmtId="14" fontId="0" fillId="0" borderId="0" xfId="0" applyNumberFormat="1" applyAlignment="1">
      <alignment vertical="center" wrapText="1"/>
    </xf>
    <xf numFmtId="0" fontId="0" fillId="0" borderId="0" xfId="0" applyAlignment="1">
      <alignment vertical="center" wrapText="1"/>
    </xf>
    <xf numFmtId="22" fontId="0" fillId="0" borderId="0" xfId="0" applyNumberFormat="1" applyAlignment="1">
      <alignment vertical="center" wrapText="1"/>
    </xf>
    <xf numFmtId="0" fontId="1" fillId="0" borderId="0" xfId="0" applyNumberFormat="1" applyFont="1" applyFill="1" applyBorder="1" applyAlignment="1" applyProtection="1"/>
    <xf numFmtId="14" fontId="1" fillId="0" borderId="0" xfId="0" applyNumberFormat="1" applyFont="1" applyFill="1" applyBorder="1" applyAlignment="1" applyProtection="1"/>
    <xf numFmtId="0" fontId="0" fillId="2" borderId="0" xfId="0" applyFill="1"/>
    <xf numFmtId="0" fontId="0" fillId="2" borderId="0" xfId="0" applyNumberFormat="1" applyFill="1"/>
    <xf numFmtId="0" fontId="0" fillId="0" borderId="0" xfId="0" quotePrefix="1"/>
    <xf numFmtId="0" fontId="2" fillId="0" borderId="0" xfId="0" applyFont="1"/>
    <xf numFmtId="0" fontId="3" fillId="0" borderId="1" xfId="0" applyNumberFormat="1" applyFont="1" applyFill="1" applyBorder="1" applyAlignment="1" applyProtection="1">
      <alignment horizontal="centerContinuous"/>
    </xf>
    <xf numFmtId="0" fontId="1" fillId="0" borderId="2" xfId="0" applyNumberFormat="1" applyFont="1" applyFill="1" applyBorder="1" applyAlignment="1" applyProtection="1">
      <alignment horizontal="centerContinuous"/>
    </xf>
    <xf numFmtId="0" fontId="1" fillId="0" borderId="3" xfId="0" applyNumberFormat="1" applyFont="1" applyFill="1" applyBorder="1" applyAlignment="1" applyProtection="1"/>
    <xf numFmtId="0" fontId="1" fillId="0" borderId="4" xfId="0" applyNumberFormat="1" applyFont="1" applyFill="1" applyBorder="1" applyAlignment="1" applyProtection="1">
      <alignment horizontal="center"/>
    </xf>
    <xf numFmtId="0" fontId="1" fillId="0" borderId="5" xfId="0" applyNumberFormat="1" applyFont="1" applyFill="1" applyBorder="1" applyAlignment="1" applyProtection="1"/>
    <xf numFmtId="0" fontId="1" fillId="0" borderId="6" xfId="0" applyNumberFormat="1" applyFont="1" applyFill="1" applyBorder="1" applyAlignment="1" applyProtection="1">
      <alignment horizontal="center"/>
    </xf>
    <xf numFmtId="164" fontId="1" fillId="0" borderId="6" xfId="0" applyNumberFormat="1" applyFont="1" applyFill="1" applyBorder="1" applyAlignment="1" applyProtection="1">
      <alignment horizontal="center"/>
    </xf>
    <xf numFmtId="0" fontId="1" fillId="0" borderId="7" xfId="0" applyNumberFormat="1" applyFont="1" applyFill="1" applyBorder="1" applyAlignment="1" applyProtection="1"/>
    <xf numFmtId="0" fontId="1" fillId="0" borderId="8" xfId="0" applyNumberFormat="1" applyFont="1" applyFill="1" applyBorder="1" applyAlignment="1" applyProtection="1">
      <alignment horizontal="center"/>
    </xf>
    <xf numFmtId="0" fontId="3" fillId="0" borderId="0" xfId="0" quotePrefix="1" applyNumberFormat="1" applyFont="1" applyFill="1" applyBorder="1" applyAlignment="1" applyProtection="1">
      <alignment wrapText="1"/>
    </xf>
    <xf numFmtId="0" fontId="1" fillId="0" borderId="0" xfId="0" quotePrefix="1" applyNumberFormat="1" applyFont="1" applyFill="1" applyBorder="1" applyAlignment="1" applyProtection="1"/>
    <xf numFmtId="0" fontId="1" fillId="2" borderId="0" xfId="0" quotePrefix="1" applyNumberFormat="1" applyFont="1" applyFill="1" applyBorder="1" applyAlignment="1" applyProtection="1"/>
    <xf numFmtId="0" fontId="1" fillId="2" borderId="0" xfId="0" applyNumberFormat="1" applyFont="1" applyFill="1" applyBorder="1" applyAlignment="1" applyProtection="1"/>
    <xf numFmtId="0" fontId="0" fillId="0" borderId="0" xfId="0" applyFill="1"/>
    <xf numFmtId="0" fontId="4" fillId="3" borderId="0" xfId="0" applyNumberFormat="1" applyFont="1" applyFill="1" applyBorder="1" applyAlignment="1" applyProtection="1"/>
    <xf numFmtId="0" fontId="5" fillId="0" borderId="0" xfId="0" applyFont="1" applyAlignment="1">
      <alignment wrapText="1"/>
    </xf>
    <xf numFmtId="0" fontId="2" fillId="2" borderId="0" xfId="0" applyFont="1" applyFill="1"/>
    <xf numFmtId="0" fontId="0" fillId="0" borderId="0" xfId="0" applyNumberFormat="1" applyAlignment="1">
      <alignment vertical="center" wrapText="1"/>
    </xf>
    <xf numFmtId="0" fontId="0" fillId="0" borderId="0" xfId="0" applyNumberFormat="1"/>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25</xdr:row>
      <xdr:rowOff>0</xdr:rowOff>
    </xdr:from>
    <xdr:to>
      <xdr:col>17</xdr:col>
      <xdr:colOff>446261</xdr:colOff>
      <xdr:row>64</xdr:row>
      <xdr:rowOff>37167</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4381500"/>
          <a:ext cx="11314286" cy="74666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2"/>
  <sheetViews>
    <sheetView workbookViewId="0">
      <selection activeCell="J85" sqref="J84:J85"/>
    </sheetView>
  </sheetViews>
  <sheetFormatPr defaultRowHeight="15" x14ac:dyDescent="0.25"/>
  <cols>
    <col min="1" max="1" width="10.140625" bestFit="1" customWidth="1"/>
    <col min="2" max="2" width="9.7109375" customWidth="1"/>
  </cols>
  <sheetData>
    <row r="1" spans="1:4" x14ac:dyDescent="0.25">
      <c r="B1" t="s">
        <v>0</v>
      </c>
      <c r="C1" t="s">
        <v>1</v>
      </c>
    </row>
    <row r="2" spans="1:4" x14ac:dyDescent="0.25">
      <c r="A2" s="1">
        <v>40342</v>
      </c>
      <c r="B2" s="2">
        <v>28.41</v>
      </c>
      <c r="C2" s="2">
        <v>28.93</v>
      </c>
      <c r="D2">
        <f>C2-B2</f>
        <v>0.51999999999999957</v>
      </c>
    </row>
    <row r="3" spans="1:4" x14ac:dyDescent="0.25">
      <c r="A3" s="1">
        <v>40343</v>
      </c>
      <c r="B3" s="2">
        <v>47.53</v>
      </c>
      <c r="C3" s="2">
        <v>47.11</v>
      </c>
      <c r="D3">
        <f t="shared" ref="D3:D66" si="0">C3-B3</f>
        <v>-0.42000000000000171</v>
      </c>
    </row>
    <row r="4" spans="1:4" x14ac:dyDescent="0.25">
      <c r="A4" s="1">
        <v>40344</v>
      </c>
      <c r="B4" s="2">
        <v>47.17</v>
      </c>
      <c r="C4" s="2">
        <v>45.95</v>
      </c>
      <c r="D4">
        <f t="shared" si="0"/>
        <v>-1.2199999999999989</v>
      </c>
    </row>
    <row r="5" spans="1:4" x14ac:dyDescent="0.25">
      <c r="A5" s="1">
        <v>40345</v>
      </c>
      <c r="B5" s="2">
        <v>49.29</v>
      </c>
      <c r="C5" s="2">
        <v>49.58</v>
      </c>
      <c r="D5">
        <f t="shared" si="0"/>
        <v>0.28999999999999915</v>
      </c>
    </row>
    <row r="6" spans="1:4" x14ac:dyDescent="0.25">
      <c r="A6" s="1">
        <v>40346</v>
      </c>
      <c r="B6" s="2">
        <v>50.59</v>
      </c>
      <c r="C6" s="2">
        <v>51.08</v>
      </c>
      <c r="D6">
        <f t="shared" si="0"/>
        <v>0.48999999999999488</v>
      </c>
    </row>
    <row r="7" spans="1:4" x14ac:dyDescent="0.25">
      <c r="A7" s="1">
        <v>40347</v>
      </c>
      <c r="B7" s="2">
        <v>46.02</v>
      </c>
      <c r="C7" s="2">
        <v>45.98</v>
      </c>
      <c r="D7">
        <f t="shared" si="0"/>
        <v>-4.0000000000006253E-2</v>
      </c>
    </row>
    <row r="8" spans="1:4" x14ac:dyDescent="0.25">
      <c r="A8" s="1">
        <v>40348</v>
      </c>
      <c r="B8" s="2">
        <v>42.19</v>
      </c>
      <c r="C8" s="2">
        <v>40.94</v>
      </c>
      <c r="D8">
        <f t="shared" si="0"/>
        <v>-1.25</v>
      </c>
    </row>
    <row r="9" spans="1:4" x14ac:dyDescent="0.25">
      <c r="A9" s="1">
        <v>40349</v>
      </c>
      <c r="B9" s="2">
        <v>40.049999999999997</v>
      </c>
      <c r="C9" s="2">
        <v>31.78</v>
      </c>
      <c r="D9">
        <f t="shared" si="0"/>
        <v>-8.269999999999996</v>
      </c>
    </row>
    <row r="10" spans="1:4" x14ac:dyDescent="0.25">
      <c r="A10" s="1">
        <v>40350</v>
      </c>
      <c r="B10" s="2">
        <v>47.55</v>
      </c>
      <c r="C10" s="2">
        <v>47.13</v>
      </c>
      <c r="D10">
        <f t="shared" si="0"/>
        <v>-0.4199999999999946</v>
      </c>
    </row>
    <row r="11" spans="1:4" x14ac:dyDescent="0.25">
      <c r="A11" s="1">
        <v>40351</v>
      </c>
      <c r="B11" s="2">
        <v>47.9</v>
      </c>
      <c r="C11" s="2">
        <v>47.99</v>
      </c>
      <c r="D11">
        <f t="shared" si="0"/>
        <v>9.0000000000003411E-2</v>
      </c>
    </row>
    <row r="12" spans="1:4" x14ac:dyDescent="0.25">
      <c r="A12" s="1">
        <v>40352</v>
      </c>
      <c r="B12" s="2">
        <v>46.91</v>
      </c>
      <c r="C12" s="2">
        <v>48.52</v>
      </c>
      <c r="D12">
        <f t="shared" si="0"/>
        <v>1.6100000000000065</v>
      </c>
    </row>
    <row r="13" spans="1:4" x14ac:dyDescent="0.25">
      <c r="A13" s="1">
        <v>40353</v>
      </c>
      <c r="B13" s="2">
        <v>47.48</v>
      </c>
      <c r="C13" s="2">
        <v>51.24</v>
      </c>
      <c r="D13">
        <f t="shared" si="0"/>
        <v>3.7600000000000051</v>
      </c>
    </row>
    <row r="14" spans="1:4" x14ac:dyDescent="0.25">
      <c r="A14" s="1">
        <v>40354</v>
      </c>
      <c r="B14" s="2">
        <v>42.15</v>
      </c>
      <c r="C14" s="2">
        <v>45.53</v>
      </c>
      <c r="D14">
        <f t="shared" si="0"/>
        <v>3.3800000000000026</v>
      </c>
    </row>
    <row r="15" spans="1:4" x14ac:dyDescent="0.25">
      <c r="A15" s="1">
        <v>40355</v>
      </c>
      <c r="B15" s="2">
        <v>39.67</v>
      </c>
      <c r="C15" s="2">
        <v>37.86</v>
      </c>
      <c r="D15">
        <f t="shared" si="0"/>
        <v>-1.8100000000000023</v>
      </c>
    </row>
    <row r="16" spans="1:4" x14ac:dyDescent="0.25">
      <c r="A16" s="1">
        <v>40356</v>
      </c>
      <c r="B16" s="2">
        <v>39.299999999999997</v>
      </c>
      <c r="C16" s="2">
        <v>38.11</v>
      </c>
      <c r="D16">
        <f t="shared" si="0"/>
        <v>-1.1899999999999977</v>
      </c>
    </row>
    <row r="17" spans="1:4" x14ac:dyDescent="0.25">
      <c r="A17" s="1">
        <v>40357</v>
      </c>
      <c r="B17" s="2">
        <v>47.53</v>
      </c>
      <c r="C17" s="2">
        <v>49.6</v>
      </c>
      <c r="D17">
        <f t="shared" si="0"/>
        <v>2.0700000000000003</v>
      </c>
    </row>
    <row r="18" spans="1:4" x14ac:dyDescent="0.25">
      <c r="A18" s="1">
        <v>40358</v>
      </c>
      <c r="B18" s="2">
        <v>47.25</v>
      </c>
      <c r="C18" s="2">
        <v>46.97</v>
      </c>
      <c r="D18">
        <f t="shared" si="0"/>
        <v>-0.28000000000000114</v>
      </c>
    </row>
    <row r="19" spans="1:4" x14ac:dyDescent="0.25">
      <c r="A19" s="1">
        <v>40359</v>
      </c>
      <c r="B19" s="2">
        <v>49.06</v>
      </c>
      <c r="C19" s="2">
        <v>50.55</v>
      </c>
      <c r="D19">
        <f t="shared" si="0"/>
        <v>1.4899999999999949</v>
      </c>
    </row>
    <row r="20" spans="1:4" x14ac:dyDescent="0.25">
      <c r="A20" s="1">
        <v>40360</v>
      </c>
      <c r="B20" s="2">
        <v>50.12</v>
      </c>
      <c r="C20" s="2">
        <v>52.53</v>
      </c>
      <c r="D20">
        <f t="shared" si="0"/>
        <v>2.4100000000000037</v>
      </c>
    </row>
    <row r="21" spans="1:4" x14ac:dyDescent="0.25">
      <c r="A21" s="1">
        <v>40361</v>
      </c>
      <c r="B21" s="2">
        <v>49.62</v>
      </c>
      <c r="C21" s="2">
        <v>51.71</v>
      </c>
      <c r="D21">
        <f t="shared" si="0"/>
        <v>2.0900000000000034</v>
      </c>
    </row>
    <row r="22" spans="1:4" x14ac:dyDescent="0.25">
      <c r="A22" s="1">
        <v>40362</v>
      </c>
      <c r="B22" s="2">
        <v>45.31</v>
      </c>
      <c r="C22" s="2">
        <v>42.91</v>
      </c>
      <c r="D22">
        <f t="shared" si="0"/>
        <v>-2.4000000000000057</v>
      </c>
    </row>
    <row r="23" spans="1:4" x14ac:dyDescent="0.25">
      <c r="A23" s="1">
        <v>40363</v>
      </c>
      <c r="B23" s="2">
        <v>46.06</v>
      </c>
      <c r="C23" s="2">
        <v>45.93</v>
      </c>
      <c r="D23">
        <f t="shared" si="0"/>
        <v>-0.13000000000000256</v>
      </c>
    </row>
    <row r="24" spans="1:4" x14ac:dyDescent="0.25">
      <c r="A24" s="1">
        <v>40364</v>
      </c>
      <c r="B24" s="2">
        <v>49.22</v>
      </c>
      <c r="C24" s="2">
        <v>52.07</v>
      </c>
      <c r="D24">
        <f t="shared" si="0"/>
        <v>2.8500000000000014</v>
      </c>
    </row>
    <row r="25" spans="1:4" x14ac:dyDescent="0.25">
      <c r="A25" s="1">
        <v>40365</v>
      </c>
      <c r="B25" s="2">
        <v>48.7</v>
      </c>
      <c r="C25" s="2">
        <v>49.03</v>
      </c>
      <c r="D25">
        <f t="shared" si="0"/>
        <v>0.32999999999999829</v>
      </c>
    </row>
    <row r="26" spans="1:4" x14ac:dyDescent="0.25">
      <c r="A26" s="1">
        <v>40366</v>
      </c>
      <c r="B26" s="2">
        <v>48.99</v>
      </c>
      <c r="C26" s="2">
        <v>51.31</v>
      </c>
      <c r="D26">
        <f t="shared" si="0"/>
        <v>2.3200000000000003</v>
      </c>
    </row>
    <row r="27" spans="1:4" x14ac:dyDescent="0.25">
      <c r="A27" s="1">
        <v>40367</v>
      </c>
      <c r="B27" s="2">
        <v>49.08</v>
      </c>
      <c r="C27" s="2">
        <v>52.43</v>
      </c>
      <c r="D27">
        <f t="shared" si="0"/>
        <v>3.3500000000000014</v>
      </c>
    </row>
    <row r="28" spans="1:4" x14ac:dyDescent="0.25">
      <c r="A28" s="1">
        <v>40368</v>
      </c>
      <c r="B28" s="2">
        <v>49.79</v>
      </c>
      <c r="C28" s="2">
        <v>55.21</v>
      </c>
      <c r="D28">
        <f t="shared" si="0"/>
        <v>5.4200000000000017</v>
      </c>
    </row>
    <row r="29" spans="1:4" x14ac:dyDescent="0.25">
      <c r="A29" s="1">
        <v>40369</v>
      </c>
      <c r="B29" s="2">
        <v>46.32</v>
      </c>
      <c r="C29" s="2">
        <v>46.85</v>
      </c>
      <c r="D29">
        <f t="shared" si="0"/>
        <v>0.53000000000000114</v>
      </c>
    </row>
    <row r="30" spans="1:4" x14ac:dyDescent="0.25">
      <c r="A30" s="1">
        <v>40370</v>
      </c>
      <c r="B30" s="2">
        <v>43.92</v>
      </c>
      <c r="C30" s="2">
        <v>43.83</v>
      </c>
      <c r="D30">
        <f t="shared" si="0"/>
        <v>-9.0000000000003411E-2</v>
      </c>
    </row>
    <row r="31" spans="1:4" x14ac:dyDescent="0.25">
      <c r="A31" s="1">
        <v>40371</v>
      </c>
      <c r="B31" s="2">
        <v>48.38</v>
      </c>
      <c r="C31" s="2">
        <v>52.91</v>
      </c>
      <c r="D31">
        <f t="shared" si="0"/>
        <v>4.529999999999994</v>
      </c>
    </row>
    <row r="32" spans="1:4" x14ac:dyDescent="0.25">
      <c r="A32" s="1">
        <v>40372</v>
      </c>
      <c r="B32" s="2">
        <v>48.48</v>
      </c>
      <c r="C32" s="2">
        <v>49.55</v>
      </c>
      <c r="D32">
        <f t="shared" si="0"/>
        <v>1.0700000000000003</v>
      </c>
    </row>
    <row r="33" spans="1:4" x14ac:dyDescent="0.25">
      <c r="A33" s="1">
        <v>40373</v>
      </c>
      <c r="B33" s="2">
        <v>48.4</v>
      </c>
      <c r="C33" s="2">
        <v>51.82</v>
      </c>
      <c r="D33">
        <f t="shared" si="0"/>
        <v>3.4200000000000017</v>
      </c>
    </row>
    <row r="34" spans="1:4" x14ac:dyDescent="0.25">
      <c r="A34" s="1">
        <v>40374</v>
      </c>
      <c r="B34" s="2">
        <v>48.03</v>
      </c>
      <c r="C34" s="2">
        <v>51.18</v>
      </c>
      <c r="D34">
        <f t="shared" si="0"/>
        <v>3.1499999999999986</v>
      </c>
    </row>
    <row r="35" spans="1:4" x14ac:dyDescent="0.25">
      <c r="A35" s="1">
        <v>40375</v>
      </c>
      <c r="B35" s="2">
        <v>48.08</v>
      </c>
      <c r="C35" s="2">
        <v>49.62</v>
      </c>
      <c r="D35">
        <f t="shared" si="0"/>
        <v>1.5399999999999991</v>
      </c>
    </row>
    <row r="36" spans="1:4" x14ac:dyDescent="0.25">
      <c r="A36" s="1">
        <v>40376</v>
      </c>
      <c r="B36" s="2">
        <v>45.05</v>
      </c>
      <c r="C36" s="2">
        <v>45.07</v>
      </c>
      <c r="D36">
        <f t="shared" si="0"/>
        <v>2.0000000000003126E-2</v>
      </c>
    </row>
    <row r="37" spans="1:4" x14ac:dyDescent="0.25">
      <c r="A37" s="1">
        <v>40377</v>
      </c>
      <c r="B37" s="2">
        <v>43.19</v>
      </c>
      <c r="C37" s="2">
        <v>43.33</v>
      </c>
      <c r="D37">
        <f t="shared" si="0"/>
        <v>0.14000000000000057</v>
      </c>
    </row>
    <row r="38" spans="1:4" x14ac:dyDescent="0.25">
      <c r="A38" s="1">
        <v>40378</v>
      </c>
      <c r="B38" s="2">
        <v>47.03</v>
      </c>
      <c r="C38" s="2">
        <v>50.07</v>
      </c>
      <c r="D38">
        <f t="shared" si="0"/>
        <v>3.0399999999999991</v>
      </c>
    </row>
    <row r="39" spans="1:4" x14ac:dyDescent="0.25">
      <c r="A39" s="1">
        <v>40379</v>
      </c>
      <c r="B39" s="2">
        <v>45.92</v>
      </c>
      <c r="C39" s="2">
        <v>50.48</v>
      </c>
      <c r="D39">
        <f t="shared" si="0"/>
        <v>4.5599999999999952</v>
      </c>
    </row>
    <row r="40" spans="1:4" x14ac:dyDescent="0.25">
      <c r="A40" s="1">
        <v>40380</v>
      </c>
      <c r="B40" s="2">
        <v>45.41</v>
      </c>
      <c r="C40" s="2">
        <v>48.65</v>
      </c>
      <c r="D40">
        <f t="shared" si="0"/>
        <v>3.240000000000002</v>
      </c>
    </row>
    <row r="41" spans="1:4" x14ac:dyDescent="0.25">
      <c r="A41" s="1">
        <v>40381</v>
      </c>
      <c r="B41" s="2">
        <v>44.1</v>
      </c>
      <c r="C41" s="2">
        <v>48.76</v>
      </c>
      <c r="D41">
        <f t="shared" si="0"/>
        <v>4.6599999999999966</v>
      </c>
    </row>
    <row r="42" spans="1:4" x14ac:dyDescent="0.25">
      <c r="A42" s="1">
        <v>40382</v>
      </c>
      <c r="B42" s="2">
        <v>44.1</v>
      </c>
      <c r="C42" s="2">
        <v>46.99</v>
      </c>
      <c r="D42">
        <f t="shared" si="0"/>
        <v>2.8900000000000006</v>
      </c>
    </row>
    <row r="43" spans="1:4" x14ac:dyDescent="0.25">
      <c r="A43" s="1">
        <v>40383</v>
      </c>
      <c r="B43" s="2">
        <v>40.25</v>
      </c>
      <c r="C43" s="2">
        <v>40.26</v>
      </c>
      <c r="D43">
        <f t="shared" si="0"/>
        <v>9.9999999999980105E-3</v>
      </c>
    </row>
    <row r="44" spans="1:4" x14ac:dyDescent="0.25">
      <c r="A44" s="1">
        <v>40384</v>
      </c>
      <c r="B44" s="2">
        <v>37.96</v>
      </c>
      <c r="C44" s="2">
        <v>37.96</v>
      </c>
      <c r="D44">
        <f t="shared" si="0"/>
        <v>0</v>
      </c>
    </row>
    <row r="45" spans="1:4" x14ac:dyDescent="0.25">
      <c r="A45" s="1">
        <v>40385</v>
      </c>
      <c r="B45" s="2">
        <v>44.82</v>
      </c>
      <c r="C45" s="2">
        <v>46.57</v>
      </c>
      <c r="D45">
        <f t="shared" si="0"/>
        <v>1.75</v>
      </c>
    </row>
    <row r="46" spans="1:4" x14ac:dyDescent="0.25">
      <c r="A46" s="1">
        <v>40386</v>
      </c>
      <c r="B46" s="2">
        <v>43.72</v>
      </c>
      <c r="C46" s="2">
        <v>45.61</v>
      </c>
      <c r="D46">
        <f t="shared" si="0"/>
        <v>1.8900000000000006</v>
      </c>
    </row>
    <row r="47" spans="1:4" x14ac:dyDescent="0.25">
      <c r="A47" s="1">
        <v>40387</v>
      </c>
      <c r="B47" s="2">
        <v>41.44</v>
      </c>
      <c r="C47" s="2">
        <v>42.84</v>
      </c>
      <c r="D47">
        <f t="shared" si="0"/>
        <v>1.4000000000000057</v>
      </c>
    </row>
    <row r="48" spans="1:4" x14ac:dyDescent="0.25">
      <c r="A48" s="1">
        <v>40388</v>
      </c>
      <c r="B48" s="2">
        <v>41.09</v>
      </c>
      <c r="C48" s="2">
        <v>40.81</v>
      </c>
      <c r="D48">
        <f t="shared" si="0"/>
        <v>-0.28000000000000114</v>
      </c>
    </row>
    <row r="49" spans="1:4" x14ac:dyDescent="0.25">
      <c r="A49" s="1">
        <v>40389</v>
      </c>
      <c r="B49" s="2">
        <v>38.549999999999997</v>
      </c>
      <c r="C49" s="2">
        <v>38.19</v>
      </c>
      <c r="D49">
        <f t="shared" si="0"/>
        <v>-0.35999999999999943</v>
      </c>
    </row>
    <row r="50" spans="1:4" x14ac:dyDescent="0.25">
      <c r="A50" s="1">
        <v>40390</v>
      </c>
      <c r="B50" s="2">
        <v>37.130000000000003</v>
      </c>
      <c r="C50" s="2">
        <v>36.97</v>
      </c>
      <c r="D50">
        <f t="shared" si="0"/>
        <v>-0.16000000000000369</v>
      </c>
    </row>
    <row r="51" spans="1:4" x14ac:dyDescent="0.25">
      <c r="A51" s="1">
        <v>40391</v>
      </c>
      <c r="B51" s="2">
        <v>29.89</v>
      </c>
      <c r="C51" s="2">
        <v>28.96</v>
      </c>
      <c r="D51">
        <f t="shared" si="0"/>
        <v>-0.92999999999999972</v>
      </c>
    </row>
    <row r="52" spans="1:4" x14ac:dyDescent="0.25">
      <c r="A52" s="1">
        <v>40392</v>
      </c>
      <c r="B52" s="2">
        <v>41.74</v>
      </c>
      <c r="C52" s="2">
        <v>40.89</v>
      </c>
      <c r="D52">
        <f t="shared" si="0"/>
        <v>-0.85000000000000142</v>
      </c>
    </row>
    <row r="53" spans="1:4" x14ac:dyDescent="0.25">
      <c r="A53" s="1">
        <v>40393</v>
      </c>
      <c r="B53" s="2">
        <v>40.880000000000003</v>
      </c>
      <c r="C53" s="2">
        <v>41.2</v>
      </c>
      <c r="D53">
        <f t="shared" si="0"/>
        <v>0.32000000000000028</v>
      </c>
    </row>
    <row r="54" spans="1:4" x14ac:dyDescent="0.25">
      <c r="A54" s="1">
        <v>40394</v>
      </c>
      <c r="B54" s="2">
        <v>40.090000000000003</v>
      </c>
      <c r="C54" s="2">
        <v>39.83</v>
      </c>
      <c r="D54">
        <f t="shared" si="0"/>
        <v>-0.26000000000000512</v>
      </c>
    </row>
    <row r="55" spans="1:4" x14ac:dyDescent="0.25">
      <c r="A55" s="1">
        <v>40395</v>
      </c>
      <c r="B55" s="2">
        <v>39.81</v>
      </c>
      <c r="C55" s="2">
        <v>38.520000000000003</v>
      </c>
      <c r="D55">
        <f t="shared" si="0"/>
        <v>-1.2899999999999991</v>
      </c>
    </row>
    <row r="56" spans="1:4" x14ac:dyDescent="0.25">
      <c r="A56" s="1">
        <v>40396</v>
      </c>
      <c r="B56" s="2">
        <v>40.270000000000003</v>
      </c>
      <c r="C56" s="2">
        <v>39.81</v>
      </c>
      <c r="D56">
        <f t="shared" si="0"/>
        <v>-0.46000000000000085</v>
      </c>
    </row>
    <row r="57" spans="1:4" x14ac:dyDescent="0.25">
      <c r="A57" s="1">
        <v>40397</v>
      </c>
      <c r="B57" s="2">
        <v>36.1</v>
      </c>
      <c r="C57" s="2">
        <v>32.549999999999997</v>
      </c>
      <c r="D57">
        <f t="shared" si="0"/>
        <v>-3.5500000000000043</v>
      </c>
    </row>
    <row r="58" spans="1:4" x14ac:dyDescent="0.25">
      <c r="A58" s="1">
        <v>40398</v>
      </c>
      <c r="B58" s="2">
        <v>31.01</v>
      </c>
      <c r="C58" s="2">
        <v>28.5</v>
      </c>
      <c r="D58">
        <f t="shared" si="0"/>
        <v>-2.5100000000000016</v>
      </c>
    </row>
    <row r="59" spans="1:4" x14ac:dyDescent="0.25">
      <c r="A59" s="1">
        <v>40399</v>
      </c>
      <c r="B59" s="2">
        <v>42.79</v>
      </c>
      <c r="C59" s="2">
        <v>42.66</v>
      </c>
      <c r="D59">
        <f t="shared" si="0"/>
        <v>-0.13000000000000256</v>
      </c>
    </row>
    <row r="60" spans="1:4" x14ac:dyDescent="0.25">
      <c r="A60" s="1">
        <v>40400</v>
      </c>
      <c r="B60" s="2">
        <v>43.8</v>
      </c>
      <c r="C60" s="2">
        <v>43.71</v>
      </c>
      <c r="D60">
        <f t="shared" si="0"/>
        <v>-8.9999999999996305E-2</v>
      </c>
    </row>
    <row r="61" spans="1:4" x14ac:dyDescent="0.25">
      <c r="A61" s="1">
        <v>40401</v>
      </c>
      <c r="B61" s="2">
        <v>43.76</v>
      </c>
      <c r="C61" s="2">
        <v>43.98</v>
      </c>
      <c r="D61">
        <f t="shared" si="0"/>
        <v>0.21999999999999886</v>
      </c>
    </row>
    <row r="62" spans="1:4" x14ac:dyDescent="0.25">
      <c r="A62" s="1">
        <v>40402</v>
      </c>
      <c r="B62" s="2">
        <v>44.68</v>
      </c>
      <c r="C62" s="2">
        <v>45.29</v>
      </c>
      <c r="D62">
        <f t="shared" si="0"/>
        <v>0.60999999999999943</v>
      </c>
    </row>
    <row r="63" spans="1:4" x14ac:dyDescent="0.25">
      <c r="A63" s="1">
        <v>40403</v>
      </c>
      <c r="B63" s="2">
        <v>44.47</v>
      </c>
      <c r="C63" s="2">
        <v>45.34</v>
      </c>
      <c r="D63">
        <f t="shared" si="0"/>
        <v>0.87000000000000455</v>
      </c>
    </row>
    <row r="64" spans="1:4" x14ac:dyDescent="0.25">
      <c r="A64" s="1">
        <v>40404</v>
      </c>
      <c r="B64" s="2">
        <v>42.33</v>
      </c>
      <c r="C64" s="2">
        <v>42.33</v>
      </c>
      <c r="D64">
        <f t="shared" si="0"/>
        <v>0</v>
      </c>
    </row>
    <row r="65" spans="1:4" x14ac:dyDescent="0.25">
      <c r="A65" s="1">
        <v>40405</v>
      </c>
      <c r="B65" s="2">
        <v>40.590000000000003</v>
      </c>
      <c r="C65" s="2">
        <v>40.590000000000003</v>
      </c>
      <c r="D65">
        <f t="shared" si="0"/>
        <v>0</v>
      </c>
    </row>
    <row r="66" spans="1:4" x14ac:dyDescent="0.25">
      <c r="A66" s="1">
        <v>40406</v>
      </c>
      <c r="B66" s="2">
        <v>44.76</v>
      </c>
      <c r="C66" s="2">
        <v>82.02</v>
      </c>
      <c r="D66">
        <f t="shared" si="0"/>
        <v>37.26</v>
      </c>
    </row>
    <row r="67" spans="1:4" x14ac:dyDescent="0.25">
      <c r="A67" s="1">
        <v>40407</v>
      </c>
      <c r="B67" s="2">
        <v>46.6</v>
      </c>
      <c r="C67" s="2">
        <v>105.48</v>
      </c>
      <c r="D67">
        <f t="shared" ref="D67:D101" si="1">C67-B67</f>
        <v>58.88</v>
      </c>
    </row>
    <row r="68" spans="1:4" x14ac:dyDescent="0.25">
      <c r="A68" s="1">
        <v>40408</v>
      </c>
      <c r="B68" s="2">
        <v>46.08</v>
      </c>
      <c r="C68" s="2">
        <v>50.23</v>
      </c>
      <c r="D68">
        <f t="shared" si="1"/>
        <v>4.1499999999999986</v>
      </c>
    </row>
    <row r="69" spans="1:4" x14ac:dyDescent="0.25">
      <c r="A69" s="1">
        <v>40409</v>
      </c>
      <c r="B69" s="2">
        <v>44.76</v>
      </c>
      <c r="C69" s="2">
        <v>41.54</v>
      </c>
      <c r="D69">
        <f t="shared" si="1"/>
        <v>-3.2199999999999989</v>
      </c>
    </row>
    <row r="70" spans="1:4" x14ac:dyDescent="0.25">
      <c r="A70" s="1">
        <v>40410</v>
      </c>
      <c r="B70" s="2">
        <v>44.84</v>
      </c>
      <c r="C70" s="2">
        <v>45.09</v>
      </c>
      <c r="D70">
        <f t="shared" si="1"/>
        <v>0.25</v>
      </c>
    </row>
    <row r="71" spans="1:4" x14ac:dyDescent="0.25">
      <c r="A71" s="1">
        <v>40411</v>
      </c>
      <c r="B71" s="2">
        <v>42.83</v>
      </c>
      <c r="C71" s="2">
        <v>38.450000000000003</v>
      </c>
      <c r="D71">
        <f t="shared" si="1"/>
        <v>-4.3799999999999955</v>
      </c>
    </row>
    <row r="72" spans="1:4" x14ac:dyDescent="0.25">
      <c r="A72" s="1">
        <v>40412</v>
      </c>
      <c r="B72" s="2">
        <v>42.75</v>
      </c>
      <c r="C72" s="2">
        <v>45.94</v>
      </c>
      <c r="D72">
        <f t="shared" si="1"/>
        <v>3.1899999999999977</v>
      </c>
    </row>
    <row r="73" spans="1:4" x14ac:dyDescent="0.25">
      <c r="A73" s="1">
        <v>40413</v>
      </c>
      <c r="B73" s="2">
        <v>45.44</v>
      </c>
      <c r="C73" s="2">
        <v>84.27</v>
      </c>
      <c r="D73">
        <f t="shared" si="1"/>
        <v>38.83</v>
      </c>
    </row>
    <row r="74" spans="1:4" x14ac:dyDescent="0.25">
      <c r="A74" s="1">
        <v>40414</v>
      </c>
      <c r="B74" s="2">
        <v>44.41</v>
      </c>
      <c r="C74" s="2">
        <v>39.479999999999997</v>
      </c>
      <c r="D74">
        <f t="shared" si="1"/>
        <v>-4.93</v>
      </c>
    </row>
    <row r="75" spans="1:4" x14ac:dyDescent="0.25">
      <c r="A75" s="1">
        <v>40415</v>
      </c>
      <c r="B75" s="2">
        <v>44.26</v>
      </c>
      <c r="C75" s="2">
        <v>41.34</v>
      </c>
      <c r="D75">
        <f t="shared" si="1"/>
        <v>-2.9199999999999946</v>
      </c>
    </row>
    <row r="76" spans="1:4" x14ac:dyDescent="0.25">
      <c r="A76" s="1">
        <v>40416</v>
      </c>
      <c r="B76" s="2">
        <v>45.99</v>
      </c>
      <c r="C76" s="2">
        <v>49.71</v>
      </c>
      <c r="D76">
        <f t="shared" si="1"/>
        <v>3.7199999999999989</v>
      </c>
    </row>
    <row r="77" spans="1:4" x14ac:dyDescent="0.25">
      <c r="A77" s="1">
        <v>40417</v>
      </c>
      <c r="B77" s="2">
        <v>46.9</v>
      </c>
      <c r="C77" s="2">
        <v>53.03</v>
      </c>
      <c r="D77">
        <f t="shared" si="1"/>
        <v>6.1300000000000026</v>
      </c>
    </row>
    <row r="78" spans="1:4" x14ac:dyDescent="0.25">
      <c r="A78" s="1">
        <v>40418</v>
      </c>
      <c r="B78" s="2">
        <v>45.43</v>
      </c>
      <c r="C78" s="2">
        <v>45.69</v>
      </c>
      <c r="D78">
        <f t="shared" si="1"/>
        <v>0.25999999999999801</v>
      </c>
    </row>
    <row r="79" spans="1:4" x14ac:dyDescent="0.25">
      <c r="A79" s="1">
        <v>40419</v>
      </c>
      <c r="B79" s="2">
        <v>45.04</v>
      </c>
      <c r="C79" s="2">
        <v>45.03</v>
      </c>
      <c r="D79">
        <f t="shared" si="1"/>
        <v>-9.9999999999980105E-3</v>
      </c>
    </row>
    <row r="80" spans="1:4" x14ac:dyDescent="0.25">
      <c r="A80" s="1">
        <v>40420</v>
      </c>
      <c r="B80" s="2">
        <v>48.14</v>
      </c>
      <c r="C80" s="2">
        <v>52.11</v>
      </c>
      <c r="D80">
        <f t="shared" si="1"/>
        <v>3.9699999999999989</v>
      </c>
    </row>
    <row r="81" spans="1:4" x14ac:dyDescent="0.25">
      <c r="A81" s="1">
        <v>40421</v>
      </c>
      <c r="B81" s="2">
        <v>49.18</v>
      </c>
      <c r="C81" s="2">
        <v>52.67</v>
      </c>
      <c r="D81">
        <f t="shared" si="1"/>
        <v>3.490000000000002</v>
      </c>
    </row>
    <row r="82" spans="1:4" x14ac:dyDescent="0.25">
      <c r="A82" s="1">
        <v>40422</v>
      </c>
      <c r="B82" s="2">
        <v>49.37</v>
      </c>
      <c r="C82" s="2">
        <v>50.87</v>
      </c>
      <c r="D82">
        <f t="shared" si="1"/>
        <v>1.5</v>
      </c>
    </row>
    <row r="83" spans="1:4" x14ac:dyDescent="0.25">
      <c r="A83" s="1">
        <v>40423</v>
      </c>
      <c r="B83" s="2">
        <v>49.6</v>
      </c>
      <c r="C83" s="2">
        <v>50.6</v>
      </c>
      <c r="D83">
        <f t="shared" si="1"/>
        <v>1</v>
      </c>
    </row>
    <row r="84" spans="1:4" x14ac:dyDescent="0.25">
      <c r="A84" s="1">
        <v>40424</v>
      </c>
      <c r="B84" s="2">
        <v>49.66</v>
      </c>
      <c r="C84" s="2">
        <v>50.91</v>
      </c>
      <c r="D84">
        <f t="shared" si="1"/>
        <v>1.25</v>
      </c>
    </row>
    <row r="85" spans="1:4" x14ac:dyDescent="0.25">
      <c r="A85" s="1">
        <v>40425</v>
      </c>
      <c r="B85" s="2">
        <v>49.41</v>
      </c>
      <c r="C85" s="2">
        <v>49.35</v>
      </c>
      <c r="D85">
        <f t="shared" si="1"/>
        <v>-5.9999999999995168E-2</v>
      </c>
    </row>
    <row r="86" spans="1:4" x14ac:dyDescent="0.25">
      <c r="A86" s="1">
        <v>40426</v>
      </c>
      <c r="B86" s="2">
        <v>49.11</v>
      </c>
      <c r="C86" s="2">
        <v>49.01</v>
      </c>
      <c r="D86">
        <f t="shared" si="1"/>
        <v>-0.10000000000000142</v>
      </c>
    </row>
    <row r="87" spans="1:4" x14ac:dyDescent="0.25">
      <c r="A87" s="1">
        <v>40427</v>
      </c>
      <c r="B87" s="2">
        <v>50.71</v>
      </c>
      <c r="C87" s="2">
        <v>52.89</v>
      </c>
      <c r="D87">
        <f t="shared" si="1"/>
        <v>2.1799999999999997</v>
      </c>
    </row>
    <row r="88" spans="1:4" x14ac:dyDescent="0.25">
      <c r="A88" s="1">
        <v>40428</v>
      </c>
      <c r="B88" s="2">
        <v>49.81</v>
      </c>
      <c r="C88" s="2">
        <v>51.49</v>
      </c>
      <c r="D88">
        <f t="shared" si="1"/>
        <v>1.6799999999999997</v>
      </c>
    </row>
    <row r="89" spans="1:4" x14ac:dyDescent="0.25">
      <c r="A89" s="1">
        <v>40429</v>
      </c>
      <c r="B89" s="2">
        <v>49.47</v>
      </c>
      <c r="C89" s="2">
        <v>50.28</v>
      </c>
      <c r="D89">
        <f t="shared" si="1"/>
        <v>0.81000000000000227</v>
      </c>
    </row>
    <row r="90" spans="1:4" x14ac:dyDescent="0.25">
      <c r="A90" s="1">
        <v>40430</v>
      </c>
      <c r="B90" s="2">
        <v>49.9</v>
      </c>
      <c r="C90" s="2">
        <v>50.69</v>
      </c>
      <c r="D90">
        <f t="shared" si="1"/>
        <v>0.78999999999999915</v>
      </c>
    </row>
    <row r="91" spans="1:4" x14ac:dyDescent="0.25">
      <c r="A91" s="1">
        <v>40431</v>
      </c>
      <c r="B91" s="2">
        <v>49.7</v>
      </c>
      <c r="C91" s="2">
        <v>51.13</v>
      </c>
      <c r="D91">
        <f t="shared" si="1"/>
        <v>1.4299999999999997</v>
      </c>
    </row>
    <row r="92" spans="1:4" x14ac:dyDescent="0.25">
      <c r="A92" s="1">
        <v>40432</v>
      </c>
      <c r="B92" s="2">
        <v>47.35</v>
      </c>
      <c r="C92" s="2">
        <v>47.63</v>
      </c>
      <c r="D92">
        <f t="shared" si="1"/>
        <v>0.28000000000000114</v>
      </c>
    </row>
    <row r="93" spans="1:4" x14ac:dyDescent="0.25">
      <c r="A93" s="1">
        <v>40433</v>
      </c>
      <c r="B93" s="2">
        <v>47.6</v>
      </c>
      <c r="C93" s="2">
        <v>48.27</v>
      </c>
      <c r="D93">
        <f t="shared" si="1"/>
        <v>0.67000000000000171</v>
      </c>
    </row>
    <row r="94" spans="1:4" x14ac:dyDescent="0.25">
      <c r="A94" s="1">
        <v>40434</v>
      </c>
      <c r="B94" s="2">
        <v>50.89</v>
      </c>
      <c r="C94" s="2">
        <v>55.2</v>
      </c>
      <c r="D94">
        <f t="shared" si="1"/>
        <v>4.3100000000000023</v>
      </c>
    </row>
    <row r="95" spans="1:4" x14ac:dyDescent="0.25">
      <c r="A95" s="1">
        <v>40435</v>
      </c>
      <c r="B95" s="2">
        <v>48.78</v>
      </c>
      <c r="C95" s="2">
        <v>50.83</v>
      </c>
      <c r="D95">
        <f t="shared" si="1"/>
        <v>2.0499999999999972</v>
      </c>
    </row>
    <row r="96" spans="1:4" x14ac:dyDescent="0.25">
      <c r="A96" s="1">
        <v>40436</v>
      </c>
      <c r="B96" s="2">
        <v>48.72</v>
      </c>
      <c r="C96" s="2">
        <v>50.69</v>
      </c>
      <c r="D96">
        <f t="shared" si="1"/>
        <v>1.9699999999999989</v>
      </c>
    </row>
    <row r="97" spans="1:4" x14ac:dyDescent="0.25">
      <c r="A97" s="1">
        <v>40437</v>
      </c>
      <c r="B97" s="2">
        <v>49.47</v>
      </c>
      <c r="C97" s="2">
        <v>51.76</v>
      </c>
      <c r="D97">
        <f t="shared" si="1"/>
        <v>2.2899999999999991</v>
      </c>
    </row>
    <row r="98" spans="1:4" x14ac:dyDescent="0.25">
      <c r="A98" s="1">
        <v>40438</v>
      </c>
      <c r="B98" s="2">
        <v>49.29</v>
      </c>
      <c r="C98" s="2">
        <v>51.36</v>
      </c>
      <c r="D98">
        <f t="shared" si="1"/>
        <v>2.0700000000000003</v>
      </c>
    </row>
    <row r="99" spans="1:4" x14ac:dyDescent="0.25">
      <c r="A99" s="1">
        <v>40439</v>
      </c>
      <c r="B99" s="2">
        <v>47.78</v>
      </c>
      <c r="C99" s="2">
        <v>48.1</v>
      </c>
      <c r="D99">
        <f t="shared" si="1"/>
        <v>0.32000000000000028</v>
      </c>
    </row>
    <row r="100" spans="1:4" x14ac:dyDescent="0.25">
      <c r="A100" s="1">
        <v>40440</v>
      </c>
      <c r="B100" s="2">
        <v>47.23</v>
      </c>
      <c r="C100" s="2">
        <v>47.46</v>
      </c>
      <c r="D100">
        <f t="shared" si="1"/>
        <v>0.23000000000000398</v>
      </c>
    </row>
    <row r="101" spans="1:4" x14ac:dyDescent="0.25">
      <c r="A101" s="1">
        <v>40441</v>
      </c>
      <c r="B101" s="2">
        <v>49.51</v>
      </c>
      <c r="C101" s="2">
        <v>51.21</v>
      </c>
      <c r="D101">
        <f t="shared" si="1"/>
        <v>1.7000000000000028</v>
      </c>
    </row>
    <row r="102" spans="1:4" x14ac:dyDescent="0.25">
      <c r="B102" s="2">
        <v>50.67</v>
      </c>
      <c r="C102" s="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50"/>
  <sheetViews>
    <sheetView topLeftCell="L1" workbookViewId="0">
      <selection activeCell="V11" sqref="V11"/>
    </sheetView>
  </sheetViews>
  <sheetFormatPr defaultRowHeight="15" x14ac:dyDescent="0.25"/>
  <cols>
    <col min="1" max="1" width="44.85546875" bestFit="1" customWidth="1"/>
    <col min="2" max="2" width="32.5703125" bestFit="1" customWidth="1"/>
    <col min="24" max="24" width="12.7109375" bestFit="1" customWidth="1"/>
    <col min="25" max="25" width="14" customWidth="1"/>
    <col min="29" max="29" width="9.140625" customWidth="1"/>
    <col min="63" max="63" width="10.7109375" customWidth="1"/>
    <col min="69" max="69" width="25.140625" bestFit="1" customWidth="1"/>
  </cols>
  <sheetData>
    <row r="1" spans="1:73" x14ac:dyDescent="0.25">
      <c r="A1" s="10" t="s">
        <v>20</v>
      </c>
      <c r="B1" s="11"/>
    </row>
    <row r="2" spans="1:73" x14ac:dyDescent="0.25">
      <c r="A2" s="12" t="s">
        <v>21</v>
      </c>
      <c r="B2" s="13" t="s">
        <v>22</v>
      </c>
    </row>
    <row r="3" spans="1:73" x14ac:dyDescent="0.25">
      <c r="A3" s="14" t="s">
        <v>23</v>
      </c>
      <c r="B3" s="15" t="s">
        <v>24</v>
      </c>
    </row>
    <row r="4" spans="1:73" x14ac:dyDescent="0.25">
      <c r="A4" s="14" t="s">
        <v>25</v>
      </c>
      <c r="B4" s="15" t="s">
        <v>26</v>
      </c>
    </row>
    <row r="5" spans="1:73" x14ac:dyDescent="0.25">
      <c r="A5" s="14" t="s">
        <v>27</v>
      </c>
      <c r="B5" s="16">
        <v>40848</v>
      </c>
    </row>
    <row r="6" spans="1:73" x14ac:dyDescent="0.25">
      <c r="A6" s="17" t="s">
        <v>28</v>
      </c>
      <c r="B6" s="18" t="s">
        <v>29</v>
      </c>
    </row>
    <row r="7" spans="1:73" ht="45" x14ac:dyDescent="0.25">
      <c r="A7" s="4"/>
      <c r="B7" s="4"/>
      <c r="D7" s="19" t="s">
        <v>37</v>
      </c>
      <c r="E7" s="19" t="s">
        <v>67</v>
      </c>
      <c r="F7" s="19" t="s">
        <v>68</v>
      </c>
      <c r="G7" s="19" t="s">
        <v>69</v>
      </c>
      <c r="H7" s="19" t="s">
        <v>70</v>
      </c>
      <c r="I7" s="19" t="s">
        <v>4</v>
      </c>
      <c r="J7" s="19" t="s">
        <v>5</v>
      </c>
      <c r="K7" s="19" t="s">
        <v>71</v>
      </c>
      <c r="L7" s="19"/>
      <c r="M7" s="19" t="s">
        <v>72</v>
      </c>
      <c r="N7" s="19" t="s">
        <v>73</v>
      </c>
      <c r="O7" s="19" t="s">
        <v>74</v>
      </c>
      <c r="P7" s="19" t="s">
        <v>75</v>
      </c>
      <c r="Q7" s="19"/>
      <c r="R7" s="19" t="s">
        <v>76</v>
      </c>
      <c r="S7" s="19"/>
      <c r="T7" s="19" t="s">
        <v>77</v>
      </c>
      <c r="U7" s="19"/>
      <c r="V7" s="19" t="s">
        <v>78</v>
      </c>
      <c r="W7" s="19" t="s">
        <v>79</v>
      </c>
      <c r="X7" s="19"/>
      <c r="Y7" s="19" t="s">
        <v>80</v>
      </c>
      <c r="Z7" s="19"/>
      <c r="AA7" s="19" t="s">
        <v>81</v>
      </c>
      <c r="AB7" s="19" t="s">
        <v>82</v>
      </c>
      <c r="AC7" s="19"/>
      <c r="AD7" s="19" t="s">
        <v>83</v>
      </c>
      <c r="AE7" s="19"/>
      <c r="AF7" s="19" t="s">
        <v>14</v>
      </c>
      <c r="AG7" s="19" t="s">
        <v>84</v>
      </c>
      <c r="AH7" s="19" t="s">
        <v>85</v>
      </c>
      <c r="AI7" s="19" t="s">
        <v>86</v>
      </c>
      <c r="AJ7" s="19"/>
      <c r="AK7" s="19" t="s">
        <v>87</v>
      </c>
      <c r="AL7" s="19"/>
      <c r="AM7" s="19" t="s">
        <v>88</v>
      </c>
      <c r="AN7" s="19"/>
      <c r="AO7" s="19" t="s">
        <v>89</v>
      </c>
      <c r="AP7" s="19"/>
      <c r="AQ7" s="19" t="s">
        <v>90</v>
      </c>
      <c r="AR7" s="19"/>
      <c r="AS7" s="19" t="s">
        <v>91</v>
      </c>
      <c r="AT7" s="19"/>
      <c r="AU7" s="19" t="s">
        <v>92</v>
      </c>
      <c r="AV7" s="19" t="s">
        <v>93</v>
      </c>
      <c r="AW7" s="19" t="s">
        <v>94</v>
      </c>
      <c r="AX7" s="19" t="s">
        <v>95</v>
      </c>
      <c r="AY7" s="19" t="s">
        <v>96</v>
      </c>
      <c r="AZ7" s="19" t="s">
        <v>97</v>
      </c>
      <c r="BA7" s="19" t="s">
        <v>98</v>
      </c>
      <c r="BB7" s="19" t="s">
        <v>99</v>
      </c>
      <c r="BC7" s="19" t="s">
        <v>100</v>
      </c>
      <c r="BD7" s="19" t="s">
        <v>101</v>
      </c>
      <c r="BE7" s="19" t="s">
        <v>102</v>
      </c>
      <c r="BF7" s="19" t="s">
        <v>103</v>
      </c>
      <c r="BG7" s="19" t="s">
        <v>104</v>
      </c>
      <c r="BH7" s="19" t="s">
        <v>105</v>
      </c>
      <c r="BI7" s="19" t="s">
        <v>106</v>
      </c>
      <c r="BJ7" s="19"/>
      <c r="BK7" s="19" t="s">
        <v>107</v>
      </c>
      <c r="BL7" s="19"/>
      <c r="BM7" s="19" t="s">
        <v>108</v>
      </c>
      <c r="BN7" s="19" t="s">
        <v>109</v>
      </c>
      <c r="BO7" s="19" t="s">
        <v>110</v>
      </c>
      <c r="BP7" s="19" t="s">
        <v>111</v>
      </c>
      <c r="BQ7" s="19" t="s">
        <v>112</v>
      </c>
      <c r="BR7" s="19"/>
      <c r="BS7" s="19" t="s">
        <v>113</v>
      </c>
      <c r="BT7" s="19" t="s">
        <v>114</v>
      </c>
      <c r="BU7" s="4"/>
    </row>
    <row r="8" spans="1:73" x14ac:dyDescent="0.25">
      <c r="A8" s="4"/>
      <c r="B8" s="4"/>
      <c r="D8" s="20" t="s">
        <v>115</v>
      </c>
      <c r="E8" s="20" t="s">
        <v>116</v>
      </c>
      <c r="F8" s="4">
        <v>197</v>
      </c>
      <c r="G8" s="20" t="s">
        <v>117</v>
      </c>
      <c r="H8" s="20" t="s">
        <v>118</v>
      </c>
      <c r="I8" s="20" t="s">
        <v>119</v>
      </c>
      <c r="J8" s="20" t="s">
        <v>120</v>
      </c>
      <c r="K8" s="20" t="s">
        <v>121</v>
      </c>
      <c r="L8" s="21">
        <f>epad_day_post_peak!B105</f>
        <v>36.339300000000016</v>
      </c>
      <c r="M8" s="4">
        <v>36.340000000000003</v>
      </c>
      <c r="N8" s="20" t="s">
        <v>122</v>
      </c>
      <c r="O8" s="20" t="s">
        <v>123</v>
      </c>
      <c r="P8" s="4"/>
      <c r="Q8" s="22">
        <f>epad_day_post_peak!B104</f>
        <v>87214.320000000036</v>
      </c>
      <c r="R8" s="4">
        <v>87214.32</v>
      </c>
      <c r="S8" s="22">
        <f>epad_day_post_peak!B107</f>
        <v>2400</v>
      </c>
      <c r="T8" s="4">
        <v>2400</v>
      </c>
      <c r="U8" s="22">
        <f>epad_day_post_peak!B106</f>
        <v>69.556533518807441</v>
      </c>
      <c r="V8" s="4">
        <v>69.556533518807399</v>
      </c>
      <c r="W8" s="20" t="s">
        <v>124</v>
      </c>
      <c r="X8" s="21">
        <f>-1*epad_day_post_peak!B104*'Pos Mon - EUR'!U8</f>
        <v>-6066325.7724000011</v>
      </c>
      <c r="Y8" s="4">
        <v>-6066325.7724000001</v>
      </c>
      <c r="Z8" s="22">
        <v>0</v>
      </c>
      <c r="AA8" s="4">
        <v>0</v>
      </c>
      <c r="AB8" s="4"/>
      <c r="AC8" s="22">
        <v>0</v>
      </c>
      <c r="AD8" s="4">
        <v>0</v>
      </c>
      <c r="AE8" s="22">
        <v>0</v>
      </c>
      <c r="AF8" s="4">
        <v>0</v>
      </c>
      <c r="AG8" s="4">
        <v>0</v>
      </c>
      <c r="AH8" s="4">
        <v>0</v>
      </c>
      <c r="AI8" s="4">
        <v>0</v>
      </c>
      <c r="AJ8" s="22">
        <f>epad_day_post_peak!B108</f>
        <v>-2243462.5380000006</v>
      </c>
      <c r="AK8" s="4">
        <v>-2243462.5380000002</v>
      </c>
      <c r="AL8" s="22">
        <v>0</v>
      </c>
      <c r="AM8" s="4">
        <v>0</v>
      </c>
      <c r="AN8" s="22">
        <f t="shared" ref="AN8:AN9" si="0">AK8+AM8</f>
        <v>-2243462.5380000002</v>
      </c>
      <c r="AO8" s="4">
        <v>-2243462.5380000002</v>
      </c>
      <c r="AP8" s="22">
        <f t="shared" ref="AP8:AP11" si="1">AK8</f>
        <v>-2243462.5380000002</v>
      </c>
      <c r="AQ8" s="4">
        <v>-2243462.5380000002</v>
      </c>
      <c r="AR8" s="22">
        <v>0</v>
      </c>
      <c r="AS8" s="4">
        <v>0</v>
      </c>
      <c r="AT8" s="22">
        <f>AQ8+AS8</f>
        <v>-2243462.5380000002</v>
      </c>
      <c r="AU8" s="4">
        <v>-2243462.5380000002</v>
      </c>
      <c r="AV8" s="4"/>
      <c r="AW8" s="4"/>
      <c r="AX8" s="4"/>
      <c r="AY8" s="4"/>
      <c r="AZ8" s="4"/>
      <c r="BA8" s="4"/>
      <c r="BB8" s="4"/>
      <c r="BC8" s="4"/>
      <c r="BD8" s="4"/>
      <c r="BE8" s="20" t="s">
        <v>29</v>
      </c>
      <c r="BF8" s="20" t="s">
        <v>125</v>
      </c>
      <c r="BG8" s="20" t="s">
        <v>126</v>
      </c>
      <c r="BH8" s="20"/>
      <c r="BI8" s="20" t="s">
        <v>127</v>
      </c>
      <c r="BJ8" s="21">
        <v>0</v>
      </c>
      <c r="BK8" s="4">
        <v>0</v>
      </c>
      <c r="BL8" s="22">
        <v>0</v>
      </c>
      <c r="BM8" s="4">
        <v>0</v>
      </c>
      <c r="BN8" s="4">
        <v>0</v>
      </c>
      <c r="BO8" s="4"/>
      <c r="BP8" s="20" t="s">
        <v>128</v>
      </c>
      <c r="BQ8" s="20" t="s">
        <v>192</v>
      </c>
      <c r="BR8" s="21">
        <f>epad_day_post_peak!B105</f>
        <v>36.339300000000016</v>
      </c>
      <c r="BS8" s="4">
        <v>36.339300000000016</v>
      </c>
      <c r="BT8" s="4"/>
      <c r="BU8" s="4"/>
    </row>
    <row r="9" spans="1:73" x14ac:dyDescent="0.25">
      <c r="A9" s="4"/>
      <c r="B9" s="4"/>
      <c r="D9" s="20" t="s">
        <v>115</v>
      </c>
      <c r="E9" s="20" t="s">
        <v>116</v>
      </c>
      <c r="F9" s="4">
        <v>197</v>
      </c>
      <c r="G9" s="20" t="s">
        <v>117</v>
      </c>
      <c r="H9" s="20" t="s">
        <v>129</v>
      </c>
      <c r="I9" s="20" t="s">
        <v>119</v>
      </c>
      <c r="J9" s="20" t="s">
        <v>120</v>
      </c>
      <c r="K9" s="20" t="s">
        <v>121</v>
      </c>
      <c r="L9" s="21">
        <f>'Epad_Base_Day_Post - SYOSL'!B103</f>
        <v>48.868000000000023</v>
      </c>
      <c r="M9" s="4">
        <v>48.868000000000002</v>
      </c>
      <c r="N9" s="20" t="s">
        <v>122</v>
      </c>
      <c r="O9" s="20" t="s">
        <v>123</v>
      </c>
      <c r="P9" s="4"/>
      <c r="Q9" s="22">
        <f>'Epad_Base_Day_Post - SYOSL'!B105</f>
        <v>117283.20000000004</v>
      </c>
      <c r="R9" s="4">
        <v>117283.2</v>
      </c>
      <c r="S9" s="22">
        <f>'Epad_Base_Day_Post - SYOSL'!D104</f>
        <v>2400</v>
      </c>
      <c r="T9" s="4">
        <v>2400</v>
      </c>
      <c r="U9" s="22">
        <f>'Epad_Base_Day_Post - SYOSL'!C104</f>
        <v>5.317480191536383</v>
      </c>
      <c r="V9" s="4">
        <v>5.3174801915363901</v>
      </c>
      <c r="W9" s="20" t="s">
        <v>124</v>
      </c>
      <c r="X9" s="21">
        <f>-1*('Epad_Base_Day_Post - SYOSL'!B104)*'Pos Mon - EUR'!U9</f>
        <v>-623651.0928000001</v>
      </c>
      <c r="Y9" s="4">
        <v>-623651.09279999998</v>
      </c>
      <c r="Z9" s="22">
        <v>0</v>
      </c>
      <c r="AA9" s="4">
        <v>0</v>
      </c>
      <c r="AB9" s="4"/>
      <c r="AC9" s="22">
        <v>0</v>
      </c>
      <c r="AD9" s="4">
        <v>0</v>
      </c>
      <c r="AE9" s="22">
        <v>0</v>
      </c>
      <c r="AF9" s="4">
        <v>0</v>
      </c>
      <c r="AG9" s="4">
        <v>0</v>
      </c>
      <c r="AH9" s="4">
        <v>0</v>
      </c>
      <c r="AI9" s="4">
        <v>0</v>
      </c>
      <c r="AJ9" s="22">
        <f>'Epad_Base_Day_Post - SYOSL'!K104</f>
        <v>-601016.11200000008</v>
      </c>
      <c r="AK9" s="4">
        <v>-601016.11199999996</v>
      </c>
      <c r="AL9" s="22">
        <v>0</v>
      </c>
      <c r="AM9" s="4">
        <v>0</v>
      </c>
      <c r="AN9" s="22">
        <f t="shared" si="0"/>
        <v>-601016.11199999996</v>
      </c>
      <c r="AO9" s="4">
        <v>-601016.11199999996</v>
      </c>
      <c r="AP9" s="22">
        <f t="shared" si="1"/>
        <v>-601016.11199999996</v>
      </c>
      <c r="AQ9" s="4">
        <v>-601016.11199999996</v>
      </c>
      <c r="AR9" s="22">
        <v>0</v>
      </c>
      <c r="AS9" s="4">
        <v>0</v>
      </c>
      <c r="AT9" s="22">
        <f t="shared" ref="AT9:AT13" si="2">AQ9+AS9</f>
        <v>-601016.11199999996</v>
      </c>
      <c r="AU9" s="4">
        <v>-601016.11199999996</v>
      </c>
      <c r="AV9" s="4"/>
      <c r="AW9" s="4"/>
      <c r="AX9" s="4"/>
      <c r="AY9" s="4"/>
      <c r="AZ9" s="4"/>
      <c r="BA9" s="4"/>
      <c r="BB9" s="4"/>
      <c r="BC9" s="4"/>
      <c r="BD9" s="4"/>
      <c r="BE9" s="20" t="s">
        <v>29</v>
      </c>
      <c r="BF9" s="20" t="s">
        <v>125</v>
      </c>
      <c r="BG9" s="20" t="s">
        <v>130</v>
      </c>
      <c r="BH9" s="20" t="s">
        <v>131</v>
      </c>
      <c r="BI9" s="20" t="s">
        <v>127</v>
      </c>
      <c r="BJ9" s="21">
        <v>0</v>
      </c>
      <c r="BK9" s="4">
        <v>0</v>
      </c>
      <c r="BL9" s="22">
        <v>0</v>
      </c>
      <c r="BM9" s="4">
        <v>0</v>
      </c>
      <c r="BN9" s="4">
        <v>0</v>
      </c>
      <c r="BO9" s="4"/>
      <c r="BP9" s="20" t="s">
        <v>128</v>
      </c>
      <c r="BQ9" s="20" t="s">
        <v>132</v>
      </c>
      <c r="BR9" s="21">
        <f>'Epad_Base_Day_Post - SYOSL'!B103</f>
        <v>48.868000000000023</v>
      </c>
      <c r="BS9" s="4">
        <v>48.868000000000002</v>
      </c>
      <c r="BT9" s="4"/>
      <c r="BU9" s="4"/>
    </row>
    <row r="10" spans="1:73" x14ac:dyDescent="0.25">
      <c r="A10" s="10" t="s">
        <v>30</v>
      </c>
      <c r="B10" s="11"/>
      <c r="D10" s="20" t="s">
        <v>115</v>
      </c>
      <c r="E10" s="20" t="s">
        <v>116</v>
      </c>
      <c r="F10" s="4">
        <v>197</v>
      </c>
      <c r="G10" s="20" t="s">
        <v>117</v>
      </c>
      <c r="H10" s="20" t="s">
        <v>133</v>
      </c>
      <c r="I10" s="20" t="s">
        <v>119</v>
      </c>
      <c r="J10" s="20" t="s">
        <v>120</v>
      </c>
      <c r="K10" s="20" t="s">
        <v>121</v>
      </c>
      <c r="L10" s="21">
        <f>'Epad_Base_Day_Post - SYCPH'!B103</f>
        <v>48.868000000000023</v>
      </c>
      <c r="M10" s="4">
        <v>48.868000000000002</v>
      </c>
      <c r="N10" s="20" t="s">
        <v>122</v>
      </c>
      <c r="O10" s="20" t="s">
        <v>123</v>
      </c>
      <c r="P10" s="4"/>
      <c r="Q10" s="22">
        <f>'Epad_Base_Day_Post - SYCPH'!B105</f>
        <v>117283.20000000004</v>
      </c>
      <c r="R10" s="4">
        <v>117283.2</v>
      </c>
      <c r="S10" s="22">
        <f>'Epad_Base_Day_Post - SYCPH'!D104</f>
        <v>2400</v>
      </c>
      <c r="T10" s="4">
        <v>2400</v>
      </c>
      <c r="U10" s="22">
        <f>'Epad_Base_Day_Post - SYCPH'!C104</f>
        <v>5.317480191536383</v>
      </c>
      <c r="V10" s="4">
        <v>5.3174801915363901</v>
      </c>
      <c r="W10" s="20" t="s">
        <v>124</v>
      </c>
      <c r="X10" s="21">
        <f>-1*('Epad_Base_Day_Post - SYCPH'!B104)*'Pos Mon - EUR'!U10</f>
        <v>-623651.0928000001</v>
      </c>
      <c r="Y10" s="4">
        <v>-623651.09279999998</v>
      </c>
      <c r="Z10" s="22">
        <v>0</v>
      </c>
      <c r="AA10" s="4">
        <v>0</v>
      </c>
      <c r="AB10" s="4"/>
      <c r="AC10" s="22">
        <v>0</v>
      </c>
      <c r="AD10" s="4">
        <v>0</v>
      </c>
      <c r="AE10" s="22">
        <v>0</v>
      </c>
      <c r="AF10" s="4">
        <v>0</v>
      </c>
      <c r="AG10" s="4">
        <v>0</v>
      </c>
      <c r="AH10" s="4">
        <v>0</v>
      </c>
      <c r="AI10" s="4">
        <v>0</v>
      </c>
      <c r="AJ10" s="22">
        <f>'Epad_Base_Day_Post - SYCPH'!K104</f>
        <v>-357702.7703999998</v>
      </c>
      <c r="AK10" s="4">
        <v>-357702.77039999998</v>
      </c>
      <c r="AL10" s="22">
        <v>0</v>
      </c>
      <c r="AM10" s="4">
        <v>0</v>
      </c>
      <c r="AN10" s="22">
        <f>AK10+AM10</f>
        <v>-357702.77039999998</v>
      </c>
      <c r="AO10" s="4">
        <v>-357702.77039999998</v>
      </c>
      <c r="AP10" s="22">
        <f t="shared" si="1"/>
        <v>-357702.77039999998</v>
      </c>
      <c r="AQ10" s="4">
        <v>-623651.09279999998</v>
      </c>
      <c r="AR10" s="22">
        <v>0</v>
      </c>
      <c r="AS10" s="4">
        <v>0</v>
      </c>
      <c r="AT10" s="22">
        <f t="shared" si="2"/>
        <v>-623651.09279999998</v>
      </c>
      <c r="AU10" s="4">
        <v>-623651.09279999998</v>
      </c>
      <c r="AV10" s="4"/>
      <c r="AW10" s="4"/>
      <c r="AX10" s="4"/>
      <c r="AY10" s="4"/>
      <c r="AZ10" s="4"/>
      <c r="BA10" s="4"/>
      <c r="BB10" s="4"/>
      <c r="BC10" s="4"/>
      <c r="BD10" s="4"/>
      <c r="BE10" s="20" t="s">
        <v>29</v>
      </c>
      <c r="BF10" s="20" t="s">
        <v>125</v>
      </c>
      <c r="BG10" s="20" t="s">
        <v>134</v>
      </c>
      <c r="BH10" s="20" t="s">
        <v>131</v>
      </c>
      <c r="BI10" s="20" t="s">
        <v>135</v>
      </c>
      <c r="BJ10" s="21">
        <v>0</v>
      </c>
      <c r="BK10" s="4">
        <v>0</v>
      </c>
      <c r="BL10" s="22">
        <v>0</v>
      </c>
      <c r="BM10" s="4">
        <v>0</v>
      </c>
      <c r="BN10" s="4">
        <v>0</v>
      </c>
      <c r="BO10" s="4"/>
      <c r="BP10" s="20" t="s">
        <v>128</v>
      </c>
      <c r="BQ10" s="20" t="s">
        <v>132</v>
      </c>
      <c r="BR10" s="21">
        <f>'Epad_Base_Day_Post - SYCPH'!B103</f>
        <v>48.868000000000023</v>
      </c>
      <c r="BS10" s="4">
        <v>48.868000000000002</v>
      </c>
      <c r="BT10" s="4"/>
      <c r="BU10" s="4"/>
    </row>
    <row r="11" spans="1:73" x14ac:dyDescent="0.25">
      <c r="A11" s="12" t="s">
        <v>31</v>
      </c>
      <c r="B11" s="13" t="s">
        <v>32</v>
      </c>
      <c r="D11" s="20" t="s">
        <v>115</v>
      </c>
      <c r="E11" s="20" t="s">
        <v>136</v>
      </c>
      <c r="F11" s="4">
        <v>196</v>
      </c>
      <c r="G11" s="20" t="s">
        <v>117</v>
      </c>
      <c r="H11" s="20" t="s">
        <v>137</v>
      </c>
      <c r="I11" s="20" t="s">
        <v>138</v>
      </c>
      <c r="J11" s="20" t="s">
        <v>139</v>
      </c>
      <c r="K11" s="20" t="s">
        <v>121</v>
      </c>
      <c r="L11" s="21">
        <f>epad_monthly_in_delivery!D18</f>
        <v>499.62684344582914</v>
      </c>
      <c r="M11" s="4">
        <v>499.62684344582902</v>
      </c>
      <c r="N11" s="20" t="s">
        <v>122</v>
      </c>
      <c r="O11" s="20" t="s">
        <v>123</v>
      </c>
      <c r="P11" s="4"/>
      <c r="Q11" s="22">
        <f>epad_monthly_in_delivery!D21</f>
        <v>528868.58000000007</v>
      </c>
      <c r="R11" s="4">
        <v>528868.57999999996</v>
      </c>
      <c r="S11" s="22">
        <f>epad_monthly_in_delivery!I18</f>
        <v>10224</v>
      </c>
      <c r="T11" s="4">
        <v>10224</v>
      </c>
      <c r="U11" s="22">
        <f>epad_monthly_in_delivery!D20</f>
        <v>7.8244148512341489</v>
      </c>
      <c r="V11" s="4">
        <v>7.8244148512341498</v>
      </c>
      <c r="W11" s="20" t="s">
        <v>124</v>
      </c>
      <c r="X11" s="21">
        <f>-1*(epad_monthly_in_delivery!D17-'Pos Mon - EUR'!Q11)*'Pos Mon - EUR'!U11</f>
        <v>-38836712.447699986</v>
      </c>
      <c r="Y11" s="4">
        <v>-38836712.447700001</v>
      </c>
      <c r="Z11" s="22">
        <f>epad_monthly_in_delivery!I19</f>
        <v>9.3670062415485749</v>
      </c>
      <c r="AA11" s="4">
        <v>9.3670062439093105</v>
      </c>
      <c r="AB11" s="20" t="s">
        <v>140</v>
      </c>
      <c r="AC11" s="21">
        <f>(epad_monthly_in_delivery!D17-epad_monthly_in_delivery!D21)*epad_monthly_in_delivery!I19</f>
        <v>46493410.026879288</v>
      </c>
      <c r="AD11" s="4">
        <v>46493410.038596898</v>
      </c>
      <c r="AE11" s="22">
        <f>epad_monthly_in_delivery!P17</f>
        <v>7656697.5791793</v>
      </c>
      <c r="AF11" s="4">
        <v>7656697.5908968402</v>
      </c>
      <c r="AG11" s="4">
        <v>0</v>
      </c>
      <c r="AH11" s="4">
        <v>0</v>
      </c>
      <c r="AI11" s="4">
        <v>0</v>
      </c>
      <c r="AJ11" s="24">
        <f>epad_monthly_in_delivery!P20</f>
        <v>-3685981.3493161267</v>
      </c>
      <c r="AK11" s="4">
        <v>-3692692.9556</v>
      </c>
      <c r="AL11" s="22">
        <f>epad_monthly_in_delivery!P18</f>
        <v>7656697.5791793</v>
      </c>
      <c r="AM11" s="4">
        <v>7656697.5908968402</v>
      </c>
      <c r="AN11" s="22">
        <f t="shared" ref="AN11:AN12" si="3">AK11+AM11</f>
        <v>3964004.6352968402</v>
      </c>
      <c r="AO11" s="4">
        <v>3964004.6352968402</v>
      </c>
      <c r="AP11" s="22">
        <f t="shared" si="1"/>
        <v>-3692692.9556</v>
      </c>
      <c r="AQ11" s="4">
        <v>-3692692.9556</v>
      </c>
      <c r="AR11" s="22">
        <f>epad_monthly_in_delivery!P18</f>
        <v>7656697.5791793</v>
      </c>
      <c r="AS11" s="4">
        <v>7656697.5908968402</v>
      </c>
      <c r="AT11" s="22">
        <f t="shared" si="2"/>
        <v>3964004.6352968402</v>
      </c>
      <c r="AU11" s="4">
        <v>3964004.6352968402</v>
      </c>
      <c r="AV11" s="4"/>
      <c r="AW11" s="4"/>
      <c r="AX11" s="4"/>
      <c r="AY11" s="4"/>
      <c r="AZ11" s="4"/>
      <c r="BA11" s="4"/>
      <c r="BB11" s="4"/>
      <c r="BC11" s="4"/>
      <c r="BD11" s="4"/>
      <c r="BE11" s="20" t="s">
        <v>29</v>
      </c>
      <c r="BF11" s="20" t="s">
        <v>125</v>
      </c>
      <c r="BG11" s="20" t="s">
        <v>141</v>
      </c>
      <c r="BH11" s="20" t="s">
        <v>131</v>
      </c>
      <c r="BI11" s="20" t="s">
        <v>127</v>
      </c>
      <c r="BJ11" s="21">
        <f t="shared" ref="BJ11:BJ12" si="4">BM11/(24*365)</f>
        <v>566.61293493150686</v>
      </c>
      <c r="BK11" s="4">
        <v>566.61293493150697</v>
      </c>
      <c r="BL11" s="22">
        <f>epad_monthly_in_delivery!D17-epad_monthly_in_delivery!D21</f>
        <v>4963529.3099999996</v>
      </c>
      <c r="BM11" s="4">
        <v>4963529.3099999996</v>
      </c>
      <c r="BN11" s="4">
        <v>0</v>
      </c>
      <c r="BO11" s="4"/>
      <c r="BP11" s="20" t="s">
        <v>128</v>
      </c>
      <c r="BQ11" s="20" t="s">
        <v>132</v>
      </c>
      <c r="BR11" s="21">
        <f>epad_monthly_in_delivery!D18</f>
        <v>499.62684344582914</v>
      </c>
      <c r="BS11" s="4">
        <v>499.62684344582902</v>
      </c>
      <c r="BT11" s="4"/>
      <c r="BU11" s="4"/>
    </row>
    <row r="12" spans="1:73" x14ac:dyDescent="0.25">
      <c r="A12" s="14" t="s">
        <v>33</v>
      </c>
      <c r="B12" s="15" t="b">
        <v>0</v>
      </c>
      <c r="D12" s="20" t="s">
        <v>115</v>
      </c>
      <c r="E12" s="20" t="s">
        <v>136</v>
      </c>
      <c r="F12" s="4">
        <v>197</v>
      </c>
      <c r="G12" s="20" t="s">
        <v>117</v>
      </c>
      <c r="H12" s="20" t="s">
        <v>142</v>
      </c>
      <c r="I12" s="20" t="s">
        <v>143</v>
      </c>
      <c r="J12" s="20" t="s">
        <v>144</v>
      </c>
      <c r="K12" s="20" t="s">
        <v>121</v>
      </c>
      <c r="L12" s="21">
        <f>epad_weekly_in_delivery!D15</f>
        <v>45.958701041150228</v>
      </c>
      <c r="M12" s="4">
        <v>45.958701041150199</v>
      </c>
      <c r="N12" s="20" t="s">
        <v>122</v>
      </c>
      <c r="O12" s="20" t="s">
        <v>123</v>
      </c>
      <c r="P12" s="4"/>
      <c r="Q12" s="22">
        <f>epad_weekly_in_delivery!D18</f>
        <v>33075.740000000005</v>
      </c>
      <c r="R12" s="4">
        <v>33075.74</v>
      </c>
      <c r="S12" s="22">
        <f>epad_weekly_in_delivery!I15</f>
        <v>1296</v>
      </c>
      <c r="T12" s="4">
        <v>1296</v>
      </c>
      <c r="U12" s="22">
        <f>epad_weekly_in_delivery!D17</f>
        <v>8.5625757862407372</v>
      </c>
      <c r="V12" s="4">
        <v>8.5625757862407301</v>
      </c>
      <c r="W12" s="20" t="s">
        <v>124</v>
      </c>
      <c r="X12" s="21">
        <f>-1*(epad_weekly_in_delivery!D14-'Pos Mon - EUR'!Q12)*'Pos Mon - EUR'!U12</f>
        <v>-510526.1136000001</v>
      </c>
      <c r="Y12" s="4">
        <v>-510526.11359999998</v>
      </c>
      <c r="Z12" s="22">
        <f>epad_weekly_in_delivery!I16</f>
        <v>54.469542241115342</v>
      </c>
      <c r="AA12" s="4">
        <v>54.469542241098303</v>
      </c>
      <c r="AB12" s="20" t="s">
        <v>140</v>
      </c>
      <c r="AC12" s="21">
        <f>(epad_weekly_in_delivery!D14-epad_weekly_in_delivery!D18)*epad_weekly_in_delivery!I16</f>
        <v>3247635.3382603307</v>
      </c>
      <c r="AD12" s="4">
        <v>3247635.3382593198</v>
      </c>
      <c r="AE12" s="22">
        <f>epad_weekly_in_delivery!O14</f>
        <v>2737109.2246603305</v>
      </c>
      <c r="AF12" s="4">
        <v>2737109.22465932</v>
      </c>
      <c r="AG12" s="4">
        <v>0</v>
      </c>
      <c r="AH12" s="4">
        <v>0</v>
      </c>
      <c r="AI12" s="4">
        <v>0</v>
      </c>
      <c r="AJ12" s="22">
        <f>epad_weekly_in_delivery!O17</f>
        <v>694149.11020000011</v>
      </c>
      <c r="AK12" s="4">
        <v>694149.1102</v>
      </c>
      <c r="AL12" s="22">
        <f>epad_weekly_in_delivery!O15</f>
        <v>2737109.2246603305</v>
      </c>
      <c r="AM12" s="4">
        <v>2737109.22465932</v>
      </c>
      <c r="AN12" s="22">
        <f t="shared" si="3"/>
        <v>3431258.33485932</v>
      </c>
      <c r="AO12" s="4">
        <v>3431258.33485932</v>
      </c>
      <c r="AP12" s="22">
        <f>AK12</f>
        <v>694149.1102</v>
      </c>
      <c r="AQ12" s="4">
        <v>694149.1102</v>
      </c>
      <c r="AR12" s="22">
        <f>epad_weekly_in_delivery!O15</f>
        <v>2737109.2246603305</v>
      </c>
      <c r="AS12" s="4">
        <v>2737109.22465932</v>
      </c>
      <c r="AT12" s="22">
        <f t="shared" si="2"/>
        <v>3431258.33485932</v>
      </c>
      <c r="AU12" s="4">
        <v>3431258.33485932</v>
      </c>
      <c r="AV12" s="4"/>
      <c r="AW12" s="4"/>
      <c r="AX12" s="4"/>
      <c r="AY12" s="4"/>
      <c r="AZ12" s="4"/>
      <c r="BA12" s="4"/>
      <c r="BB12" s="4"/>
      <c r="BC12" s="4"/>
      <c r="BD12" s="4"/>
      <c r="BE12" s="20" t="s">
        <v>29</v>
      </c>
      <c r="BF12" s="20" t="s">
        <v>125</v>
      </c>
      <c r="BG12" s="20" t="s">
        <v>145</v>
      </c>
      <c r="BH12" s="20" t="s">
        <v>131</v>
      </c>
      <c r="BI12" s="20" t="s">
        <v>127</v>
      </c>
      <c r="BJ12" s="21">
        <f t="shared" si="4"/>
        <v>6.8062739726027397</v>
      </c>
      <c r="BK12" s="4">
        <v>6.8062739726027397</v>
      </c>
      <c r="BL12" s="22">
        <f>epad_weekly_in_delivery!D14-epad_weekly_in_delivery!D18</f>
        <v>59622.960000000006</v>
      </c>
      <c r="BM12" s="4">
        <v>59622.96</v>
      </c>
      <c r="BN12" s="4">
        <v>0</v>
      </c>
      <c r="BO12" s="4"/>
      <c r="BP12" s="20" t="s">
        <v>128</v>
      </c>
      <c r="BQ12" s="20" t="s">
        <v>132</v>
      </c>
      <c r="BR12" s="21">
        <f>epad_weekly_in_delivery!D15</f>
        <v>45.958701041150228</v>
      </c>
      <c r="BS12" s="4">
        <v>45.958701041150199</v>
      </c>
      <c r="BT12" s="4"/>
      <c r="BU12" s="4"/>
    </row>
    <row r="13" spans="1:73" x14ac:dyDescent="0.25">
      <c r="A13" s="14" t="s">
        <v>34</v>
      </c>
      <c r="B13" s="15" t="b">
        <v>1</v>
      </c>
      <c r="D13" s="20" t="s">
        <v>115</v>
      </c>
      <c r="E13" s="20" t="s">
        <v>136</v>
      </c>
      <c r="F13" s="4">
        <v>197</v>
      </c>
      <c r="G13" s="20" t="s">
        <v>117</v>
      </c>
      <c r="H13" s="20" t="s">
        <v>146</v>
      </c>
      <c r="I13" s="20" t="s">
        <v>147</v>
      </c>
      <c r="J13" s="20" t="s">
        <v>148</v>
      </c>
      <c r="K13" s="20" t="s">
        <v>121</v>
      </c>
      <c r="L13" s="21">
        <f>epad_hourly_pre!B2402</f>
        <v>51.104249999999979</v>
      </c>
      <c r="M13" s="4">
        <v>51.10425</v>
      </c>
      <c r="N13" s="20" t="s">
        <v>122</v>
      </c>
      <c r="O13" s="20" t="s">
        <v>123</v>
      </c>
      <c r="P13" s="4"/>
      <c r="Q13" s="22">
        <v>0</v>
      </c>
      <c r="R13" s="4">
        <v>0</v>
      </c>
      <c r="S13" s="22">
        <f>epad_hourly_pre!B2404</f>
        <v>2400</v>
      </c>
      <c r="T13" s="4">
        <v>2400</v>
      </c>
      <c r="U13" s="22">
        <f>epad_hourly_pre!D2402</f>
        <v>5.0453656121229207</v>
      </c>
      <c r="V13" s="4">
        <v>5.0453656121229304</v>
      </c>
      <c r="W13" s="20" t="s">
        <v>124</v>
      </c>
      <c r="X13" s="21">
        <f>L13*S13*U13*-1</f>
        <v>-618815.10139999841</v>
      </c>
      <c r="Y13" s="4">
        <v>-618815.10140000004</v>
      </c>
      <c r="Z13" s="22">
        <f>epad_hourly_pre!G2404</f>
        <v>41.458103710766743</v>
      </c>
      <c r="AA13" s="4">
        <v>41.458103710773699</v>
      </c>
      <c r="AB13" s="20" t="s">
        <v>140</v>
      </c>
      <c r="AC13" s="21">
        <f>epad_hourly_pre!B2403*'Pos Mon - EUR'!Z13</f>
        <v>5084844.711746281</v>
      </c>
      <c r="AD13" s="4">
        <v>5084844.7117471397</v>
      </c>
      <c r="AE13" s="22">
        <f>epad_hourly_pre!L2391</f>
        <v>4466029.6103462828</v>
      </c>
      <c r="AF13" s="4">
        <v>4466029.6103471396</v>
      </c>
      <c r="AG13" s="4">
        <v>0</v>
      </c>
      <c r="AH13" s="4">
        <v>0</v>
      </c>
      <c r="AI13" s="4">
        <v>0</v>
      </c>
      <c r="AJ13" s="22">
        <v>0</v>
      </c>
      <c r="AK13" s="4">
        <v>0</v>
      </c>
      <c r="AL13" s="22">
        <f>epad_hourly_pre!L2391</f>
        <v>4466029.6103462828</v>
      </c>
      <c r="AM13" s="4">
        <v>4466029.6103471396</v>
      </c>
      <c r="AN13" s="22">
        <f>AK13+AM13</f>
        <v>4466029.6103471396</v>
      </c>
      <c r="AO13" s="4">
        <v>4466029.6103471396</v>
      </c>
      <c r="AP13" s="22">
        <v>0</v>
      </c>
      <c r="AQ13" s="4">
        <v>0</v>
      </c>
      <c r="AR13" s="22">
        <f>X13</f>
        <v>-618815.10139999841</v>
      </c>
      <c r="AS13" s="4">
        <v>-618815.10140000004</v>
      </c>
      <c r="AT13" s="22">
        <f t="shared" si="2"/>
        <v>-618815.10140000004</v>
      </c>
      <c r="AU13" s="4">
        <v>-618815.10140000004</v>
      </c>
      <c r="AV13" s="4"/>
      <c r="AW13" s="4"/>
      <c r="AX13" s="4"/>
      <c r="AY13" s="4"/>
      <c r="AZ13" s="4"/>
      <c r="BA13" s="4"/>
      <c r="BB13" s="4"/>
      <c r="BC13" s="4"/>
      <c r="BD13" s="4"/>
      <c r="BE13" s="20" t="s">
        <v>29</v>
      </c>
      <c r="BF13" s="20" t="s">
        <v>125</v>
      </c>
      <c r="BG13" s="20" t="s">
        <v>126</v>
      </c>
      <c r="BH13" s="20" t="s">
        <v>131</v>
      </c>
      <c r="BI13" s="20" t="s">
        <v>135</v>
      </c>
      <c r="BJ13" s="21">
        <f>BM13/(24*365)</f>
        <v>14.001164383561644</v>
      </c>
      <c r="BK13" s="4">
        <v>14.0011643835616</v>
      </c>
      <c r="BL13" s="22">
        <f>epad_hourly_pre!B2403</f>
        <v>122650.19999999995</v>
      </c>
      <c r="BM13" s="4">
        <v>122650.2</v>
      </c>
      <c r="BN13" s="4">
        <v>0</v>
      </c>
      <c r="BO13" s="4"/>
      <c r="BP13" s="20" t="s">
        <v>128</v>
      </c>
      <c r="BQ13" s="20" t="s">
        <v>132</v>
      </c>
      <c r="BR13" s="21">
        <f>epad_hourly_pre!B2402</f>
        <v>51.104249999999979</v>
      </c>
      <c r="BS13" s="4">
        <v>51.10425</v>
      </c>
      <c r="BT13" s="4"/>
      <c r="BU13" s="4"/>
    </row>
    <row r="14" spans="1:73" x14ac:dyDescent="0.25">
      <c r="A14" s="14" t="s">
        <v>35</v>
      </c>
      <c r="B14" s="15" t="b">
        <v>0</v>
      </c>
    </row>
    <row r="15" spans="1:73" x14ac:dyDescent="0.25">
      <c r="A15" s="14"/>
      <c r="B15" s="15"/>
    </row>
    <row r="16" spans="1:73" x14ac:dyDescent="0.25">
      <c r="A16" s="14" t="s">
        <v>36</v>
      </c>
      <c r="B16" s="15" t="s">
        <v>37</v>
      </c>
    </row>
    <row r="17" spans="1:2" x14ac:dyDescent="0.25">
      <c r="A17" s="14" t="s">
        <v>38</v>
      </c>
      <c r="B17" s="15" t="b">
        <v>0</v>
      </c>
    </row>
    <row r="18" spans="1:2" x14ac:dyDescent="0.25">
      <c r="A18" s="14" t="s">
        <v>39</v>
      </c>
      <c r="B18" s="15" t="b">
        <v>0</v>
      </c>
    </row>
    <row r="19" spans="1:2" x14ac:dyDescent="0.25">
      <c r="A19" s="14" t="s">
        <v>40</v>
      </c>
      <c r="B19" s="15" t="b">
        <v>1</v>
      </c>
    </row>
    <row r="20" spans="1:2" x14ac:dyDescent="0.25">
      <c r="A20" s="14" t="s">
        <v>41</v>
      </c>
      <c r="B20" s="15" t="b">
        <v>0</v>
      </c>
    </row>
    <row r="21" spans="1:2" x14ac:dyDescent="0.25">
      <c r="A21" s="14" t="s">
        <v>42</v>
      </c>
      <c r="B21" s="15"/>
    </row>
    <row r="22" spans="1:2" x14ac:dyDescent="0.25">
      <c r="A22" s="14" t="s">
        <v>43</v>
      </c>
      <c r="B22" s="15" t="s">
        <v>44</v>
      </c>
    </row>
    <row r="23" spans="1:2" x14ac:dyDescent="0.25">
      <c r="A23" s="14" t="s">
        <v>45</v>
      </c>
      <c r="B23" s="15" t="b">
        <v>0</v>
      </c>
    </row>
    <row r="24" spans="1:2" x14ac:dyDescent="0.25">
      <c r="A24" s="14" t="s">
        <v>46</v>
      </c>
      <c r="B24" s="15" t="b">
        <v>0</v>
      </c>
    </row>
    <row r="25" spans="1:2" x14ac:dyDescent="0.25">
      <c r="A25" s="14" t="s">
        <v>47</v>
      </c>
      <c r="B25" s="15" t="b">
        <v>0</v>
      </c>
    </row>
    <row r="26" spans="1:2" x14ac:dyDescent="0.25">
      <c r="A26" s="14" t="s">
        <v>48</v>
      </c>
      <c r="B26" s="15" t="b">
        <v>0</v>
      </c>
    </row>
    <row r="27" spans="1:2" x14ac:dyDescent="0.25">
      <c r="A27" s="14" t="s">
        <v>49</v>
      </c>
      <c r="B27" s="15" t="b">
        <v>1</v>
      </c>
    </row>
    <row r="28" spans="1:2" x14ac:dyDescent="0.25">
      <c r="A28" s="14"/>
      <c r="B28" s="15">
        <v>4</v>
      </c>
    </row>
    <row r="29" spans="1:2" x14ac:dyDescent="0.25">
      <c r="A29" s="17" t="s">
        <v>50</v>
      </c>
      <c r="B29" s="18" t="b">
        <v>0</v>
      </c>
    </row>
    <row r="30" spans="1:2" x14ac:dyDescent="0.25">
      <c r="A30" s="4"/>
      <c r="B30" s="4"/>
    </row>
    <row r="31" spans="1:2" x14ac:dyDescent="0.25">
      <c r="A31" s="4"/>
      <c r="B31" s="4"/>
    </row>
    <row r="32" spans="1:2" x14ac:dyDescent="0.25">
      <c r="A32" s="10" t="s">
        <v>51</v>
      </c>
      <c r="B32" s="11"/>
    </row>
    <row r="33" spans="1:2" x14ac:dyDescent="0.25">
      <c r="A33" s="12" t="s">
        <v>52</v>
      </c>
      <c r="B33" s="13" t="s">
        <v>53</v>
      </c>
    </row>
    <row r="34" spans="1:2" x14ac:dyDescent="0.25">
      <c r="A34" s="14" t="s">
        <v>54</v>
      </c>
      <c r="B34" s="15">
        <v>20170120</v>
      </c>
    </row>
    <row r="35" spans="1:2" x14ac:dyDescent="0.25">
      <c r="A35" s="14" t="s">
        <v>55</v>
      </c>
      <c r="B35" s="15" t="s">
        <v>56</v>
      </c>
    </row>
    <row r="36" spans="1:2" x14ac:dyDescent="0.25">
      <c r="A36" s="17" t="s">
        <v>57</v>
      </c>
      <c r="B36" s="18" t="s">
        <v>58</v>
      </c>
    </row>
    <row r="37" spans="1:2" x14ac:dyDescent="0.25">
      <c r="A37" s="4"/>
      <c r="B37" s="4"/>
    </row>
    <row r="38" spans="1:2" x14ac:dyDescent="0.25">
      <c r="A38" s="4"/>
      <c r="B38" s="4"/>
    </row>
    <row r="39" spans="1:2" x14ac:dyDescent="0.25">
      <c r="A39" s="10" t="s">
        <v>59</v>
      </c>
      <c r="B39" s="11"/>
    </row>
    <row r="40" spans="1:2" x14ac:dyDescent="0.25">
      <c r="A40" s="12" t="s">
        <v>60</v>
      </c>
      <c r="B40" s="13"/>
    </row>
    <row r="41" spans="1:2" x14ac:dyDescent="0.25">
      <c r="A41" s="14" t="s">
        <v>61</v>
      </c>
      <c r="B41" s="15"/>
    </row>
    <row r="42" spans="1:2" x14ac:dyDescent="0.25">
      <c r="A42" s="14" t="s">
        <v>62</v>
      </c>
      <c r="B42" s="15"/>
    </row>
    <row r="43" spans="1:2" x14ac:dyDescent="0.25">
      <c r="A43" s="14" t="s">
        <v>63</v>
      </c>
      <c r="B43" s="15"/>
    </row>
    <row r="44" spans="1:2" x14ac:dyDescent="0.25">
      <c r="A44" s="14" t="s">
        <v>64</v>
      </c>
      <c r="B44" s="15"/>
    </row>
    <row r="45" spans="1:2" x14ac:dyDescent="0.25">
      <c r="A45" s="14" t="s">
        <v>65</v>
      </c>
      <c r="B45" s="15"/>
    </row>
    <row r="46" spans="1:2" x14ac:dyDescent="0.25">
      <c r="A46" s="17" t="s">
        <v>66</v>
      </c>
      <c r="B46" s="18"/>
    </row>
    <row r="47" spans="1:2" x14ac:dyDescent="0.25">
      <c r="A47" s="4"/>
      <c r="B47" s="4"/>
    </row>
    <row r="48" spans="1:2" x14ac:dyDescent="0.25">
      <c r="A48" s="4"/>
      <c r="B48" s="4"/>
    </row>
    <row r="49" spans="1:2" x14ac:dyDescent="0.25">
      <c r="A49" s="4"/>
      <c r="B49" s="4"/>
    </row>
    <row r="50" spans="1:2" x14ac:dyDescent="0.25">
      <c r="A50" s="4"/>
      <c r="B50" s="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topLeftCell="B1" workbookViewId="0">
      <selection activeCell="D9" sqref="D9"/>
    </sheetView>
  </sheetViews>
  <sheetFormatPr defaultRowHeight="15" x14ac:dyDescent="0.25"/>
  <cols>
    <col min="1" max="1" width="64.5703125" customWidth="1"/>
    <col min="2" max="2" width="32.5703125" bestFit="1" customWidth="1"/>
    <col min="4" max="4" width="67.42578125" bestFit="1" customWidth="1"/>
    <col min="5" max="5" width="5" bestFit="1" customWidth="1"/>
    <col min="6" max="6" width="12.7109375" bestFit="1" customWidth="1"/>
  </cols>
  <sheetData>
    <row r="1" spans="1:7" x14ac:dyDescent="0.25">
      <c r="A1" s="10" t="s">
        <v>20</v>
      </c>
      <c r="B1" s="11"/>
    </row>
    <row r="2" spans="1:7" x14ac:dyDescent="0.25">
      <c r="A2" s="12" t="s">
        <v>154</v>
      </c>
      <c r="B2" s="13" t="s">
        <v>22</v>
      </c>
      <c r="D2" s="25" t="s">
        <v>70</v>
      </c>
      <c r="E2" s="25" t="s">
        <v>176</v>
      </c>
      <c r="F2" s="25"/>
      <c r="G2" s="25" t="s">
        <v>160</v>
      </c>
    </row>
    <row r="3" spans="1:7" x14ac:dyDescent="0.25">
      <c r="A3" s="14" t="s">
        <v>23</v>
      </c>
      <c r="B3" s="15" t="s">
        <v>24</v>
      </c>
      <c r="D3" s="9" t="s">
        <v>177</v>
      </c>
      <c r="E3" s="9"/>
      <c r="F3" s="9"/>
      <c r="G3" s="9">
        <v>3308318.13</v>
      </c>
    </row>
    <row r="4" spans="1:7" x14ac:dyDescent="0.25">
      <c r="A4" s="14" t="s">
        <v>25</v>
      </c>
      <c r="B4" s="15" t="s">
        <v>26</v>
      </c>
      <c r="D4" s="9" t="s">
        <v>178</v>
      </c>
      <c r="E4" s="9"/>
      <c r="F4" s="9"/>
      <c r="G4" s="9">
        <v>3308318.13</v>
      </c>
    </row>
    <row r="5" spans="1:7" x14ac:dyDescent="0.25">
      <c r="A5" s="14" t="s">
        <v>27</v>
      </c>
      <c r="B5" s="16">
        <v>40848</v>
      </c>
      <c r="D5" s="9" t="s">
        <v>179</v>
      </c>
      <c r="E5" s="9">
        <v>9887</v>
      </c>
      <c r="F5" s="26">
        <f>'Pos Mon - EUR'!AT8</f>
        <v>-2243462.5380000002</v>
      </c>
      <c r="G5" s="9">
        <v>-2243462.54</v>
      </c>
    </row>
    <row r="6" spans="1:7" x14ac:dyDescent="0.25">
      <c r="A6" s="14" t="s">
        <v>28</v>
      </c>
      <c r="B6" s="15" t="s">
        <v>29</v>
      </c>
      <c r="D6" s="9" t="s">
        <v>180</v>
      </c>
      <c r="E6" s="9">
        <v>9883</v>
      </c>
      <c r="F6" s="26">
        <f>'Pos Mon - EUR'!AT9</f>
        <v>-601016.11199999996</v>
      </c>
      <c r="G6" s="9">
        <v>-601016.11</v>
      </c>
    </row>
    <row r="7" spans="1:7" x14ac:dyDescent="0.25">
      <c r="A7" s="14" t="s">
        <v>155</v>
      </c>
      <c r="B7" s="16">
        <v>40336</v>
      </c>
      <c r="D7" s="9" t="s">
        <v>181</v>
      </c>
      <c r="E7" s="9">
        <v>9885</v>
      </c>
      <c r="F7" s="26">
        <f>'Pos Mon - EUR'!AT10</f>
        <v>-623651.09279999998</v>
      </c>
      <c r="G7" s="9">
        <v>-623651.09</v>
      </c>
    </row>
    <row r="8" spans="1:7" x14ac:dyDescent="0.25">
      <c r="A8" s="14" t="s">
        <v>156</v>
      </c>
      <c r="B8" s="16">
        <v>42915</v>
      </c>
      <c r="D8" s="9" t="s">
        <v>182</v>
      </c>
      <c r="E8" s="9">
        <v>9889</v>
      </c>
      <c r="F8" s="26">
        <f>'Pos Mon - EUR'!AT12</f>
        <v>3431258.33485932</v>
      </c>
      <c r="G8" s="9">
        <v>3431258.33</v>
      </c>
    </row>
    <row r="9" spans="1:7" x14ac:dyDescent="0.25">
      <c r="A9" s="14" t="s">
        <v>157</v>
      </c>
      <c r="B9" s="15" t="s">
        <v>158</v>
      </c>
      <c r="D9" s="9" t="s">
        <v>183</v>
      </c>
      <c r="E9" s="9">
        <v>9891</v>
      </c>
      <c r="F9" s="26">
        <f>'Pos Mon - EUR'!AT11</f>
        <v>3964004.6352968402</v>
      </c>
      <c r="G9" s="9">
        <v>3964004.64</v>
      </c>
    </row>
    <row r="10" spans="1:7" x14ac:dyDescent="0.25">
      <c r="A10" s="14" t="s">
        <v>159</v>
      </c>
      <c r="B10" s="15" t="s">
        <v>160</v>
      </c>
      <c r="D10" s="9" t="s">
        <v>184</v>
      </c>
      <c r="E10" s="9">
        <v>9893</v>
      </c>
      <c r="F10" s="26">
        <f>'Pos Mon - EUR'!AT13</f>
        <v>-618815.10140000004</v>
      </c>
      <c r="G10" s="9">
        <v>-618815.1</v>
      </c>
    </row>
    <row r="11" spans="1:7" x14ac:dyDescent="0.25">
      <c r="A11" s="14" t="s">
        <v>71</v>
      </c>
      <c r="B11" s="15" t="s">
        <v>161</v>
      </c>
      <c r="D11" s="9"/>
      <c r="E11" s="9"/>
      <c r="F11" s="9"/>
      <c r="G11" s="9"/>
    </row>
    <row r="12" spans="1:7" x14ac:dyDescent="0.25">
      <c r="A12" s="17" t="s">
        <v>162</v>
      </c>
      <c r="B12" s="18" t="s">
        <v>163</v>
      </c>
      <c r="D12" s="9" t="s">
        <v>185</v>
      </c>
      <c r="E12" s="9"/>
      <c r="F12" s="9"/>
      <c r="G12" s="9">
        <v>3308318.13</v>
      </c>
    </row>
    <row r="13" spans="1:7" x14ac:dyDescent="0.25">
      <c r="A13" s="4"/>
      <c r="B13" s="4"/>
    </row>
    <row r="14" spans="1:7" x14ac:dyDescent="0.25">
      <c r="A14" s="4"/>
      <c r="B14" s="4"/>
    </row>
    <row r="15" spans="1:7" x14ac:dyDescent="0.25">
      <c r="A15" s="10" t="s">
        <v>30</v>
      </c>
      <c r="B15" s="11"/>
    </row>
    <row r="16" spans="1:7" x14ac:dyDescent="0.25">
      <c r="A16" s="12" t="s">
        <v>31</v>
      </c>
      <c r="B16" s="13" t="s">
        <v>32</v>
      </c>
    </row>
    <row r="17" spans="1:2" x14ac:dyDescent="0.25">
      <c r="A17" s="14" t="s">
        <v>164</v>
      </c>
      <c r="B17" s="15" t="s">
        <v>165</v>
      </c>
    </row>
    <row r="18" spans="1:2" x14ac:dyDescent="0.25">
      <c r="A18" s="14" t="s">
        <v>166</v>
      </c>
      <c r="B18" s="15" t="b">
        <v>0</v>
      </c>
    </row>
    <row r="19" spans="1:2" x14ac:dyDescent="0.25">
      <c r="A19" s="14" t="s">
        <v>167</v>
      </c>
      <c r="B19" s="15" t="b">
        <v>0</v>
      </c>
    </row>
    <row r="20" spans="1:2" x14ac:dyDescent="0.25">
      <c r="A20" s="14" t="s">
        <v>35</v>
      </c>
      <c r="B20" s="15" t="b">
        <v>0</v>
      </c>
    </row>
    <row r="21" spans="1:2" x14ac:dyDescent="0.25">
      <c r="A21" s="14" t="s">
        <v>168</v>
      </c>
      <c r="B21" s="15" t="b">
        <v>0</v>
      </c>
    </row>
    <row r="22" spans="1:2" x14ac:dyDescent="0.25">
      <c r="A22" s="14" t="s">
        <v>169</v>
      </c>
      <c r="B22" s="15" t="b">
        <v>0</v>
      </c>
    </row>
    <row r="23" spans="1:2" x14ac:dyDescent="0.25">
      <c r="A23" s="14" t="s">
        <v>170</v>
      </c>
      <c r="B23" s="15" t="b">
        <v>0</v>
      </c>
    </row>
    <row r="24" spans="1:2" x14ac:dyDescent="0.25">
      <c r="A24" s="14" t="s">
        <v>171</v>
      </c>
      <c r="B24" s="15" t="b">
        <v>0</v>
      </c>
    </row>
    <row r="25" spans="1:2" x14ac:dyDescent="0.25">
      <c r="A25" s="14" t="s">
        <v>172</v>
      </c>
      <c r="B25" s="15" t="b">
        <v>0</v>
      </c>
    </row>
    <row r="26" spans="1:2" x14ac:dyDescent="0.25">
      <c r="A26" s="14" t="s">
        <v>40</v>
      </c>
      <c r="B26" s="15" t="b">
        <v>0</v>
      </c>
    </row>
    <row r="27" spans="1:2" x14ac:dyDescent="0.25">
      <c r="A27" s="14" t="s">
        <v>173</v>
      </c>
      <c r="B27" s="15" t="b">
        <v>1</v>
      </c>
    </row>
    <row r="28" spans="1:2" x14ac:dyDescent="0.25">
      <c r="A28" s="14" t="s">
        <v>46</v>
      </c>
      <c r="B28" s="15" t="b">
        <v>0</v>
      </c>
    </row>
    <row r="29" spans="1:2" x14ac:dyDescent="0.25">
      <c r="A29" s="14" t="s">
        <v>47</v>
      </c>
      <c r="B29" s="15" t="b">
        <v>0</v>
      </c>
    </row>
    <row r="30" spans="1:2" x14ac:dyDescent="0.25">
      <c r="A30" s="14" t="s">
        <v>48</v>
      </c>
      <c r="B30" s="15" t="b">
        <v>0</v>
      </c>
    </row>
    <row r="31" spans="1:2" x14ac:dyDescent="0.25">
      <c r="A31" s="14" t="s">
        <v>174</v>
      </c>
      <c r="B31" s="15" t="b">
        <v>1</v>
      </c>
    </row>
    <row r="32" spans="1:2" x14ac:dyDescent="0.25">
      <c r="A32" s="17" t="s">
        <v>50</v>
      </c>
      <c r="B32" s="18" t="b">
        <v>0</v>
      </c>
    </row>
    <row r="33" spans="1:2" x14ac:dyDescent="0.25">
      <c r="A33" s="4"/>
      <c r="B33" s="4"/>
    </row>
    <row r="34" spans="1:2" x14ac:dyDescent="0.25">
      <c r="A34" s="4"/>
      <c r="B34" s="4"/>
    </row>
    <row r="35" spans="1:2" x14ac:dyDescent="0.25">
      <c r="A35" s="10" t="s">
        <v>51</v>
      </c>
      <c r="B35" s="11"/>
    </row>
    <row r="36" spans="1:2" x14ac:dyDescent="0.25">
      <c r="A36" s="12" t="s">
        <v>52</v>
      </c>
      <c r="B36" s="13" t="s">
        <v>175</v>
      </c>
    </row>
    <row r="37" spans="1:2" x14ac:dyDescent="0.25">
      <c r="A37" s="14" t="s">
        <v>54</v>
      </c>
      <c r="B37" s="15">
        <v>20170122</v>
      </c>
    </row>
    <row r="38" spans="1:2" x14ac:dyDescent="0.25">
      <c r="A38" s="14" t="s">
        <v>55</v>
      </c>
      <c r="B38" s="15" t="s">
        <v>56</v>
      </c>
    </row>
    <row r="39" spans="1:2" x14ac:dyDescent="0.25">
      <c r="A39" s="17" t="s">
        <v>57</v>
      </c>
      <c r="B39" s="18" t="s">
        <v>58</v>
      </c>
    </row>
    <row r="40" spans="1:2" x14ac:dyDescent="0.25">
      <c r="A40" s="4"/>
      <c r="B40" s="4"/>
    </row>
    <row r="41" spans="1:2" x14ac:dyDescent="0.25">
      <c r="A41" s="4"/>
      <c r="B41" s="4"/>
    </row>
    <row r="42" spans="1:2" x14ac:dyDescent="0.25">
      <c r="A42" s="10" t="s">
        <v>59</v>
      </c>
      <c r="B42" s="11"/>
    </row>
    <row r="43" spans="1:2" x14ac:dyDescent="0.25">
      <c r="A43" s="12" t="s">
        <v>60</v>
      </c>
      <c r="B43" s="13"/>
    </row>
    <row r="44" spans="1:2" x14ac:dyDescent="0.25">
      <c r="A44" s="14" t="s">
        <v>61</v>
      </c>
      <c r="B44" s="15"/>
    </row>
    <row r="45" spans="1:2" x14ac:dyDescent="0.25">
      <c r="A45" s="14" t="s">
        <v>62</v>
      </c>
      <c r="B45" s="15"/>
    </row>
    <row r="46" spans="1:2" x14ac:dyDescent="0.25">
      <c r="A46" s="14" t="s">
        <v>63</v>
      </c>
      <c r="B46" s="15"/>
    </row>
    <row r="47" spans="1:2" x14ac:dyDescent="0.25">
      <c r="A47" s="14" t="s">
        <v>64</v>
      </c>
      <c r="B47" s="15"/>
    </row>
    <row r="48" spans="1:2" x14ac:dyDescent="0.25">
      <c r="A48" s="14" t="s">
        <v>65</v>
      </c>
      <c r="B48" s="15"/>
    </row>
    <row r="49" spans="1:2" x14ac:dyDescent="0.25">
      <c r="A49" s="17" t="s">
        <v>66</v>
      </c>
      <c r="B49" s="1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workbookViewId="0">
      <selection activeCell="F6" sqref="F6"/>
    </sheetView>
  </sheetViews>
  <sheetFormatPr defaultRowHeight="15" x14ac:dyDescent="0.25"/>
  <cols>
    <col min="1" max="1" width="42.85546875" customWidth="1"/>
    <col min="2" max="2" width="32.5703125" bestFit="1" customWidth="1"/>
    <col min="4" max="4" width="67.42578125" bestFit="1" customWidth="1"/>
    <col min="5" max="5" width="4" bestFit="1" customWidth="1"/>
    <col min="6" max="6" width="11.42578125" customWidth="1"/>
    <col min="7" max="7" width="13.85546875" customWidth="1"/>
  </cols>
  <sheetData>
    <row r="1" spans="1:8" x14ac:dyDescent="0.25">
      <c r="A1" s="10" t="s">
        <v>20</v>
      </c>
      <c r="B1" s="11"/>
    </row>
    <row r="2" spans="1:8" x14ac:dyDescent="0.25">
      <c r="A2" s="12" t="s">
        <v>154</v>
      </c>
      <c r="B2" s="13" t="s">
        <v>22</v>
      </c>
    </row>
    <row r="3" spans="1:8" x14ac:dyDescent="0.25">
      <c r="A3" s="14" t="s">
        <v>23</v>
      </c>
      <c r="B3" s="15" t="s">
        <v>24</v>
      </c>
      <c r="D3" s="19" t="s">
        <v>70</v>
      </c>
      <c r="E3" s="19" t="s">
        <v>176</v>
      </c>
      <c r="F3" s="19"/>
      <c r="G3" s="19" t="s">
        <v>160</v>
      </c>
      <c r="H3" s="19"/>
    </row>
    <row r="4" spans="1:8" x14ac:dyDescent="0.25">
      <c r="A4" s="14" t="s">
        <v>25</v>
      </c>
      <c r="B4" s="15" t="s">
        <v>26</v>
      </c>
      <c r="D4" s="20" t="s">
        <v>177</v>
      </c>
      <c r="E4" s="4"/>
      <c r="F4" s="4"/>
      <c r="G4" s="4">
        <v>8659111.1600000001</v>
      </c>
      <c r="H4" s="4"/>
    </row>
    <row r="5" spans="1:8" x14ac:dyDescent="0.25">
      <c r="A5" s="14" t="s">
        <v>27</v>
      </c>
      <c r="B5" s="16">
        <v>40848</v>
      </c>
      <c r="D5" s="20" t="s">
        <v>178</v>
      </c>
      <c r="E5" s="4"/>
      <c r="F5" s="4"/>
      <c r="G5" s="4">
        <v>8659111.1600000001</v>
      </c>
      <c r="H5" s="4"/>
    </row>
    <row r="6" spans="1:8" x14ac:dyDescent="0.25">
      <c r="A6" s="14" t="s">
        <v>28</v>
      </c>
      <c r="B6" s="15" t="s">
        <v>29</v>
      </c>
      <c r="D6" s="20" t="s">
        <v>179</v>
      </c>
      <c r="E6" s="4">
        <v>121</v>
      </c>
      <c r="F6" s="26">
        <f>'Pos Mon - EUR'!AN8</f>
        <v>-2243462.5380000002</v>
      </c>
      <c r="G6" s="4">
        <v>-2243462.54</v>
      </c>
      <c r="H6" s="4"/>
    </row>
    <row r="7" spans="1:8" x14ac:dyDescent="0.25">
      <c r="A7" s="14" t="s">
        <v>155</v>
      </c>
      <c r="B7" s="16">
        <v>40342</v>
      </c>
      <c r="D7" s="20" t="s">
        <v>180</v>
      </c>
      <c r="E7" s="4">
        <v>117</v>
      </c>
      <c r="F7" s="26">
        <f>'Pos Mon - EUR'!AN9</f>
        <v>-601016.11199999996</v>
      </c>
      <c r="G7" s="4">
        <v>-601016.11</v>
      </c>
      <c r="H7" s="4"/>
    </row>
    <row r="8" spans="1:8" x14ac:dyDescent="0.25">
      <c r="A8" s="14" t="s">
        <v>156</v>
      </c>
      <c r="B8" s="16">
        <v>42915</v>
      </c>
      <c r="D8" s="20" t="s">
        <v>181</v>
      </c>
      <c r="E8" s="4">
        <v>119</v>
      </c>
      <c r="F8" s="26">
        <f>'Pos Mon - EUR'!AN10</f>
        <v>-357702.77039999998</v>
      </c>
      <c r="G8" s="4">
        <v>-357702.77</v>
      </c>
      <c r="H8" s="4"/>
    </row>
    <row r="9" spans="1:8" x14ac:dyDescent="0.25">
      <c r="A9" s="14" t="s">
        <v>157</v>
      </c>
      <c r="B9" s="15" t="s">
        <v>187</v>
      </c>
      <c r="D9" s="20" t="s">
        <v>182</v>
      </c>
      <c r="E9" s="4">
        <v>123</v>
      </c>
      <c r="F9" s="26">
        <f>'Pos Mon - EUR'!AN12</f>
        <v>3431258.33485932</v>
      </c>
      <c r="G9" s="4">
        <v>3431258.33</v>
      </c>
      <c r="H9" s="4"/>
    </row>
    <row r="10" spans="1:8" x14ac:dyDescent="0.25">
      <c r="A10" s="14" t="s">
        <v>159</v>
      </c>
      <c r="B10" s="15" t="s">
        <v>160</v>
      </c>
      <c r="D10" s="20" t="s">
        <v>183</v>
      </c>
      <c r="E10" s="4">
        <v>125</v>
      </c>
      <c r="F10" s="26">
        <f>'Pos Mon - EUR'!AN11</f>
        <v>3964004.6352968402</v>
      </c>
      <c r="G10" s="4">
        <v>3964004.64</v>
      </c>
      <c r="H10" s="4"/>
    </row>
    <row r="11" spans="1:8" x14ac:dyDescent="0.25">
      <c r="A11" s="14" t="s">
        <v>71</v>
      </c>
      <c r="B11" s="15" t="s">
        <v>161</v>
      </c>
      <c r="D11" s="20" t="s">
        <v>184</v>
      </c>
      <c r="E11" s="4">
        <v>127</v>
      </c>
      <c r="F11" s="26">
        <f>'Pos Mon - EUR'!AN13</f>
        <v>4466029.6103471396</v>
      </c>
      <c r="G11" s="4">
        <v>4466029.6100000003</v>
      </c>
      <c r="H11" s="4"/>
    </row>
    <row r="12" spans="1:8" x14ac:dyDescent="0.25">
      <c r="A12" s="17" t="s">
        <v>162</v>
      </c>
      <c r="B12" s="18" t="s">
        <v>163</v>
      </c>
      <c r="D12" s="4"/>
      <c r="E12" s="4"/>
      <c r="F12" s="4"/>
      <c r="G12" s="4"/>
      <c r="H12" s="4"/>
    </row>
    <row r="13" spans="1:8" x14ac:dyDescent="0.25">
      <c r="A13" s="4"/>
      <c r="B13" s="4"/>
      <c r="D13" s="20" t="s">
        <v>185</v>
      </c>
      <c r="E13" s="4"/>
      <c r="F13" s="4"/>
      <c r="G13" s="4">
        <v>8659111.1600000001</v>
      </c>
      <c r="H13" s="4"/>
    </row>
    <row r="14" spans="1:8" x14ac:dyDescent="0.25">
      <c r="A14" s="4"/>
      <c r="B14" s="4"/>
      <c r="D14" s="4"/>
      <c r="E14" s="4"/>
      <c r="F14" s="4"/>
      <c r="G14" s="4"/>
      <c r="H14" s="4"/>
    </row>
    <row r="15" spans="1:8" x14ac:dyDescent="0.25">
      <c r="A15" s="10" t="s">
        <v>30</v>
      </c>
      <c r="B15" s="11"/>
    </row>
    <row r="16" spans="1:8" x14ac:dyDescent="0.25">
      <c r="A16" s="12" t="s">
        <v>31</v>
      </c>
      <c r="B16" s="13" t="s">
        <v>32</v>
      </c>
    </row>
    <row r="17" spans="1:2" x14ac:dyDescent="0.25">
      <c r="A17" s="14" t="s">
        <v>164</v>
      </c>
      <c r="B17" s="15" t="s">
        <v>165</v>
      </c>
    </row>
    <row r="18" spans="1:2" x14ac:dyDescent="0.25">
      <c r="A18" s="14" t="s">
        <v>166</v>
      </c>
      <c r="B18" s="15" t="b">
        <v>0</v>
      </c>
    </row>
    <row r="19" spans="1:2" x14ac:dyDescent="0.25">
      <c r="A19" s="14" t="s">
        <v>167</v>
      </c>
      <c r="B19" s="15" t="b">
        <v>0</v>
      </c>
    </row>
    <row r="20" spans="1:2" x14ac:dyDescent="0.25">
      <c r="A20" s="14" t="s">
        <v>35</v>
      </c>
      <c r="B20" s="15" t="b">
        <v>0</v>
      </c>
    </row>
    <row r="21" spans="1:2" x14ac:dyDescent="0.25">
      <c r="A21" s="14" t="s">
        <v>168</v>
      </c>
      <c r="B21" s="15" t="b">
        <v>0</v>
      </c>
    </row>
    <row r="22" spans="1:2" x14ac:dyDescent="0.25">
      <c r="A22" s="14" t="s">
        <v>169</v>
      </c>
      <c r="B22" s="15" t="b">
        <v>0</v>
      </c>
    </row>
    <row r="23" spans="1:2" x14ac:dyDescent="0.25">
      <c r="A23" s="14" t="s">
        <v>170</v>
      </c>
      <c r="B23" s="15" t="b">
        <v>0</v>
      </c>
    </row>
    <row r="24" spans="1:2" x14ac:dyDescent="0.25">
      <c r="A24" s="14" t="s">
        <v>171</v>
      </c>
      <c r="B24" s="15" t="b">
        <v>0</v>
      </c>
    </row>
    <row r="25" spans="1:2" x14ac:dyDescent="0.25">
      <c r="A25" s="14" t="s">
        <v>172</v>
      </c>
      <c r="B25" s="15" t="b">
        <v>0</v>
      </c>
    </row>
    <row r="26" spans="1:2" x14ac:dyDescent="0.25">
      <c r="A26" s="14" t="s">
        <v>40</v>
      </c>
      <c r="B26" s="15" t="b">
        <v>0</v>
      </c>
    </row>
    <row r="27" spans="1:2" x14ac:dyDescent="0.25">
      <c r="A27" s="14" t="s">
        <v>173</v>
      </c>
      <c r="B27" s="15" t="b">
        <v>1</v>
      </c>
    </row>
    <row r="28" spans="1:2" x14ac:dyDescent="0.25">
      <c r="A28" s="14" t="s">
        <v>46</v>
      </c>
      <c r="B28" s="15" t="b">
        <v>0</v>
      </c>
    </row>
    <row r="29" spans="1:2" x14ac:dyDescent="0.25">
      <c r="A29" s="14" t="s">
        <v>47</v>
      </c>
      <c r="B29" s="15" t="b">
        <v>0</v>
      </c>
    </row>
    <row r="30" spans="1:2" x14ac:dyDescent="0.25">
      <c r="A30" s="14" t="s">
        <v>48</v>
      </c>
      <c r="B30" s="15" t="b">
        <v>0</v>
      </c>
    </row>
    <row r="31" spans="1:2" x14ac:dyDescent="0.25">
      <c r="A31" s="14" t="s">
        <v>174</v>
      </c>
      <c r="B31" s="15" t="b">
        <v>1</v>
      </c>
    </row>
    <row r="32" spans="1:2" x14ac:dyDescent="0.25">
      <c r="A32" s="17" t="s">
        <v>50</v>
      </c>
      <c r="B32" s="18" t="b">
        <v>0</v>
      </c>
    </row>
    <row r="33" spans="1:2" x14ac:dyDescent="0.25">
      <c r="A33" s="4"/>
      <c r="B33" s="4"/>
    </row>
    <row r="34" spans="1:2" x14ac:dyDescent="0.25">
      <c r="A34" s="4"/>
      <c r="B34" s="4"/>
    </row>
    <row r="35" spans="1:2" x14ac:dyDescent="0.25">
      <c r="A35" s="10" t="s">
        <v>51</v>
      </c>
      <c r="B35" s="11"/>
    </row>
    <row r="36" spans="1:2" x14ac:dyDescent="0.25">
      <c r="A36" s="12" t="s">
        <v>52</v>
      </c>
      <c r="B36" s="13" t="s">
        <v>186</v>
      </c>
    </row>
    <row r="37" spans="1:2" x14ac:dyDescent="0.25">
      <c r="A37" s="14" t="s">
        <v>54</v>
      </c>
      <c r="B37" s="15">
        <v>20170123</v>
      </c>
    </row>
    <row r="38" spans="1:2" x14ac:dyDescent="0.25">
      <c r="A38" s="14" t="s">
        <v>55</v>
      </c>
      <c r="B38" s="15" t="s">
        <v>56</v>
      </c>
    </row>
    <row r="39" spans="1:2" x14ac:dyDescent="0.25">
      <c r="A39" s="17" t="s">
        <v>57</v>
      </c>
      <c r="B39" s="18" t="s">
        <v>58</v>
      </c>
    </row>
    <row r="40" spans="1:2" x14ac:dyDescent="0.25">
      <c r="A40" s="4"/>
      <c r="B40" s="4"/>
    </row>
    <row r="41" spans="1:2" x14ac:dyDescent="0.25">
      <c r="A41" s="4"/>
      <c r="B41" s="4"/>
    </row>
    <row r="42" spans="1:2" x14ac:dyDescent="0.25">
      <c r="A42" s="10" t="s">
        <v>59</v>
      </c>
      <c r="B42" s="11"/>
    </row>
    <row r="43" spans="1:2" x14ac:dyDescent="0.25">
      <c r="A43" s="12" t="s">
        <v>60</v>
      </c>
      <c r="B43" s="13"/>
    </row>
    <row r="44" spans="1:2" x14ac:dyDescent="0.25">
      <c r="A44" s="14" t="s">
        <v>61</v>
      </c>
      <c r="B44" s="15"/>
    </row>
    <row r="45" spans="1:2" x14ac:dyDescent="0.25">
      <c r="A45" s="14" t="s">
        <v>62</v>
      </c>
      <c r="B45" s="15"/>
    </row>
    <row r="46" spans="1:2" x14ac:dyDescent="0.25">
      <c r="A46" s="14" t="s">
        <v>63</v>
      </c>
      <c r="B46" s="15"/>
    </row>
    <row r="47" spans="1:2" x14ac:dyDescent="0.25">
      <c r="A47" s="14" t="s">
        <v>64</v>
      </c>
      <c r="B47" s="15"/>
    </row>
    <row r="48" spans="1:2" x14ac:dyDescent="0.25">
      <c r="A48" s="14" t="s">
        <v>65</v>
      </c>
      <c r="B48" s="15"/>
    </row>
    <row r="49" spans="1:2" x14ac:dyDescent="0.25">
      <c r="A49" s="17" t="s">
        <v>66</v>
      </c>
      <c r="B49" s="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P17"/>
  <sheetViews>
    <sheetView workbookViewId="0">
      <selection activeCell="J23" sqref="J23"/>
    </sheetView>
  </sheetViews>
  <sheetFormatPr defaultRowHeight="15" x14ac:dyDescent="0.25"/>
  <cols>
    <col min="2" max="3" width="10.140625" bestFit="1" customWidth="1"/>
  </cols>
  <sheetData>
    <row r="1" spans="1:172" x14ac:dyDescent="0.25">
      <c r="A1" t="s">
        <v>6</v>
      </c>
    </row>
    <row r="2" spans="1:172" x14ac:dyDescent="0.25">
      <c r="A2" s="4" t="s">
        <v>3</v>
      </c>
      <c r="B2" s="4" t="s">
        <v>4</v>
      </c>
      <c r="C2" s="4" t="s">
        <v>5</v>
      </c>
      <c r="D2" s="4">
        <v>1</v>
      </c>
      <c r="E2" s="4">
        <v>2</v>
      </c>
      <c r="F2" s="4">
        <v>3</v>
      </c>
      <c r="G2" s="4">
        <v>4</v>
      </c>
      <c r="H2" s="4">
        <v>5</v>
      </c>
      <c r="I2" s="4">
        <v>6</v>
      </c>
      <c r="J2" s="4">
        <v>7</v>
      </c>
      <c r="K2" s="4">
        <v>8</v>
      </c>
      <c r="L2" s="4">
        <v>9</v>
      </c>
      <c r="M2" s="4">
        <v>10</v>
      </c>
      <c r="N2" s="4">
        <v>11</v>
      </c>
      <c r="O2" s="4">
        <v>12</v>
      </c>
      <c r="P2" s="4">
        <v>13</v>
      </c>
      <c r="Q2" s="4">
        <v>14</v>
      </c>
      <c r="R2" s="4">
        <v>15</v>
      </c>
      <c r="S2" s="4">
        <v>16</v>
      </c>
      <c r="T2" s="4">
        <v>17</v>
      </c>
      <c r="U2" s="4">
        <v>18</v>
      </c>
      <c r="V2" s="4">
        <v>19</v>
      </c>
      <c r="W2" s="4">
        <v>20</v>
      </c>
      <c r="X2" s="4">
        <v>21</v>
      </c>
      <c r="Y2" s="4">
        <v>22</v>
      </c>
      <c r="Z2" s="4">
        <v>23</v>
      </c>
      <c r="AA2" s="4">
        <v>24</v>
      </c>
      <c r="AB2" s="4">
        <v>25</v>
      </c>
      <c r="AC2" s="4">
        <v>26</v>
      </c>
      <c r="AD2" s="4">
        <v>27</v>
      </c>
      <c r="AE2" s="4">
        <v>28</v>
      </c>
      <c r="AF2" s="4">
        <v>29</v>
      </c>
      <c r="AG2" s="4">
        <v>30</v>
      </c>
      <c r="AH2" s="4">
        <v>31</v>
      </c>
      <c r="AI2" s="4">
        <v>32</v>
      </c>
      <c r="AJ2" s="4">
        <v>33</v>
      </c>
      <c r="AK2" s="4">
        <v>34</v>
      </c>
      <c r="AL2" s="4">
        <v>35</v>
      </c>
      <c r="AM2" s="4">
        <v>36</v>
      </c>
      <c r="AN2" s="4">
        <v>37</v>
      </c>
      <c r="AO2" s="4">
        <v>38</v>
      </c>
      <c r="AP2" s="4">
        <v>39</v>
      </c>
      <c r="AQ2" s="4">
        <v>40</v>
      </c>
      <c r="AR2" s="4">
        <v>41</v>
      </c>
      <c r="AS2" s="4">
        <v>42</v>
      </c>
      <c r="AT2" s="4">
        <v>43</v>
      </c>
      <c r="AU2" s="4">
        <v>44</v>
      </c>
      <c r="AV2" s="4">
        <v>45</v>
      </c>
      <c r="AW2" s="4">
        <v>46</v>
      </c>
      <c r="AX2" s="4">
        <v>47</v>
      </c>
      <c r="AY2" s="4">
        <v>48</v>
      </c>
      <c r="AZ2" s="4">
        <v>49</v>
      </c>
      <c r="BA2" s="4">
        <v>50</v>
      </c>
      <c r="BB2" s="4">
        <v>51</v>
      </c>
      <c r="BC2" s="4">
        <v>52</v>
      </c>
      <c r="BD2" s="4">
        <v>53</v>
      </c>
      <c r="BE2" s="4">
        <v>54</v>
      </c>
      <c r="BF2" s="4">
        <v>55</v>
      </c>
      <c r="BG2" s="4">
        <v>56</v>
      </c>
      <c r="BH2" s="4">
        <v>57</v>
      </c>
      <c r="BI2" s="4">
        <v>58</v>
      </c>
      <c r="BJ2" s="4">
        <v>59</v>
      </c>
      <c r="BK2" s="4">
        <v>60</v>
      </c>
      <c r="BL2" s="4">
        <v>61</v>
      </c>
      <c r="BM2" s="4">
        <v>62</v>
      </c>
      <c r="BN2" s="4">
        <v>63</v>
      </c>
      <c r="BO2" s="4">
        <v>64</v>
      </c>
      <c r="BP2" s="4">
        <v>65</v>
      </c>
      <c r="BQ2" s="4">
        <v>66</v>
      </c>
      <c r="BR2" s="4">
        <v>67</v>
      </c>
      <c r="BS2" s="4">
        <v>68</v>
      </c>
      <c r="BT2" s="4">
        <v>69</v>
      </c>
      <c r="BU2" s="4">
        <v>70</v>
      </c>
      <c r="BV2" s="4">
        <v>71</v>
      </c>
      <c r="BW2" s="4">
        <v>72</v>
      </c>
      <c r="BX2" s="4">
        <v>73</v>
      </c>
      <c r="BY2" s="4">
        <v>74</v>
      </c>
      <c r="BZ2" s="4">
        <v>75</v>
      </c>
      <c r="CA2" s="4">
        <v>76</v>
      </c>
      <c r="CB2" s="4">
        <v>77</v>
      </c>
      <c r="CC2" s="4">
        <v>78</v>
      </c>
      <c r="CD2" s="4">
        <v>79</v>
      </c>
      <c r="CE2" s="4">
        <v>80</v>
      </c>
      <c r="CF2" s="4">
        <v>81</v>
      </c>
      <c r="CG2" s="4">
        <v>82</v>
      </c>
      <c r="CH2" s="4">
        <v>83</v>
      </c>
      <c r="CI2" s="4">
        <v>84</v>
      </c>
      <c r="CJ2" s="4">
        <v>85</v>
      </c>
      <c r="CK2" s="4">
        <v>86</v>
      </c>
      <c r="CL2" s="4">
        <v>87</v>
      </c>
      <c r="CM2" s="4">
        <v>88</v>
      </c>
      <c r="CN2" s="4">
        <v>89</v>
      </c>
      <c r="CO2" s="4">
        <v>90</v>
      </c>
      <c r="CP2" s="4">
        <v>91</v>
      </c>
      <c r="CQ2" s="4">
        <v>92</v>
      </c>
      <c r="CR2" s="4">
        <v>93</v>
      </c>
      <c r="CS2" s="4">
        <v>94</v>
      </c>
      <c r="CT2" s="4">
        <v>95</v>
      </c>
      <c r="CU2" s="4">
        <v>96</v>
      </c>
      <c r="CV2" s="4">
        <v>97</v>
      </c>
      <c r="CW2" s="4">
        <v>98</v>
      </c>
      <c r="CX2" s="4">
        <v>99</v>
      </c>
      <c r="CY2" s="4">
        <v>100</v>
      </c>
      <c r="CZ2" s="4">
        <v>101</v>
      </c>
      <c r="DA2" s="4">
        <v>102</v>
      </c>
      <c r="DB2" s="4">
        <v>103</v>
      </c>
      <c r="DC2" s="4">
        <v>104</v>
      </c>
      <c r="DD2" s="4">
        <v>105</v>
      </c>
      <c r="DE2" s="4">
        <v>106</v>
      </c>
      <c r="DF2" s="4">
        <v>107</v>
      </c>
      <c r="DG2" s="4">
        <v>108</v>
      </c>
      <c r="DH2" s="4">
        <v>109</v>
      </c>
      <c r="DI2" s="4">
        <v>110</v>
      </c>
      <c r="DJ2" s="4">
        <v>111</v>
      </c>
      <c r="DK2" s="4">
        <v>112</v>
      </c>
      <c r="DL2" s="4">
        <v>113</v>
      </c>
      <c r="DM2" s="4">
        <v>114</v>
      </c>
      <c r="DN2" s="4">
        <v>115</v>
      </c>
      <c r="DO2" s="4">
        <v>116</v>
      </c>
      <c r="DP2" s="4">
        <v>117</v>
      </c>
      <c r="DQ2" s="4">
        <v>118</v>
      </c>
      <c r="DR2" s="4">
        <v>119</v>
      </c>
      <c r="DS2" s="4">
        <v>120</v>
      </c>
      <c r="DT2" s="4">
        <v>121</v>
      </c>
      <c r="DU2" s="4">
        <v>122</v>
      </c>
      <c r="DV2" s="4">
        <v>123</v>
      </c>
      <c r="DW2" s="4">
        <v>124</v>
      </c>
      <c r="DX2" s="4">
        <v>125</v>
      </c>
      <c r="DY2" s="4">
        <v>126</v>
      </c>
      <c r="DZ2" s="4">
        <v>127</v>
      </c>
      <c r="EA2" s="4">
        <v>128</v>
      </c>
      <c r="EB2" s="4">
        <v>129</v>
      </c>
      <c r="EC2" s="4">
        <v>130</v>
      </c>
      <c r="ED2" s="4">
        <v>131</v>
      </c>
      <c r="EE2" s="4">
        <v>132</v>
      </c>
      <c r="EF2" s="4">
        <v>133</v>
      </c>
      <c r="EG2" s="4">
        <v>134</v>
      </c>
      <c r="EH2" s="4">
        <v>135</v>
      </c>
      <c r="EI2" s="4">
        <v>136</v>
      </c>
      <c r="EJ2" s="4">
        <v>137</v>
      </c>
      <c r="EK2" s="4">
        <v>138</v>
      </c>
      <c r="EL2" s="4">
        <v>139</v>
      </c>
      <c r="EM2" s="4">
        <v>140</v>
      </c>
      <c r="EN2" s="4">
        <v>141</v>
      </c>
      <c r="EO2" s="4">
        <v>142</v>
      </c>
      <c r="EP2" s="4">
        <v>143</v>
      </c>
      <c r="EQ2" s="4">
        <v>144</v>
      </c>
      <c r="ER2" s="4">
        <v>145</v>
      </c>
      <c r="ES2" s="4">
        <v>146</v>
      </c>
      <c r="ET2" s="4">
        <v>147</v>
      </c>
      <c r="EU2" s="4">
        <v>148</v>
      </c>
      <c r="EV2" s="4">
        <v>149</v>
      </c>
      <c r="EW2" s="4">
        <v>150</v>
      </c>
      <c r="EX2" s="4">
        <v>151</v>
      </c>
      <c r="EY2" s="4">
        <v>152</v>
      </c>
      <c r="EZ2" s="4">
        <v>153</v>
      </c>
      <c r="FA2" s="4">
        <v>154</v>
      </c>
      <c r="FB2" s="4">
        <v>155</v>
      </c>
      <c r="FC2" s="4">
        <v>156</v>
      </c>
      <c r="FD2" s="4">
        <v>157</v>
      </c>
      <c r="FE2" s="4">
        <v>158</v>
      </c>
      <c r="FF2" s="4">
        <v>159</v>
      </c>
      <c r="FG2" s="4">
        <v>160</v>
      </c>
      <c r="FH2" s="4">
        <v>161</v>
      </c>
      <c r="FI2" s="4">
        <v>162</v>
      </c>
      <c r="FJ2" s="4">
        <v>163</v>
      </c>
      <c r="FK2" s="4">
        <v>164</v>
      </c>
      <c r="FL2" s="4">
        <v>165</v>
      </c>
      <c r="FM2" s="4">
        <v>166</v>
      </c>
      <c r="FN2" s="4">
        <v>167</v>
      </c>
      <c r="FO2" s="4">
        <v>168</v>
      </c>
      <c r="FP2" s="4">
        <v>169</v>
      </c>
    </row>
    <row r="3" spans="1:172" x14ac:dyDescent="0.25">
      <c r="A3" s="4">
        <v>1</v>
      </c>
      <c r="B3" s="5">
        <v>41729</v>
      </c>
      <c r="C3" s="5">
        <v>41735</v>
      </c>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v>46.821766365577524</v>
      </c>
      <c r="CW3" s="4">
        <v>46.817390535522087</v>
      </c>
      <c r="CX3" s="4">
        <v>46.81301315986299</v>
      </c>
      <c r="CY3" s="4">
        <v>46.808634232370402</v>
      </c>
      <c r="CZ3" s="4">
        <v>46.80425375497542</v>
      </c>
      <c r="DA3" s="4">
        <v>46.79987173636281</v>
      </c>
      <c r="DB3" s="4">
        <v>46.795488170128131</v>
      </c>
      <c r="DC3" s="4">
        <v>46.791103064344966</v>
      </c>
      <c r="DD3" s="4">
        <v>46.786716423923224</v>
      </c>
      <c r="DE3" s="4">
        <v>46.782328241759977</v>
      </c>
      <c r="DF3" s="4">
        <v>46.777938524870841</v>
      </c>
      <c r="DG3" s="4">
        <v>46.773547281242074</v>
      </c>
      <c r="DH3" s="4">
        <v>46.76915449832677</v>
      </c>
      <c r="DI3" s="4">
        <v>46.764760197356601</v>
      </c>
      <c r="DJ3" s="4">
        <v>46.760364365610023</v>
      </c>
      <c r="DK3" s="4">
        <v>46.755967009142203</v>
      </c>
      <c r="DL3" s="4">
        <v>46.751568134706851</v>
      </c>
      <c r="DM3" s="4">
        <v>46.747167737830587</v>
      </c>
      <c r="DN3" s="4">
        <v>46.742765822724849</v>
      </c>
      <c r="DO3" s="4">
        <v>46.738362400092782</v>
      </c>
      <c r="DP3" s="4">
        <v>46.733957459231235</v>
      </c>
      <c r="DQ3" s="4">
        <v>46.729551006544618</v>
      </c>
      <c r="DR3" s="4">
        <v>46.725143052474195</v>
      </c>
      <c r="DS3" s="4">
        <v>46.720733582367281</v>
      </c>
      <c r="DT3" s="4">
        <v>46.716322617368306</v>
      </c>
      <c r="DU3" s="4">
        <v>46.711910148879774</v>
      </c>
      <c r="DV3" s="4">
        <v>46.70749617488331</v>
      </c>
      <c r="DW3" s="4">
        <v>46.703080708100472</v>
      </c>
      <c r="DX3" s="4">
        <v>46.698663748182007</v>
      </c>
      <c r="DY3" s="4">
        <v>46.694245293458764</v>
      </c>
      <c r="DZ3" s="4">
        <v>46.689825343843431</v>
      </c>
      <c r="EA3" s="4">
        <v>46.685403913726709</v>
      </c>
      <c r="EB3" s="4">
        <v>46.680980993103937</v>
      </c>
      <c r="EC3" s="4">
        <v>46.676556585749971</v>
      </c>
      <c r="ED3" s="4">
        <v>46.672130698243862</v>
      </c>
      <c r="EE3" s="4">
        <v>46.667703334709714</v>
      </c>
      <c r="EF3" s="4">
        <v>46.663274491023429</v>
      </c>
      <c r="EG3" s="4">
        <v>46.658844171047164</v>
      </c>
      <c r="EH3" s="4">
        <v>46.654412379603521</v>
      </c>
      <c r="EI3" s="4">
        <v>46.649979118274338</v>
      </c>
      <c r="EJ3" s="4">
        <v>46.645544378811401</v>
      </c>
      <c r="EK3" s="4">
        <v>46.641108186657831</v>
      </c>
      <c r="EL3" s="4">
        <v>46.636670526724409</v>
      </c>
      <c r="EM3" s="4">
        <v>46.632231395148999</v>
      </c>
      <c r="EN3" s="4">
        <v>46.627790814832416</v>
      </c>
      <c r="EO3" s="4">
        <v>46.623348769190947</v>
      </c>
      <c r="EP3" s="4">
        <v>46.618905274808327</v>
      </c>
      <c r="EQ3" s="4">
        <v>46.614460321243307</v>
      </c>
      <c r="ER3" s="4">
        <v>46.610013919199069</v>
      </c>
      <c r="ES3" s="4">
        <v>46.60556607043204</v>
      </c>
      <c r="ET3" s="4">
        <v>46.601116773273112</v>
      </c>
      <c r="EU3" s="4">
        <v>46.596666031584434</v>
      </c>
      <c r="EV3" s="4">
        <v>46.592213847646313</v>
      </c>
      <c r="EW3" s="4">
        <v>46.587760221371475</v>
      </c>
      <c r="EX3" s="4">
        <v>46.583305161182729</v>
      </c>
      <c r="EY3" s="4">
        <v>46.578848663043281</v>
      </c>
      <c r="EZ3" s="4">
        <v>46.574390733095633</v>
      </c>
      <c r="FA3" s="4">
        <v>46.569931369234091</v>
      </c>
      <c r="FB3" s="4">
        <v>46.565470584180176</v>
      </c>
      <c r="FC3" s="4">
        <v>46.561008363193963</v>
      </c>
      <c r="FD3" s="4">
        <v>46.556544720928088</v>
      </c>
      <c r="FE3" s="4">
        <v>46.552079657469861</v>
      </c>
      <c r="FF3" s="4">
        <v>46.547613174924983</v>
      </c>
      <c r="FG3" s="4">
        <v>46.543145273206136</v>
      </c>
      <c r="FH3" s="4">
        <v>46.538675954593657</v>
      </c>
      <c r="FI3" s="4">
        <v>46.534205223037034</v>
      </c>
      <c r="FJ3" s="4">
        <v>46.529733085202622</v>
      </c>
      <c r="FK3" s="4">
        <v>46.525259528019632</v>
      </c>
      <c r="FL3" s="4">
        <v>46.520784575000079</v>
      </c>
      <c r="FM3" s="4">
        <v>46.516308217808437</v>
      </c>
      <c r="FN3" s="4">
        <v>46.511830445479639</v>
      </c>
      <c r="FO3" s="4">
        <v>46.507351285737087</v>
      </c>
      <c r="FP3" s="4"/>
    </row>
    <row r="4" spans="1:172" x14ac:dyDescent="0.25">
      <c r="A4" s="4">
        <v>1</v>
      </c>
      <c r="B4" s="5">
        <v>41736</v>
      </c>
      <c r="C4" s="5">
        <v>41742</v>
      </c>
      <c r="D4" s="4">
        <v>46.502870725859253</v>
      </c>
      <c r="E4" s="4">
        <v>46.498388763740422</v>
      </c>
      <c r="F4" s="4">
        <v>46.493905420350352</v>
      </c>
      <c r="G4" s="4">
        <v>46.489420672788192</v>
      </c>
      <c r="H4" s="4">
        <v>46.484934543954807</v>
      </c>
      <c r="I4" s="4">
        <v>46.480447029551449</v>
      </c>
      <c r="J4" s="4">
        <v>46.475958125803274</v>
      </c>
      <c r="K4" s="4">
        <v>46.471467842889552</v>
      </c>
      <c r="L4" s="4">
        <v>46.466976180984936</v>
      </c>
      <c r="M4" s="4">
        <v>46.462483139827462</v>
      </c>
      <c r="N4" s="4">
        <v>46.457988719679079</v>
      </c>
      <c r="O4" s="4">
        <v>46.453492937472753</v>
      </c>
      <c r="P4" s="4">
        <v>46.448995769696459</v>
      </c>
      <c r="Q4" s="4">
        <v>46.444497244073631</v>
      </c>
      <c r="R4" s="4">
        <v>46.43999734542777</v>
      </c>
      <c r="S4" s="4">
        <v>46.435496089197301</v>
      </c>
      <c r="T4" s="4">
        <v>46.430993468279318</v>
      </c>
      <c r="U4" s="4">
        <v>46.426489487409093</v>
      </c>
      <c r="V4" s="4">
        <v>46.421984140182197</v>
      </c>
      <c r="W4" s="4">
        <v>46.417477453885503</v>
      </c>
      <c r="X4" s="4">
        <v>46.412969403250536</v>
      </c>
      <c r="Y4" s="4">
        <v>46.408460007315959</v>
      </c>
      <c r="Z4" s="4">
        <v>46.403949259590036</v>
      </c>
      <c r="AA4" s="4">
        <v>46.399437164546114</v>
      </c>
      <c r="AB4" s="4">
        <v>46.394923728326688</v>
      </c>
      <c r="AC4" s="4">
        <v>46.390408953037465</v>
      </c>
      <c r="AD4" s="4">
        <v>46.385892832448633</v>
      </c>
      <c r="AE4" s="4">
        <v>46.381375374983037</v>
      </c>
      <c r="AF4" s="4">
        <v>46.376856586783148</v>
      </c>
      <c r="AG4" s="4">
        <v>46.372336461881105</v>
      </c>
      <c r="AH4" s="4">
        <v>46.367815008263179</v>
      </c>
      <c r="AI4" s="4">
        <v>46.363292226365914</v>
      </c>
      <c r="AJ4" s="4">
        <v>46.358768122069897</v>
      </c>
      <c r="AK4" s="4">
        <v>46.354242685283126</v>
      </c>
      <c r="AL4" s="4">
        <v>46.349715932589334</v>
      </c>
      <c r="AM4" s="4">
        <v>46.345187861882813</v>
      </c>
      <c r="AN4" s="4">
        <v>46.340658467021065</v>
      </c>
      <c r="AO4" s="4">
        <v>46.336127766780827</v>
      </c>
      <c r="AP4" s="4">
        <v>46.331595748615172</v>
      </c>
      <c r="AQ4" s="4">
        <v>46.327062422965312</v>
      </c>
      <c r="AR4" s="4">
        <v>46.32252778368877</v>
      </c>
      <c r="AS4" s="4">
        <v>46.317991843245139</v>
      </c>
      <c r="AT4" s="4">
        <v>46.313454603914771</v>
      </c>
      <c r="AU4" s="4">
        <v>46.308916050783083</v>
      </c>
      <c r="AV4" s="4">
        <v>46.304376213417278</v>
      </c>
      <c r="AW4" s="4">
        <v>46.299835066461569</v>
      </c>
      <c r="AX4" s="4">
        <v>46.295292631322269</v>
      </c>
      <c r="AY4" s="4">
        <v>46.290748907475518</v>
      </c>
      <c r="AZ4" s="4">
        <v>46.286203884742015</v>
      </c>
      <c r="BA4" s="4">
        <v>46.281657584091519</v>
      </c>
      <c r="BB4" s="4">
        <v>46.277109988765687</v>
      </c>
      <c r="BC4" s="4">
        <v>46.272561115435543</v>
      </c>
      <c r="BD4" s="4">
        <v>46.268010962082712</v>
      </c>
      <c r="BE4" s="4">
        <v>46.263459530900199</v>
      </c>
      <c r="BF4" s="4">
        <v>46.258906819607674</v>
      </c>
      <c r="BG4" s="4">
        <v>46.254352834696881</v>
      </c>
      <c r="BH4" s="4">
        <v>46.249797580291926</v>
      </c>
      <c r="BI4" s="4">
        <v>46.245241050162981</v>
      </c>
      <c r="BJ4" s="4">
        <v>46.240683265192516</v>
      </c>
      <c r="BK4" s="4">
        <v>46.236124204410771</v>
      </c>
      <c r="BL4" s="4">
        <v>46.231563884838003</v>
      </c>
      <c r="BM4" s="4">
        <v>46.227002304106591</v>
      </c>
      <c r="BN4" s="4">
        <v>46.222439464496858</v>
      </c>
      <c r="BO4" s="4">
        <v>46.217875372238616</v>
      </c>
      <c r="BP4" s="4">
        <v>46.213310025226143</v>
      </c>
      <c r="BQ4" s="4">
        <v>46.208743423546771</v>
      </c>
      <c r="BR4" s="4">
        <v>46.204175577729025</v>
      </c>
      <c r="BS4" s="4">
        <v>46.199606479262762</v>
      </c>
      <c r="BT4" s="4">
        <v>46.195036144906332</v>
      </c>
      <c r="BU4" s="4">
        <v>46.190464558076002</v>
      </c>
      <c r="BV4" s="4">
        <v>46.185891741847257</v>
      </c>
      <c r="BW4" s="4">
        <v>46.181317679287112</v>
      </c>
      <c r="BX4" s="4">
        <v>46.1767423829425</v>
      </c>
      <c r="BY4" s="4">
        <v>46.172165857461401</v>
      </c>
      <c r="BZ4" s="4">
        <v>46.167588098021213</v>
      </c>
      <c r="CA4" s="4">
        <v>46.163009111375608</v>
      </c>
      <c r="CB4" s="4">
        <v>46.158428899630302</v>
      </c>
      <c r="CC4" s="4">
        <v>46.153847458311944</v>
      </c>
      <c r="CD4" s="4">
        <v>46.149264800316722</v>
      </c>
      <c r="CE4" s="4">
        <v>46.144680925295354</v>
      </c>
      <c r="CF4" s="4">
        <v>46.140095827541941</v>
      </c>
      <c r="CG4" s="4">
        <v>46.135509514868104</v>
      </c>
      <c r="CH4" s="4">
        <v>46.130921995871304</v>
      </c>
      <c r="CI4" s="4">
        <v>46.126333260284937</v>
      </c>
      <c r="CJ4" s="4">
        <v>46.121743320568619</v>
      </c>
      <c r="CK4" s="4">
        <v>46.117152170143306</v>
      </c>
      <c r="CL4" s="4">
        <v>46.112559826378501</v>
      </c>
      <c r="CM4" s="4">
        <v>46.107966271992019</v>
      </c>
      <c r="CN4" s="4">
        <v>46.103371521985707</v>
      </c>
      <c r="CO4" s="4">
        <v>46.098775574166581</v>
      </c>
      <c r="CP4" s="4">
        <v>46.094178430465703</v>
      </c>
      <c r="CQ4" s="4">
        <v>46.089580103866567</v>
      </c>
      <c r="CR4" s="4">
        <v>46.08498057954192</v>
      </c>
      <c r="CS4" s="4">
        <v>46.080379867671034</v>
      </c>
      <c r="CT4" s="4">
        <v>46.075777972901889</v>
      </c>
      <c r="CU4" s="4">
        <v>46.071174897165569</v>
      </c>
      <c r="CV4" s="4">
        <v>46.066570638356374</v>
      </c>
      <c r="CW4" s="4">
        <v>46.06196520489712</v>
      </c>
      <c r="CX4" s="4">
        <v>46.057358590470685</v>
      </c>
      <c r="CY4" s="4">
        <v>46.052750803587216</v>
      </c>
      <c r="CZ4" s="4">
        <v>46.0481418482835</v>
      </c>
      <c r="DA4" s="4">
        <v>46.043531720435432</v>
      </c>
      <c r="DB4" s="4">
        <v>46.038920430746174</v>
      </c>
      <c r="DC4" s="4">
        <v>46.034307972636675</v>
      </c>
      <c r="DD4" s="4">
        <v>46.029694352598661</v>
      </c>
      <c r="DE4" s="4">
        <v>46.025079576861955</v>
      </c>
      <c r="DF4" s="4">
        <v>46.020463634898022</v>
      </c>
      <c r="DG4" s="4">
        <v>46.015846549869636</v>
      </c>
      <c r="DH4" s="4">
        <v>46.01122829878863</v>
      </c>
      <c r="DI4" s="4">
        <v>46.006608906748887</v>
      </c>
      <c r="DJ4" s="4">
        <v>46.001988367258647</v>
      </c>
      <c r="DK4" s="4">
        <v>45.997366674524663</v>
      </c>
      <c r="DL4" s="4">
        <v>45.992743842850331</v>
      </c>
      <c r="DM4" s="4">
        <v>45.988119868111532</v>
      </c>
      <c r="DN4" s="4">
        <v>45.983494750395593</v>
      </c>
      <c r="DO4" s="4">
        <v>45.978868508566556</v>
      </c>
      <c r="DP4" s="4">
        <v>45.974241121654678</v>
      </c>
      <c r="DQ4" s="4">
        <v>45.96961260229417</v>
      </c>
      <c r="DR4" s="4">
        <v>45.964982958820585</v>
      </c>
      <c r="DS4" s="4">
        <v>45.960352182898376</v>
      </c>
      <c r="DT4" s="4">
        <v>45.955720284968784</v>
      </c>
      <c r="DU4" s="4">
        <v>45.951087267312126</v>
      </c>
      <c r="DV4" s="4">
        <v>45.946453117119546</v>
      </c>
      <c r="DW4" s="4">
        <v>45.941817861852542</v>
      </c>
      <c r="DX4" s="4">
        <v>45.937181482385135</v>
      </c>
      <c r="DY4" s="4">
        <v>45.932543993806512</v>
      </c>
      <c r="DZ4" s="4">
        <v>45.927905389624925</v>
      </c>
      <c r="EA4" s="4">
        <v>45.923265682299999</v>
      </c>
      <c r="EB4" s="4">
        <v>45.918624863583524</v>
      </c>
      <c r="EC4" s="4">
        <v>45.913982942160274</v>
      </c>
      <c r="ED4" s="4">
        <v>45.90933991943745</v>
      </c>
      <c r="EE4" s="4">
        <v>45.904695794095147</v>
      </c>
      <c r="EF4" s="4">
        <v>45.900050576050731</v>
      </c>
      <c r="EG4" s="4">
        <v>45.895404257317928</v>
      </c>
      <c r="EH4" s="4">
        <v>45.89075685035634</v>
      </c>
      <c r="EI4" s="4">
        <v>45.886108348674256</v>
      </c>
      <c r="EJ4" s="4">
        <v>45.881458765255125</v>
      </c>
      <c r="EK4" s="4">
        <v>45.876808087290122</v>
      </c>
      <c r="EL4" s="4">
        <v>45.872156333555957</v>
      </c>
      <c r="EM4" s="4">
        <v>45.867503496066348</v>
      </c>
      <c r="EN4" s="4">
        <v>45.862849576577801</v>
      </c>
      <c r="EO4" s="4">
        <v>45.858194587637207</v>
      </c>
      <c r="EP4" s="4">
        <v>45.853538515028497</v>
      </c>
      <c r="EQ4" s="4">
        <v>45.848881379110253</v>
      </c>
      <c r="ER4" s="4">
        <v>45.844223170139742</v>
      </c>
      <c r="ES4" s="4">
        <v>45.839563891542575</v>
      </c>
      <c r="ET4" s="4">
        <v>45.834903554371145</v>
      </c>
      <c r="EU4" s="4">
        <v>45.830242145991228</v>
      </c>
      <c r="EV4" s="4">
        <v>45.825579684830302</v>
      </c>
      <c r="EW4" s="4">
        <v>45.820916165357048</v>
      </c>
      <c r="EX4" s="4">
        <v>45.816251584767286</v>
      </c>
      <c r="EY4" s="4">
        <v>45.81158594981467</v>
      </c>
      <c r="EZ4" s="4">
        <v>45.806919275151849</v>
      </c>
      <c r="FA4" s="4">
        <v>45.802251541565525</v>
      </c>
      <c r="FB4" s="4">
        <v>45.797582768443618</v>
      </c>
      <c r="FC4" s="4">
        <v>45.792912942715333</v>
      </c>
      <c r="FD4" s="4">
        <v>45.788242081575561</v>
      </c>
      <c r="FE4" s="4">
        <v>45.783570182918595</v>
      </c>
      <c r="FF4" s="4">
        <v>45.77889724209647</v>
      </c>
      <c r="FG4" s="4">
        <v>45.774223268143196</v>
      </c>
      <c r="FH4" s="4">
        <v>45.769548262727916</v>
      </c>
      <c r="FI4" s="4">
        <v>45.764872234360766</v>
      </c>
      <c r="FJ4" s="4">
        <v>45.760195164265021</v>
      </c>
      <c r="FK4" s="4">
        <v>45.755517075341508</v>
      </c>
      <c r="FL4" s="4">
        <v>45.750837967852164</v>
      </c>
      <c r="FM4" s="4">
        <v>45.746157833199547</v>
      </c>
      <c r="FN4" s="4">
        <v>45.741476684105201</v>
      </c>
      <c r="FO4" s="4">
        <v>45.736794518550717</v>
      </c>
      <c r="FP4" s="4"/>
    </row>
    <row r="5" spans="1:172" x14ac:dyDescent="0.25">
      <c r="A5" s="4">
        <v>1</v>
      </c>
      <c r="B5" s="5">
        <v>41743</v>
      </c>
      <c r="C5" s="5">
        <v>41749</v>
      </c>
      <c r="D5" s="4">
        <v>45.732111338292583</v>
      </c>
      <c r="E5" s="4">
        <v>45.727427145873044</v>
      </c>
      <c r="F5" s="4">
        <v>45.722741945241587</v>
      </c>
      <c r="G5" s="4">
        <v>45.718055744995659</v>
      </c>
      <c r="H5" s="4">
        <v>45.713368528027686</v>
      </c>
      <c r="I5" s="4">
        <v>45.708680315656643</v>
      </c>
      <c r="J5" s="4">
        <v>45.703991105689525</v>
      </c>
      <c r="K5" s="4">
        <v>45.699300893827612</v>
      </c>
      <c r="L5" s="4">
        <v>45.694609694898148</v>
      </c>
      <c r="M5" s="4">
        <v>45.689917492230116</v>
      </c>
      <c r="N5" s="4">
        <v>45.685224308637046</v>
      </c>
      <c r="O5" s="4">
        <v>45.680530129640921</v>
      </c>
      <c r="P5" s="4">
        <v>45.675834969719745</v>
      </c>
      <c r="Q5" s="4">
        <v>45.671138829310081</v>
      </c>
      <c r="R5" s="4">
        <v>45.66644170165825</v>
      </c>
      <c r="S5" s="4">
        <v>45.66174360176614</v>
      </c>
      <c r="T5" s="4">
        <v>45.657044516999498</v>
      </c>
      <c r="U5" s="4">
        <v>45.652344468066168</v>
      </c>
      <c r="V5" s="4">
        <v>45.647643445048772</v>
      </c>
      <c r="W5" s="4">
        <v>45.642941451722166</v>
      </c>
      <c r="X5" s="4">
        <v>45.63823849019208</v>
      </c>
      <c r="Y5" s="4">
        <v>45.63353456063313</v>
      </c>
      <c r="Z5" s="4">
        <v>45.628829679890949</v>
      </c>
      <c r="AA5" s="4">
        <v>45.624123835069376</v>
      </c>
      <c r="AB5" s="4">
        <v>45.619417028710679</v>
      </c>
      <c r="AC5" s="4">
        <v>45.614709266782739</v>
      </c>
      <c r="AD5" s="4">
        <v>45.610000559988684</v>
      </c>
      <c r="AE5" s="4">
        <v>45.605290899818407</v>
      </c>
      <c r="AF5" s="4">
        <v>45.600580288377593</v>
      </c>
      <c r="AG5" s="4">
        <v>45.59586872996497</v>
      </c>
      <c r="AH5" s="4">
        <v>45.591156232916063</v>
      </c>
      <c r="AI5" s="4">
        <v>45.586442797405496</v>
      </c>
      <c r="AJ5" s="4">
        <v>45.581728416766886</v>
      </c>
      <c r="AK5" s="4">
        <v>45.577013103983738</v>
      </c>
      <c r="AL5" s="4">
        <v>45.572296854757319</v>
      </c>
      <c r="AM5" s="4">
        <v>45.567579679528841</v>
      </c>
      <c r="AN5" s="4">
        <v>45.562861567769787</v>
      </c>
      <c r="AO5" s="4">
        <v>45.558142532289011</v>
      </c>
      <c r="AP5" s="4">
        <v>45.553422574930295</v>
      </c>
      <c r="AQ5" s="4">
        <v>45.548701693762546</v>
      </c>
      <c r="AR5" s="4">
        <v>45.54397989308449</v>
      </c>
      <c r="AS5" s="4">
        <v>45.539257174914518</v>
      </c>
      <c r="AT5" s="4">
        <v>45.534533538990701</v>
      </c>
      <c r="AU5" s="4">
        <v>45.529808994172427</v>
      </c>
      <c r="AV5" s="4">
        <v>45.525083538092041</v>
      </c>
      <c r="AW5" s="4">
        <v>45.520357177153997</v>
      </c>
      <c r="AX5" s="4">
        <v>45.515629907146852</v>
      </c>
      <c r="AY5" s="4">
        <v>45.510901732194732</v>
      </c>
      <c r="AZ5" s="4">
        <v>45.506172660895089</v>
      </c>
      <c r="BA5" s="4">
        <v>45.501442688949169</v>
      </c>
      <c r="BB5" s="4">
        <v>45.496711820481103</v>
      </c>
      <c r="BC5" s="4">
        <v>45.491980057596592</v>
      </c>
      <c r="BD5" s="4">
        <v>45.487247406961984</v>
      </c>
      <c r="BE5" s="4">
        <v>45.482513868053445</v>
      </c>
      <c r="BF5" s="4">
        <v>45.477779434990367</v>
      </c>
      <c r="BG5" s="4">
        <v>45.473044126462213</v>
      </c>
      <c r="BH5" s="4">
        <v>45.468307929922034</v>
      </c>
      <c r="BI5" s="4">
        <v>45.463570855985679</v>
      </c>
      <c r="BJ5" s="4">
        <v>45.458832904478534</v>
      </c>
      <c r="BK5" s="4">
        <v>45.454094081892336</v>
      </c>
      <c r="BL5" s="4">
        <v>45.449354379716937</v>
      </c>
      <c r="BM5" s="4">
        <v>45.444613814710692</v>
      </c>
      <c r="BN5" s="4">
        <v>45.439872380818422</v>
      </c>
      <c r="BO5" s="4">
        <v>45.435130073566761</v>
      </c>
      <c r="BP5" s="4">
        <v>45.430386916293109</v>
      </c>
      <c r="BQ5" s="4">
        <v>45.425642892064509</v>
      </c>
      <c r="BR5" s="4">
        <v>45.420898002986661</v>
      </c>
      <c r="BS5" s="4">
        <v>45.416152268010933</v>
      </c>
      <c r="BT5" s="4">
        <v>45.411405678801799</v>
      </c>
      <c r="BU5" s="4">
        <v>45.406658233253559</v>
      </c>
      <c r="BV5" s="4">
        <v>45.401909943825828</v>
      </c>
      <c r="BW5" s="4">
        <v>45.397160804288795</v>
      </c>
      <c r="BX5" s="4">
        <v>45.392410827451343</v>
      </c>
      <c r="BY5" s="4">
        <v>45.387660000504567</v>
      </c>
      <c r="BZ5" s="4">
        <v>45.382908338275762</v>
      </c>
      <c r="CA5" s="4">
        <v>45.378155840590303</v>
      </c>
      <c r="CB5" s="4">
        <v>45.373402503498689</v>
      </c>
      <c r="CC5" s="4">
        <v>45.36864833937323</v>
      </c>
      <c r="CD5" s="4">
        <v>45.363893348475884</v>
      </c>
      <c r="CE5" s="4">
        <v>45.359137522209181</v>
      </c>
      <c r="CF5" s="4">
        <v>45.354380877506088</v>
      </c>
      <c r="CG5" s="4">
        <v>45.349623403663458</v>
      </c>
      <c r="CH5" s="4">
        <v>45.344865115770467</v>
      </c>
      <c r="CI5" s="4">
        <v>45.340106009179159</v>
      </c>
      <c r="CJ5" s="4">
        <v>45.335346084500713</v>
      </c>
      <c r="CK5" s="4">
        <v>45.33058534937215</v>
      </c>
      <c r="CL5" s="4">
        <v>45.325823798087512</v>
      </c>
      <c r="CM5" s="4">
        <v>45.32106144942356</v>
      </c>
      <c r="CN5" s="4">
        <v>45.316298284341627</v>
      </c>
      <c r="CO5" s="4">
        <v>45.31153432196767</v>
      </c>
      <c r="CP5" s="4">
        <v>45.306769555722653</v>
      </c>
      <c r="CQ5" s="4">
        <v>45.30200399429134</v>
      </c>
      <c r="CR5" s="4">
        <v>45.297237629163575</v>
      </c>
      <c r="CS5" s="4">
        <v>45.292470477185034</v>
      </c>
      <c r="CT5" s="4">
        <v>45.287702529845554</v>
      </c>
      <c r="CU5" s="4">
        <v>45.282933797848308</v>
      </c>
      <c r="CV5" s="4">
        <v>45.278164270490137</v>
      </c>
      <c r="CW5" s="4">
        <v>45.273393966897032</v>
      </c>
      <c r="CX5" s="4">
        <v>45.268622878471525</v>
      </c>
      <c r="CY5" s="4">
        <v>45.263851011705363</v>
      </c>
      <c r="CZ5" s="4">
        <v>45.259078366511247</v>
      </c>
      <c r="DA5" s="4">
        <v>45.254304944907567</v>
      </c>
      <c r="DB5" s="4">
        <v>45.249530751280346</v>
      </c>
      <c r="DC5" s="4">
        <v>45.244755787735308</v>
      </c>
      <c r="DD5" s="4">
        <v>45.239980060414936</v>
      </c>
      <c r="DE5" s="4">
        <v>45.235203565107831</v>
      </c>
      <c r="DF5" s="4">
        <v>45.230426306374653</v>
      </c>
      <c r="DG5" s="4">
        <v>45.225648281760428</v>
      </c>
      <c r="DH5" s="4">
        <v>45.22086950811083</v>
      </c>
      <c r="DI5" s="4">
        <v>45.216089977264957</v>
      </c>
      <c r="DJ5" s="4">
        <v>45.2113096890482</v>
      </c>
      <c r="DK5" s="4">
        <v>45.206528651883353</v>
      </c>
      <c r="DL5" s="4">
        <v>45.201746861471726</v>
      </c>
      <c r="DM5" s="4">
        <v>45.196964334920892</v>
      </c>
      <c r="DN5" s="4">
        <v>45.192181057403602</v>
      </c>
      <c r="DO5" s="4">
        <v>45.187397039273741</v>
      </c>
      <c r="DP5" s="4">
        <v>45.182612280793272</v>
      </c>
      <c r="DQ5" s="4">
        <v>45.17782678801737</v>
      </c>
      <c r="DR5" s="4">
        <v>45.173040565244754</v>
      </c>
      <c r="DS5" s="4">
        <v>45.168253604227232</v>
      </c>
      <c r="DT5" s="4">
        <v>45.163465915406007</v>
      </c>
      <c r="DU5" s="4">
        <v>45.158677500624883</v>
      </c>
      <c r="DV5" s="4">
        <v>45.153888358127368</v>
      </c>
      <c r="DW5" s="4">
        <v>45.149098498442008</v>
      </c>
      <c r="DX5" s="4">
        <v>45.144307917008135</v>
      </c>
      <c r="DY5" s="4">
        <v>45.139516614262327</v>
      </c>
      <c r="DZ5" s="4">
        <v>45.134724596172433</v>
      </c>
      <c r="EA5" s="4">
        <v>45.129931875634654</v>
      </c>
      <c r="EB5" s="4">
        <v>45.125138437734392</v>
      </c>
      <c r="EC5" s="4">
        <v>45.120344288876097</v>
      </c>
      <c r="ED5" s="4">
        <v>45.115549441606696</v>
      </c>
      <c r="EE5" s="4">
        <v>45.110753885484961</v>
      </c>
      <c r="EF5" s="4">
        <v>45.105957626915334</v>
      </c>
      <c r="EG5" s="4">
        <v>45.101160680375806</v>
      </c>
      <c r="EH5" s="4">
        <v>45.096363029369989</v>
      </c>
      <c r="EI5" s="4">
        <v>45.091564686182878</v>
      </c>
      <c r="EJ5" s="4">
        <v>45.08676565537511</v>
      </c>
      <c r="EK5" s="4">
        <v>45.081965932298736</v>
      </c>
      <c r="EL5" s="4">
        <v>45.077165521689047</v>
      </c>
      <c r="EM5" s="4">
        <v>45.072364435656382</v>
      </c>
      <c r="EN5" s="4">
        <v>45.067562657791662</v>
      </c>
      <c r="EO5" s="4">
        <v>45.06276020687163</v>
      </c>
      <c r="EP5" s="4">
        <v>45.057957072367749</v>
      </c>
      <c r="EQ5" s="4">
        <v>45.053153277268166</v>
      </c>
      <c r="ER5" s="4">
        <v>45.048348800952368</v>
      </c>
      <c r="ES5" s="4">
        <v>45.043543649300922</v>
      </c>
      <c r="ET5" s="4">
        <v>45.03873784582585</v>
      </c>
      <c r="EU5" s="4">
        <v>45.033931364909421</v>
      </c>
      <c r="EV5" s="4">
        <v>45.029124232256677</v>
      </c>
      <c r="EW5" s="4">
        <v>45.024316428392382</v>
      </c>
      <c r="EX5" s="4">
        <v>45.019507972704467</v>
      </c>
      <c r="EY5" s="4">
        <v>45.014698864930985</v>
      </c>
      <c r="EZ5" s="4">
        <v>45.009889101209772</v>
      </c>
      <c r="FA5" s="4">
        <v>45.005078689614407</v>
      </c>
      <c r="FB5" s="4">
        <v>45.00026762374047</v>
      </c>
      <c r="FC5" s="4">
        <v>44.99545592087015</v>
      </c>
      <c r="FD5" s="4">
        <v>44.990643568107295</v>
      </c>
      <c r="FE5" s="4">
        <v>44.985830584315934</v>
      </c>
      <c r="FF5" s="4">
        <v>44.981016952912363</v>
      </c>
      <c r="FG5" s="4">
        <v>44.976202688549201</v>
      </c>
      <c r="FH5" s="4">
        <v>44.971387793070242</v>
      </c>
      <c r="FI5" s="4">
        <v>44.966572264631701</v>
      </c>
      <c r="FJ5" s="4">
        <v>44.961756107532302</v>
      </c>
      <c r="FK5" s="4">
        <v>44.956939325896151</v>
      </c>
      <c r="FL5" s="4">
        <v>44.95212191946132</v>
      </c>
      <c r="FM5" s="4">
        <v>44.94730389068274</v>
      </c>
      <c r="FN5" s="4">
        <v>44.942485245790238</v>
      </c>
      <c r="FO5" s="4">
        <v>44.937665984696487</v>
      </c>
      <c r="FP5" s="4"/>
    </row>
    <row r="6" spans="1:172" x14ac:dyDescent="0.25">
      <c r="A6" s="4">
        <v>1</v>
      </c>
      <c r="B6" s="5">
        <v>41750</v>
      </c>
      <c r="C6" s="5">
        <v>41756</v>
      </c>
      <c r="D6" s="4">
        <v>44.932846107488821</v>
      </c>
      <c r="E6" s="4">
        <v>44.928025616185622</v>
      </c>
      <c r="F6" s="4">
        <v>44.92320452359575</v>
      </c>
      <c r="G6" s="4">
        <v>44.918382814717333</v>
      </c>
      <c r="H6" s="4">
        <v>44.913560508763652</v>
      </c>
      <c r="I6" s="4">
        <v>44.908737599242976</v>
      </c>
      <c r="J6" s="4">
        <v>44.903914088348323</v>
      </c>
      <c r="K6" s="4">
        <v>44.899089980378406</v>
      </c>
      <c r="L6" s="4">
        <v>44.894265279282713</v>
      </c>
      <c r="M6" s="4">
        <v>44.889439985323186</v>
      </c>
      <c r="N6" s="4">
        <v>44.884614100430888</v>
      </c>
      <c r="O6" s="4">
        <v>44.87978762899187</v>
      </c>
      <c r="P6" s="4">
        <v>44.874960575042927</v>
      </c>
      <c r="Q6" s="4">
        <v>44.87013293454725</v>
      </c>
      <c r="R6" s="4">
        <v>44.865304715665751</v>
      </c>
      <c r="S6" s="4">
        <v>44.860475918747667</v>
      </c>
      <c r="T6" s="4">
        <v>44.855646545549455</v>
      </c>
      <c r="U6" s="4">
        <v>44.850816600806397</v>
      </c>
      <c r="V6" s="4">
        <v>44.845986085838405</v>
      </c>
      <c r="W6" s="4">
        <v>44.841155001343971</v>
      </c>
      <c r="X6" s="4">
        <v>44.836323353378262</v>
      </c>
      <c r="Y6" s="4">
        <v>44.831491137729891</v>
      </c>
      <c r="Z6" s="4">
        <v>44.826658362647045</v>
      </c>
      <c r="AA6" s="4">
        <v>44.821825034970715</v>
      </c>
      <c r="AB6" s="4">
        <v>44.816991143561197</v>
      </c>
      <c r="AC6" s="4">
        <v>44.812156707806395</v>
      </c>
      <c r="AD6" s="4">
        <v>44.807321710598721</v>
      </c>
      <c r="AE6" s="4">
        <v>44.802486169133083</v>
      </c>
      <c r="AF6" s="4">
        <v>44.79765008288561</v>
      </c>
      <c r="AG6" s="4">
        <v>44.792813447994135</v>
      </c>
      <c r="AH6" s="4">
        <v>44.787976279111298</v>
      </c>
      <c r="AI6" s="4">
        <v>44.783138559653366</v>
      </c>
      <c r="AJ6" s="4">
        <v>44.778300318750993</v>
      </c>
      <c r="AK6" s="4">
        <v>44.773461535259798</v>
      </c>
      <c r="AL6" s="4">
        <v>44.768622216108092</v>
      </c>
      <c r="AM6" s="4">
        <v>44.763782373144295</v>
      </c>
      <c r="AN6" s="4">
        <v>44.758942002768194</v>
      </c>
      <c r="AO6" s="4">
        <v>44.754101106910873</v>
      </c>
      <c r="AP6" s="4">
        <v>44.749259693733201</v>
      </c>
      <c r="AQ6" s="4">
        <v>44.744417748844484</v>
      </c>
      <c r="AR6" s="4">
        <v>44.739575299531616</v>
      </c>
      <c r="AS6" s="4">
        <v>44.734732333073026</v>
      </c>
      <c r="AT6" s="4">
        <v>44.729888843326222</v>
      </c>
      <c r="AU6" s="4">
        <v>44.725044855210442</v>
      </c>
      <c r="AV6" s="4">
        <v>44.720200360652107</v>
      </c>
      <c r="AW6" s="4">
        <v>44.715355351228382</v>
      </c>
      <c r="AX6" s="4">
        <v>44.7105098477344</v>
      </c>
      <c r="AY6" s="4">
        <v>44.705663837623241</v>
      </c>
      <c r="AZ6" s="4">
        <v>44.700817333878376</v>
      </c>
      <c r="BA6" s="4">
        <v>44.695970335888646</v>
      </c>
      <c r="BB6" s="4">
        <v>44.691122839966496</v>
      </c>
      <c r="BC6" s="4">
        <v>44.686274860764549</v>
      </c>
      <c r="BD6" s="4">
        <v>44.68142638310632</v>
      </c>
      <c r="BE6" s="4">
        <v>44.676577428660046</v>
      </c>
      <c r="BF6" s="4">
        <v>44.671727984529547</v>
      </c>
      <c r="BG6" s="4">
        <v>44.66687806940427</v>
      </c>
      <c r="BH6" s="4">
        <v>44.662027669068117</v>
      </c>
      <c r="BI6" s="4">
        <v>44.657176787383257</v>
      </c>
      <c r="BJ6" s="4">
        <v>44.652325443388378</v>
      </c>
      <c r="BK6" s="4">
        <v>44.647473620150485</v>
      </c>
      <c r="BL6" s="4">
        <v>44.642621334689885</v>
      </c>
      <c r="BM6" s="4">
        <v>44.63776857849642</v>
      </c>
      <c r="BN6" s="4">
        <v>44.63291536008024</v>
      </c>
      <c r="BO6" s="4">
        <v>44.628061677073703</v>
      </c>
      <c r="BP6" s="4">
        <v>44.623207538248877</v>
      </c>
      <c r="BQ6" s="4">
        <v>44.618352943343815</v>
      </c>
      <c r="BR6" s="4">
        <v>44.613497894551557</v>
      </c>
      <c r="BS6" s="4">
        <v>44.608642394152433</v>
      </c>
      <c r="BT6" s="4">
        <v>44.603786443902884</v>
      </c>
      <c r="BU6" s="4">
        <v>44.598930042046462</v>
      </c>
      <c r="BV6" s="4">
        <v>44.594073203061178</v>
      </c>
      <c r="BW6" s="4">
        <v>44.589215922910228</v>
      </c>
      <c r="BX6" s="4">
        <v>44.584358199400633</v>
      </c>
      <c r="BY6" s="4">
        <v>44.579500036743752</v>
      </c>
      <c r="BZ6" s="4">
        <v>44.574641445555478</v>
      </c>
      <c r="CA6" s="4">
        <v>44.569782411183148</v>
      </c>
      <c r="CB6" s="4">
        <v>44.564922962582791</v>
      </c>
      <c r="CC6" s="4">
        <v>44.560063075184431</v>
      </c>
      <c r="CD6" s="4">
        <v>44.555202771801568</v>
      </c>
      <c r="CE6" s="4">
        <v>44.550342041905701</v>
      </c>
      <c r="CF6" s="4">
        <v>44.545480885409503</v>
      </c>
      <c r="CG6" s="4">
        <v>44.540619317489487</v>
      </c>
      <c r="CH6" s="4">
        <v>44.535757337534449</v>
      </c>
      <c r="CI6" s="4">
        <v>44.530894937645456</v>
      </c>
      <c r="CJ6" s="4">
        <v>44.526032136511915</v>
      </c>
      <c r="CK6" s="4">
        <v>44.52116892141229</v>
      </c>
      <c r="CL6" s="4">
        <v>44.516305299100253</v>
      </c>
      <c r="CM6" s="4">
        <v>44.511441279493155</v>
      </c>
      <c r="CN6" s="4">
        <v>44.506576854692042</v>
      </c>
      <c r="CO6" s="4">
        <v>44.5017120369819</v>
      </c>
      <c r="CP6" s="4">
        <v>44.496846818201853</v>
      </c>
      <c r="CQ6" s="4">
        <v>44.491981213004514</v>
      </c>
      <c r="CR6" s="4">
        <v>44.487115210774057</v>
      </c>
      <c r="CS6" s="4">
        <v>44.482248820020601</v>
      </c>
      <c r="CT6" s="4">
        <v>44.477382049254309</v>
      </c>
      <c r="CU6" s="4">
        <v>44.472514891896111</v>
      </c>
      <c r="CV6" s="4">
        <v>44.467647352419348</v>
      </c>
      <c r="CW6" s="4">
        <v>44.46277943275512</v>
      </c>
      <c r="CX6" s="4">
        <v>44.457911145712281</v>
      </c>
      <c r="CY6" s="4">
        <v>44.453042476288957</v>
      </c>
      <c r="CZ6" s="4">
        <v>44.448173439661645</v>
      </c>
      <c r="DA6" s="4">
        <v>44.443304029076664</v>
      </c>
      <c r="DB6" s="4">
        <v>44.438434259448584</v>
      </c>
      <c r="DC6" s="4">
        <v>44.433564124547608</v>
      </c>
      <c r="DD6" s="4">
        <v>44.428693624199113</v>
      </c>
      <c r="DE6" s="4">
        <v>44.423822766913219</v>
      </c>
      <c r="DF6" s="4">
        <v>44.418951556988667</v>
      </c>
      <c r="DG6" s="4">
        <v>44.414079985915315</v>
      </c>
      <c r="DH6" s="4">
        <v>44.409208068433109</v>
      </c>
      <c r="DI6" s="4">
        <v>44.404335800330628</v>
      </c>
      <c r="DJ6" s="4">
        <v>44.399463183713593</v>
      </c>
      <c r="DK6" s="4">
        <v>44.394590227092131</v>
      </c>
      <c r="DL6" s="4">
        <v>44.389716921868803</v>
      </c>
      <c r="DM6" s="4">
        <v>44.384843282958165</v>
      </c>
      <c r="DN6" s="4">
        <v>44.379969306148809</v>
      </c>
      <c r="DO6" s="4">
        <v>44.375094991353436</v>
      </c>
      <c r="DP6" s="4">
        <v>44.370220351206264</v>
      </c>
      <c r="DQ6" s="4">
        <v>44.365345375178769</v>
      </c>
      <c r="DR6" s="4">
        <v>44.360470071693783</v>
      </c>
      <c r="DS6" s="4">
        <v>44.355594451367139</v>
      </c>
      <c r="DT6" s="4">
        <v>44.35071850165194</v>
      </c>
      <c r="DU6" s="4">
        <v>44.345842230621727</v>
      </c>
      <c r="DV6" s="4">
        <v>44.340965644942877</v>
      </c>
      <c r="DW6" s="4">
        <v>44.336088748564876</v>
      </c>
      <c r="DX6" s="4">
        <v>44.331211531221136</v>
      </c>
      <c r="DY6" s="4">
        <v>44.326334011775685</v>
      </c>
      <c r="DZ6" s="4">
        <v>44.321456181543759</v>
      </c>
      <c r="EA6" s="4">
        <v>44.316578041049254</v>
      </c>
      <c r="EB6" s="4">
        <v>44.311699610825336</v>
      </c>
      <c r="EC6" s="4">
        <v>44.306820865952801</v>
      </c>
      <c r="ED6" s="4">
        <v>44.301941833543871</v>
      </c>
      <c r="EE6" s="4">
        <v>44.297062497014849</v>
      </c>
      <c r="EF6" s="4">
        <v>44.292182873124069</v>
      </c>
      <c r="EG6" s="4">
        <v>44.287302959765825</v>
      </c>
      <c r="EH6" s="4">
        <v>44.282422752554083</v>
      </c>
      <c r="EI6" s="4">
        <v>44.277542264472324</v>
      </c>
      <c r="EJ6" s="4">
        <v>44.272661497189702</v>
      </c>
      <c r="EK6" s="4">
        <v>44.267780440701557</v>
      </c>
      <c r="EL6" s="4">
        <v>44.262899107118244</v>
      </c>
      <c r="EM6" s="4">
        <v>44.258017503193457</v>
      </c>
      <c r="EN6" s="4">
        <v>44.253135620155099</v>
      </c>
      <c r="EO6" s="4">
        <v>44.248253475198105</v>
      </c>
      <c r="EP6" s="4">
        <v>44.243371046916138</v>
      </c>
      <c r="EQ6" s="4">
        <v>44.23848837145546</v>
      </c>
      <c r="ER6" s="4">
        <v>44.233605414775525</v>
      </c>
      <c r="ES6" s="4">
        <v>44.228722202494062</v>
      </c>
      <c r="ET6" s="4">
        <v>44.223838740666245</v>
      </c>
      <c r="EU6" s="4">
        <v>44.218955010340714</v>
      </c>
      <c r="EV6" s="4">
        <v>44.21407103274916</v>
      </c>
      <c r="EW6" s="4">
        <v>44.20918680368019</v>
      </c>
      <c r="EX6" s="4">
        <v>44.204302324977547</v>
      </c>
      <c r="EY6" s="4">
        <v>44.199417597077804</v>
      </c>
      <c r="EZ6" s="4">
        <v>44.194532627967227</v>
      </c>
      <c r="FA6" s="4">
        <v>44.189647415802042</v>
      </c>
      <c r="FB6" s="4">
        <v>44.18476197102347</v>
      </c>
      <c r="FC6" s="4">
        <v>44.179876278978888</v>
      </c>
      <c r="FD6" s="4">
        <v>44.174990360463411</v>
      </c>
      <c r="FE6" s="4">
        <v>44.170104205385073</v>
      </c>
      <c r="FF6" s="4">
        <v>44.165217828134566</v>
      </c>
      <c r="FG6" s="4">
        <v>44.160331220376392</v>
      </c>
      <c r="FH6" s="4">
        <v>44.155444382285154</v>
      </c>
      <c r="FI6" s="4">
        <v>44.150557330357273</v>
      </c>
      <c r="FJ6" s="4">
        <v>44.145670054500769</v>
      </c>
      <c r="FK6" s="4">
        <v>44.140782567000635</v>
      </c>
      <c r="FL6" s="4">
        <v>44.135894857415643</v>
      </c>
      <c r="FM6" s="4">
        <v>44.131006942678766</v>
      </c>
      <c r="FN6" s="4">
        <v>44.126118814367182</v>
      </c>
      <c r="FO6" s="4">
        <v>44.121230476604978</v>
      </c>
      <c r="FP6" s="4"/>
    </row>
    <row r="7" spans="1:172" x14ac:dyDescent="0.25">
      <c r="A7" s="4">
        <v>1</v>
      </c>
      <c r="B7" s="5">
        <v>41757</v>
      </c>
      <c r="C7" s="5">
        <v>41763</v>
      </c>
      <c r="D7" s="4">
        <v>44.116341942026416</v>
      </c>
      <c r="E7" s="4">
        <v>44.111453200277566</v>
      </c>
      <c r="F7" s="4">
        <v>44.106564257413609</v>
      </c>
      <c r="G7" s="4">
        <v>44.101675117995235</v>
      </c>
      <c r="H7" s="4">
        <v>44.096785785797259</v>
      </c>
      <c r="I7" s="4">
        <v>44.091896256957547</v>
      </c>
      <c r="J7" s="4">
        <v>44.087006541829986</v>
      </c>
      <c r="K7" s="4">
        <v>44.082116642607623</v>
      </c>
      <c r="L7" s="4">
        <v>44.077226550954904</v>
      </c>
      <c r="M7" s="4">
        <v>44.072336279244169</v>
      </c>
      <c r="N7" s="4">
        <v>44.067445825544311</v>
      </c>
      <c r="O7" s="4">
        <v>44.062555202489584</v>
      </c>
      <c r="P7" s="4">
        <v>44.057664393408949</v>
      </c>
      <c r="Q7" s="4">
        <v>44.052773416729906</v>
      </c>
      <c r="R7" s="4">
        <v>44.047882270957921</v>
      </c>
      <c r="S7" s="4">
        <v>44.042990955569124</v>
      </c>
      <c r="T7" s="4">
        <v>44.038099473280418</v>
      </c>
      <c r="U7" s="4">
        <v>44.033207829710406</v>
      </c>
      <c r="V7" s="4">
        <v>44.028316025382978</v>
      </c>
      <c r="W7" s="4">
        <v>44.023424062229203</v>
      </c>
      <c r="X7" s="4">
        <v>44.018531946478895</v>
      </c>
      <c r="Y7" s="4">
        <v>44.013639669796554</v>
      </c>
      <c r="Z7" s="4">
        <v>44.008747255519545</v>
      </c>
      <c r="AA7" s="4">
        <v>44.003854675837147</v>
      </c>
      <c r="AB7" s="4">
        <v>43.998961967070237</v>
      </c>
      <c r="AC7" s="4">
        <v>43.994069103601085</v>
      </c>
      <c r="AD7" s="4">
        <v>43.989176106574071</v>
      </c>
      <c r="AE7" s="4">
        <v>43.984282967566372</v>
      </c>
      <c r="AF7" s="4">
        <v>43.979389690876708</v>
      </c>
      <c r="AG7" s="4">
        <v>43.974496284840605</v>
      </c>
      <c r="AH7" s="4">
        <v>43.969602743140932</v>
      </c>
      <c r="AI7" s="4">
        <v>43.964709074200506</v>
      </c>
      <c r="AJ7" s="4">
        <v>43.959815284336464</v>
      </c>
      <c r="AK7" s="4">
        <v>43.954921365300599</v>
      </c>
      <c r="AL7" s="4">
        <v>43.950027325166488</v>
      </c>
      <c r="AM7" s="4">
        <v>43.945133168494799</v>
      </c>
      <c r="AN7" s="4">
        <v>43.940238893092506</v>
      </c>
      <c r="AO7" s="4">
        <v>43.935344505014797</v>
      </c>
      <c r="AP7" s="4">
        <v>43.930450008822326</v>
      </c>
      <c r="AQ7" s="4">
        <v>43.925555396092264</v>
      </c>
      <c r="AR7" s="4">
        <v>43.920660685339421</v>
      </c>
      <c r="AS7" s="4">
        <v>43.915765864453434</v>
      </c>
      <c r="AT7" s="4">
        <v>43.910870945806593</v>
      </c>
      <c r="AU7" s="4">
        <v>43.905975925187484</v>
      </c>
      <c r="AV7" s="4">
        <v>43.901080811193566</v>
      </c>
      <c r="AW7" s="4">
        <v>43.896185599264186</v>
      </c>
      <c r="AX7" s="4">
        <v>43.891290296153002</v>
      </c>
      <c r="AY7" s="4">
        <v>43.88639490370381</v>
      </c>
      <c r="AZ7" s="4">
        <v>43.881499428233703</v>
      </c>
      <c r="BA7" s="4">
        <v>43.87660386570591</v>
      </c>
      <c r="BB7" s="4">
        <v>43.871708219982587</v>
      </c>
      <c r="BC7" s="4">
        <v>43.866812497992044</v>
      </c>
      <c r="BD7" s="4">
        <v>43.861916692718665</v>
      </c>
      <c r="BE7" s="4">
        <v>43.857020823724994</v>
      </c>
      <c r="BF7" s="4">
        <v>43.852124873554182</v>
      </c>
      <c r="BG7" s="4">
        <v>43.847228855451661</v>
      </c>
      <c r="BH7" s="4">
        <v>43.842332773192297</v>
      </c>
      <c r="BI7" s="4">
        <v>43.837436622826594</v>
      </c>
      <c r="BJ7" s="4">
        <v>43.83254041049706</v>
      </c>
      <c r="BK7" s="4">
        <v>43.827644142782745</v>
      </c>
      <c r="BL7" s="4">
        <v>43.822747810824268</v>
      </c>
      <c r="BM7" s="4">
        <v>43.817851429798125</v>
      </c>
      <c r="BN7" s="4">
        <v>43.812954997336675</v>
      </c>
      <c r="BO7" s="4">
        <v>43.808058509315828</v>
      </c>
      <c r="BP7" s="4">
        <v>43.803161974245711</v>
      </c>
      <c r="BQ7" s="4">
        <v>43.798265402567552</v>
      </c>
      <c r="BR7" s="4">
        <v>43.793368773136983</v>
      </c>
      <c r="BS7" s="4">
        <v>43.7884721177142</v>
      </c>
      <c r="BT7" s="4">
        <v>43.783575419278939</v>
      </c>
      <c r="BU7" s="4">
        <v>43.778678688534363</v>
      </c>
      <c r="BV7" s="4">
        <v>43.773781917144959</v>
      </c>
      <c r="BW7" s="4">
        <v>43.768885125731224</v>
      </c>
      <c r="BX7" s="4">
        <v>43.763988295691057</v>
      </c>
      <c r="BY7" s="4">
        <v>43.759091452467551</v>
      </c>
      <c r="BZ7" s="4">
        <v>43.754194578603865</v>
      </c>
      <c r="CA7" s="4">
        <v>43.749297683221329</v>
      </c>
      <c r="CB7" s="4">
        <v>43.74440077421891</v>
      </c>
      <c r="CC7" s="4">
        <v>43.739503845628711</v>
      </c>
      <c r="CD7" s="4">
        <v>43.734606909823057</v>
      </c>
      <c r="CE7" s="4">
        <v>43.729709956448026</v>
      </c>
      <c r="CF7" s="4">
        <v>43.724813004367675</v>
      </c>
      <c r="CG7" s="4">
        <v>43.71991603471794</v>
      </c>
      <c r="CH7" s="4">
        <v>43.715019070661619</v>
      </c>
      <c r="CI7" s="4">
        <v>43.710122101495536</v>
      </c>
      <c r="CJ7" s="4">
        <v>43.705225135817145</v>
      </c>
      <c r="CK7" s="4">
        <v>43.700328173626453</v>
      </c>
      <c r="CL7" s="4">
        <v>43.695431221240568</v>
      </c>
      <c r="CM7" s="4">
        <v>43.690534272255071</v>
      </c>
      <c r="CN7" s="4">
        <v>43.685637341409894</v>
      </c>
      <c r="CO7" s="4">
        <v>43.680740416158123</v>
      </c>
      <c r="CP7" s="4">
        <v>43.675843513345413</v>
      </c>
      <c r="CQ7" s="4">
        <v>43.670946630866034</v>
      </c>
      <c r="CR7" s="4">
        <v>43.666049764421281</v>
      </c>
      <c r="CS7" s="4">
        <v>43.661152928838419</v>
      </c>
      <c r="CT7" s="4">
        <v>43.656256111395876</v>
      </c>
      <c r="CU7" s="4">
        <v>43.65135932911393</v>
      </c>
      <c r="CV7" s="4">
        <v>43.646462573395155</v>
      </c>
      <c r="CW7" s="4">
        <v>43.641565859154092</v>
      </c>
      <c r="CX7" s="4">
        <v>43.636669169370492</v>
      </c>
      <c r="CY7" s="4">
        <v>43.631772527207097</v>
      </c>
      <c r="CZ7" s="4">
        <v>43.626875922222716</v>
      </c>
      <c r="DA7" s="4">
        <v>43.621979365120474</v>
      </c>
      <c r="DB7" s="4">
        <v>43.617082845022622</v>
      </c>
      <c r="DC7" s="4">
        <v>43.612186383160839</v>
      </c>
      <c r="DD7" s="4">
        <v>43.607289966988183</v>
      </c>
      <c r="DE7" s="4">
        <v>43.602393608964292</v>
      </c>
      <c r="DF7" s="4">
        <v>43.597497298822553</v>
      </c>
      <c r="DG7" s="4">
        <v>43.592601055077765</v>
      </c>
      <c r="DH7" s="4">
        <v>43.587704867637967</v>
      </c>
      <c r="DI7" s="4">
        <v>43.582808738434238</v>
      </c>
      <c r="DJ7" s="4">
        <v>43.577912686417925</v>
      </c>
      <c r="DK7" s="4">
        <v>43.573016696849102</v>
      </c>
      <c r="DL7" s="4">
        <v>43.568120778150579</v>
      </c>
      <c r="DM7" s="4">
        <v>43.563224930322356</v>
      </c>
      <c r="DN7" s="4">
        <v>43.558329163980304</v>
      </c>
      <c r="DO7" s="4">
        <v>43.553433468421225</v>
      </c>
      <c r="DP7" s="4">
        <v>43.548537854435615</v>
      </c>
      <c r="DQ7" s="4">
        <v>43.543642330271673</v>
      </c>
      <c r="DR7" s="4">
        <v>43.53874688320785</v>
      </c>
      <c r="DS7" s="4">
        <v>43.533851530264407</v>
      </c>
      <c r="DT7" s="4">
        <v>43.528956262931224</v>
      </c>
      <c r="DU7" s="4">
        <v>43.524061089718423</v>
      </c>
      <c r="DV7" s="4">
        <v>43.519166010626023</v>
      </c>
      <c r="DW7" s="4">
        <v>43.51427103811362</v>
      </c>
      <c r="DX7" s="4">
        <v>43.509376151298781</v>
      </c>
      <c r="DY7" s="4">
        <v>43.504481375450005</v>
      </c>
      <c r="DZ7" s="4">
        <v>43.499586706093901</v>
      </c>
      <c r="EA7" s="4">
        <v>43.494692135331547</v>
      </c>
      <c r="EB7" s="4">
        <v>43.48979768808217</v>
      </c>
      <c r="EC7" s="4">
        <v>43.484903343201374</v>
      </c>
      <c r="ED7" s="4">
        <v>43.480009115603757</v>
      </c>
      <c r="EE7" s="4">
        <v>43.475115005376594</v>
      </c>
      <c r="EF7" s="4">
        <v>43.470221016382098</v>
      </c>
      <c r="EG7" s="4">
        <v>43.465327149056783</v>
      </c>
      <c r="EH7" s="4">
        <v>43.460433405157133</v>
      </c>
      <c r="EI7" s="4">
        <v>43.455539789243808</v>
      </c>
      <c r="EJ7" s="4">
        <v>43.450646305091652</v>
      </c>
      <c r="EK7" s="4">
        <v>43.445752948838503</v>
      </c>
      <c r="EL7" s="4">
        <v>43.440859728907192</v>
      </c>
      <c r="EM7" s="4">
        <v>43.43596664722881</v>
      </c>
      <c r="EN7" s="4">
        <v>43.431073703716017</v>
      </c>
      <c r="EO7" s="4">
        <v>43.426180902929502</v>
      </c>
      <c r="EP7" s="4">
        <v>43.421288248818733</v>
      </c>
      <c r="EQ7" s="4">
        <v>43.416395733048184</v>
      </c>
      <c r="ER7" s="4">
        <v>43.411503378867955</v>
      </c>
      <c r="ES7" s="4">
        <v>43.406611167064753</v>
      </c>
      <c r="ET7" s="4">
        <v>43.401719112640436</v>
      </c>
      <c r="EU7" s="4">
        <v>43.396827217700739</v>
      </c>
      <c r="EV7" s="4">
        <v>43.391935475666592</v>
      </c>
      <c r="EW7" s="4">
        <v>43.387043899434175</v>
      </c>
      <c r="EX7" s="4">
        <v>43.382152488916176</v>
      </c>
      <c r="EY7" s="4">
        <v>43.377261242006874</v>
      </c>
      <c r="EZ7" s="4">
        <v>43.37237016300503</v>
      </c>
      <c r="FA7" s="4">
        <v>43.367479260158802</v>
      </c>
      <c r="FB7" s="4">
        <v>43.362588525132701</v>
      </c>
      <c r="FC7" s="4">
        <v>43.357697970648282</v>
      </c>
      <c r="FD7" s="4">
        <v>43.352807594599824</v>
      </c>
      <c r="FE7" s="4">
        <v>43.347917398743796</v>
      </c>
      <c r="FF7" s="4">
        <v>43.343027387902794</v>
      </c>
      <c r="FG7" s="4">
        <v>43.33813756374596</v>
      </c>
      <c r="FH7" s="4">
        <v>43.333247922149198</v>
      </c>
      <c r="FI7" s="4">
        <v>43.328358484082251</v>
      </c>
      <c r="FJ7" s="4">
        <v>43.323469226644299</v>
      </c>
      <c r="FK7" s="4">
        <v>43.318580174929181</v>
      </c>
      <c r="FL7" s="4">
        <v>43.313691314284277</v>
      </c>
      <c r="FM7" s="4">
        <v>43.308802659362222</v>
      </c>
      <c r="FN7" s="4">
        <v>43.303914203758566</v>
      </c>
      <c r="FO7" s="4">
        <v>43.29902596256251</v>
      </c>
      <c r="FP7" s="4"/>
    </row>
    <row r="8" spans="1:172" x14ac:dyDescent="0.25">
      <c r="A8" s="4">
        <v>1</v>
      </c>
      <c r="B8" s="5">
        <v>41764</v>
      </c>
      <c r="C8" s="5">
        <v>41770</v>
      </c>
      <c r="D8" s="4">
        <v>43.294137918491863</v>
      </c>
      <c r="E8" s="4">
        <v>43.289250090934516</v>
      </c>
      <c r="F8" s="4">
        <v>43.284362479541237</v>
      </c>
      <c r="G8" s="4">
        <v>43.2794750780822</v>
      </c>
      <c r="H8" s="4">
        <v>43.274587899278991</v>
      </c>
      <c r="I8" s="4">
        <v>43.26970093909479</v>
      </c>
      <c r="J8" s="4">
        <v>43.264814199111441</v>
      </c>
      <c r="K8" s="4">
        <v>43.259927688275639</v>
      </c>
      <c r="L8" s="4">
        <v>43.255041410536876</v>
      </c>
      <c r="M8" s="4">
        <v>43.250155351155186</v>
      </c>
      <c r="N8" s="4">
        <v>43.245269533380664</v>
      </c>
      <c r="O8" s="4">
        <v>43.240383944666384</v>
      </c>
      <c r="P8" s="4">
        <v>43.235498603701764</v>
      </c>
      <c r="Q8" s="4">
        <v>43.230613496096112</v>
      </c>
      <c r="R8" s="4">
        <v>43.225728629922997</v>
      </c>
      <c r="S8" s="4">
        <v>43.220844013779882</v>
      </c>
      <c r="T8" s="4">
        <v>43.215959641349642</v>
      </c>
      <c r="U8" s="4">
        <v>43.211075518949386</v>
      </c>
      <c r="V8" s="4">
        <v>43.206191652983556</v>
      </c>
      <c r="W8" s="4">
        <v>43.201308038978816</v>
      </c>
      <c r="X8" s="4">
        <v>43.196424683514195</v>
      </c>
      <c r="Y8" s="4">
        <v>43.191541588520792</v>
      </c>
      <c r="Z8" s="4">
        <v>43.186658756453554</v>
      </c>
      <c r="AA8" s="4">
        <v>43.181776184595599</v>
      </c>
      <c r="AB8" s="4">
        <v>43.176893886192339</v>
      </c>
      <c r="AC8" s="4">
        <v>43.172011848172993</v>
      </c>
      <c r="AD8" s="4">
        <v>43.167130098260984</v>
      </c>
      <c r="AE8" s="4">
        <v>43.162248606627159</v>
      </c>
      <c r="AF8" s="4">
        <v>43.157367405206386</v>
      </c>
      <c r="AG8" s="4">
        <v>43.152486472766967</v>
      </c>
      <c r="AH8" s="4">
        <v>43.147605830365961</v>
      </c>
      <c r="AI8" s="4">
        <v>43.142725465281821</v>
      </c>
      <c r="AJ8" s="4">
        <v>43.137845392429135</v>
      </c>
      <c r="AK8" s="4">
        <v>43.132965609702161</v>
      </c>
      <c r="AL8" s="4">
        <v>43.128086112802201</v>
      </c>
      <c r="AM8" s="4">
        <v>43.123206916381882</v>
      </c>
      <c r="AN8" s="4">
        <v>43.118328016579042</v>
      </c>
      <c r="AO8" s="4">
        <v>43.113449412869805</v>
      </c>
      <c r="AP8" s="4">
        <v>43.108571107883733</v>
      </c>
      <c r="AQ8" s="4">
        <v>43.103693113905855</v>
      </c>
      <c r="AR8" s="4">
        <v>43.098815420669546</v>
      </c>
      <c r="AS8" s="4">
        <v>43.093938044671219</v>
      </c>
      <c r="AT8" s="4">
        <v>43.089060971607488</v>
      </c>
      <c r="AU8" s="4">
        <v>43.084184213763344</v>
      </c>
      <c r="AV8" s="4">
        <v>43.079307781841941</v>
      </c>
      <c r="AW8" s="4">
        <v>43.074431654698905</v>
      </c>
      <c r="AX8" s="4">
        <v>43.069555855584319</v>
      </c>
      <c r="AY8" s="4">
        <v>43.064680382392481</v>
      </c>
      <c r="AZ8" s="4">
        <v>43.059805230824658</v>
      </c>
      <c r="BA8" s="4">
        <v>43.054930413602406</v>
      </c>
      <c r="BB8" s="4">
        <v>43.05005592010987</v>
      </c>
      <c r="BC8" s="4">
        <v>43.045181767367353</v>
      </c>
      <c r="BD8" s="4">
        <v>43.040307946690071</v>
      </c>
      <c r="BE8" s="4">
        <v>43.035434466675476</v>
      </c>
      <c r="BF8" s="4">
        <v>43.030561321268387</v>
      </c>
      <c r="BG8" s="4">
        <v>43.025688528721666</v>
      </c>
      <c r="BH8" s="4">
        <v>43.020816079117978</v>
      </c>
      <c r="BI8" s="4">
        <v>43.015943972369989</v>
      </c>
      <c r="BJ8" s="4">
        <v>43.011072220850011</v>
      </c>
      <c r="BK8" s="4">
        <v>43.006200822626973</v>
      </c>
      <c r="BL8" s="4">
        <v>43.001329779981184</v>
      </c>
      <c r="BM8" s="4">
        <v>42.996459092388797</v>
      </c>
      <c r="BN8" s="4">
        <v>42.991588766865398</v>
      </c>
      <c r="BO8" s="4">
        <v>42.98671880920427</v>
      </c>
      <c r="BP8" s="4">
        <v>42.981849209051468</v>
      </c>
      <c r="BQ8" s="4">
        <v>42.976979979128565</v>
      </c>
      <c r="BR8" s="4">
        <v>42.972111127683775</v>
      </c>
      <c r="BS8" s="4">
        <v>42.967242640064434</v>
      </c>
      <c r="BT8" s="4">
        <v>42.962374528992115</v>
      </c>
      <c r="BU8" s="4">
        <v>42.957506794292179</v>
      </c>
      <c r="BV8" s="4">
        <v>42.952639444562095</v>
      </c>
      <c r="BW8" s="4">
        <v>42.947772473310103</v>
      </c>
      <c r="BX8" s="4">
        <v>42.942905889220974</v>
      </c>
      <c r="BY8" s="4">
        <v>42.938039692032767</v>
      </c>
      <c r="BZ8" s="4">
        <v>42.933173886131513</v>
      </c>
      <c r="CA8" s="4">
        <v>42.928308471342611</v>
      </c>
      <c r="CB8" s="4">
        <v>42.923443449946369</v>
      </c>
      <c r="CC8" s="4">
        <v>42.918578830365625</v>
      </c>
      <c r="CD8" s="4">
        <v>42.913714606108627</v>
      </c>
      <c r="CE8" s="4">
        <v>42.908850783667127</v>
      </c>
      <c r="CF8" s="4">
        <v>42.90398736725254</v>
      </c>
      <c r="CG8" s="4">
        <v>42.899124360901645</v>
      </c>
      <c r="CH8" s="4">
        <v>42.894261760664968</v>
      </c>
      <c r="CI8" s="4">
        <v>42.889399570491989</v>
      </c>
      <c r="CJ8" s="4">
        <v>42.884537801173174</v>
      </c>
      <c r="CK8" s="4">
        <v>42.879676443936461</v>
      </c>
      <c r="CL8" s="4">
        <v>42.874815505535508</v>
      </c>
      <c r="CM8" s="4">
        <v>42.8699549898325</v>
      </c>
      <c r="CN8" s="4">
        <v>42.865094899195064</v>
      </c>
      <c r="CO8" s="4">
        <v>42.860235237660014</v>
      </c>
      <c r="CP8" s="4">
        <v>42.855376000928594</v>
      </c>
      <c r="CQ8" s="4">
        <v>42.850517195754499</v>
      </c>
      <c r="CR8" s="4">
        <v>42.845658827843657</v>
      </c>
      <c r="CS8" s="4">
        <v>42.840800893421225</v>
      </c>
      <c r="CT8" s="4">
        <v>42.835943396698617</v>
      </c>
      <c r="CU8" s="4">
        <v>42.831086345836724</v>
      </c>
      <c r="CV8" s="4">
        <v>42.826229739079068</v>
      </c>
      <c r="CW8" s="4">
        <v>42.821373573883406</v>
      </c>
      <c r="CX8" s="4">
        <v>42.816517861127501</v>
      </c>
      <c r="CY8" s="4">
        <v>42.811662598618348</v>
      </c>
      <c r="CZ8" s="4">
        <v>42.806807780038824</v>
      </c>
      <c r="DA8" s="4">
        <v>42.801953434781502</v>
      </c>
      <c r="DB8" s="4">
        <v>42.797099537839856</v>
      </c>
      <c r="DC8" s="4">
        <v>42.792246101498861</v>
      </c>
      <c r="DD8" s="4">
        <v>42.787393132162954</v>
      </c>
      <c r="DE8" s="4">
        <v>42.782540625969965</v>
      </c>
      <c r="DF8" s="4">
        <v>42.777688590818862</v>
      </c>
      <c r="DG8" s="4">
        <v>42.772837018636054</v>
      </c>
      <c r="DH8" s="4">
        <v>42.767985930478602</v>
      </c>
      <c r="DI8" s="4">
        <v>42.763135311519271</v>
      </c>
      <c r="DJ8" s="4">
        <v>42.758285167987857</v>
      </c>
      <c r="DK8" s="4">
        <v>42.753435514711605</v>
      </c>
      <c r="DL8" s="4">
        <v>42.748586332826484</v>
      </c>
      <c r="DM8" s="4">
        <v>42.743737645320621</v>
      </c>
      <c r="DN8" s="4">
        <v>42.738889442014766</v>
      </c>
      <c r="DO8" s="4">
        <v>42.734041722385022</v>
      </c>
      <c r="DP8" s="4">
        <v>42.729194505732004</v>
      </c>
      <c r="DQ8" s="4">
        <v>42.724347781614497</v>
      </c>
      <c r="DR8" s="4">
        <v>42.719501547490211</v>
      </c>
      <c r="DS8" s="4">
        <v>42.714655823009039</v>
      </c>
      <c r="DT8" s="4">
        <v>42.709810596769287</v>
      </c>
      <c r="DU8" s="4">
        <v>42.704965880085318</v>
      </c>
      <c r="DV8" s="4">
        <v>42.700121657780628</v>
      </c>
      <c r="DW8" s="4">
        <v>42.695277957404024</v>
      </c>
      <c r="DX8" s="4">
        <v>42.690434766146637</v>
      </c>
      <c r="DY8" s="4">
        <v>42.685592088481833</v>
      </c>
      <c r="DZ8" s="4">
        <v>42.680749928446374</v>
      </c>
      <c r="EA8" s="4">
        <v>42.675908284021887</v>
      </c>
      <c r="EB8" s="4">
        <v>42.67106716775529</v>
      </c>
      <c r="EC8" s="4">
        <v>42.666226571223753</v>
      </c>
      <c r="ED8" s="4">
        <v>42.661386505043133</v>
      </c>
      <c r="EE8" s="4">
        <v>42.656546967107715</v>
      </c>
      <c r="EF8" s="4">
        <v>42.651707957242877</v>
      </c>
      <c r="EG8" s="4">
        <v>42.646869486326402</v>
      </c>
      <c r="EH8" s="4">
        <v>42.642031547691921</v>
      </c>
      <c r="EI8" s="4">
        <v>42.637194150024193</v>
      </c>
      <c r="EJ8" s="4">
        <v>42.632357292973978</v>
      </c>
      <c r="EK8" s="4">
        <v>42.62752098329495</v>
      </c>
      <c r="EL8" s="4">
        <v>42.622685214495363</v>
      </c>
      <c r="EM8" s="4">
        <v>42.617850001227865</v>
      </c>
      <c r="EN8" s="4">
        <v>42.613015330858197</v>
      </c>
      <c r="EO8" s="4">
        <v>42.608181218388246</v>
      </c>
      <c r="EP8" s="4">
        <v>42.603347661363067</v>
      </c>
      <c r="EQ8" s="4">
        <v>42.598514662062989</v>
      </c>
      <c r="ER8" s="4">
        <v>42.593682228910829</v>
      </c>
      <c r="ES8" s="4">
        <v>42.588850349272349</v>
      </c>
      <c r="ET8" s="4">
        <v>42.584019042186235</v>
      </c>
      <c r="EU8" s="4">
        <v>42.579188305284823</v>
      </c>
      <c r="EV8" s="4">
        <v>42.574358128388852</v>
      </c>
      <c r="EW8" s="4">
        <v>42.569528538523237</v>
      </c>
      <c r="EX8" s="4">
        <v>42.564699514980177</v>
      </c>
      <c r="EY8" s="4">
        <v>42.559871067938943</v>
      </c>
      <c r="EZ8" s="4">
        <v>42.555043210383033</v>
      </c>
      <c r="FA8" s="4">
        <v>42.550215929416261</v>
      </c>
      <c r="FB8" s="4">
        <v>42.54538922933736</v>
      </c>
      <c r="FC8" s="4">
        <v>42.540563122867887</v>
      </c>
      <c r="FD8" s="4">
        <v>42.535737607814823</v>
      </c>
      <c r="FE8" s="4">
        <v>42.530912681897824</v>
      </c>
      <c r="FF8" s="4">
        <v>42.526088351957881</v>
      </c>
      <c r="FG8" s="4">
        <v>42.521264617471147</v>
      </c>
      <c r="FH8" s="4">
        <v>42.516441487035046</v>
      </c>
      <c r="FI8" s="4">
        <v>42.511618956525496</v>
      </c>
      <c r="FJ8" s="4">
        <v>42.506797025855164</v>
      </c>
      <c r="FK8" s="4">
        <v>42.501975707832926</v>
      </c>
      <c r="FL8" s="4">
        <v>42.497155002022225</v>
      </c>
      <c r="FM8" s="4">
        <v>42.492334904735522</v>
      </c>
      <c r="FN8" s="4">
        <v>42.487515415623555</v>
      </c>
      <c r="FO8" s="4">
        <v>42.482696549600909</v>
      </c>
      <c r="FP8" s="4"/>
    </row>
    <row r="9" spans="1:172" x14ac:dyDescent="0.25">
      <c r="A9" s="4">
        <v>1</v>
      </c>
      <c r="B9" s="5">
        <v>41771</v>
      </c>
      <c r="C9" s="5">
        <v>41777</v>
      </c>
      <c r="D9" s="4">
        <v>42.477878302630792</v>
      </c>
      <c r="E9" s="4">
        <v>42.473060680419124</v>
      </c>
      <c r="F9" s="4">
        <v>42.468243672961272</v>
      </c>
      <c r="G9" s="4">
        <v>42.463427303419977</v>
      </c>
      <c r="H9" s="4">
        <v>42.458611552581964</v>
      </c>
      <c r="I9" s="4">
        <v>42.453796441678925</v>
      </c>
      <c r="J9" s="4">
        <v>42.448981951759492</v>
      </c>
      <c r="K9" s="4">
        <v>42.444168112303551</v>
      </c>
      <c r="L9" s="4">
        <v>42.439354906290845</v>
      </c>
      <c r="M9" s="4">
        <v>42.434542340300411</v>
      </c>
      <c r="N9" s="4">
        <v>42.429730418456366</v>
      </c>
      <c r="O9" s="4">
        <v>42.424919138565677</v>
      </c>
      <c r="P9" s="4">
        <v>42.420108513262591</v>
      </c>
      <c r="Q9" s="4">
        <v>42.415298534298913</v>
      </c>
      <c r="R9" s="4">
        <v>42.41048921202853</v>
      </c>
      <c r="S9" s="4">
        <v>42.405680538115945</v>
      </c>
      <c r="T9" s="4">
        <v>42.400872531599823</v>
      </c>
      <c r="U9" s="4">
        <v>42.396065183795422</v>
      </c>
      <c r="V9" s="4">
        <v>42.391258492858938</v>
      </c>
      <c r="W9" s="4">
        <v>42.386452471337314</v>
      </c>
      <c r="X9" s="4">
        <v>42.381647119143246</v>
      </c>
      <c r="Y9" s="4">
        <v>42.376842432152621</v>
      </c>
      <c r="Z9" s="4">
        <v>42.372038420981283</v>
      </c>
      <c r="AA9" s="4">
        <v>42.367235083436228</v>
      </c>
      <c r="AB9" s="4">
        <v>42.362432419342824</v>
      </c>
      <c r="AC9" s="4">
        <v>42.357630445983283</v>
      </c>
      <c r="AD9" s="4">
        <v>42.352829143969679</v>
      </c>
      <c r="AE9" s="4">
        <v>42.348028534621015</v>
      </c>
      <c r="AF9" s="4">
        <v>42.343228605215749</v>
      </c>
      <c r="AG9" s="4">
        <v>42.338429372512223</v>
      </c>
      <c r="AH9" s="4">
        <v>42.333630824138126</v>
      </c>
      <c r="AI9" s="4">
        <v>42.328832974484158</v>
      </c>
      <c r="AJ9" s="4">
        <v>42.324035821881175</v>
      </c>
      <c r="AK9" s="4">
        <v>42.319239365892606</v>
      </c>
      <c r="AL9" s="4">
        <v>42.314443610991823</v>
      </c>
      <c r="AM9" s="4">
        <v>42.309648565601634</v>
      </c>
      <c r="AN9" s="4">
        <v>42.304854223142982</v>
      </c>
      <c r="AO9" s="4">
        <v>42.300060586158146</v>
      </c>
      <c r="AP9" s="4">
        <v>42.295267660702287</v>
      </c>
      <c r="AQ9" s="4">
        <v>42.290475457216658</v>
      </c>
      <c r="AR9" s="4">
        <v>42.285683963241624</v>
      </c>
      <c r="AS9" s="4">
        <v>42.280893185006995</v>
      </c>
      <c r="AT9" s="4">
        <v>42.276103131022914</v>
      </c>
      <c r="AU9" s="4">
        <v>42.271313803395081</v>
      </c>
      <c r="AV9" s="4">
        <v>42.266525197824777</v>
      </c>
      <c r="AW9" s="4">
        <v>42.261737318436097</v>
      </c>
      <c r="AX9" s="4">
        <v>42.256950174001126</v>
      </c>
      <c r="AY9" s="4">
        <v>42.252163760046493</v>
      </c>
      <c r="AZ9" s="4">
        <v>42.24737808060901</v>
      </c>
      <c r="BA9" s="4">
        <v>42.242593142616983</v>
      </c>
      <c r="BB9" s="4">
        <v>42.237808941247792</v>
      </c>
      <c r="BC9" s="4">
        <v>42.233025485098906</v>
      </c>
      <c r="BD9" s="4">
        <v>42.228242768027826</v>
      </c>
      <c r="BE9" s="4">
        <v>42.223460806792886</v>
      </c>
      <c r="BF9" s="4">
        <v>42.218679590778237</v>
      </c>
      <c r="BG9" s="4">
        <v>42.213899124282626</v>
      </c>
      <c r="BH9" s="4">
        <v>42.209119417747253</v>
      </c>
      <c r="BI9" s="4">
        <v>42.204340465029624</v>
      </c>
      <c r="BJ9" s="4">
        <v>42.199562274377968</v>
      </c>
      <c r="BK9" s="4">
        <v>42.194784845966865</v>
      </c>
      <c r="BL9" s="4">
        <v>42.190008171111593</v>
      </c>
      <c r="BM9" s="4">
        <v>42.185232281746977</v>
      </c>
      <c r="BN9" s="4">
        <v>42.18045714383247</v>
      </c>
      <c r="BO9" s="4">
        <v>42.1756827892156</v>
      </c>
      <c r="BP9" s="4">
        <v>42.170909200876096</v>
      </c>
      <c r="BQ9" s="4">
        <v>42.166136393815833</v>
      </c>
      <c r="BR9" s="4">
        <v>42.161364363474171</v>
      </c>
      <c r="BS9" s="4">
        <v>42.156593114411749</v>
      </c>
      <c r="BT9" s="4">
        <v>42.151822648297724</v>
      </c>
      <c r="BU9" s="4">
        <v>42.147052967848978</v>
      </c>
      <c r="BV9" s="4">
        <v>42.142284076665753</v>
      </c>
      <c r="BW9" s="4">
        <v>42.137515975097294</v>
      </c>
      <c r="BX9" s="4">
        <v>42.132748671653729</v>
      </c>
      <c r="BY9" s="4">
        <v>42.127982153176951</v>
      </c>
      <c r="BZ9" s="4">
        <v>42.12321644150984</v>
      </c>
      <c r="CA9" s="4">
        <v>42.118451531742487</v>
      </c>
      <c r="CB9" s="4">
        <v>42.113687415888613</v>
      </c>
      <c r="CC9" s="4">
        <v>42.108924108426244</v>
      </c>
      <c r="CD9" s="4">
        <v>42.104161613741404</v>
      </c>
      <c r="CE9" s="4">
        <v>42.099399923323965</v>
      </c>
      <c r="CF9" s="4">
        <v>42.094639049895477</v>
      </c>
      <c r="CG9" s="4">
        <v>42.089878982840091</v>
      </c>
      <c r="CH9" s="4">
        <v>42.085119743214868</v>
      </c>
      <c r="CI9" s="4">
        <v>42.080361314174169</v>
      </c>
      <c r="CJ9" s="4">
        <v>42.075603712738271</v>
      </c>
      <c r="CK9" s="4">
        <v>42.070846936626822</v>
      </c>
      <c r="CL9" s="4">
        <v>42.066090977329708</v>
      </c>
      <c r="CM9" s="4">
        <v>42.061335860464631</v>
      </c>
      <c r="CN9" s="4">
        <v>42.0565815666437</v>
      </c>
      <c r="CO9" s="4">
        <v>42.051828111043406</v>
      </c>
      <c r="CP9" s="4">
        <v>42.04707548691006</v>
      </c>
      <c r="CQ9" s="4">
        <v>42.042323707314488</v>
      </c>
      <c r="CR9" s="4">
        <v>42.037572765590298</v>
      </c>
      <c r="CS9" s="4">
        <v>42.032822666123536</v>
      </c>
      <c r="CT9" s="4">
        <v>42.02807341321293</v>
      </c>
      <c r="CU9" s="4">
        <v>42.023325008702251</v>
      </c>
      <c r="CV9" s="4">
        <v>42.018577454959136</v>
      </c>
      <c r="CW9" s="4">
        <v>42.013830760144472</v>
      </c>
      <c r="CX9" s="4">
        <v>42.009084909867575</v>
      </c>
      <c r="CY9" s="4">
        <v>42.00433992694196</v>
      </c>
      <c r="CZ9" s="4">
        <v>41.999595794871226</v>
      </c>
      <c r="DA9" s="4">
        <v>41.994852536381579</v>
      </c>
      <c r="DB9" s="4">
        <v>41.990110137082326</v>
      </c>
      <c r="DC9" s="4">
        <v>41.985368601272192</v>
      </c>
      <c r="DD9" s="4">
        <v>41.980627941061542</v>
      </c>
      <c r="DE9" s="4">
        <v>41.975888150744446</v>
      </c>
      <c r="DF9" s="4">
        <v>41.971149238394474</v>
      </c>
      <c r="DG9" s="4">
        <v>41.966411201993239</v>
      </c>
      <c r="DH9" s="4">
        <v>41.961674037416635</v>
      </c>
      <c r="DI9" s="4">
        <v>41.956937763266779</v>
      </c>
      <c r="DJ9" s="4">
        <v>41.95220236962632</v>
      </c>
      <c r="DK9" s="4">
        <v>41.947467866412602</v>
      </c>
      <c r="DL9" s="4">
        <v>41.942734245639357</v>
      </c>
      <c r="DM9" s="4">
        <v>41.938001521784606</v>
      </c>
      <c r="DN9" s="4">
        <v>41.933269688705849</v>
      </c>
      <c r="DO9" s="4">
        <v>41.928538752632889</v>
      </c>
      <c r="DP9" s="4">
        <v>41.923808711547331</v>
      </c>
      <c r="DQ9" s="4">
        <v>41.919079575628473</v>
      </c>
      <c r="DR9" s="4">
        <v>41.914351339170373</v>
      </c>
      <c r="DS9" s="4">
        <v>41.909624018494803</v>
      </c>
      <c r="DT9" s="4">
        <v>41.904897590700926</v>
      </c>
      <c r="DU9" s="4">
        <v>41.900172085355955</v>
      </c>
      <c r="DV9" s="4">
        <v>41.895447487283384</v>
      </c>
      <c r="DW9" s="4">
        <v>41.890723805429921</v>
      </c>
      <c r="DX9" s="4">
        <v>41.886001037340591</v>
      </c>
      <c r="DY9" s="4">
        <v>41.881279195911567</v>
      </c>
      <c r="DZ9" s="4">
        <v>41.876558276582209</v>
      </c>
      <c r="EA9" s="4">
        <v>41.871838271366236</v>
      </c>
      <c r="EB9" s="4">
        <v>41.867119207375914</v>
      </c>
      <c r="EC9" s="4">
        <v>41.862401061273829</v>
      </c>
      <c r="ED9" s="4">
        <v>41.857683854640911</v>
      </c>
      <c r="EE9" s="4">
        <v>41.852967576424788</v>
      </c>
      <c r="EF9" s="4">
        <v>41.848252241714626</v>
      </c>
      <c r="EG9" s="4">
        <v>41.843537837701568</v>
      </c>
      <c r="EH9" s="4">
        <v>41.838824383424303</v>
      </c>
      <c r="EI9" s="4">
        <v>41.834111866248563</v>
      </c>
      <c r="EJ9" s="4">
        <v>41.829400294422562</v>
      </c>
      <c r="EK9" s="4">
        <v>41.824689678824086</v>
      </c>
      <c r="EL9" s="4">
        <v>41.819980008575357</v>
      </c>
      <c r="EM9" s="4">
        <v>41.815271292361125</v>
      </c>
      <c r="EN9" s="4">
        <v>41.810563527901067</v>
      </c>
      <c r="EO9" s="4">
        <v>41.805856727916733</v>
      </c>
      <c r="EP9" s="4">
        <v>41.80115088600369</v>
      </c>
      <c r="EQ9" s="4">
        <v>41.796446004529592</v>
      </c>
      <c r="ER9" s="4">
        <v>41.791742089374978</v>
      </c>
      <c r="ES9" s="4">
        <v>41.787039143169451</v>
      </c>
      <c r="ET9" s="4">
        <v>41.782337165389109</v>
      </c>
      <c r="EU9" s="4">
        <v>41.777636160681951</v>
      </c>
      <c r="EV9" s="4">
        <v>41.772936130979055</v>
      </c>
      <c r="EW9" s="4">
        <v>41.768237074000083</v>
      </c>
      <c r="EX9" s="4">
        <v>41.763539000622814</v>
      </c>
      <c r="EY9" s="4">
        <v>41.758841906373902</v>
      </c>
      <c r="EZ9" s="4">
        <v>41.754145795552084</v>
      </c>
      <c r="FA9" s="4">
        <v>41.749450678773186</v>
      </c>
      <c r="FB9" s="4">
        <v>41.744756541209973</v>
      </c>
      <c r="FC9" s="4">
        <v>41.740063397427747</v>
      </c>
      <c r="FD9" s="4">
        <v>41.735371250056076</v>
      </c>
      <c r="FE9" s="4">
        <v>41.730680096290797</v>
      </c>
      <c r="FF9" s="4">
        <v>41.725989941041782</v>
      </c>
      <c r="FG9" s="4">
        <v>41.72130078589089</v>
      </c>
      <c r="FH9" s="4">
        <v>41.716612637329852</v>
      </c>
      <c r="FI9" s="4">
        <v>41.711925487197774</v>
      </c>
      <c r="FJ9" s="4">
        <v>41.707239349623435</v>
      </c>
      <c r="FK9" s="4">
        <v>41.702554221093898</v>
      </c>
      <c r="FL9" s="4">
        <v>41.697870103278326</v>
      </c>
      <c r="FM9" s="4">
        <v>41.693187002581141</v>
      </c>
      <c r="FN9" s="4">
        <v>41.688504921195374</v>
      </c>
      <c r="FO9" s="4">
        <v>41.683823857015298</v>
      </c>
      <c r="FP9" s="4"/>
    </row>
    <row r="10" spans="1:172" x14ac:dyDescent="0.25">
      <c r="A10" s="4">
        <v>1</v>
      </c>
      <c r="B10" s="5">
        <v>41778</v>
      </c>
      <c r="C10" s="5">
        <v>41784</v>
      </c>
      <c r="D10" s="4">
        <v>41.679143807760603</v>
      </c>
      <c r="E10" s="4">
        <v>41.674464792557252</v>
      </c>
      <c r="F10" s="4">
        <v>41.669786798771021</v>
      </c>
      <c r="G10" s="4">
        <v>41.665109838948837</v>
      </c>
      <c r="H10" s="4">
        <v>41.660433906860888</v>
      </c>
      <c r="I10" s="4">
        <v>41.655759006631278</v>
      </c>
      <c r="J10" s="4">
        <v>41.651085142558728</v>
      </c>
      <c r="K10" s="4">
        <v>41.646412320960351</v>
      </c>
      <c r="L10" s="4">
        <v>41.641740535344425</v>
      </c>
      <c r="M10" s="4">
        <v>41.637069798607108</v>
      </c>
      <c r="N10" s="4">
        <v>41.632400102238257</v>
      </c>
      <c r="O10" s="4">
        <v>41.627731456679115</v>
      </c>
      <c r="P10" s="4">
        <v>41.623063859998581</v>
      </c>
      <c r="Q10" s="4">
        <v>41.618397313953125</v>
      </c>
      <c r="R10" s="4">
        <v>41.613731827489424</v>
      </c>
      <c r="S10" s="4">
        <v>41.6090673874494</v>
      </c>
      <c r="T10" s="4">
        <v>41.60440402576787</v>
      </c>
      <c r="U10" s="4">
        <v>41.599741708753548</v>
      </c>
      <c r="V10" s="4">
        <v>41.59508046351867</v>
      </c>
      <c r="W10" s="4">
        <v>41.590420279796653</v>
      </c>
      <c r="X10" s="4">
        <v>41.585761174345834</v>
      </c>
      <c r="Y10" s="4">
        <v>41.581103132338939</v>
      </c>
      <c r="Z10" s="4">
        <v>41.576446166584844</v>
      </c>
      <c r="AA10" s="4">
        <v>41.571790274803227</v>
      </c>
      <c r="AB10" s="4">
        <v>41.567135469890253</v>
      </c>
      <c r="AC10" s="4">
        <v>41.56248173675673</v>
      </c>
      <c r="AD10" s="4">
        <v>41.557829084087416</v>
      </c>
      <c r="AE10" s="4">
        <v>41.553177524341933</v>
      </c>
      <c r="AF10" s="4">
        <v>41.548527051377782</v>
      </c>
      <c r="AG10" s="4">
        <v>41.543877665107651</v>
      </c>
      <c r="AH10" s="4">
        <v>41.539229376147389</v>
      </c>
      <c r="AI10" s="4">
        <v>41.534582175899537</v>
      </c>
      <c r="AJ10" s="4">
        <v>41.529936079278677</v>
      </c>
      <c r="AK10" s="4">
        <v>41.525291073475941</v>
      </c>
      <c r="AL10" s="4">
        <v>41.520647175598917</v>
      </c>
      <c r="AM10" s="4">
        <v>41.516004381174255</v>
      </c>
      <c r="AN10" s="4">
        <v>41.511362698799395</v>
      </c>
      <c r="AO10" s="4">
        <v>41.506722115752801</v>
      </c>
      <c r="AP10" s="4">
        <v>41.502082644668718</v>
      </c>
      <c r="AQ10" s="4">
        <v>41.497444296162968</v>
      </c>
      <c r="AR10" s="4">
        <v>41.492807051196891</v>
      </c>
      <c r="AS10" s="4">
        <v>41.488170935213596</v>
      </c>
      <c r="AT10" s="4">
        <v>41.483535933123889</v>
      </c>
      <c r="AU10" s="4">
        <v>41.478902057823937</v>
      </c>
      <c r="AV10" s="4">
        <v>41.474269305189644</v>
      </c>
      <c r="AW10" s="4">
        <v>41.469637681363501</v>
      </c>
      <c r="AX10" s="4">
        <v>41.465007186258205</v>
      </c>
      <c r="AY10" s="4">
        <v>41.460377826452799</v>
      </c>
      <c r="AZ10" s="4">
        <v>41.455749597561251</v>
      </c>
      <c r="BA10" s="4">
        <v>41.451122506075322</v>
      </c>
      <c r="BB10" s="4">
        <v>41.446496555944464</v>
      </c>
      <c r="BC10" s="4">
        <v>41.441871747343306</v>
      </c>
      <c r="BD10" s="4">
        <v>41.437248078166164</v>
      </c>
      <c r="BE10" s="4">
        <v>41.432625561047246</v>
      </c>
      <c r="BF10" s="4">
        <v>41.428004189494828</v>
      </c>
      <c r="BG10" s="4">
        <v>41.423383970262577</v>
      </c>
      <c r="BH10" s="4">
        <v>41.418764902739326</v>
      </c>
      <c r="BI10" s="4">
        <v>41.414146989641957</v>
      </c>
      <c r="BJ10" s="4">
        <v>41.409530239044045</v>
      </c>
      <c r="BK10" s="4">
        <v>41.404914642522755</v>
      </c>
      <c r="BL10" s="4">
        <v>41.400300221135176</v>
      </c>
      <c r="BM10" s="4">
        <v>41.395686945750647</v>
      </c>
      <c r="BN10" s="4">
        <v>41.391074849536615</v>
      </c>
      <c r="BO10" s="4">
        <v>41.386463920295377</v>
      </c>
      <c r="BP10" s="4">
        <v>41.381854164082142</v>
      </c>
      <c r="BQ10" s="4">
        <v>41.377245583002612</v>
      </c>
      <c r="BR10" s="4">
        <v>41.37263817942442</v>
      </c>
      <c r="BS10" s="4">
        <v>41.368031946855822</v>
      </c>
      <c r="BT10" s="4">
        <v>41.363426899862141</v>
      </c>
      <c r="BU10" s="4">
        <v>41.358823040811025</v>
      </c>
      <c r="BV10" s="4">
        <v>41.354220361279658</v>
      </c>
      <c r="BW10" s="4">
        <v>41.34961887381494</v>
      </c>
      <c r="BX10" s="4">
        <v>41.345018574205476</v>
      </c>
      <c r="BY10" s="4">
        <v>41.340419470786784</v>
      </c>
      <c r="BZ10" s="4">
        <v>41.335821559522067</v>
      </c>
      <c r="CA10" s="4">
        <v>41.331224844622731</v>
      </c>
      <c r="CB10" s="4">
        <v>41.326629328107195</v>
      </c>
      <c r="CC10" s="4">
        <v>41.322035024715376</v>
      </c>
      <c r="CD10" s="4">
        <v>41.317441913390219</v>
      </c>
      <c r="CE10" s="4">
        <v>41.3128500130831</v>
      </c>
      <c r="CF10" s="4">
        <v>41.308259325987017</v>
      </c>
      <c r="CG10" s="4">
        <v>41.30366984578486</v>
      </c>
      <c r="CH10" s="4">
        <v>41.29908157660072</v>
      </c>
      <c r="CI10" s="4">
        <v>41.294494528963142</v>
      </c>
      <c r="CJ10" s="4">
        <v>41.289908694536607</v>
      </c>
      <c r="CK10" s="4">
        <v>41.285324081656626</v>
      </c>
      <c r="CL10" s="4">
        <v>41.28074069874603</v>
      </c>
      <c r="CM10" s="4">
        <v>41.276158531239496</v>
      </c>
      <c r="CN10" s="4">
        <v>41.271577599932158</v>
      </c>
      <c r="CO10" s="4">
        <v>41.266997892364387</v>
      </c>
      <c r="CP10" s="4">
        <v>41.262419419152046</v>
      </c>
      <c r="CQ10" s="4">
        <v>41.257842175821771</v>
      </c>
      <c r="CR10" s="4">
        <v>41.253266179481159</v>
      </c>
      <c r="CS10" s="4">
        <v>41.248691410916912</v>
      </c>
      <c r="CT10" s="4">
        <v>41.244117895572124</v>
      </c>
      <c r="CU10" s="4">
        <v>41.239545612477059</v>
      </c>
      <c r="CV10" s="4">
        <v>41.234974584619863</v>
      </c>
      <c r="CW10" s="4">
        <v>41.230404797347894</v>
      </c>
      <c r="CX10" s="4">
        <v>41.225836267594104</v>
      </c>
      <c r="CY10" s="4">
        <v>41.221268984480744</v>
      </c>
      <c r="CZ10" s="4">
        <v>41.21670295888557</v>
      </c>
      <c r="DA10" s="4">
        <v>41.21213819273968</v>
      </c>
      <c r="DB10" s="4">
        <v>41.207574684286598</v>
      </c>
      <c r="DC10" s="4">
        <v>41.203012439319586</v>
      </c>
      <c r="DD10" s="4">
        <v>41.198451462486609</v>
      </c>
      <c r="DE10" s="4">
        <v>41.193891742909898</v>
      </c>
      <c r="DF10" s="4">
        <v>41.189333299802733</v>
      </c>
      <c r="DG10" s="4">
        <v>41.184776126673377</v>
      </c>
      <c r="DH10" s="4">
        <v>41.180220230013582</v>
      </c>
      <c r="DI10" s="4">
        <v>41.175665601313199</v>
      </c>
      <c r="DJ10" s="4">
        <v>41.171112253293785</v>
      </c>
      <c r="DK10" s="4">
        <v>41.166560192010522</v>
      </c>
      <c r="DL10" s="4">
        <v>41.162009409302513</v>
      </c>
      <c r="DM10" s="4">
        <v>41.157459911574193</v>
      </c>
      <c r="DN10" s="4">
        <v>41.152911702600434</v>
      </c>
      <c r="DO10" s="4">
        <v>41.148364782817765</v>
      </c>
      <c r="DP10" s="4">
        <v>41.143819154244603</v>
      </c>
      <c r="DQ10" s="4">
        <v>41.139274818724715</v>
      </c>
      <c r="DR10" s="4">
        <v>41.134731782924462</v>
      </c>
      <c r="DS10" s="4">
        <v>41.13019004666922</v>
      </c>
      <c r="DT10" s="4">
        <v>41.12564960785329</v>
      </c>
      <c r="DU10" s="4">
        <v>41.121110474899488</v>
      </c>
      <c r="DV10" s="4">
        <v>41.116572647895133</v>
      </c>
      <c r="DW10" s="4">
        <v>41.112036128858627</v>
      </c>
      <c r="DX10" s="4">
        <v>41.107500917964579</v>
      </c>
      <c r="DY10" s="4">
        <v>41.102967023286574</v>
      </c>
      <c r="DZ10" s="4">
        <v>41.098434440962464</v>
      </c>
      <c r="EA10" s="4">
        <v>41.093903179153109</v>
      </c>
      <c r="EB10" s="4">
        <v>41.089373231803329</v>
      </c>
      <c r="EC10" s="4">
        <v>41.084844609267059</v>
      </c>
      <c r="ED10" s="4">
        <v>41.0803173117189</v>
      </c>
      <c r="EE10" s="4">
        <v>41.075791338809609</v>
      </c>
      <c r="EF10" s="4">
        <v>41.071266695099851</v>
      </c>
      <c r="EG10" s="4">
        <v>41.066743382608024</v>
      </c>
      <c r="EH10" s="4">
        <v>41.062221403265198</v>
      </c>
      <c r="EI10" s="4">
        <v>41.057700759526334</v>
      </c>
      <c r="EJ10" s="4">
        <v>41.053181451042192</v>
      </c>
      <c r="EK10" s="4">
        <v>41.048663488515921</v>
      </c>
      <c r="EL10" s="4">
        <v>41.044146863524695</v>
      </c>
      <c r="EM10" s="4">
        <v>41.039631584491346</v>
      </c>
      <c r="EN10" s="4">
        <v>41.03511765141586</v>
      </c>
      <c r="EO10" s="4">
        <v>41.030605070528054</v>
      </c>
      <c r="EP10" s="4">
        <v>41.026093841915255</v>
      </c>
      <c r="EQ10" s="4">
        <v>41.021583961366026</v>
      </c>
      <c r="ER10" s="4">
        <v>41.01707543949621</v>
      </c>
      <c r="ES10" s="4">
        <v>41.012568276043893</v>
      </c>
      <c r="ET10" s="4">
        <v>41.008062473376704</v>
      </c>
      <c r="EU10" s="4">
        <v>41.003558037724453</v>
      </c>
      <c r="EV10" s="4">
        <v>40.999054960751636</v>
      </c>
      <c r="EW10" s="4">
        <v>40.994553250531808</v>
      </c>
      <c r="EX10" s="4">
        <v>40.990052913905977</v>
      </c>
      <c r="EY10" s="4">
        <v>40.985553950437591</v>
      </c>
      <c r="EZ10" s="4">
        <v>40.981056360563194</v>
      </c>
      <c r="FA10" s="4">
        <v>40.976560145777306</v>
      </c>
      <c r="FB10" s="4">
        <v>40.972065304672732</v>
      </c>
      <c r="FC10" s="4">
        <v>40.96757185558964</v>
      </c>
      <c r="FD10" s="4">
        <v>40.963079784311958</v>
      </c>
      <c r="FE10" s="4">
        <v>40.958589094701836</v>
      </c>
      <c r="FF10" s="4">
        <v>40.954099797287832</v>
      </c>
      <c r="FG10" s="4">
        <v>40.949611894350262</v>
      </c>
      <c r="FH10" s="4">
        <v>40.945125373342201</v>
      </c>
      <c r="FI10" s="4">
        <v>40.940640252953067</v>
      </c>
      <c r="FJ10" s="4">
        <v>40.936156531077167</v>
      </c>
      <c r="FK10" s="4">
        <v>40.93167420806374</v>
      </c>
      <c r="FL10" s="4">
        <v>40.927193283476228</v>
      </c>
      <c r="FM10" s="4">
        <v>40.922713759769572</v>
      </c>
      <c r="FN10" s="4">
        <v>40.918235647210395</v>
      </c>
      <c r="FO10" s="4">
        <v>40.913758948166326</v>
      </c>
      <c r="FP10" s="4"/>
    </row>
    <row r="11" spans="1:172" x14ac:dyDescent="0.25">
      <c r="A11" s="4">
        <v>1</v>
      </c>
      <c r="B11" s="5">
        <v>41785</v>
      </c>
      <c r="C11" s="5">
        <v>41791</v>
      </c>
      <c r="D11" s="4">
        <v>40.90928364351138</v>
      </c>
      <c r="E11" s="4">
        <v>40.904809766849553</v>
      </c>
      <c r="F11" s="4">
        <v>40.900337303790138</v>
      </c>
      <c r="G11" s="4">
        <v>40.8958662498598</v>
      </c>
      <c r="H11" s="4">
        <v>40.891396619623862</v>
      </c>
      <c r="I11" s="4">
        <v>40.886928409394763</v>
      </c>
      <c r="J11" s="4">
        <v>40.882461627158797</v>
      </c>
      <c r="K11" s="4">
        <v>40.87799626879184</v>
      </c>
      <c r="L11" s="4">
        <v>40.873532336574236</v>
      </c>
      <c r="M11" s="4">
        <v>40.869069838754172</v>
      </c>
      <c r="N11" s="4">
        <v>40.864608777524687</v>
      </c>
      <c r="O11" s="4">
        <v>40.86014914235723</v>
      </c>
      <c r="P11" s="4">
        <v>40.855690949922852</v>
      </c>
      <c r="Q11" s="4">
        <v>40.851234200570779</v>
      </c>
      <c r="R11" s="4">
        <v>40.84677888561626</v>
      </c>
      <c r="S11" s="4">
        <v>40.842325021904941</v>
      </c>
      <c r="T11" s="4">
        <v>40.837872599170225</v>
      </c>
      <c r="U11" s="4">
        <v>40.833421627504094</v>
      </c>
      <c r="V11" s="4">
        <v>40.828972109448806</v>
      </c>
      <c r="W11" s="4">
        <v>40.824524042811355</v>
      </c>
      <c r="X11" s="4">
        <v>40.820077429260863</v>
      </c>
      <c r="Y11" s="4">
        <v>40.815632275725655</v>
      </c>
      <c r="Z11" s="4">
        <v>40.811188579838095</v>
      </c>
      <c r="AA11" s="4">
        <v>40.806746354057779</v>
      </c>
      <c r="AB11" s="4">
        <v>40.802305588205414</v>
      </c>
      <c r="AC11" s="4">
        <v>40.79786628631782</v>
      </c>
      <c r="AD11" s="4">
        <v>40.793428454624788</v>
      </c>
      <c r="AE11" s="4">
        <v>40.788992093388252</v>
      </c>
      <c r="AF11" s="4">
        <v>40.784557204277363</v>
      </c>
      <c r="AG11" s="4">
        <v>40.78012380246863</v>
      </c>
      <c r="AH11" s="4">
        <v>40.775691868923374</v>
      </c>
      <c r="AI11" s="4">
        <v>40.771261413995511</v>
      </c>
      <c r="AJ11" s="4">
        <v>40.766832444264082</v>
      </c>
      <c r="AK11" s="4">
        <v>40.762404959379865</v>
      </c>
      <c r="AL11" s="4">
        <v>40.75797895749907</v>
      </c>
      <c r="AM11" s="4">
        <v>40.753554455380041</v>
      </c>
      <c r="AN11" s="4">
        <v>40.749131432140345</v>
      </c>
      <c r="AO11" s="4">
        <v>40.74470991699792</v>
      </c>
      <c r="AP11" s="4">
        <v>40.740289880647516</v>
      </c>
      <c r="AQ11" s="4">
        <v>40.735871354500098</v>
      </c>
      <c r="AR11" s="4">
        <v>40.73145432407766</v>
      </c>
      <c r="AS11" s="4">
        <v>40.727038795522702</v>
      </c>
      <c r="AT11" s="4">
        <v>40.722624775152333</v>
      </c>
      <c r="AU11" s="4">
        <v>40.718212258929768</v>
      </c>
      <c r="AV11" s="4">
        <v>40.713801257121609</v>
      </c>
      <c r="AW11" s="4">
        <v>40.709391759286632</v>
      </c>
      <c r="AX11" s="4">
        <v>40.704983778321008</v>
      </c>
      <c r="AY11" s="4">
        <v>40.700577313875499</v>
      </c>
      <c r="AZ11" s="4">
        <v>40.696172366037409</v>
      </c>
      <c r="BA11" s="4">
        <v>40.691768943404192</v>
      </c>
      <c r="BB11" s="4">
        <v>40.687367035272686</v>
      </c>
      <c r="BC11" s="4">
        <v>40.682966658663169</v>
      </c>
      <c r="BD11" s="4">
        <v>40.678567809102297</v>
      </c>
      <c r="BE11" s="4">
        <v>40.674170484658987</v>
      </c>
      <c r="BF11" s="4">
        <v>40.669774691737665</v>
      </c>
      <c r="BG11" s="4">
        <v>40.665380440604935</v>
      </c>
      <c r="BH11" s="4">
        <v>40.660987714589766</v>
      </c>
      <c r="BI11" s="4">
        <v>40.656596530712427</v>
      </c>
      <c r="BJ11" s="4">
        <v>40.652206888623688</v>
      </c>
      <c r="BK11" s="4">
        <v>40.647818790691169</v>
      </c>
      <c r="BL11" s="4">
        <v>40.643432236652949</v>
      </c>
      <c r="BM11" s="4">
        <v>40.639047224752566</v>
      </c>
      <c r="BN11" s="4">
        <v>40.634663769468027</v>
      </c>
      <c r="BO11" s="4">
        <v>40.630281856234021</v>
      </c>
      <c r="BP11" s="4">
        <v>40.625901508038687</v>
      </c>
      <c r="BQ11" s="4">
        <v>40.62152270812367</v>
      </c>
      <c r="BR11" s="4">
        <v>40.617145467104855</v>
      </c>
      <c r="BS11" s="4">
        <v>40.612769788931672</v>
      </c>
      <c r="BT11" s="4">
        <v>40.608395669741988</v>
      </c>
      <c r="BU11" s="4">
        <v>40.604023117871307</v>
      </c>
      <c r="BV11" s="4">
        <v>40.599652132970391</v>
      </c>
      <c r="BW11" s="4">
        <v>40.595282717756113</v>
      </c>
      <c r="BX11" s="4">
        <v>40.590914873635697</v>
      </c>
      <c r="BY11" s="4">
        <v>40.586548599114614</v>
      </c>
      <c r="BZ11" s="4">
        <v>40.582183904546774</v>
      </c>
      <c r="CA11" s="4">
        <v>40.577820787564541</v>
      </c>
      <c r="CB11" s="4">
        <v>40.573459250535542</v>
      </c>
      <c r="CC11" s="4">
        <v>40.569099295652812</v>
      </c>
      <c r="CD11" s="4">
        <v>40.564740920461389</v>
      </c>
      <c r="CE11" s="4">
        <v>40.560384142068862</v>
      </c>
      <c r="CF11" s="4">
        <v>40.556028950034012</v>
      </c>
      <c r="CG11" s="4">
        <v>40.551675339796169</v>
      </c>
      <c r="CH11" s="4">
        <v>40.547323330655956</v>
      </c>
      <c r="CI11" s="4">
        <v>40.542972920333035</v>
      </c>
      <c r="CJ11" s="4">
        <v>40.538624100491887</v>
      </c>
      <c r="CK11" s="4">
        <v>40.534276883679446</v>
      </c>
      <c r="CL11" s="4">
        <v>40.529931272088731</v>
      </c>
      <c r="CM11" s="4">
        <v>40.525587259315309</v>
      </c>
      <c r="CN11" s="4">
        <v>40.521244853782001</v>
      </c>
      <c r="CO11" s="4">
        <v>40.516904061980554</v>
      </c>
      <c r="CP11" s="4">
        <v>40.512564873295119</v>
      </c>
      <c r="CQ11" s="4">
        <v>40.508227308608156</v>
      </c>
      <c r="CR11" s="4">
        <v>40.503891351335923</v>
      </c>
      <c r="CS11" s="4">
        <v>40.499557011745047</v>
      </c>
      <c r="CT11" s="4">
        <v>40.495224294483464</v>
      </c>
      <c r="CU11" s="4">
        <v>40.490893196834314</v>
      </c>
      <c r="CV11" s="4">
        <v>40.486563725551264</v>
      </c>
      <c r="CW11" s="4">
        <v>40.482235878528599</v>
      </c>
      <c r="CX11" s="4">
        <v>40.477909661996151</v>
      </c>
      <c r="CY11" s="4">
        <v>40.473585077972295</v>
      </c>
      <c r="CZ11" s="4">
        <v>40.469262120139909</v>
      </c>
      <c r="DA11" s="4">
        <v>40.464940799114864</v>
      </c>
      <c r="DB11" s="4">
        <v>40.460621121476187</v>
      </c>
      <c r="DC11" s="4">
        <v>40.456303078189883</v>
      </c>
      <c r="DD11" s="4">
        <v>40.451986680395649</v>
      </c>
      <c r="DE11" s="4">
        <v>40.447671917128417</v>
      </c>
      <c r="DF11" s="4">
        <v>40.443358807514166</v>
      </c>
      <c r="DG11" s="4">
        <v>40.43904734742879</v>
      </c>
      <c r="DH11" s="4">
        <v>40.434737532573557</v>
      </c>
      <c r="DI11" s="4">
        <v>40.430429373477004</v>
      </c>
      <c r="DJ11" s="4">
        <v>40.42612286812075</v>
      </c>
      <c r="DK11" s="4">
        <v>40.421818016242838</v>
      </c>
      <c r="DL11" s="4">
        <v>40.417514830739464</v>
      </c>
      <c r="DM11" s="4">
        <v>40.413213299063678</v>
      </c>
      <c r="DN11" s="4">
        <v>40.408913435606202</v>
      </c>
      <c r="DO11" s="4">
        <v>40.404615234311827</v>
      </c>
      <c r="DP11" s="4">
        <v>40.400318703603403</v>
      </c>
      <c r="DQ11" s="4">
        <v>40.396023839182192</v>
      </c>
      <c r="DR11" s="4">
        <v>40.391730651489418</v>
      </c>
      <c r="DS11" s="4">
        <v>40.387439134382575</v>
      </c>
      <c r="DT11" s="4">
        <v>40.383149294266119</v>
      </c>
      <c r="DU11" s="4">
        <v>40.378861132896489</v>
      </c>
      <c r="DV11" s="4">
        <v>40.374574654834348</v>
      </c>
      <c r="DW11" s="4">
        <v>40.370289857712066</v>
      </c>
      <c r="DX11" s="4">
        <v>40.366006743897273</v>
      </c>
      <c r="DY11" s="4">
        <v>40.361725319619779</v>
      </c>
      <c r="DZ11" s="4">
        <v>40.357445580406235</v>
      </c>
      <c r="EA11" s="4">
        <v>40.353167535028724</v>
      </c>
      <c r="EB11" s="4">
        <v>40.348891187611329</v>
      </c>
      <c r="EC11" s="4">
        <v>40.344616533855351</v>
      </c>
      <c r="ED11" s="4">
        <v>40.34034357586647</v>
      </c>
      <c r="EE11" s="4">
        <v>40.336072318030737</v>
      </c>
      <c r="EF11" s="4">
        <v>40.331802764384932</v>
      </c>
      <c r="EG11" s="4">
        <v>40.327534917034782</v>
      </c>
      <c r="EH11" s="4">
        <v>40.323268769837767</v>
      </c>
      <c r="EI11" s="4">
        <v>40.319004335253524</v>
      </c>
      <c r="EJ11" s="4">
        <v>40.314741617580758</v>
      </c>
      <c r="EK11" s="4">
        <v>40.310480602079537</v>
      </c>
      <c r="EL11" s="4">
        <v>40.306221309719604</v>
      </c>
      <c r="EM11" s="4">
        <v>40.301963727954046</v>
      </c>
      <c r="EN11" s="4">
        <v>40.297707875734211</v>
      </c>
      <c r="EO11" s="4">
        <v>40.293453732090356</v>
      </c>
      <c r="EP11" s="4">
        <v>40.289201324047404</v>
      </c>
      <c r="EQ11" s="4">
        <v>40.284950637476591</v>
      </c>
      <c r="ER11" s="4">
        <v>40.280701678083879</v>
      </c>
      <c r="ES11" s="4">
        <v>40.276454450429902</v>
      </c>
      <c r="ET11" s="4">
        <v>40.272208956445752</v>
      </c>
      <c r="EU11" s="4">
        <v>40.26796519209465</v>
      </c>
      <c r="EV11" s="4">
        <v>40.263723174134924</v>
      </c>
      <c r="EW11" s="4">
        <v>40.25948288159681</v>
      </c>
      <c r="EX11" s="4">
        <v>40.255244341505275</v>
      </c>
      <c r="EY11" s="4">
        <v>40.251007537538513</v>
      </c>
      <c r="EZ11" s="4">
        <v>40.246772486192953</v>
      </c>
      <c r="FA11" s="4">
        <v>40.242539175008943</v>
      </c>
      <c r="FB11" s="4">
        <v>40.238307614340428</v>
      </c>
      <c r="FC11" s="4">
        <v>40.234077810766443</v>
      </c>
      <c r="FD11" s="4">
        <v>40.229849753409226</v>
      </c>
      <c r="FE11" s="4">
        <v>40.225623459463655</v>
      </c>
      <c r="FF11" s="4">
        <v>40.22139892235068</v>
      </c>
      <c r="FG11" s="4">
        <v>40.217176142332249</v>
      </c>
      <c r="FH11" s="4">
        <v>40.212955125376233</v>
      </c>
      <c r="FI11" s="4">
        <v>40.20873587393757</v>
      </c>
      <c r="FJ11" s="4">
        <v>40.204518387841645</v>
      </c>
      <c r="FK11" s="4">
        <v>40.200302673405588</v>
      </c>
      <c r="FL11" s="4">
        <v>40.196088726592592</v>
      </c>
      <c r="FM11" s="4">
        <v>40.191876555476249</v>
      </c>
      <c r="FN11" s="4">
        <v>40.187666154175993</v>
      </c>
      <c r="FO11" s="4">
        <v>40.183457539100928</v>
      </c>
      <c r="FP11" s="4"/>
    </row>
    <row r="12" spans="1:172" x14ac:dyDescent="0.25">
      <c r="A12" s="4">
        <v>1</v>
      </c>
      <c r="B12" s="5">
        <v>41792</v>
      </c>
      <c r="C12" s="5">
        <v>41798</v>
      </c>
      <c r="D12" s="4">
        <v>40.179250698053345</v>
      </c>
      <c r="E12" s="4">
        <v>40.175045639106862</v>
      </c>
      <c r="F12" s="4">
        <v>40.170842366647477</v>
      </c>
      <c r="G12" s="4">
        <v>40.166640874358102</v>
      </c>
      <c r="H12" s="4">
        <v>40.162441176891363</v>
      </c>
      <c r="I12" s="4">
        <v>40.158243261613009</v>
      </c>
      <c r="J12" s="4">
        <v>40.154047143524927</v>
      </c>
      <c r="K12" s="4">
        <v>40.14985282219056</v>
      </c>
      <c r="L12" s="4">
        <v>40.145660291729349</v>
      </c>
      <c r="M12" s="4">
        <v>40.141469564426295</v>
      </c>
      <c r="N12" s="4">
        <v>40.13728062992746</v>
      </c>
      <c r="O12" s="4">
        <v>40.133093509464565</v>
      </c>
      <c r="P12" s="4">
        <v>40.128908189879482</v>
      </c>
      <c r="Q12" s="4">
        <v>40.124724673976424</v>
      </c>
      <c r="R12" s="4">
        <v>40.120542967461311</v>
      </c>
      <c r="S12" s="4">
        <v>40.116363072701802</v>
      </c>
      <c r="T12" s="4">
        <v>40.112184996102314</v>
      </c>
      <c r="U12" s="4">
        <v>40.108008729065411</v>
      </c>
      <c r="V12" s="4">
        <v>40.103834282381548</v>
      </c>
      <c r="W12" s="4">
        <v>40.099661653595788</v>
      </c>
      <c r="X12" s="4">
        <v>40.09549085130557</v>
      </c>
      <c r="Y12" s="4">
        <v>40.091321867262685</v>
      </c>
      <c r="Z12" s="4">
        <v>40.08715471366483</v>
      </c>
      <c r="AA12" s="4">
        <v>40.082989384631418</v>
      </c>
      <c r="AB12" s="4">
        <v>40.078825888498002</v>
      </c>
      <c r="AC12" s="4">
        <v>40.074664222896907</v>
      </c>
      <c r="AD12" s="4">
        <v>40.070504394407209</v>
      </c>
      <c r="AE12" s="4">
        <v>40.066346396799084</v>
      </c>
      <c r="AF12" s="4">
        <v>40.062190244375934</v>
      </c>
      <c r="AG12" s="4">
        <v>40.05803592915148</v>
      </c>
      <c r="AH12" s="4">
        <v>40.053883457268213</v>
      </c>
      <c r="AI12" s="4">
        <v>40.049732830919176</v>
      </c>
      <c r="AJ12" s="4">
        <v>40.045584049842411</v>
      </c>
      <c r="AK12" s="4">
        <v>40.041437120878911</v>
      </c>
      <c r="AL12" s="4">
        <v>40.037292041399112</v>
      </c>
      <c r="AM12" s="4">
        <v>40.033148817894748</v>
      </c>
      <c r="AN12" s="4">
        <v>40.029007444048702</v>
      </c>
      <c r="AO12" s="4">
        <v>40.024867930738743</v>
      </c>
      <c r="AP12" s="4">
        <v>40.020730281565122</v>
      </c>
      <c r="AQ12" s="4">
        <v>40.016594488454245</v>
      </c>
      <c r="AR12" s="4">
        <v>40.012460557723237</v>
      </c>
      <c r="AS12" s="4">
        <v>40.008328502006336</v>
      </c>
      <c r="AT12" s="4">
        <v>40.004198306476276</v>
      </c>
      <c r="AU12" s="4">
        <v>40.000069977450202</v>
      </c>
      <c r="AV12" s="4">
        <v>39.995943531948363</v>
      </c>
      <c r="AW12" s="4">
        <v>39.991818952950496</v>
      </c>
      <c r="AX12" s="4">
        <v>39.98769625089782</v>
      </c>
      <c r="AY12" s="4">
        <v>39.983575430438307</v>
      </c>
      <c r="AZ12" s="4">
        <v>39.979456484643656</v>
      </c>
      <c r="BA12" s="4">
        <v>39.975339428952303</v>
      </c>
      <c r="BB12" s="4">
        <v>39.971224252137226</v>
      </c>
      <c r="BC12" s="4">
        <v>39.967110965076202</v>
      </c>
      <c r="BD12" s="4">
        <v>39.962999565838146</v>
      </c>
      <c r="BE12" s="4">
        <v>39.958890060478254</v>
      </c>
      <c r="BF12" s="4">
        <v>39.95478244057368</v>
      </c>
      <c r="BG12" s="4">
        <v>39.950676727268821</v>
      </c>
      <c r="BH12" s="4">
        <v>39.946572897575514</v>
      </c>
      <c r="BI12" s="4">
        <v>39.942470976238383</v>
      </c>
      <c r="BJ12" s="4">
        <v>39.938370951321666</v>
      </c>
      <c r="BK12" s="4">
        <v>39.934272834848436</v>
      </c>
      <c r="BL12" s="4">
        <v>39.930176618745087</v>
      </c>
      <c r="BM12" s="4">
        <v>39.926082313452881</v>
      </c>
      <c r="BN12" s="4">
        <v>39.921989916953379</v>
      </c>
      <c r="BO12" s="4">
        <v>39.917899437582136</v>
      </c>
      <c r="BP12" s="4">
        <v>39.913810858231528</v>
      </c>
      <c r="BQ12" s="4">
        <v>39.909724202675548</v>
      </c>
      <c r="BR12" s="4">
        <v>39.905639470390284</v>
      </c>
      <c r="BS12" s="4">
        <v>39.901556651109168</v>
      </c>
      <c r="BT12" s="4">
        <v>39.897475753167704</v>
      </c>
      <c r="BU12" s="4">
        <v>39.893396780777302</v>
      </c>
      <c r="BV12" s="4">
        <v>39.889319740255097</v>
      </c>
      <c r="BW12" s="4">
        <v>39.885244616948448</v>
      </c>
      <c r="BX12" s="4">
        <v>39.881171433845488</v>
      </c>
      <c r="BY12" s="4">
        <v>39.877100178486621</v>
      </c>
      <c r="BZ12" s="4">
        <v>39.873030853064854</v>
      </c>
      <c r="CA12" s="4">
        <v>39.868963474076587</v>
      </c>
      <c r="CB12" s="4">
        <v>39.864898031167932</v>
      </c>
      <c r="CC12" s="4">
        <v>39.860834518283689</v>
      </c>
      <c r="CD12" s="4">
        <v>39.856772960343093</v>
      </c>
      <c r="CE12" s="4">
        <v>39.852713340587812</v>
      </c>
      <c r="CF12" s="4">
        <v>39.848655673932399</v>
      </c>
      <c r="CG12" s="4">
        <v>39.844599943181969</v>
      </c>
      <c r="CH12" s="4">
        <v>39.840546176147257</v>
      </c>
      <c r="CI12" s="4">
        <v>39.836494355720674</v>
      </c>
      <c r="CJ12" s="4">
        <v>39.832444492343448</v>
      </c>
      <c r="CK12" s="4">
        <v>39.828396584084494</v>
      </c>
      <c r="CL12" s="4">
        <v>39.824350639453961</v>
      </c>
      <c r="CM12" s="4">
        <v>39.820306647835977</v>
      </c>
      <c r="CN12" s="4">
        <v>39.816264623795888</v>
      </c>
      <c r="CO12" s="4">
        <v>39.812224565402595</v>
      </c>
      <c r="CP12" s="4">
        <v>39.808186474761825</v>
      </c>
      <c r="CQ12" s="4">
        <v>39.804150353891956</v>
      </c>
      <c r="CR12" s="4">
        <v>39.800116196650492</v>
      </c>
      <c r="CS12" s="4">
        <v>39.796084021901493</v>
      </c>
      <c r="CT12" s="4">
        <v>39.792053816923399</v>
      </c>
      <c r="CU12" s="4">
        <v>39.78802559654347</v>
      </c>
      <c r="CV12" s="4">
        <v>39.783999341810343</v>
      </c>
      <c r="CW12" s="4">
        <v>39.779975086328015</v>
      </c>
      <c r="CX12" s="4">
        <v>39.775952798685516</v>
      </c>
      <c r="CY12" s="4">
        <v>39.771932506082393</v>
      </c>
      <c r="CZ12" s="4">
        <v>39.767914193953338</v>
      </c>
      <c r="DA12" s="4">
        <v>39.763897879056685</v>
      </c>
      <c r="DB12" s="4">
        <v>39.759883550863904</v>
      </c>
      <c r="DC12" s="4">
        <v>39.755871217535883</v>
      </c>
      <c r="DD12" s="4">
        <v>39.75186087757811</v>
      </c>
      <c r="DE12" s="4">
        <v>39.747852539064141</v>
      </c>
      <c r="DF12" s="4">
        <v>39.743846197607965</v>
      </c>
      <c r="DG12" s="4">
        <v>39.739841859701308</v>
      </c>
      <c r="DH12" s="4">
        <v>39.735839529730207</v>
      </c>
      <c r="DI12" s="4">
        <v>39.731839192692782</v>
      </c>
      <c r="DJ12" s="4">
        <v>39.727840871926439</v>
      </c>
      <c r="DK12" s="4">
        <v>39.723844563045141</v>
      </c>
      <c r="DL12" s="4">
        <v>39.719850264117795</v>
      </c>
      <c r="DM12" s="4">
        <v>39.715857972951383</v>
      </c>
      <c r="DN12" s="4">
        <v>39.711867706478877</v>
      </c>
      <c r="DO12" s="4">
        <v>39.707879456190128</v>
      </c>
      <c r="DP12" s="4">
        <v>39.703893219892123</v>
      </c>
      <c r="DQ12" s="4">
        <v>39.69990901267407</v>
      </c>
      <c r="DR12" s="4">
        <v>39.695926827869584</v>
      </c>
      <c r="DS12" s="4">
        <v>39.691946661267252</v>
      </c>
      <c r="DT12" s="4">
        <v>39.68796853216768</v>
      </c>
      <c r="DU12" s="4">
        <v>39.683992431798814</v>
      </c>
      <c r="DV12" s="4">
        <v>39.680018358229539</v>
      </c>
      <c r="DW12" s="4">
        <v>39.676046324006819</v>
      </c>
      <c r="DX12" s="4">
        <v>39.672076320795114</v>
      </c>
      <c r="DY12" s="4">
        <v>39.668108363247065</v>
      </c>
      <c r="DZ12" s="4">
        <v>39.664142438903063</v>
      </c>
      <c r="EA12" s="4">
        <v>39.66017855381827</v>
      </c>
      <c r="EB12" s="4">
        <v>39.6562167251003</v>
      </c>
      <c r="EC12" s="4">
        <v>39.652256929324437</v>
      </c>
      <c r="ED12" s="4">
        <v>39.648299189915392</v>
      </c>
      <c r="EE12" s="4">
        <v>39.644343494064287</v>
      </c>
      <c r="EF12" s="4">
        <v>39.640389858791409</v>
      </c>
      <c r="EG12" s="4">
        <v>39.636438271287901</v>
      </c>
      <c r="EH12" s="4">
        <v>39.632488739889268</v>
      </c>
      <c r="EI12" s="4">
        <v>39.628541267137777</v>
      </c>
      <c r="EJ12" s="4">
        <v>39.624595856808284</v>
      </c>
      <c r="EK12" s="4">
        <v>39.620652509075413</v>
      </c>
      <c r="EL12" s="4">
        <v>39.616711221833455</v>
      </c>
      <c r="EM12" s="4">
        <v>39.612771999293827</v>
      </c>
      <c r="EN12" s="4">
        <v>39.608834849879358</v>
      </c>
      <c r="EO12" s="4">
        <v>39.604899767272926</v>
      </c>
      <c r="EP12" s="4">
        <v>39.60096675770432</v>
      </c>
      <c r="EQ12" s="4">
        <v>39.597035823541219</v>
      </c>
      <c r="ER12" s="4">
        <v>39.593106960222933</v>
      </c>
      <c r="ES12" s="4">
        <v>39.589180182751349</v>
      </c>
      <c r="ET12" s="4">
        <v>39.585255480597937</v>
      </c>
      <c r="EU12" s="4">
        <v>39.581332859817891</v>
      </c>
      <c r="EV12" s="4">
        <v>39.577412320760459</v>
      </c>
      <c r="EW12" s="4">
        <v>39.573493871586507</v>
      </c>
      <c r="EX12" s="4">
        <v>39.569577512470673</v>
      </c>
      <c r="EY12" s="4">
        <v>39.565663239114237</v>
      </c>
      <c r="EZ12" s="4">
        <v>39.561751055641295</v>
      </c>
      <c r="FA12" s="4">
        <v>39.557840972842328</v>
      </c>
      <c r="FB12" s="4">
        <v>39.55393297790846</v>
      </c>
      <c r="FC12" s="4">
        <v>39.550027087598025</v>
      </c>
      <c r="FD12" s="4">
        <v>39.546123293662831</v>
      </c>
      <c r="FE12" s="4">
        <v>39.542221602420007</v>
      </c>
      <c r="FF12" s="4">
        <v>39.538322015887921</v>
      </c>
      <c r="FG12" s="4">
        <v>39.534424534066602</v>
      </c>
      <c r="FH12" s="4">
        <v>39.530529152831932</v>
      </c>
      <c r="FI12" s="4">
        <v>39.526635893066356</v>
      </c>
      <c r="FJ12" s="4">
        <v>39.522744740379174</v>
      </c>
      <c r="FK12" s="4">
        <v>39.518855698632564</v>
      </c>
      <c r="FL12" s="4">
        <v>39.514968774230937</v>
      </c>
      <c r="FM12" s="4">
        <v>39.511083971560346</v>
      </c>
      <c r="FN12" s="4">
        <v>39.507201275618904</v>
      </c>
      <c r="FO12" s="4">
        <v>39.503320718254137</v>
      </c>
      <c r="FP12" s="4"/>
    </row>
    <row r="13" spans="1:172" x14ac:dyDescent="0.25">
      <c r="A13" s="4">
        <v>1</v>
      </c>
      <c r="B13" s="5">
        <v>41799</v>
      </c>
      <c r="C13" s="5">
        <v>41805</v>
      </c>
      <c r="D13" s="4">
        <v>39.499442273935642</v>
      </c>
      <c r="E13" s="4">
        <v>39.49556595354121</v>
      </c>
      <c r="F13" s="4">
        <v>39.491691767250103</v>
      </c>
      <c r="G13" s="4">
        <v>39.487819702515402</v>
      </c>
      <c r="H13" s="4">
        <v>39.483949774338988</v>
      </c>
      <c r="I13" s="4">
        <v>39.480081978072903</v>
      </c>
      <c r="J13" s="4">
        <v>39.476216318452401</v>
      </c>
      <c r="K13" s="4">
        <v>39.472352794866325</v>
      </c>
      <c r="L13" s="4">
        <v>39.468491407925868</v>
      </c>
      <c r="M13" s="4">
        <v>39.464632163511546</v>
      </c>
      <c r="N13" s="4">
        <v>39.460775068202452</v>
      </c>
      <c r="O13" s="4">
        <v>39.456920107084009</v>
      </c>
      <c r="P13" s="4">
        <v>39.453067299282189</v>
      </c>
      <c r="Q13" s="4">
        <v>39.449216638217948</v>
      </c>
      <c r="R13" s="4">
        <v>39.445368128539251</v>
      </c>
      <c r="S13" s="4">
        <v>39.441521773933644</v>
      </c>
      <c r="T13" s="4">
        <v>39.437677564221843</v>
      </c>
      <c r="U13" s="4">
        <v>39.433835526690714</v>
      </c>
      <c r="V13" s="4">
        <v>39.429995636159099</v>
      </c>
      <c r="W13" s="4">
        <v>39.426157911403735</v>
      </c>
      <c r="X13" s="4">
        <v>39.422322344176415</v>
      </c>
      <c r="Y13" s="4">
        <v>39.418488946936748</v>
      </c>
      <c r="Z13" s="4">
        <v>39.41465771143654</v>
      </c>
      <c r="AA13" s="4">
        <v>39.410828646011304</v>
      </c>
      <c r="AB13" s="4">
        <v>39.407001752679435</v>
      </c>
      <c r="AC13" s="4">
        <v>39.403177027578771</v>
      </c>
      <c r="AD13" s="4">
        <v>39.399354478695564</v>
      </c>
      <c r="AE13" s="4">
        <v>39.39553410839747</v>
      </c>
      <c r="AF13" s="4">
        <v>39.391715908174362</v>
      </c>
      <c r="AG13" s="4">
        <v>39.387899894959169</v>
      </c>
      <c r="AH13" s="4">
        <v>39.384086062260181</v>
      </c>
      <c r="AI13" s="4">
        <v>39.380274410339318</v>
      </c>
      <c r="AJ13" s="4">
        <v>39.376464949463177</v>
      </c>
      <c r="AK13" s="4">
        <v>39.372657671470883</v>
      </c>
      <c r="AL13" s="4">
        <v>39.368852582417595</v>
      </c>
      <c r="AM13" s="4">
        <v>39.365049688795075</v>
      </c>
      <c r="AN13" s="4">
        <v>39.361248988410296</v>
      </c>
      <c r="AO13" s="4">
        <v>39.357450473015064</v>
      </c>
      <c r="AP13" s="4">
        <v>39.353654171740018</v>
      </c>
      <c r="AQ13" s="4">
        <v>39.349860053523436</v>
      </c>
      <c r="AR13" s="4">
        <v>39.346068151532741</v>
      </c>
      <c r="AS13" s="4">
        <v>39.342278436462671</v>
      </c>
      <c r="AT13" s="4">
        <v>39.338490938142364</v>
      </c>
      <c r="AU13" s="4">
        <v>39.334705641308005</v>
      </c>
      <c r="AV13" s="4">
        <v>39.33092255675006</v>
      </c>
      <c r="AW13" s="4">
        <v>39.327141680257128</v>
      </c>
      <c r="AX13" s="4">
        <v>39.323363016040595</v>
      </c>
      <c r="AY13" s="4">
        <v>39.319586568311912</v>
      </c>
      <c r="AZ13" s="4">
        <v>39.315812332772317</v>
      </c>
      <c r="BA13" s="4">
        <v>39.312040320037674</v>
      </c>
      <c r="BB13" s="4">
        <v>39.308270523878178</v>
      </c>
      <c r="BC13" s="4">
        <v>39.304502954560412</v>
      </c>
      <c r="BD13" s="4">
        <v>39.300737606029209</v>
      </c>
      <c r="BE13" s="4">
        <v>39.296974478109938</v>
      </c>
      <c r="BF13" s="4">
        <v>39.293213590015888</v>
      </c>
      <c r="BG13" s="4">
        <v>39.289454922446446</v>
      </c>
      <c r="BH13" s="4">
        <v>39.2856984882105</v>
      </c>
      <c r="BI13" s="4">
        <v>39.281944289501048</v>
      </c>
      <c r="BJ13" s="4">
        <v>39.278192321932075</v>
      </c>
      <c r="BK13" s="4">
        <v>39.274442598399723</v>
      </c>
      <c r="BL13" s="4">
        <v>39.27069510793892</v>
      </c>
      <c r="BM13" s="4">
        <v>39.266949861602072</v>
      </c>
      <c r="BN13" s="4">
        <v>39.263206857021537</v>
      </c>
      <c r="BO13" s="4">
        <v>39.259466098146774</v>
      </c>
      <c r="BP13" s="4">
        <v>39.255727585589</v>
      </c>
      <c r="BQ13" s="4">
        <v>39.251991318824309</v>
      </c>
      <c r="BR13" s="4">
        <v>39.248257308643197</v>
      </c>
      <c r="BS13" s="4">
        <v>39.244525546535506</v>
      </c>
      <c r="BT13" s="4">
        <v>39.240796043029782</v>
      </c>
      <c r="BU13" s="4">
        <v>39.237068787684791</v>
      </c>
      <c r="BV13" s="4">
        <v>39.23334379936459</v>
      </c>
      <c r="BW13" s="4">
        <v>39.229621065434941</v>
      </c>
      <c r="BX13" s="4">
        <v>39.225900594405971</v>
      </c>
      <c r="BY13" s="4">
        <v>39.222182388296098</v>
      </c>
      <c r="BZ13" s="4">
        <v>39.218466447105293</v>
      </c>
      <c r="CA13" s="4">
        <v>39.214752773026596</v>
      </c>
      <c r="CB13" s="4">
        <v>39.211041370271403</v>
      </c>
      <c r="CC13" s="4">
        <v>39.207332234541006</v>
      </c>
      <c r="CD13" s="4">
        <v>39.203625374345535</v>
      </c>
      <c r="CE13" s="4">
        <v>39.199920791528761</v>
      </c>
      <c r="CF13" s="4">
        <v>39.196218480384744</v>
      </c>
      <c r="CG13" s="4">
        <v>39.192518457060658</v>
      </c>
      <c r="CH13" s="4">
        <v>39.188820703041671</v>
      </c>
      <c r="CI13" s="4">
        <v>39.185125241315966</v>
      </c>
      <c r="CJ13" s="4">
        <v>39.181432055299808</v>
      </c>
      <c r="CK13" s="4">
        <v>39.177741161314991</v>
      </c>
      <c r="CL13" s="4">
        <v>39.174052553568245</v>
      </c>
      <c r="CM13" s="4">
        <v>39.170366236009066</v>
      </c>
      <c r="CN13" s="4">
        <v>39.166682210917777</v>
      </c>
      <c r="CO13" s="4">
        <v>39.163000482243859</v>
      </c>
      <c r="CP13" s="4">
        <v>39.159321039720709</v>
      </c>
      <c r="CQ13" s="4">
        <v>39.155643904230779</v>
      </c>
      <c r="CR13" s="4">
        <v>39.151969063401751</v>
      </c>
      <c r="CS13" s="4">
        <v>39.148296525219905</v>
      </c>
      <c r="CT13" s="4">
        <v>39.144626292140181</v>
      </c>
      <c r="CU13" s="4">
        <v>39.140958359951192</v>
      </c>
      <c r="CV13" s="4">
        <v>39.137292732602397</v>
      </c>
      <c r="CW13" s="4">
        <v>39.133629421058878</v>
      </c>
      <c r="CX13" s="4">
        <v>39.129968414268248</v>
      </c>
      <c r="CY13" s="4">
        <v>39.126309721089889</v>
      </c>
      <c r="CZ13" s="4">
        <v>39.122653345385963</v>
      </c>
      <c r="DA13" s="4">
        <v>39.1189992811886</v>
      </c>
      <c r="DB13" s="4">
        <v>39.115347534552988</v>
      </c>
      <c r="DC13" s="4">
        <v>39.111698116182289</v>
      </c>
      <c r="DD13" s="4">
        <v>39.108051007037808</v>
      </c>
      <c r="DE13" s="4">
        <v>39.104406228176622</v>
      </c>
      <c r="DF13" s="4">
        <v>39.100763773194316</v>
      </c>
      <c r="DG13" s="4">
        <v>39.097123642352805</v>
      </c>
      <c r="DH13" s="4">
        <v>39.093485850217427</v>
      </c>
      <c r="DI13" s="4">
        <v>39.089850377749507</v>
      </c>
      <c r="DJ13" s="4">
        <v>39.086217237932516</v>
      </c>
      <c r="DK13" s="4">
        <v>39.082586442876838</v>
      </c>
      <c r="DL13" s="4">
        <v>39.078957978279078</v>
      </c>
      <c r="DM13" s="4">
        <v>39.075331844139257</v>
      </c>
      <c r="DN13" s="4">
        <v>39.071708065289265</v>
      </c>
      <c r="DO13" s="4">
        <v>39.068086619090217</v>
      </c>
      <c r="DP13" s="4">
        <v>39.064467511509989</v>
      </c>
      <c r="DQ13" s="4">
        <v>39.060850757463136</v>
      </c>
      <c r="DR13" s="4">
        <v>39.05723635493127</v>
      </c>
      <c r="DS13" s="4">
        <v>39.053624286719504</v>
      </c>
      <c r="DT13" s="4">
        <v>39.05001458678106</v>
      </c>
      <c r="DU13" s="4">
        <v>39.046407223704975</v>
      </c>
      <c r="DV13" s="4">
        <v>39.042802222235849</v>
      </c>
      <c r="DW13" s="4">
        <v>39.039199580879163</v>
      </c>
      <c r="DX13" s="4">
        <v>39.035599290775536</v>
      </c>
      <c r="DY13" s="4">
        <v>39.032001364733816</v>
      </c>
      <c r="DZ13" s="4">
        <v>39.028405796349588</v>
      </c>
      <c r="EA13" s="4">
        <v>39.024812600450105</v>
      </c>
      <c r="EB13" s="4">
        <v>39.021221760277022</v>
      </c>
      <c r="EC13" s="4">
        <v>39.017633296538165</v>
      </c>
      <c r="ED13" s="4">
        <v>39.014047190806025</v>
      </c>
      <c r="EE13" s="4">
        <v>39.010463467999863</v>
      </c>
      <c r="EF13" s="4">
        <v>39.006882104869582</v>
      </c>
      <c r="EG13" s="4">
        <v>39.003303131244316</v>
      </c>
      <c r="EH13" s="4">
        <v>38.999726521506346</v>
      </c>
      <c r="EI13" s="4">
        <v>38.996152294956268</v>
      </c>
      <c r="EJ13" s="4">
        <v>38.992580451244855</v>
      </c>
      <c r="EK13" s="4">
        <v>38.989010986509918</v>
      </c>
      <c r="EL13" s="4">
        <v>38.985443904700951</v>
      </c>
      <c r="EM13" s="4">
        <v>38.981879205730642</v>
      </c>
      <c r="EN13" s="4">
        <v>38.978316900564074</v>
      </c>
      <c r="EO13" s="4">
        <v>38.974756978410774</v>
      </c>
      <c r="EP13" s="4">
        <v>38.971199449711982</v>
      </c>
      <c r="EQ13" s="4">
        <v>38.967644314467691</v>
      </c>
      <c r="ER13" s="4">
        <v>38.964091575045529</v>
      </c>
      <c r="ES13" s="4">
        <v>38.96054122705948</v>
      </c>
      <c r="ET13" s="4">
        <v>38.956993278845047</v>
      </c>
      <c r="EU13" s="4">
        <v>38.953447730576855</v>
      </c>
      <c r="EV13" s="4">
        <v>38.949904588572018</v>
      </c>
      <c r="EW13" s="4">
        <v>38.946363840021682</v>
      </c>
      <c r="EX13" s="4">
        <v>38.942825503964521</v>
      </c>
      <c r="EY13" s="4">
        <v>38.939289578469442</v>
      </c>
      <c r="EZ13" s="4">
        <v>38.935756052833291</v>
      </c>
      <c r="FA13" s="4">
        <v>38.9322249437271</v>
      </c>
      <c r="FB13" s="4">
        <v>38.928696243251913</v>
      </c>
      <c r="FC13" s="4">
        <v>38.925169959306693</v>
      </c>
      <c r="FD13" s="4">
        <v>38.921646090047652</v>
      </c>
      <c r="FE13" s="4">
        <v>38.918124639598901</v>
      </c>
      <c r="FF13" s="4">
        <v>38.914605608135062</v>
      </c>
      <c r="FG13" s="4">
        <v>38.911088995394202</v>
      </c>
      <c r="FH13" s="4">
        <v>38.907574812079474</v>
      </c>
      <c r="FI13" s="4">
        <v>38.904063047662355</v>
      </c>
      <c r="FJ13" s="4">
        <v>38.900553712584056</v>
      </c>
      <c r="FK13" s="4">
        <v>38.897046804738864</v>
      </c>
      <c r="FL13" s="4">
        <v>38.893542328512837</v>
      </c>
      <c r="FM13" s="4">
        <v>38.890040281625623</v>
      </c>
      <c r="FN13" s="4">
        <v>38.886540670568976</v>
      </c>
      <c r="FO13" s="4">
        <v>38.883043492887943</v>
      </c>
      <c r="FP13" s="4"/>
    </row>
    <row r="14" spans="1:172" x14ac:dyDescent="0.25">
      <c r="A14" s="4">
        <v>1</v>
      </c>
      <c r="B14" s="5">
        <v>41806</v>
      </c>
      <c r="C14" s="5">
        <v>41812</v>
      </c>
      <c r="D14" s="4">
        <v>38.879548755336202</v>
      </c>
      <c r="E14" s="4">
        <v>38.876056455546113</v>
      </c>
      <c r="F14" s="4">
        <v>38.872566597816387</v>
      </c>
      <c r="G14" s="4">
        <v>38.869079177761009</v>
      </c>
      <c r="H14" s="4">
        <v>38.865594208538077</v>
      </c>
      <c r="I14" s="4">
        <v>38.862111680938959</v>
      </c>
      <c r="J14" s="4">
        <v>38.858631601979269</v>
      </c>
      <c r="K14" s="4">
        <v>38.855153977626884</v>
      </c>
      <c r="L14" s="4">
        <v>38.851678797440577</v>
      </c>
      <c r="M14" s="4">
        <v>38.848206072036199</v>
      </c>
      <c r="N14" s="4">
        <v>38.844735803257514</v>
      </c>
      <c r="O14" s="4">
        <v>38.84126798926075</v>
      </c>
      <c r="P14" s="4">
        <v>38.837802636188414</v>
      </c>
      <c r="Q14" s="4">
        <v>38.834339742284044</v>
      </c>
      <c r="R14" s="4">
        <v>38.830879311235172</v>
      </c>
      <c r="S14" s="4">
        <v>38.827421341285351</v>
      </c>
      <c r="T14" s="4">
        <v>38.823965836645989</v>
      </c>
      <c r="U14" s="4">
        <v>38.820512799248164</v>
      </c>
      <c r="V14" s="4">
        <v>38.817062235670939</v>
      </c>
      <c r="W14" s="4">
        <v>38.813614139160634</v>
      </c>
      <c r="X14" s="4">
        <v>38.81016851234682</v>
      </c>
      <c r="Y14" s="4">
        <v>38.806725363215776</v>
      </c>
      <c r="Z14" s="4">
        <v>38.803284690185649</v>
      </c>
      <c r="AA14" s="4">
        <v>38.79984649264528</v>
      </c>
      <c r="AB14" s="4">
        <v>38.796410775155302</v>
      </c>
      <c r="AC14" s="4">
        <v>38.792977537715736</v>
      </c>
      <c r="AD14" s="4">
        <v>38.789546786469074</v>
      </c>
      <c r="AE14" s="4">
        <v>38.786118515360123</v>
      </c>
      <c r="AF14" s="4">
        <v>38.782692736848503</v>
      </c>
      <c r="AG14" s="4">
        <v>38.779269438299984</v>
      </c>
      <c r="AH14" s="4">
        <v>38.775848636647524</v>
      </c>
      <c r="AI14" s="4">
        <v>38.772430321275273</v>
      </c>
      <c r="AJ14" s="4">
        <v>38.769014504904789</v>
      </c>
      <c r="AK14" s="4">
        <v>38.765601176920228</v>
      </c>
      <c r="AL14" s="4">
        <v>38.762190347937427</v>
      </c>
      <c r="AM14" s="4">
        <v>38.758782017869081</v>
      </c>
      <c r="AN14" s="4">
        <v>38.755376191188532</v>
      </c>
      <c r="AO14" s="4">
        <v>38.751972861054803</v>
      </c>
      <c r="AP14" s="4">
        <v>38.748572038432975</v>
      </c>
      <c r="AQ14" s="4">
        <v>38.745173719111627</v>
      </c>
      <c r="AR14" s="4">
        <v>38.741777904934551</v>
      </c>
      <c r="AS14" s="4">
        <v>38.738384602568097</v>
      </c>
      <c r="AT14" s="4">
        <v>38.734993811663031</v>
      </c>
      <c r="AU14" s="4">
        <v>38.731605532306645</v>
      </c>
      <c r="AV14" s="4">
        <v>38.728219762567882</v>
      </c>
      <c r="AW14" s="4">
        <v>38.724836510869551</v>
      </c>
      <c r="AX14" s="4">
        <v>38.721455779055425</v>
      </c>
      <c r="AY14" s="4">
        <v>38.718077565194427</v>
      </c>
      <c r="AZ14" s="4">
        <v>38.714701871479569</v>
      </c>
      <c r="BA14" s="4">
        <v>38.711328695717839</v>
      </c>
      <c r="BB14" s="4">
        <v>38.707958052561864</v>
      </c>
      <c r="BC14" s="4">
        <v>38.704589929464724</v>
      </c>
      <c r="BD14" s="4">
        <v>38.70122433914797</v>
      </c>
      <c r="BE14" s="4">
        <v>38.697861270908433</v>
      </c>
      <c r="BF14" s="4">
        <v>38.69450073536197</v>
      </c>
      <c r="BG14" s="4">
        <v>38.691142736807308</v>
      </c>
      <c r="BH14" s="4">
        <v>38.687787270858394</v>
      </c>
      <c r="BI14" s="4">
        <v>38.684434339882891</v>
      </c>
      <c r="BJ14" s="4">
        <v>38.681083945724559</v>
      </c>
      <c r="BK14" s="4">
        <v>38.677736092594813</v>
      </c>
      <c r="BL14" s="4">
        <v>38.674390782948606</v>
      </c>
      <c r="BM14" s="4">
        <v>38.671048012050655</v>
      </c>
      <c r="BN14" s="4">
        <v>38.667707786654638</v>
      </c>
      <c r="BO14" s="4">
        <v>38.664370108866258</v>
      </c>
      <c r="BP14" s="4">
        <v>38.661034978161652</v>
      </c>
      <c r="BQ14" s="4">
        <v>38.65770239945072</v>
      </c>
      <c r="BR14" s="4">
        <v>38.654372372296912</v>
      </c>
      <c r="BS14" s="4">
        <v>38.651044886433624</v>
      </c>
      <c r="BT14" s="4">
        <v>38.647719973009892</v>
      </c>
      <c r="BU14" s="4">
        <v>38.644397600963998</v>
      </c>
      <c r="BV14" s="4">
        <v>38.641077799513901</v>
      </c>
      <c r="BW14" s="4">
        <v>38.637760547689822</v>
      </c>
      <c r="BX14" s="4">
        <v>38.63444586005712</v>
      </c>
      <c r="BY14" s="4">
        <v>38.631133741089116</v>
      </c>
      <c r="BZ14" s="4">
        <v>38.627824182101058</v>
      </c>
      <c r="CA14" s="4">
        <v>38.624517185460583</v>
      </c>
      <c r="CB14" s="4">
        <v>38.621212767926046</v>
      </c>
      <c r="CC14" s="4">
        <v>38.617910908265735</v>
      </c>
      <c r="CD14" s="4">
        <v>38.614611627711369</v>
      </c>
      <c r="CE14" s="4">
        <v>38.611314913715994</v>
      </c>
      <c r="CF14" s="4">
        <v>38.60802078707475</v>
      </c>
      <c r="CG14" s="4">
        <v>38.604729220675388</v>
      </c>
      <c r="CH14" s="4">
        <v>38.601440246016196</v>
      </c>
      <c r="CI14" s="4">
        <v>38.59815384397119</v>
      </c>
      <c r="CJ14" s="4">
        <v>38.594870025330835</v>
      </c>
      <c r="CK14" s="4">
        <v>38.591588787814807</v>
      </c>
      <c r="CL14" s="4">
        <v>38.58831013800215</v>
      </c>
      <c r="CM14" s="4">
        <v>38.585034071332224</v>
      </c>
      <c r="CN14" s="4">
        <v>38.581760596402454</v>
      </c>
      <c r="CO14" s="4">
        <v>38.578489706983049</v>
      </c>
      <c r="CP14" s="4">
        <v>38.575221415620931</v>
      </c>
      <c r="CQ14" s="4">
        <v>38.571955709419932</v>
      </c>
      <c r="CR14" s="4">
        <v>38.568692603731165</v>
      </c>
      <c r="CS14" s="4">
        <v>38.565432091626342</v>
      </c>
      <c r="CT14" s="4">
        <v>38.562174177753434</v>
      </c>
      <c r="CU14" s="4">
        <v>38.558918863956201</v>
      </c>
      <c r="CV14" s="4">
        <v>38.555666152514995</v>
      </c>
      <c r="CW14" s="4">
        <v>38.55241604316786</v>
      </c>
      <c r="CX14" s="4">
        <v>38.54916853635136</v>
      </c>
      <c r="CY14" s="4">
        <v>38.545923640226384</v>
      </c>
      <c r="CZ14" s="4">
        <v>38.542681350319597</v>
      </c>
      <c r="DA14" s="4">
        <v>38.539441667242166</v>
      </c>
      <c r="DB14" s="4">
        <v>38.536204594681642</v>
      </c>
      <c r="DC14" s="4">
        <v>38.532970143341174</v>
      </c>
      <c r="DD14" s="4">
        <v>38.529738296637056</v>
      </c>
      <c r="DE14" s="4">
        <v>38.526509070891059</v>
      </c>
      <c r="DF14" s="4">
        <v>38.523282462328339</v>
      </c>
      <c r="DG14" s="4">
        <v>38.520058472967278</v>
      </c>
      <c r="DH14" s="4">
        <v>38.516837106844683</v>
      </c>
      <c r="DI14" s="4">
        <v>38.513618355712332</v>
      </c>
      <c r="DJ14" s="4">
        <v>38.510402236328574</v>
      </c>
      <c r="DK14" s="4">
        <v>38.507188742550923</v>
      </c>
      <c r="DL14" s="4">
        <v>38.503977867800316</v>
      </c>
      <c r="DM14" s="4">
        <v>38.500769637607156</v>
      </c>
      <c r="DN14" s="4">
        <v>38.497564022055009</v>
      </c>
      <c r="DO14" s="4">
        <v>38.49436105140957</v>
      </c>
      <c r="DP14" s="4">
        <v>38.491160703740647</v>
      </c>
      <c r="DQ14" s="4">
        <v>38.487962998523464</v>
      </c>
      <c r="DR14" s="4">
        <v>38.484767933652343</v>
      </c>
      <c r="DS14" s="4">
        <v>38.481575498336788</v>
      </c>
      <c r="DT14" s="4">
        <v>38.478385711702799</v>
      </c>
      <c r="DU14" s="4">
        <v>38.475198561203435</v>
      </c>
      <c r="DV14" s="4">
        <v>38.472014057105305</v>
      </c>
      <c r="DW14" s="4">
        <v>38.468832201776046</v>
      </c>
      <c r="DX14" s="4">
        <v>38.465652990829618</v>
      </c>
      <c r="DY14" s="4">
        <v>38.462476420054607</v>
      </c>
      <c r="DZ14" s="4">
        <v>38.459302512963042</v>
      </c>
      <c r="EA14" s="4">
        <v>38.456131250079693</v>
      </c>
      <c r="EB14" s="4">
        <v>38.452962644300726</v>
      </c>
      <c r="EC14" s="4">
        <v>38.449796687377933</v>
      </c>
      <c r="ED14" s="4">
        <v>38.446633391596329</v>
      </c>
      <c r="EE14" s="4">
        <v>38.443472753006411</v>
      </c>
      <c r="EF14" s="4">
        <v>38.440314773626589</v>
      </c>
      <c r="EG14" s="4">
        <v>38.437159455387942</v>
      </c>
      <c r="EH14" s="4">
        <v>38.434006802938448</v>
      </c>
      <c r="EI14" s="4">
        <v>38.430856815841537</v>
      </c>
      <c r="EJ14" s="4">
        <v>38.427709488042026</v>
      </c>
      <c r="EK14" s="4">
        <v>38.424564834192566</v>
      </c>
      <c r="EL14" s="4">
        <v>38.421422845782992</v>
      </c>
      <c r="EM14" s="4">
        <v>38.418283531498091</v>
      </c>
      <c r="EN14" s="4">
        <v>38.415146886951817</v>
      </c>
      <c r="EO14" s="4">
        <v>38.412012918286656</v>
      </c>
      <c r="EP14" s="4">
        <v>38.408881625939181</v>
      </c>
      <c r="EQ14" s="4">
        <v>38.405753007454429</v>
      </c>
      <c r="ER14" s="4">
        <v>38.402627071429862</v>
      </c>
      <c r="ES14" s="4">
        <v>38.399503811286408</v>
      </c>
      <c r="ET14" s="4">
        <v>38.396383244306293</v>
      </c>
      <c r="EU14" s="4">
        <v>38.393265349170512</v>
      </c>
      <c r="EV14" s="4">
        <v>38.390150140531695</v>
      </c>
      <c r="EW14" s="4">
        <v>38.387037622775878</v>
      </c>
      <c r="EX14" s="4">
        <v>38.383927791778966</v>
      </c>
      <c r="EY14" s="4">
        <v>38.380820653421516</v>
      </c>
      <c r="EZ14" s="4">
        <v>38.377716201997586</v>
      </c>
      <c r="FA14" s="4">
        <v>38.374614445406152</v>
      </c>
      <c r="FB14" s="4">
        <v>38.37151538408375</v>
      </c>
      <c r="FC14" s="4">
        <v>38.368419015575434</v>
      </c>
      <c r="FD14" s="4">
        <v>38.365325348391345</v>
      </c>
      <c r="FE14" s="4">
        <v>38.362234380600398</v>
      </c>
      <c r="FF14" s="4">
        <v>38.359146116152068</v>
      </c>
      <c r="FG14" s="4">
        <v>38.356060542761362</v>
      </c>
      <c r="FH14" s="4">
        <v>38.352977685260214</v>
      </c>
      <c r="FI14" s="4">
        <v>38.349897533556636</v>
      </c>
      <c r="FJ14" s="4">
        <v>38.34682008107157</v>
      </c>
      <c r="FK14" s="4">
        <v>38.34374534254497</v>
      </c>
      <c r="FL14" s="4">
        <v>38.340673309728636</v>
      </c>
      <c r="FM14" s="4">
        <v>38.337603999293599</v>
      </c>
      <c r="FN14" s="4">
        <v>38.334537390182781</v>
      </c>
      <c r="FO14" s="4">
        <v>38.331473499416461</v>
      </c>
      <c r="FP14" s="4"/>
    </row>
    <row r="15" spans="1:172" x14ac:dyDescent="0.25">
      <c r="A15" s="4">
        <v>1</v>
      </c>
      <c r="B15" s="5">
        <v>41813</v>
      </c>
      <c r="C15" s="5">
        <v>41819</v>
      </c>
      <c r="D15" s="4">
        <v>38.328412326907326</v>
      </c>
      <c r="E15" s="4">
        <v>38.325353870549691</v>
      </c>
      <c r="F15" s="4">
        <v>38.322298138679038</v>
      </c>
      <c r="G15" s="4">
        <v>38.319245121028786</v>
      </c>
      <c r="H15" s="4">
        <v>38.31619483190233</v>
      </c>
      <c r="I15" s="4">
        <v>38.31314725901467</v>
      </c>
      <c r="J15" s="4">
        <v>38.310102425615881</v>
      </c>
      <c r="K15" s="4">
        <v>38.307060304069857</v>
      </c>
      <c r="L15" s="4">
        <v>38.30402091745205</v>
      </c>
      <c r="M15" s="4">
        <v>38.300984266111705</v>
      </c>
      <c r="N15" s="4">
        <v>38.297950341538694</v>
      </c>
      <c r="O15" s="4">
        <v>38.294919153999608</v>
      </c>
      <c r="P15" s="4">
        <v>38.291890695420861</v>
      </c>
      <c r="Q15" s="4">
        <v>38.288864978087467</v>
      </c>
      <c r="R15" s="4">
        <v>38.285842000330256</v>
      </c>
      <c r="S15" s="4">
        <v>38.282821753289852</v>
      </c>
      <c r="T15" s="4">
        <v>38.279804256354169</v>
      </c>
      <c r="U15" s="4">
        <v>38.27678950057652</v>
      </c>
      <c r="V15" s="4">
        <v>38.273777482182034</v>
      </c>
      <c r="W15" s="4">
        <v>38.270768220034782</v>
      </c>
      <c r="X15" s="4">
        <v>38.267761699132855</v>
      </c>
      <c r="Y15" s="4">
        <v>38.264757924124247</v>
      </c>
      <c r="Z15" s="4">
        <v>38.261756907381255</v>
      </c>
      <c r="AA15" s="4">
        <v>38.258758636095017</v>
      </c>
      <c r="AB15" s="4">
        <v>38.255763117106525</v>
      </c>
      <c r="AC15" s="4">
        <v>38.25277035831472</v>
      </c>
      <c r="AD15" s="4">
        <v>38.249780351646045</v>
      </c>
      <c r="AE15" s="4">
        <v>38.246793109560102</v>
      </c>
      <c r="AF15" s="4">
        <v>38.243808615123925</v>
      </c>
      <c r="AG15" s="4">
        <v>38.240826889743836</v>
      </c>
      <c r="AH15" s="4">
        <v>38.237847926840779</v>
      </c>
      <c r="AI15" s="4">
        <v>38.23487172009763</v>
      </c>
      <c r="AJ15" s="4">
        <v>38.23189829276447</v>
      </c>
      <c r="AK15" s="4">
        <v>38.228927619572829</v>
      </c>
      <c r="AL15" s="4">
        <v>38.225959721579763</v>
      </c>
      <c r="AM15" s="4">
        <v>38.222994588082123</v>
      </c>
      <c r="AN15" s="4">
        <v>38.220032227851988</v>
      </c>
      <c r="AO15" s="4">
        <v>38.217072642645803</v>
      </c>
      <c r="AP15" s="4">
        <v>38.214115834831219</v>
      </c>
      <c r="AQ15" s="4">
        <v>38.211161795810781</v>
      </c>
      <c r="AR15" s="4">
        <v>38.208210538393352</v>
      </c>
      <c r="AS15" s="4">
        <v>38.205262058192908</v>
      </c>
      <c r="AT15" s="4">
        <v>38.202316357402452</v>
      </c>
      <c r="AU15" s="4">
        <v>38.199373442339109</v>
      </c>
      <c r="AV15" s="4">
        <v>38.196433306685762</v>
      </c>
      <c r="AW15" s="4">
        <v>38.193495956846839</v>
      </c>
      <c r="AX15" s="4">
        <v>38.190561398877527</v>
      </c>
      <c r="AY15" s="4">
        <v>38.187629618299816</v>
      </c>
      <c r="AZ15" s="4">
        <v>38.184700634065059</v>
      </c>
      <c r="BA15" s="4">
        <v>38.181774435470111</v>
      </c>
      <c r="BB15" s="4">
        <v>38.178851039535232</v>
      </c>
      <c r="BC15" s="4">
        <v>38.175930427134453</v>
      </c>
      <c r="BD15" s="4">
        <v>38.173012608883617</v>
      </c>
      <c r="BE15" s="4">
        <v>38.170097599784597</v>
      </c>
      <c r="BF15" s="4">
        <v>38.167185376150755</v>
      </c>
      <c r="BG15" s="4">
        <v>38.164275955177004</v>
      </c>
      <c r="BH15" s="4">
        <v>38.161369343180439</v>
      </c>
      <c r="BI15" s="4">
        <v>38.158465521122402</v>
      </c>
      <c r="BJ15" s="4">
        <v>38.155564512165668</v>
      </c>
      <c r="BK15" s="4">
        <v>38.152666305869012</v>
      </c>
      <c r="BL15" s="4">
        <v>38.149770904250829</v>
      </c>
      <c r="BM15" s="4">
        <v>38.146878317839651</v>
      </c>
      <c r="BN15" s="4">
        <v>38.143988536281576</v>
      </c>
      <c r="BO15" s="4">
        <v>38.141101563438752</v>
      </c>
      <c r="BP15" s="4">
        <v>38.138217408170583</v>
      </c>
      <c r="BQ15" s="4">
        <v>38.135336070040509</v>
      </c>
      <c r="BR15" s="4">
        <v>38.132457536763525</v>
      </c>
      <c r="BS15" s="4">
        <v>38.12958183352081</v>
      </c>
      <c r="BT15" s="4">
        <v>38.12670894329208</v>
      </c>
      <c r="BU15" s="4">
        <v>38.123838868532289</v>
      </c>
      <c r="BV15" s="4">
        <v>38.120971621351813</v>
      </c>
      <c r="BW15" s="4">
        <v>38.118107196044711</v>
      </c>
      <c r="BX15" s="4">
        <v>38.115245594280125</v>
      </c>
      <c r="BY15" s="4">
        <v>38.112386816232693</v>
      </c>
      <c r="BZ15" s="4">
        <v>38.10953087462395</v>
      </c>
      <c r="CA15" s="4">
        <v>38.106677750153302</v>
      </c>
      <c r="CB15" s="4">
        <v>38.103827460102949</v>
      </c>
      <c r="CC15" s="4">
        <v>38.100980008422383</v>
      </c>
      <c r="CD15" s="4">
        <v>38.098135384670371</v>
      </c>
      <c r="CE15" s="4">
        <v>38.095293588846907</v>
      </c>
      <c r="CF15" s="4">
        <v>38.092454642009081</v>
      </c>
      <c r="CG15" s="4">
        <v>38.089618520819478</v>
      </c>
      <c r="CH15" s="4">
        <v>38.086785246771733</v>
      </c>
      <c r="CI15" s="4">
        <v>38.083954810919138</v>
      </c>
      <c r="CJ15" s="4">
        <v>38.081127213785571</v>
      </c>
      <c r="CK15" s="4">
        <v>38.078302465463004</v>
      </c>
      <c r="CL15" s="4">
        <v>38.07548055770323</v>
      </c>
      <c r="CM15" s="4">
        <v>38.072661494717678</v>
      </c>
      <c r="CN15" s="4">
        <v>38.06984528501647</v>
      </c>
      <c r="CO15" s="4">
        <v>38.067031915790743</v>
      </c>
      <c r="CP15" s="4">
        <v>38.0642214041481</v>
      </c>
      <c r="CQ15" s="4">
        <v>38.061413741229138</v>
      </c>
      <c r="CR15" s="4">
        <v>38.058608931769157</v>
      </c>
      <c r="CS15" s="4">
        <v>38.055806977524597</v>
      </c>
      <c r="CT15" s="4">
        <v>38.053007876477089</v>
      </c>
      <c r="CU15" s="4">
        <v>38.050211641435475</v>
      </c>
      <c r="CV15" s="4">
        <v>38.047418253099153</v>
      </c>
      <c r="CW15" s="4">
        <v>38.044627736998535</v>
      </c>
      <c r="CX15" s="4">
        <v>38.041840072076567</v>
      </c>
      <c r="CY15" s="4">
        <v>38.039055279303</v>
      </c>
      <c r="CZ15" s="4">
        <v>38.036273341832171</v>
      </c>
      <c r="DA15" s="4">
        <v>38.03349427861545</v>
      </c>
      <c r="DB15" s="4">
        <v>38.030718075087506</v>
      </c>
      <c r="DC15" s="4">
        <v>38.02794474563904</v>
      </c>
      <c r="DD15" s="4">
        <v>38.025174290706616</v>
      </c>
      <c r="DE15" s="4">
        <v>38.022406695288346</v>
      </c>
      <c r="DF15" s="4">
        <v>38.019641984565411</v>
      </c>
      <c r="DG15" s="4">
        <v>38.016880139935687</v>
      </c>
      <c r="DH15" s="4">
        <v>38.014121173509537</v>
      </c>
      <c r="DI15" s="4">
        <v>38.011365087916552</v>
      </c>
      <c r="DJ15" s="4">
        <v>38.008611874559271</v>
      </c>
      <c r="DK15" s="4">
        <v>38.005861543878922</v>
      </c>
      <c r="DL15" s="4">
        <v>38.003114097981211</v>
      </c>
      <c r="DM15" s="4">
        <v>38.000369530636334</v>
      </c>
      <c r="DN15" s="4">
        <v>37.997627846055693</v>
      </c>
      <c r="DO15" s="4">
        <v>37.994889052662117</v>
      </c>
      <c r="DP15" s="4">
        <v>37.992153137734071</v>
      </c>
      <c r="DQ15" s="4">
        <v>37.989420122503219</v>
      </c>
      <c r="DR15" s="4">
        <v>37.986689985650578</v>
      </c>
      <c r="DS15" s="4">
        <v>37.983962748582449</v>
      </c>
      <c r="DT15" s="4">
        <v>37.981238398402674</v>
      </c>
      <c r="DU15" s="4">
        <v>37.978516943446756</v>
      </c>
      <c r="DV15" s="4">
        <v>37.975798386256955</v>
      </c>
      <c r="DW15" s="4">
        <v>37.973082717886584</v>
      </c>
      <c r="DX15" s="4">
        <v>37.970369959916582</v>
      </c>
      <c r="DY15" s="4">
        <v>37.9676600887476</v>
      </c>
      <c r="DZ15" s="4">
        <v>37.964953125611352</v>
      </c>
      <c r="EA15" s="4">
        <v>37.962249062172305</v>
      </c>
      <c r="EB15" s="4">
        <v>37.959547904572958</v>
      </c>
      <c r="EC15" s="4">
        <v>37.956849648776533</v>
      </c>
      <c r="ED15" s="4">
        <v>37.954154298907113</v>
      </c>
      <c r="EE15" s="4">
        <v>37.951461856983109</v>
      </c>
      <c r="EF15" s="4">
        <v>37.948772325372161</v>
      </c>
      <c r="EG15" s="4">
        <v>37.946085701706615</v>
      </c>
      <c r="EH15" s="4">
        <v>37.943401994496618</v>
      </c>
      <c r="EI15" s="4">
        <v>37.94072119540666</v>
      </c>
      <c r="EJ15" s="4">
        <v>37.938043308560836</v>
      </c>
      <c r="EK15" s="4">
        <v>37.935368346680697</v>
      </c>
      <c r="EL15" s="4">
        <v>37.932696290552947</v>
      </c>
      <c r="EM15" s="4">
        <v>37.9300271594782</v>
      </c>
      <c r="EN15" s="4">
        <v>37.927360947052016</v>
      </c>
      <c r="EO15" s="4">
        <v>37.924697659416893</v>
      </c>
      <c r="EP15" s="4">
        <v>37.922037286218924</v>
      </c>
      <c r="EQ15" s="4">
        <v>37.919379844391074</v>
      </c>
      <c r="ER15" s="4">
        <v>37.916725322968254</v>
      </c>
      <c r="ES15" s="4">
        <v>37.914073726685743</v>
      </c>
      <c r="ET15" s="4">
        <v>37.911425063791739</v>
      </c>
      <c r="EU15" s="4">
        <v>37.908779323583097</v>
      </c>
      <c r="EV15" s="4">
        <v>37.906136522992774</v>
      </c>
      <c r="EW15" s="4">
        <v>37.903496641138332</v>
      </c>
      <c r="EX15" s="4">
        <v>37.900859705306644</v>
      </c>
      <c r="EY15" s="4">
        <v>37.89822569426601</v>
      </c>
      <c r="EZ15" s="4">
        <v>37.895594627229741</v>
      </c>
      <c r="FA15" s="4">
        <v>37.892966489283261</v>
      </c>
      <c r="FB15" s="4">
        <v>37.890341293148118</v>
      </c>
      <c r="FC15" s="4">
        <v>37.887719038737004</v>
      </c>
      <c r="FD15" s="4">
        <v>37.885099728330246</v>
      </c>
      <c r="FE15" s="4">
        <v>37.882483353417705</v>
      </c>
      <c r="FF15" s="4">
        <v>37.879869920141886</v>
      </c>
      <c r="FG15" s="4">
        <v>37.877259441398955</v>
      </c>
      <c r="FH15" s="4">
        <v>37.874651902361656</v>
      </c>
      <c r="FI15" s="4">
        <v>37.872047317682622</v>
      </c>
      <c r="FJ15" s="4">
        <v>37.869445676920641</v>
      </c>
      <c r="FK15" s="4">
        <v>37.866846982356037</v>
      </c>
      <c r="FL15" s="4">
        <v>37.864251250485204</v>
      </c>
      <c r="FM15" s="4">
        <v>37.861658460338411</v>
      </c>
      <c r="FN15" s="4">
        <v>37.85906863534035</v>
      </c>
      <c r="FO15" s="4">
        <v>37.856481756452347</v>
      </c>
      <c r="FP15" s="4"/>
    </row>
    <row r="16" spans="1:172" x14ac:dyDescent="0.25">
      <c r="A16" s="4">
        <v>1</v>
      </c>
      <c r="B16" s="5">
        <v>41820</v>
      </c>
      <c r="C16" s="5">
        <v>41826</v>
      </c>
      <c r="D16" s="4">
        <v>37.853897842276531</v>
      </c>
      <c r="E16" s="4">
        <v>37.851316878422189</v>
      </c>
      <c r="F16" s="4">
        <v>37.848738881822285</v>
      </c>
      <c r="G16" s="4">
        <v>37.846163837387643</v>
      </c>
      <c r="H16" s="4">
        <v>37.843591764418839</v>
      </c>
      <c r="I16" s="4">
        <v>37.841022649845108</v>
      </c>
      <c r="J16" s="4">
        <v>37.838456498489023</v>
      </c>
      <c r="K16" s="4">
        <v>37.835893320355254</v>
      </c>
      <c r="L16" s="4">
        <v>37.8333331010531</v>
      </c>
      <c r="M16" s="4">
        <v>37.830775857078962</v>
      </c>
      <c r="N16" s="4">
        <v>37.828221580271965</v>
      </c>
      <c r="O16" s="4">
        <v>37.825670272825114</v>
      </c>
      <c r="P16" s="4">
        <v>37.823121942899299</v>
      </c>
      <c r="Q16" s="4">
        <v>37.820576580053313</v>
      </c>
      <c r="R16" s="4">
        <v>37.818034199114393</v>
      </c>
      <c r="S16" s="4">
        <v>37.8154947893794</v>
      </c>
      <c r="T16" s="4">
        <v>37.812958357602007</v>
      </c>
      <c r="U16" s="4">
        <v>37.810424909575467</v>
      </c>
      <c r="V16" s="4">
        <v>37.807894439157266</v>
      </c>
      <c r="W16" s="4">
        <v>37.805366950733465</v>
      </c>
      <c r="X16" s="4">
        <v>37.802842446147821</v>
      </c>
      <c r="Y16" s="4">
        <v>37.800320919345147</v>
      </c>
      <c r="Z16" s="4">
        <v>37.797802384803468</v>
      </c>
      <c r="AA16" s="4">
        <v>37.795286834536505</v>
      </c>
      <c r="AB16" s="4">
        <v>37.792774272144484</v>
      </c>
      <c r="AC16" s="4">
        <v>37.790264698063986</v>
      </c>
      <c r="AD16" s="4">
        <v>37.787758120630507</v>
      </c>
      <c r="AE16" s="4">
        <v>37.785254527209808</v>
      </c>
      <c r="AF16" s="4">
        <v>37.782753926137417</v>
      </c>
      <c r="AG16" s="4">
        <v>37.780256323730434</v>
      </c>
      <c r="AH16" s="4">
        <v>37.777761718232412</v>
      </c>
      <c r="AI16" s="4">
        <v>37.775270104820756</v>
      </c>
      <c r="AJ16" s="4">
        <v>37.772781494460553</v>
      </c>
      <c r="AK16" s="4">
        <v>37.770295880921992</v>
      </c>
      <c r="AL16" s="4">
        <v>37.767813265961543</v>
      </c>
      <c r="AM16" s="4">
        <v>37.765333653965243</v>
      </c>
      <c r="AN16" s="4">
        <v>37.762857047038786</v>
      </c>
      <c r="AO16" s="4">
        <v>37.760383443163789</v>
      </c>
      <c r="AP16" s="4">
        <v>37.757912846377032</v>
      </c>
      <c r="AQ16" s="4">
        <v>37.755445250448716</v>
      </c>
      <c r="AR16" s="4">
        <v>37.752980670206092</v>
      </c>
      <c r="AS16" s="4">
        <v>37.750519094858696</v>
      </c>
      <c r="AT16" s="4">
        <v>37.748060531072895</v>
      </c>
      <c r="AU16" s="4">
        <v>37.745604982885474</v>
      </c>
      <c r="AV16" s="4">
        <v>37.743152439767904</v>
      </c>
      <c r="AW16" s="4">
        <v>37.740702922689941</v>
      </c>
      <c r="AX16" s="4">
        <v>37.738256406732347</v>
      </c>
      <c r="AY16" s="4">
        <v>37.735812918745438</v>
      </c>
      <c r="AZ16" s="4">
        <v>37.733372448637255</v>
      </c>
      <c r="BA16" s="4">
        <v>37.730934985704614</v>
      </c>
      <c r="BB16" s="4">
        <v>37.728500557321723</v>
      </c>
      <c r="BC16" s="4">
        <v>37.726069142606136</v>
      </c>
      <c r="BD16" s="4">
        <v>37.723640755948544</v>
      </c>
      <c r="BE16" s="4">
        <v>37.721215389100749</v>
      </c>
      <c r="BF16" s="4">
        <v>37.718793048641807</v>
      </c>
      <c r="BG16" s="4">
        <v>37.716373738521185</v>
      </c>
      <c r="BH16" s="4">
        <v>37.713957450228769</v>
      </c>
      <c r="BI16" s="4">
        <v>37.711544196573399</v>
      </c>
      <c r="BJ16" s="4">
        <v>37.709133971150649</v>
      </c>
      <c r="BK16" s="4">
        <v>37.706726776240863</v>
      </c>
      <c r="BL16" s="4">
        <v>37.704322615880812</v>
      </c>
      <c r="BM16" s="4">
        <v>37.701921483753388</v>
      </c>
      <c r="BN16" s="4">
        <v>37.699523394685841</v>
      </c>
      <c r="BO16" s="4">
        <v>37.697128344466762</v>
      </c>
      <c r="BP16" s="4">
        <v>37.694736320287291</v>
      </c>
      <c r="BQ16" s="4">
        <v>37.692347339342319</v>
      </c>
      <c r="BR16" s="4">
        <v>37.68996140540672</v>
      </c>
      <c r="BS16" s="4">
        <v>37.687578506457413</v>
      </c>
      <c r="BT16" s="4">
        <v>37.685198650131426</v>
      </c>
      <c r="BU16" s="4">
        <v>37.682821837127257</v>
      </c>
      <c r="BV16" s="4">
        <v>37.680448071219757</v>
      </c>
      <c r="BW16" s="4">
        <v>37.678077346353753</v>
      </c>
      <c r="BX16" s="4">
        <v>37.675709677094545</v>
      </c>
      <c r="BY16" s="4">
        <v>37.673345050895229</v>
      </c>
      <c r="BZ16" s="4">
        <v>37.670983474160217</v>
      </c>
      <c r="CA16" s="4">
        <v>37.668624953119327</v>
      </c>
      <c r="CB16" s="4">
        <v>37.666269476982094</v>
      </c>
      <c r="CC16" s="4">
        <v>37.663917058993938</v>
      </c>
      <c r="CD16" s="4">
        <v>37.661567694332263</v>
      </c>
      <c r="CE16" s="4">
        <v>37.659221383346306</v>
      </c>
      <c r="CF16" s="4">
        <v>37.656878132265888</v>
      </c>
      <c r="CG16" s="4">
        <v>37.654537936966896</v>
      </c>
      <c r="CH16" s="4">
        <v>37.652200797274716</v>
      </c>
      <c r="CI16" s="4">
        <v>37.649866730122312</v>
      </c>
      <c r="CJ16" s="4">
        <v>37.64753571243422</v>
      </c>
      <c r="CK16" s="4">
        <v>37.64520775886308</v>
      </c>
      <c r="CL16" s="4">
        <v>37.642882882043125</v>
      </c>
      <c r="CM16" s="4">
        <v>37.640561048370358</v>
      </c>
      <c r="CN16" s="4">
        <v>37.638242301802691</v>
      </c>
      <c r="CO16" s="4">
        <v>37.635926609085374</v>
      </c>
      <c r="CP16" s="4">
        <v>37.633613990926222</v>
      </c>
      <c r="CQ16" s="4">
        <v>37.631304443201145</v>
      </c>
      <c r="CR16" s="4">
        <v>37.628997959767631</v>
      </c>
      <c r="CS16" s="4">
        <v>37.626694559227808</v>
      </c>
      <c r="CT16" s="4">
        <v>37.624394220961157</v>
      </c>
      <c r="CU16" s="4">
        <v>37.622096963482484</v>
      </c>
      <c r="CV16" s="4">
        <v>37.619802778630891</v>
      </c>
      <c r="CW16" s="4">
        <v>37.617511674916528</v>
      </c>
      <c r="CX16" s="4">
        <v>37.61522364365463</v>
      </c>
      <c r="CY16" s="4">
        <v>37.612938695548344</v>
      </c>
      <c r="CZ16" s="4">
        <v>37.61065682647358</v>
      </c>
      <c r="DA16" s="4">
        <v>37.608378040205189</v>
      </c>
      <c r="DB16" s="4">
        <v>37.606102329018832</v>
      </c>
      <c r="DC16" s="4">
        <v>37.603829711167386</v>
      </c>
      <c r="DD16" s="4">
        <v>37.601560178751882</v>
      </c>
      <c r="DE16" s="4">
        <v>37.599293723000251</v>
      </c>
      <c r="DF16" s="4">
        <v>37.597030356721369</v>
      </c>
      <c r="DG16" s="4">
        <v>37.59477008430126</v>
      </c>
      <c r="DH16" s="4">
        <v>37.592512898986243</v>
      </c>
      <c r="DI16" s="4">
        <v>37.590258803231286</v>
      </c>
      <c r="DJ16" s="4">
        <v>37.588007798967453</v>
      </c>
      <c r="DK16" s="4">
        <v>37.585759888475089</v>
      </c>
      <c r="DL16" s="4">
        <v>37.583515067368154</v>
      </c>
      <c r="DM16" s="4">
        <v>37.581273354685308</v>
      </c>
      <c r="DN16" s="4">
        <v>37.579034720946673</v>
      </c>
      <c r="DO16" s="4">
        <v>37.576799199930861</v>
      </c>
      <c r="DP16" s="4">
        <v>37.574566764001752</v>
      </c>
      <c r="DQ16" s="4">
        <v>37.572337432459953</v>
      </c>
      <c r="DR16" s="4">
        <v>37.570111211273336</v>
      </c>
      <c r="DS16" s="4">
        <v>37.567888081839776</v>
      </c>
      <c r="DT16" s="4">
        <v>37.565668056531599</v>
      </c>
      <c r="DU16" s="4">
        <v>37.563451133243092</v>
      </c>
      <c r="DV16" s="4">
        <v>37.561237322764718</v>
      </c>
      <c r="DW16" s="4">
        <v>37.559026614393318</v>
      </c>
      <c r="DX16" s="4">
        <v>37.556819010234612</v>
      </c>
      <c r="DY16" s="4">
        <v>37.554614522748196</v>
      </c>
      <c r="DZ16" s="4">
        <v>37.552413135525001</v>
      </c>
      <c r="EA16" s="4">
        <v>37.550214871378522</v>
      </c>
      <c r="EB16" s="4">
        <v>37.548019703021914</v>
      </c>
      <c r="EC16" s="4">
        <v>37.545827660109673</v>
      </c>
      <c r="ED16" s="4">
        <v>37.543638731764034</v>
      </c>
      <c r="EE16" s="4">
        <v>37.541452909824095</v>
      </c>
      <c r="EF16" s="4">
        <v>37.53927020911712</v>
      </c>
      <c r="EG16" s="4">
        <v>37.537090631486869</v>
      </c>
      <c r="EH16" s="4">
        <v>37.53491416236804</v>
      </c>
      <c r="EI16" s="4">
        <v>37.532740822643056</v>
      </c>
      <c r="EJ16" s="4">
        <v>37.530570591516799</v>
      </c>
      <c r="EK16" s="4">
        <v>37.528403494083122</v>
      </c>
      <c r="EL16" s="4">
        <v>37.526239513583675</v>
      </c>
      <c r="EM16" s="4">
        <v>37.524078660372382</v>
      </c>
      <c r="EN16" s="4">
        <v>37.521920928394039</v>
      </c>
      <c r="EO16" s="4">
        <v>37.519766330108283</v>
      </c>
      <c r="EP16" s="4">
        <v>37.517614848756757</v>
      </c>
      <c r="EQ16" s="4">
        <v>37.515466503290831</v>
      </c>
      <c r="ER16" s="4">
        <v>37.513321287218766</v>
      </c>
      <c r="ES16" s="4">
        <v>37.511179198696766</v>
      </c>
      <c r="ET16" s="4">
        <v>37.509040243954665</v>
      </c>
      <c r="EU16" s="4">
        <v>37.506904418693729</v>
      </c>
      <c r="EV16" s="4">
        <v>37.5047717314241</v>
      </c>
      <c r="EW16" s="4">
        <v>37.502642180040063</v>
      </c>
      <c r="EX16" s="4">
        <v>37.50051576243591</v>
      </c>
      <c r="EY16" s="4">
        <v>37.498392476418637</v>
      </c>
      <c r="EZ16" s="4">
        <v>37.496272341026895</v>
      </c>
      <c r="FA16" s="4">
        <v>37.494155335203644</v>
      </c>
      <c r="FB16" s="4">
        <v>37.492041469564711</v>
      </c>
      <c r="FC16" s="4">
        <v>37.48993075025259</v>
      </c>
      <c r="FD16" s="4">
        <v>37.48782317516158</v>
      </c>
      <c r="FE16" s="4">
        <v>37.485718736130792</v>
      </c>
      <c r="FF16" s="4">
        <v>37.483617447638231</v>
      </c>
      <c r="FG16" s="4">
        <v>37.481519299242684</v>
      </c>
      <c r="FH16" s="4">
        <v>37.479424303578391</v>
      </c>
      <c r="FI16" s="4">
        <v>37.47733245432822</v>
      </c>
      <c r="FJ16" s="4">
        <v>37.475243751492179</v>
      </c>
      <c r="FK16" s="4">
        <v>37.473158199456307</v>
      </c>
      <c r="FL16" s="4">
        <v>37.471075799889746</v>
      </c>
      <c r="FM16" s="4">
        <v>37.468996551210665</v>
      </c>
      <c r="FN16" s="4">
        <v>37.466920453069811</v>
      </c>
      <c r="FO16" s="4">
        <v>37.464847515995729</v>
      </c>
      <c r="FP16" s="4"/>
    </row>
    <row r="17" spans="1:172" x14ac:dyDescent="0.25">
      <c r="A17" s="4">
        <v>1</v>
      </c>
      <c r="B17" s="5">
        <v>41827</v>
      </c>
      <c r="C17" s="5">
        <v>41833</v>
      </c>
      <c r="D17" s="4">
        <v>37.462777727703411</v>
      </c>
      <c r="E17" s="4">
        <v>37.460711096266451</v>
      </c>
      <c r="F17" s="4">
        <v>37.458647623877852</v>
      </c>
      <c r="G17" s="4">
        <v>37.456587312556024</v>
      </c>
      <c r="H17" s="4">
        <v>37.454530154227371</v>
      </c>
      <c r="I17" s="4">
        <v>37.452476163282611</v>
      </c>
      <c r="J17" s="4">
        <v>37.450425327262117</v>
      </c>
      <c r="K17" s="4">
        <v>37.448377656607107</v>
      </c>
      <c r="L17" s="4">
        <v>37.446333151492212</v>
      </c>
      <c r="M17" s="4">
        <v>37.444291805251069</v>
      </c>
      <c r="N17" s="4">
        <v>37.442253632798234</v>
      </c>
      <c r="O17" s="4">
        <v>37.440218619830333</v>
      </c>
      <c r="P17" s="4">
        <v>37.438186778195785</v>
      </c>
      <c r="Q17" s="4">
        <v>37.436158102188671</v>
      </c>
      <c r="R17" s="4">
        <v>37.434132597864163</v>
      </c>
      <c r="S17" s="4">
        <v>37.432110265222263</v>
      </c>
      <c r="T17" s="4">
        <v>37.430091102331886</v>
      </c>
      <c r="U17" s="4">
        <v>37.428075117353934</v>
      </c>
      <c r="V17" s="4">
        <v>37.42606230002179</v>
      </c>
      <c r="W17" s="4">
        <v>37.424052656477976</v>
      </c>
      <c r="X17" s="4">
        <v>37.422046193214207</v>
      </c>
      <c r="Y17" s="4">
        <v>37.420042905844461</v>
      </c>
      <c r="Z17" s="4">
        <v>37.418042792350349</v>
      </c>
      <c r="AA17" s="4">
        <v>37.416045867384497</v>
      </c>
      <c r="AB17" s="4">
        <v>37.414052112170175</v>
      </c>
      <c r="AC17" s="4">
        <v>37.4120615433784</v>
      </c>
      <c r="AD17" s="4">
        <v>37.410074152760984</v>
      </c>
      <c r="AE17" s="4">
        <v>37.408089948566115</v>
      </c>
      <c r="AF17" s="4">
        <v>37.406108926669702</v>
      </c>
      <c r="AG17" s="4">
        <v>37.404131089264766</v>
      </c>
      <c r="AH17" s="4">
        <v>37.402156436089371</v>
      </c>
      <c r="AI17" s="4">
        <v>37.400184978021279</v>
      </c>
      <c r="AJ17" s="4">
        <v>37.398216698040237</v>
      </c>
      <c r="AK17" s="4">
        <v>37.396251610711559</v>
      </c>
      <c r="AL17" s="4">
        <v>37.394289712260388</v>
      </c>
      <c r="AM17" s="4">
        <v>37.39233100856729</v>
      </c>
      <c r="AN17" s="4">
        <v>37.390375493577075</v>
      </c>
      <c r="AO17" s="4">
        <v>37.388423171501159</v>
      </c>
      <c r="AP17" s="4">
        <v>37.386474042077602</v>
      </c>
      <c r="AQ17" s="4">
        <v>37.384528107848681</v>
      </c>
      <c r="AR17" s="4">
        <v>37.382585370483532</v>
      </c>
      <c r="AS17" s="4">
        <v>37.380645834542818</v>
      </c>
      <c r="AT17" s="4">
        <v>37.378709485024672</v>
      </c>
      <c r="AU17" s="4">
        <v>37.37677634728486</v>
      </c>
      <c r="AV17" s="4">
        <v>37.374846400440951</v>
      </c>
      <c r="AW17" s="4">
        <v>37.372919661163984</v>
      </c>
      <c r="AX17" s="4">
        <v>37.370996114626678</v>
      </c>
      <c r="AY17" s="4">
        <v>37.369075773725235</v>
      </c>
      <c r="AZ17" s="4">
        <v>37.36715864039072</v>
      </c>
      <c r="BA17" s="4">
        <v>37.365244712604749</v>
      </c>
      <c r="BB17" s="4">
        <v>37.36333398387557</v>
      </c>
      <c r="BC17" s="4">
        <v>37.361426464993656</v>
      </c>
      <c r="BD17" s="4">
        <v>37.35952215376598</v>
      </c>
      <c r="BE17" s="4">
        <v>37.357621052123633</v>
      </c>
      <c r="BF17" s="4">
        <v>37.35572315813554</v>
      </c>
      <c r="BG17" s="4">
        <v>37.353828476013106</v>
      </c>
      <c r="BH17" s="4">
        <v>37.351937003737923</v>
      </c>
      <c r="BI17" s="4">
        <v>37.350048740960766</v>
      </c>
      <c r="BJ17" s="4">
        <v>37.348163702858123</v>
      </c>
      <c r="BK17" s="4">
        <v>37.346281863812287</v>
      </c>
      <c r="BL17" s="4">
        <v>37.344403249353654</v>
      </c>
      <c r="BM17" s="4">
        <v>37.342527846673363</v>
      </c>
      <c r="BN17" s="4">
        <v>37.340655666387271</v>
      </c>
      <c r="BO17" s="4">
        <v>37.338786700247162</v>
      </c>
      <c r="BP17" s="4">
        <v>37.336920951940584</v>
      </c>
      <c r="BQ17" s="4">
        <v>37.335058426290139</v>
      </c>
      <c r="BR17" s="4">
        <v>37.333199122859256</v>
      </c>
      <c r="BS17" s="4">
        <v>37.331343033574363</v>
      </c>
      <c r="BT17" s="4">
        <v>37.32949017493187</v>
      </c>
      <c r="BU17" s="4">
        <v>37.327640534472145</v>
      </c>
      <c r="BV17" s="4">
        <v>37.325794127197085</v>
      </c>
      <c r="BW17" s="4">
        <v>37.32395093354414</v>
      </c>
      <c r="BX17" s="4">
        <v>37.322110975094255</v>
      </c>
      <c r="BY17" s="4">
        <v>37.320274239038561</v>
      </c>
      <c r="BZ17" s="4">
        <v>37.31844073801129</v>
      </c>
      <c r="CA17" s="4">
        <v>37.316610459552848</v>
      </c>
      <c r="CB17" s="4">
        <v>37.31478341375518</v>
      </c>
      <c r="CC17" s="4">
        <v>37.312959594737748</v>
      </c>
      <c r="CD17" s="4">
        <v>37.311139017065862</v>
      </c>
      <c r="CE17" s="4">
        <v>37.309321668105298</v>
      </c>
      <c r="CF17" s="4">
        <v>37.307507547943352</v>
      </c>
      <c r="CG17" s="4">
        <v>37.305696666933933</v>
      </c>
      <c r="CH17" s="4">
        <v>37.303889021214886</v>
      </c>
      <c r="CI17" s="4">
        <v>37.302084614386438</v>
      </c>
      <c r="CJ17" s="4">
        <v>37.300283440829958</v>
      </c>
      <c r="CK17" s="4">
        <v>37.298485508531712</v>
      </c>
      <c r="CL17" s="4">
        <v>37.296690813367611</v>
      </c>
      <c r="CM17" s="4">
        <v>37.294899359810998</v>
      </c>
      <c r="CN17" s="4">
        <v>37.29311114944371</v>
      </c>
      <c r="CO17" s="4">
        <v>37.291326180683903</v>
      </c>
      <c r="CP17" s="4">
        <v>37.289544446952519</v>
      </c>
      <c r="CQ17" s="4">
        <v>37.287765969219336</v>
      </c>
      <c r="CR17" s="4">
        <v>37.285990726689192</v>
      </c>
      <c r="CS17" s="4">
        <v>37.284218731909043</v>
      </c>
      <c r="CT17" s="4">
        <v>37.282449991108685</v>
      </c>
      <c r="CU17" s="4">
        <v>37.280684489548165</v>
      </c>
      <c r="CV17" s="4">
        <v>37.278922235912255</v>
      </c>
      <c r="CW17" s="4">
        <v>37.277163236081506</v>
      </c>
      <c r="CX17" s="4">
        <v>37.275407486106459</v>
      </c>
      <c r="CY17" s="4">
        <v>37.273654986161709</v>
      </c>
      <c r="CZ17" s="4">
        <v>37.271905735898038</v>
      </c>
      <c r="DA17" s="4">
        <v>37.270159739701462</v>
      </c>
      <c r="DB17" s="4">
        <v>37.26841699757199</v>
      </c>
      <c r="DC17" s="4">
        <v>37.266677505298212</v>
      </c>
      <c r="DD17" s="4">
        <v>37.264941279725768</v>
      </c>
      <c r="DE17" s="4">
        <v>37.263208301903319</v>
      </c>
      <c r="DF17" s="4">
        <v>37.261478584377763</v>
      </c>
      <c r="DG17" s="4">
        <v>37.259752121006635</v>
      </c>
      <c r="DH17" s="4">
        <v>37.258028920038122</v>
      </c>
      <c r="DI17" s="4">
        <v>37.256308977435431</v>
      </c>
      <c r="DJ17" s="4">
        <v>37.254592297235362</v>
      </c>
      <c r="DK17" s="4">
        <v>37.252878879787161</v>
      </c>
      <c r="DL17" s="4">
        <v>37.251168713863791</v>
      </c>
      <c r="DM17" s="4">
        <v>37.249461827625247</v>
      </c>
      <c r="DN17" s="4">
        <v>37.247758193260793</v>
      </c>
      <c r="DO17" s="4">
        <v>37.246057832002116</v>
      </c>
      <c r="DP17" s="4">
        <v>37.244360730953026</v>
      </c>
      <c r="DQ17" s="4">
        <v>37.242666898885624</v>
      </c>
      <c r="DR17" s="4">
        <v>37.240976331501152</v>
      </c>
      <c r="DS17" s="4">
        <v>37.239289034942139</v>
      </c>
      <c r="DT17" s="4">
        <v>37.237605011314272</v>
      </c>
      <c r="DU17" s="4">
        <v>37.235924250350955</v>
      </c>
      <c r="DV17" s="4">
        <v>37.234246764599121</v>
      </c>
      <c r="DW17" s="4">
        <v>37.232572551778439</v>
      </c>
      <c r="DX17" s="4">
        <v>37.2309016077648</v>
      </c>
      <c r="DY17" s="4">
        <v>37.229233943348682</v>
      </c>
      <c r="DZ17" s="4">
        <v>37.227569545371971</v>
      </c>
      <c r="EA17" s="4">
        <v>37.225908426992774</v>
      </c>
      <c r="EB17" s="4">
        <v>37.224250585843457</v>
      </c>
      <c r="EC17" s="4">
        <v>37.222596019730993</v>
      </c>
      <c r="ED17" s="4">
        <v>37.220944731023032</v>
      </c>
      <c r="EE17" s="4">
        <v>37.219296717526547</v>
      </c>
      <c r="EF17" s="4">
        <v>37.21765199170116</v>
      </c>
      <c r="EG17" s="4">
        <v>37.216010543367581</v>
      </c>
      <c r="EH17" s="4">
        <v>37.214372367877843</v>
      </c>
      <c r="EI17" s="4">
        <v>37.212737486638261</v>
      </c>
      <c r="EJ17" s="4">
        <v>37.211105880610155</v>
      </c>
      <c r="EK17" s="4">
        <v>37.209477555936033</v>
      </c>
      <c r="EL17" s="4">
        <v>37.207852525512052</v>
      </c>
      <c r="EM17" s="4">
        <v>37.206230770386874</v>
      </c>
      <c r="EN17" s="4">
        <v>37.204612302845476</v>
      </c>
      <c r="EO17" s="4">
        <v>37.202997123411734</v>
      </c>
      <c r="EP17" s="4">
        <v>37.201385237878895</v>
      </c>
      <c r="EQ17" s="4">
        <v>37.199776631943571</v>
      </c>
      <c r="ER17" s="4"/>
      <c r="ES17" s="4"/>
      <c r="ET17" s="4"/>
      <c r="EU17" s="4"/>
      <c r="EV17" s="4"/>
      <c r="EW17" s="4"/>
      <c r="EX17" s="4"/>
      <c r="EY17" s="4"/>
      <c r="EZ17" s="4"/>
      <c r="FA17" s="4"/>
      <c r="FB17" s="4"/>
      <c r="FC17" s="4"/>
      <c r="FD17" s="4"/>
      <c r="FE17" s="4"/>
      <c r="FF17" s="4"/>
      <c r="FG17" s="4"/>
      <c r="FH17" s="4"/>
      <c r="FI17" s="4"/>
      <c r="FJ17" s="4"/>
      <c r="FK17" s="4"/>
      <c r="FL17" s="4"/>
      <c r="FM17" s="4"/>
      <c r="FN17" s="4"/>
      <c r="FO17" s="4"/>
      <c r="FP17"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R20"/>
  <sheetViews>
    <sheetView workbookViewId="0">
      <selection activeCell="F17" sqref="F17"/>
    </sheetView>
  </sheetViews>
  <sheetFormatPr defaultRowHeight="15" x14ac:dyDescent="0.25"/>
  <cols>
    <col min="2" max="3" width="10.140625" bestFit="1" customWidth="1"/>
  </cols>
  <sheetData>
    <row r="1" spans="1:174" x14ac:dyDescent="0.25">
      <c r="A1" s="4" t="s">
        <v>3</v>
      </c>
      <c r="B1" s="4" t="s">
        <v>4</v>
      </c>
      <c r="C1" s="4" t="s">
        <v>5</v>
      </c>
      <c r="D1" s="4">
        <v>1</v>
      </c>
      <c r="E1" s="4">
        <v>2</v>
      </c>
      <c r="F1" s="4">
        <v>3</v>
      </c>
      <c r="G1" s="4">
        <v>4</v>
      </c>
      <c r="H1" s="4">
        <v>5</v>
      </c>
      <c r="I1" s="4">
        <v>6</v>
      </c>
      <c r="J1" s="4">
        <v>7</v>
      </c>
      <c r="K1" s="4">
        <v>8</v>
      </c>
      <c r="L1" s="4">
        <v>9</v>
      </c>
      <c r="M1" s="4">
        <v>10</v>
      </c>
      <c r="N1" s="4">
        <v>11</v>
      </c>
      <c r="O1" s="4">
        <v>12</v>
      </c>
      <c r="P1" s="4">
        <v>13</v>
      </c>
      <c r="Q1" s="4">
        <v>14</v>
      </c>
      <c r="R1" s="4">
        <v>15</v>
      </c>
      <c r="S1" s="4">
        <v>16</v>
      </c>
      <c r="T1" s="4">
        <v>17</v>
      </c>
      <c r="U1" s="4">
        <v>18</v>
      </c>
      <c r="V1" s="4">
        <v>19</v>
      </c>
      <c r="W1" s="4">
        <v>20</v>
      </c>
      <c r="X1" s="4">
        <v>21</v>
      </c>
      <c r="Y1" s="4">
        <v>22</v>
      </c>
      <c r="Z1" s="4">
        <v>23</v>
      </c>
      <c r="AA1" s="4">
        <v>24</v>
      </c>
      <c r="AB1" s="4">
        <v>25</v>
      </c>
      <c r="AC1" s="4">
        <v>26</v>
      </c>
      <c r="AD1" s="4">
        <v>27</v>
      </c>
      <c r="AE1" s="4">
        <v>28</v>
      </c>
      <c r="AF1" s="4">
        <v>29</v>
      </c>
      <c r="AG1" s="4">
        <v>30</v>
      </c>
      <c r="AH1" s="4">
        <v>31</v>
      </c>
      <c r="AI1" s="4">
        <v>32</v>
      </c>
      <c r="AJ1" s="4">
        <v>33</v>
      </c>
      <c r="AK1" s="4">
        <v>34</v>
      </c>
      <c r="AL1" s="4">
        <v>35</v>
      </c>
      <c r="AM1" s="4">
        <v>36</v>
      </c>
      <c r="AN1" s="4">
        <v>37</v>
      </c>
      <c r="AO1" s="4">
        <v>38</v>
      </c>
      <c r="AP1" s="4">
        <v>39</v>
      </c>
      <c r="AQ1" s="4">
        <v>40</v>
      </c>
      <c r="AR1" s="4">
        <v>41</v>
      </c>
      <c r="AS1" s="4">
        <v>42</v>
      </c>
      <c r="AT1" s="4">
        <v>43</v>
      </c>
      <c r="AU1" s="4">
        <v>44</v>
      </c>
      <c r="AV1" s="4">
        <v>45</v>
      </c>
      <c r="AW1" s="4">
        <v>46</v>
      </c>
      <c r="AX1" s="4">
        <v>47</v>
      </c>
      <c r="AY1" s="4">
        <v>48</v>
      </c>
      <c r="AZ1" s="4">
        <v>49</v>
      </c>
      <c r="BA1" s="4">
        <v>50</v>
      </c>
      <c r="BB1" s="4">
        <v>51</v>
      </c>
      <c r="BC1" s="4">
        <v>52</v>
      </c>
      <c r="BD1" s="4">
        <v>53</v>
      </c>
      <c r="BE1" s="4">
        <v>54</v>
      </c>
      <c r="BF1" s="4">
        <v>55</v>
      </c>
      <c r="BG1" s="4">
        <v>56</v>
      </c>
      <c r="BH1" s="4">
        <v>57</v>
      </c>
      <c r="BI1" s="4">
        <v>58</v>
      </c>
      <c r="BJ1" s="4">
        <v>59</v>
      </c>
      <c r="BK1" s="4">
        <v>60</v>
      </c>
      <c r="BL1" s="4">
        <v>61</v>
      </c>
      <c r="BM1" s="4">
        <v>62</v>
      </c>
      <c r="BN1" s="4">
        <v>63</v>
      </c>
      <c r="BO1" s="4">
        <v>64</v>
      </c>
      <c r="BP1" s="4">
        <v>65</v>
      </c>
      <c r="BQ1" s="4">
        <v>66</v>
      </c>
      <c r="BR1" s="4">
        <v>67</v>
      </c>
      <c r="BS1" s="4">
        <v>68</v>
      </c>
      <c r="BT1" s="4">
        <v>69</v>
      </c>
      <c r="BU1" s="4">
        <v>70</v>
      </c>
      <c r="BV1" s="4">
        <v>71</v>
      </c>
      <c r="BW1" s="4">
        <v>72</v>
      </c>
      <c r="BX1" s="4">
        <v>73</v>
      </c>
      <c r="BY1" s="4">
        <v>74</v>
      </c>
      <c r="BZ1" s="4">
        <v>75</v>
      </c>
      <c r="CA1" s="4">
        <v>76</v>
      </c>
      <c r="CB1" s="4">
        <v>77</v>
      </c>
      <c r="CC1" s="4">
        <v>78</v>
      </c>
      <c r="CD1" s="4">
        <v>79</v>
      </c>
      <c r="CE1" s="4">
        <v>80</v>
      </c>
      <c r="CF1" s="4">
        <v>81</v>
      </c>
      <c r="CG1" s="4">
        <v>82</v>
      </c>
      <c r="CH1" s="4">
        <v>83</v>
      </c>
      <c r="CI1" s="4">
        <v>84</v>
      </c>
      <c r="CJ1" s="4">
        <v>85</v>
      </c>
      <c r="CK1" s="4">
        <v>86</v>
      </c>
      <c r="CL1" s="4">
        <v>87</v>
      </c>
      <c r="CM1" s="4">
        <v>88</v>
      </c>
      <c r="CN1" s="4">
        <v>89</v>
      </c>
      <c r="CO1" s="4">
        <v>90</v>
      </c>
      <c r="CP1" s="4">
        <v>91</v>
      </c>
      <c r="CQ1" s="4">
        <v>92</v>
      </c>
      <c r="CR1" s="4">
        <v>93</v>
      </c>
      <c r="CS1" s="4">
        <v>94</v>
      </c>
      <c r="CT1" s="4">
        <v>95</v>
      </c>
      <c r="CU1" s="4">
        <v>96</v>
      </c>
      <c r="CV1" s="4">
        <v>97</v>
      </c>
      <c r="CW1" s="4">
        <v>98</v>
      </c>
      <c r="CX1" s="4">
        <v>99</v>
      </c>
      <c r="CY1" s="4">
        <v>100</v>
      </c>
      <c r="CZ1" s="4">
        <v>101</v>
      </c>
      <c r="DA1" s="4">
        <v>102</v>
      </c>
      <c r="DB1" s="4">
        <v>103</v>
      </c>
      <c r="DC1" s="4">
        <v>104</v>
      </c>
      <c r="DD1" s="4">
        <v>105</v>
      </c>
      <c r="DE1" s="4">
        <v>106</v>
      </c>
      <c r="DF1" s="4">
        <v>107</v>
      </c>
      <c r="DG1" s="4">
        <v>108</v>
      </c>
      <c r="DH1" s="4">
        <v>109</v>
      </c>
      <c r="DI1" s="4">
        <v>110</v>
      </c>
      <c r="DJ1" s="4">
        <v>111</v>
      </c>
      <c r="DK1" s="4">
        <v>112</v>
      </c>
      <c r="DL1" s="4">
        <v>113</v>
      </c>
      <c r="DM1" s="4">
        <v>114</v>
      </c>
      <c r="DN1" s="4">
        <v>115</v>
      </c>
      <c r="DO1" s="4">
        <v>116</v>
      </c>
      <c r="DP1" s="4">
        <v>117</v>
      </c>
      <c r="DQ1" s="4">
        <v>118</v>
      </c>
      <c r="DR1" s="4">
        <v>119</v>
      </c>
      <c r="DS1" s="4">
        <v>120</v>
      </c>
      <c r="DT1" s="4">
        <v>121</v>
      </c>
      <c r="DU1" s="4">
        <v>122</v>
      </c>
      <c r="DV1" s="4">
        <v>123</v>
      </c>
      <c r="DW1" s="4">
        <v>124</v>
      </c>
      <c r="DX1" s="4">
        <v>125</v>
      </c>
      <c r="DY1" s="4">
        <v>126</v>
      </c>
      <c r="DZ1" s="4">
        <v>127</v>
      </c>
      <c r="EA1" s="4">
        <v>128</v>
      </c>
      <c r="EB1" s="4">
        <v>129</v>
      </c>
      <c r="EC1" s="4">
        <v>130</v>
      </c>
      <c r="ED1" s="4">
        <v>131</v>
      </c>
      <c r="EE1" s="4">
        <v>132</v>
      </c>
      <c r="EF1" s="4">
        <v>133</v>
      </c>
      <c r="EG1" s="4">
        <v>134</v>
      </c>
      <c r="EH1" s="4">
        <v>135</v>
      </c>
      <c r="EI1" s="4">
        <v>136</v>
      </c>
      <c r="EJ1" s="4">
        <v>137</v>
      </c>
      <c r="EK1" s="4">
        <v>138</v>
      </c>
      <c r="EL1" s="4">
        <v>139</v>
      </c>
      <c r="EM1" s="4">
        <v>140</v>
      </c>
      <c r="EN1" s="4">
        <v>141</v>
      </c>
      <c r="EO1" s="4">
        <v>142</v>
      </c>
      <c r="EP1" s="4">
        <v>143</v>
      </c>
      <c r="EQ1" s="4">
        <v>144</v>
      </c>
      <c r="ER1" s="4">
        <v>145</v>
      </c>
      <c r="ES1" s="4">
        <v>146</v>
      </c>
      <c r="ET1" s="4">
        <v>147</v>
      </c>
      <c r="EU1" s="4">
        <v>148</v>
      </c>
      <c r="EV1" s="4">
        <v>149</v>
      </c>
      <c r="EW1" s="4">
        <v>150</v>
      </c>
      <c r="EX1" s="4">
        <v>151</v>
      </c>
      <c r="EY1" s="4">
        <v>152</v>
      </c>
      <c r="EZ1" s="4">
        <v>153</v>
      </c>
      <c r="FA1" s="4">
        <v>154</v>
      </c>
      <c r="FB1" s="4">
        <v>155</v>
      </c>
      <c r="FC1" s="4">
        <v>156</v>
      </c>
      <c r="FD1" s="4">
        <v>157</v>
      </c>
      <c r="FE1" s="4">
        <v>158</v>
      </c>
      <c r="FF1" s="4">
        <v>159</v>
      </c>
      <c r="FG1" s="4">
        <v>160</v>
      </c>
      <c r="FH1" s="4">
        <v>161</v>
      </c>
      <c r="FI1" s="4">
        <v>162</v>
      </c>
      <c r="FJ1" s="4">
        <v>163</v>
      </c>
      <c r="FK1" s="4">
        <v>164</v>
      </c>
      <c r="FL1" s="4">
        <v>165</v>
      </c>
      <c r="FM1" s="4">
        <v>166</v>
      </c>
      <c r="FN1" s="4">
        <v>167</v>
      </c>
      <c r="FO1" s="4">
        <v>168</v>
      </c>
      <c r="FP1" s="4">
        <v>169</v>
      </c>
    </row>
    <row r="2" spans="1:174" x14ac:dyDescent="0.25">
      <c r="A2" s="4">
        <v>1</v>
      </c>
      <c r="B2" s="5">
        <v>40847</v>
      </c>
      <c r="C2" s="5">
        <v>40853</v>
      </c>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v>48.681687696341015</v>
      </c>
      <c r="BA2" s="4">
        <v>48.72266819407529</v>
      </c>
      <c r="BB2" s="4">
        <v>48.761642800006079</v>
      </c>
      <c r="BC2" s="4">
        <v>48.798451165120724</v>
      </c>
      <c r="BD2" s="4">
        <v>48.832926775404538</v>
      </c>
      <c r="BE2" s="4">
        <v>48.864896949734558</v>
      </c>
      <c r="BF2" s="4">
        <v>48.894182841986193</v>
      </c>
      <c r="BG2" s="4">
        <v>48.920599432610082</v>
      </c>
      <c r="BH2" s="4">
        <v>48.943955543371452</v>
      </c>
      <c r="BI2" s="4">
        <v>48.964053818399769</v>
      </c>
      <c r="BJ2" s="4">
        <v>48.980690743139455</v>
      </c>
      <c r="BK2" s="4">
        <v>48.993656638032547</v>
      </c>
      <c r="BL2" s="4">
        <v>49.002735652202219</v>
      </c>
      <c r="BM2" s="4">
        <v>49.007705759241304</v>
      </c>
      <c r="BN2" s="4">
        <v>49.008338776162802</v>
      </c>
      <c r="BO2" s="4">
        <v>49.004400361295311</v>
      </c>
      <c r="BP2" s="4">
        <v>48.995649982696747</v>
      </c>
      <c r="BQ2" s="4">
        <v>48.981840956057127</v>
      </c>
      <c r="BR2" s="4">
        <v>48.962720440487367</v>
      </c>
      <c r="BS2" s="4">
        <v>48.938029387982247</v>
      </c>
      <c r="BT2" s="4">
        <v>48.907502638177078</v>
      </c>
      <c r="BU2" s="4">
        <v>48.870868821485082</v>
      </c>
      <c r="BV2" s="4">
        <v>48.827850422269478</v>
      </c>
      <c r="BW2" s="4">
        <v>48.778163745150763</v>
      </c>
      <c r="BX2" s="4">
        <v>48.722553063570082</v>
      </c>
      <c r="BY2" s="4">
        <v>48.664945204836485</v>
      </c>
      <c r="BZ2" s="4">
        <v>48.606311972319652</v>
      </c>
      <c r="CA2" s="4">
        <v>48.546611513715192</v>
      </c>
      <c r="CB2" s="4">
        <v>48.485801163087949</v>
      </c>
      <c r="CC2" s="4">
        <v>48.423837398756334</v>
      </c>
      <c r="CD2" s="4">
        <v>48.360675862247859</v>
      </c>
      <c r="CE2" s="4">
        <v>48.296271379351225</v>
      </c>
      <c r="CF2" s="4">
        <v>48.2305779032665</v>
      </c>
      <c r="CG2" s="4">
        <v>48.163548596725256</v>
      </c>
      <c r="CH2" s="4">
        <v>48.095135743550948</v>
      </c>
      <c r="CI2" s="4">
        <v>48.025290801303328</v>
      </c>
      <c r="CJ2" s="4">
        <v>47.953964418121544</v>
      </c>
      <c r="CK2" s="4">
        <v>47.881106365344344</v>
      </c>
      <c r="CL2" s="4">
        <v>47.806665604890412</v>
      </c>
      <c r="CM2" s="4">
        <v>47.730590253461926</v>
      </c>
      <c r="CN2" s="4">
        <v>47.652827588862614</v>
      </c>
      <c r="CO2" s="4">
        <v>47.573324054208136</v>
      </c>
      <c r="CP2" s="4">
        <v>47.492025251609952</v>
      </c>
      <c r="CQ2" s="4">
        <v>47.408875959018346</v>
      </c>
      <c r="CR2" s="4">
        <v>47.323820102853254</v>
      </c>
      <c r="CS2" s="4">
        <v>47.236800783267576</v>
      </c>
      <c r="CT2" s="4">
        <v>47.147760250986977</v>
      </c>
      <c r="CU2" s="4">
        <v>47.056639941001464</v>
      </c>
      <c r="CV2" s="4">
        <v>46.964655771291447</v>
      </c>
      <c r="CW2" s="4">
        <v>46.876919870601355</v>
      </c>
      <c r="CX2" s="4">
        <v>46.794842906674823</v>
      </c>
      <c r="CY2" s="4">
        <v>46.71857992160286</v>
      </c>
      <c r="CZ2" s="4">
        <v>46.64828803562218</v>
      </c>
      <c r="DA2" s="4">
        <v>46.584126459752603</v>
      </c>
      <c r="DB2" s="4">
        <v>46.52625651474407</v>
      </c>
      <c r="DC2" s="4">
        <v>46.474841599495939</v>
      </c>
      <c r="DD2" s="4">
        <v>46.430047224745501</v>
      </c>
      <c r="DE2" s="4">
        <v>46.392040981480434</v>
      </c>
      <c r="DF2" s="4">
        <v>46.36099255778975</v>
      </c>
      <c r="DG2" s="4">
        <v>46.337073751493783</v>
      </c>
      <c r="DH2" s="4">
        <v>46.320458442770885</v>
      </c>
      <c r="DI2" s="4">
        <v>46.311322596263565</v>
      </c>
      <c r="DJ2" s="4">
        <v>46.309844301088155</v>
      </c>
      <c r="DK2" s="4">
        <v>46.316203707661124</v>
      </c>
      <c r="DL2" s="4">
        <v>46.330583099293804</v>
      </c>
      <c r="DM2" s="4">
        <v>46.353166807966716</v>
      </c>
      <c r="DN2" s="4">
        <v>46.384141309082274</v>
      </c>
      <c r="DO2" s="4">
        <v>46.423695128816291</v>
      </c>
      <c r="DP2" s="4">
        <v>46.472018928346699</v>
      </c>
      <c r="DQ2" s="4">
        <v>46.529305430150508</v>
      </c>
      <c r="DR2" s="4">
        <v>46.595749479074456</v>
      </c>
      <c r="DS2" s="4">
        <v>46.671547985475428</v>
      </c>
      <c r="DT2" s="4">
        <v>46.754234157676237</v>
      </c>
      <c r="DU2" s="4">
        <v>46.833234599890751</v>
      </c>
      <c r="DV2" s="4">
        <v>46.905779373232079</v>
      </c>
      <c r="DW2" s="4">
        <v>46.971735382338487</v>
      </c>
      <c r="DX2" s="4">
        <v>47.030968163201926</v>
      </c>
      <c r="DY2" s="4">
        <v>47.08334190422817</v>
      </c>
      <c r="DZ2" s="4">
        <v>47.128719439918612</v>
      </c>
      <c r="EA2" s="4">
        <v>47.166962234022975</v>
      </c>
      <c r="EB2" s="4">
        <v>47.197930400599908</v>
      </c>
      <c r="EC2" s="4">
        <v>47.221482691378363</v>
      </c>
      <c r="ED2" s="4">
        <v>47.237476506291365</v>
      </c>
      <c r="EE2" s="4">
        <v>47.245767874518556</v>
      </c>
      <c r="EF2" s="4">
        <v>47.246211490289134</v>
      </c>
      <c r="EG2" s="4">
        <v>47.238660656023193</v>
      </c>
      <c r="EH2" s="4">
        <v>47.222967347611039</v>
      </c>
      <c r="EI2" s="4">
        <v>47.198982163877211</v>
      </c>
      <c r="EJ2" s="4">
        <v>47.166554360266673</v>
      </c>
      <c r="EK2" s="4">
        <v>47.125531813055701</v>
      </c>
      <c r="EL2" s="4">
        <v>47.075761061457428</v>
      </c>
      <c r="EM2" s="4">
        <v>47.017087276045132</v>
      </c>
      <c r="EN2" s="4">
        <v>46.949354271376762</v>
      </c>
      <c r="EO2" s="4">
        <v>46.87240450179273</v>
      </c>
      <c r="EP2" s="4">
        <v>46.786079067727563</v>
      </c>
      <c r="EQ2" s="4">
        <v>46.690217709392485</v>
      </c>
      <c r="ER2" s="4">
        <v>46.587457861950675</v>
      </c>
      <c r="ES2" s="4">
        <v>46.48892616560039</v>
      </c>
      <c r="ET2" s="4">
        <v>46.397515165433624</v>
      </c>
      <c r="EU2" s="4">
        <v>46.313342578324487</v>
      </c>
      <c r="EV2" s="4">
        <v>46.236527039564223</v>
      </c>
      <c r="EW2" s="4">
        <v>46.167188197609683</v>
      </c>
      <c r="EX2" s="4">
        <v>46.105446629855741</v>
      </c>
      <c r="EY2" s="4">
        <v>46.05142388265272</v>
      </c>
      <c r="EZ2" s="4">
        <v>46.005242498666277</v>
      </c>
      <c r="FA2" s="4">
        <v>45.967025947400039</v>
      </c>
      <c r="FB2" s="4">
        <v>45.936898671518335</v>
      </c>
      <c r="FC2" s="4">
        <v>45.914986097370367</v>
      </c>
      <c r="FD2" s="4">
        <v>45.901414597094622</v>
      </c>
      <c r="FE2" s="4">
        <v>45.896311515988621</v>
      </c>
      <c r="FF2" s="4">
        <v>45.899805157766941</v>
      </c>
      <c r="FG2" s="4">
        <v>45.912024801415228</v>
      </c>
      <c r="FH2" s="4">
        <v>45.93310067591181</v>
      </c>
      <c r="FI2" s="4">
        <v>45.963163993925313</v>
      </c>
      <c r="FJ2" s="4">
        <v>46.002346911803507</v>
      </c>
      <c r="FK2" s="4">
        <v>46.050782561161142</v>
      </c>
      <c r="FL2" s="4">
        <v>46.108605048878758</v>
      </c>
      <c r="FM2" s="4">
        <v>46.175949425512258</v>
      </c>
      <c r="FN2" s="4">
        <v>46.252951725314851</v>
      </c>
      <c r="FO2" s="4">
        <v>46.339748930420598</v>
      </c>
      <c r="FP2" s="4"/>
      <c r="FR2">
        <f>AVERAGE(AZ2:FO2)</f>
        <v>47.305279283803543</v>
      </c>
    </row>
    <row r="3" spans="1:174" x14ac:dyDescent="0.25">
      <c r="A3" s="4">
        <v>1</v>
      </c>
      <c r="B3" s="5">
        <v>40854</v>
      </c>
      <c r="C3" s="5">
        <v>40860</v>
      </c>
      <c r="D3" s="4">
        <v>46.434764503294474</v>
      </c>
      <c r="E3" s="4">
        <v>46.531231728708249</v>
      </c>
      <c r="F3" s="4">
        <v>46.627444493184804</v>
      </c>
      <c r="G3" s="4">
        <v>46.723399282907117</v>
      </c>
      <c r="H3" s="4">
        <v>46.819092578996816</v>
      </c>
      <c r="I3" s="4">
        <v>46.914520806983518</v>
      </c>
      <c r="J3" s="4">
        <v>47.00968040839394</v>
      </c>
      <c r="K3" s="4">
        <v>47.104567760735868</v>
      </c>
      <c r="L3" s="4">
        <v>47.199179253307719</v>
      </c>
      <c r="M3" s="4">
        <v>47.293511219809929</v>
      </c>
      <c r="N3" s="4">
        <v>47.38755999099039</v>
      </c>
      <c r="O3" s="4">
        <v>47.481321867273273</v>
      </c>
      <c r="P3" s="4">
        <v>47.574793122964351</v>
      </c>
      <c r="Q3" s="4">
        <v>47.667970012572383</v>
      </c>
      <c r="R3" s="4">
        <v>47.760848764491101</v>
      </c>
      <c r="S3" s="4">
        <v>47.853425578892512</v>
      </c>
      <c r="T3" s="4">
        <v>47.945696640363877</v>
      </c>
      <c r="U3" s="4">
        <v>48.037658101056714</v>
      </c>
      <c r="V3" s="4">
        <v>48.129306101749904</v>
      </c>
      <c r="W3" s="4">
        <v>48.220636740261</v>
      </c>
      <c r="X3" s="4">
        <v>48.311646103031784</v>
      </c>
      <c r="Y3" s="4">
        <v>48.402330252494238</v>
      </c>
      <c r="Z3" s="4">
        <v>48.492685231282145</v>
      </c>
      <c r="AA3" s="4">
        <v>48.58270703485821</v>
      </c>
      <c r="AB3" s="4">
        <v>48.6723916683653</v>
      </c>
      <c r="AC3" s="4">
        <v>48.761735087669507</v>
      </c>
      <c r="AD3" s="4">
        <v>48.850733230943064</v>
      </c>
      <c r="AE3" s="4">
        <v>48.939382020774097</v>
      </c>
      <c r="AF3" s="4">
        <v>49.02767734520765</v>
      </c>
      <c r="AG3" s="4">
        <v>49.115615070391961</v>
      </c>
      <c r="AH3" s="4">
        <v>49.203191044776275</v>
      </c>
      <c r="AI3" s="4">
        <v>49.290401086487051</v>
      </c>
      <c r="AJ3" s="4">
        <v>49.377240993850421</v>
      </c>
      <c r="AK3" s="4">
        <v>49.463706534868685</v>
      </c>
      <c r="AL3" s="4">
        <v>49.549793459848047</v>
      </c>
      <c r="AM3" s="4">
        <v>49.635497488770667</v>
      </c>
      <c r="AN3" s="4">
        <v>49.72081433024281</v>
      </c>
      <c r="AO3" s="4">
        <v>49.805739652014253</v>
      </c>
      <c r="AP3" s="4">
        <v>49.8902691104621</v>
      </c>
      <c r="AQ3" s="4">
        <v>49.974398340056126</v>
      </c>
      <c r="AR3" s="4">
        <v>50.058122925991213</v>
      </c>
      <c r="AS3" s="4">
        <v>50.141438463142912</v>
      </c>
      <c r="AT3" s="4">
        <v>50.224340503423704</v>
      </c>
      <c r="AU3" s="4">
        <v>50.306824583164563</v>
      </c>
      <c r="AV3" s="4">
        <v>50.38888620415198</v>
      </c>
      <c r="AW3" s="4">
        <v>50.470520848379159</v>
      </c>
      <c r="AX3" s="4">
        <v>50.551723990673125</v>
      </c>
      <c r="AY3" s="4">
        <v>50.63249104394869</v>
      </c>
      <c r="AZ3" s="4">
        <v>50.712817441332938</v>
      </c>
      <c r="BA3" s="4">
        <v>50.792698556143215</v>
      </c>
      <c r="BB3" s="4">
        <v>50.872129758745864</v>
      </c>
      <c r="BC3" s="4">
        <v>50.951106391289017</v>
      </c>
      <c r="BD3" s="4">
        <v>51.029623763482256</v>
      </c>
      <c r="BE3" s="4">
        <v>51.107677171559857</v>
      </c>
      <c r="BF3" s="4">
        <v>51.185261883532952</v>
      </c>
      <c r="BG3" s="4">
        <v>51.262373143402407</v>
      </c>
      <c r="BH3" s="4">
        <v>51.339006156421178</v>
      </c>
      <c r="BI3" s="4">
        <v>51.415156152261112</v>
      </c>
      <c r="BJ3" s="4">
        <v>51.490818264993827</v>
      </c>
      <c r="BK3" s="4">
        <v>51.565987663640037</v>
      </c>
      <c r="BL3" s="4">
        <v>51.640659470048064</v>
      </c>
      <c r="BM3" s="4">
        <v>51.714828784159899</v>
      </c>
      <c r="BN3" s="4">
        <v>51.788490671384835</v>
      </c>
      <c r="BO3" s="4">
        <v>51.861640200489894</v>
      </c>
      <c r="BP3" s="4">
        <v>51.934272378337909</v>
      </c>
      <c r="BQ3" s="4">
        <v>52.006382231993051</v>
      </c>
      <c r="BR3" s="4">
        <v>52.077964724510657</v>
      </c>
      <c r="BS3" s="4">
        <v>52.149014811773526</v>
      </c>
      <c r="BT3" s="4">
        <v>52.219527440401968</v>
      </c>
      <c r="BU3" s="4">
        <v>52.289497501416221</v>
      </c>
      <c r="BV3" s="4">
        <v>52.358919884992453</v>
      </c>
      <c r="BW3" s="4">
        <v>52.427789450978665</v>
      </c>
      <c r="BX3" s="4">
        <v>52.496101041531723</v>
      </c>
      <c r="BY3" s="4">
        <v>52.563849460057888</v>
      </c>
      <c r="BZ3" s="4">
        <v>52.631029485954123</v>
      </c>
      <c r="CA3" s="4">
        <v>52.697635906194371</v>
      </c>
      <c r="CB3" s="4">
        <v>52.76366344162745</v>
      </c>
      <c r="CC3" s="4">
        <v>52.829106810150279</v>
      </c>
      <c r="CD3" s="4">
        <v>52.89396070986259</v>
      </c>
      <c r="CE3" s="4">
        <v>52.958219808534963</v>
      </c>
      <c r="CF3" s="4">
        <v>53.021878743614273</v>
      </c>
      <c r="CG3" s="4">
        <v>53.084932134852536</v>
      </c>
      <c r="CH3" s="4">
        <v>53.147374584311933</v>
      </c>
      <c r="CI3" s="4">
        <v>53.209200655301338</v>
      </c>
      <c r="CJ3" s="4">
        <v>53.270404906075427</v>
      </c>
      <c r="CK3" s="4">
        <v>53.330981856136916</v>
      </c>
      <c r="CL3" s="4">
        <v>53.390925988344627</v>
      </c>
      <c r="CM3" s="4">
        <v>53.450231809982427</v>
      </c>
      <c r="CN3" s="4">
        <v>53.508893743252557</v>
      </c>
      <c r="CO3" s="4">
        <v>53.566906232681383</v>
      </c>
      <c r="CP3" s="4">
        <v>53.624263681932767</v>
      </c>
      <c r="CQ3" s="4">
        <v>53.680960455925813</v>
      </c>
      <c r="CR3" s="4">
        <v>53.736990925048147</v>
      </c>
      <c r="CS3" s="4">
        <v>53.79234941672572</v>
      </c>
      <c r="CT3" s="4">
        <v>53.847030234377257</v>
      </c>
      <c r="CU3" s="4">
        <v>53.901027663727213</v>
      </c>
      <c r="CV3" s="4">
        <v>53.954335968596162</v>
      </c>
      <c r="CW3" s="4">
        <v>54.006949378267507</v>
      </c>
      <c r="CX3" s="4">
        <v>54.058862108542854</v>
      </c>
      <c r="CY3" s="4">
        <v>54.110068340686688</v>
      </c>
      <c r="CZ3" s="4">
        <v>54.160562244586728</v>
      </c>
      <c r="DA3" s="4">
        <v>54.210337959805962</v>
      </c>
      <c r="DB3" s="4">
        <v>54.259389595577566</v>
      </c>
      <c r="DC3" s="4">
        <v>54.307711247659078</v>
      </c>
      <c r="DD3" s="4">
        <v>54.355296987790872</v>
      </c>
      <c r="DE3" s="4">
        <v>54.402140846865564</v>
      </c>
      <c r="DF3" s="4">
        <v>54.448236861240204</v>
      </c>
      <c r="DG3" s="4">
        <v>54.493579007472363</v>
      </c>
      <c r="DH3" s="4">
        <v>54.538161269686029</v>
      </c>
      <c r="DI3" s="4">
        <v>54.581977593263098</v>
      </c>
      <c r="DJ3" s="4">
        <v>54.625021895363751</v>
      </c>
      <c r="DK3" s="4">
        <v>54.667288090192521</v>
      </c>
      <c r="DL3" s="4">
        <v>54.70877003004226</v>
      </c>
      <c r="DM3" s="4">
        <v>54.749461589525154</v>
      </c>
      <c r="DN3" s="4">
        <v>54.789356579232575</v>
      </c>
      <c r="DO3" s="4">
        <v>54.828448811013736</v>
      </c>
      <c r="DP3" s="4">
        <v>54.866732062184113</v>
      </c>
      <c r="DQ3" s="4">
        <v>54.904200081833686</v>
      </c>
      <c r="DR3" s="4">
        <v>54.940846622418341</v>
      </c>
      <c r="DS3" s="4">
        <v>54.976665357638034</v>
      </c>
      <c r="DT3" s="4">
        <v>55.011649996140783</v>
      </c>
      <c r="DU3" s="4">
        <v>55.045794195192521</v>
      </c>
      <c r="DV3" s="4">
        <v>55.079091579623288</v>
      </c>
      <c r="DW3" s="4">
        <v>55.111535764998905</v>
      </c>
      <c r="DX3" s="4">
        <v>55.14312033865901</v>
      </c>
      <c r="DY3" s="4">
        <v>55.173838868150476</v>
      </c>
      <c r="DZ3" s="4">
        <v>55.203684888582622</v>
      </c>
      <c r="EA3" s="4">
        <v>55.232651908949734</v>
      </c>
      <c r="EB3" s="4">
        <v>55.260733435298995</v>
      </c>
      <c r="EC3" s="4">
        <v>55.287922920183632</v>
      </c>
      <c r="ED3" s="4">
        <v>55.31421381952277</v>
      </c>
      <c r="EE3" s="4">
        <v>55.339599542061435</v>
      </c>
      <c r="EF3" s="4">
        <v>55.364073480959881</v>
      </c>
      <c r="EG3" s="4">
        <v>55.387629024322806</v>
      </c>
      <c r="EH3" s="4">
        <v>55.41025950043975</v>
      </c>
      <c r="EI3" s="4">
        <v>55.431958243080715</v>
      </c>
      <c r="EJ3" s="4">
        <v>55.452718545154312</v>
      </c>
      <c r="EK3" s="4">
        <v>55.47253368819441</v>
      </c>
      <c r="EL3" s="4">
        <v>55.491396919198735</v>
      </c>
      <c r="EM3" s="4">
        <v>55.50930146536615</v>
      </c>
      <c r="EN3" s="4">
        <v>55.526240531991235</v>
      </c>
      <c r="EO3" s="4">
        <v>55.542207294041098</v>
      </c>
      <c r="EP3" s="4">
        <v>55.557194906686718</v>
      </c>
      <c r="EQ3" s="4">
        <v>55.571196509511552</v>
      </c>
      <c r="ER3" s="4">
        <v>55.584205201242739</v>
      </c>
      <c r="ES3" s="4">
        <v>55.596214067127029</v>
      </c>
      <c r="ET3" s="4">
        <v>55.607216162085734</v>
      </c>
      <c r="EU3" s="4">
        <v>55.617204525452379</v>
      </c>
      <c r="EV3" s="4">
        <v>55.626172174654478</v>
      </c>
      <c r="EW3" s="4">
        <v>55.634112086269042</v>
      </c>
      <c r="EX3" s="4">
        <v>55.641017221284223</v>
      </c>
      <c r="EY3" s="4">
        <v>55.646880529309712</v>
      </c>
      <c r="EZ3" s="4">
        <v>55.651694919104003</v>
      </c>
      <c r="FA3" s="4">
        <v>55.655453283838085</v>
      </c>
      <c r="FB3" s="4">
        <v>55.658148488460888</v>
      </c>
      <c r="FC3" s="4">
        <v>55.659773376019452</v>
      </c>
      <c r="FD3" s="4">
        <v>55.660320761337026</v>
      </c>
      <c r="FE3" s="4">
        <v>55.65978345417895</v>
      </c>
      <c r="FF3" s="4">
        <v>55.658154204507646</v>
      </c>
      <c r="FG3" s="4">
        <v>55.655425778281611</v>
      </c>
      <c r="FH3" s="4">
        <v>55.651590887967743</v>
      </c>
      <c r="FI3" s="4">
        <v>55.646642228346231</v>
      </c>
      <c r="FJ3" s="4">
        <v>55.640572487026134</v>
      </c>
      <c r="FK3" s="4">
        <v>55.633374310769391</v>
      </c>
      <c r="FL3" s="4">
        <v>55.625040313901039</v>
      </c>
      <c r="FM3" s="4">
        <v>55.615563114104205</v>
      </c>
      <c r="FN3" s="4">
        <v>55.604935286119407</v>
      </c>
      <c r="FO3" s="4">
        <v>55.593149389078555</v>
      </c>
      <c r="FP3" s="4"/>
    </row>
    <row r="4" spans="1:174" x14ac:dyDescent="0.25">
      <c r="A4" s="4">
        <v>1</v>
      </c>
      <c r="B4" s="5">
        <v>40861</v>
      </c>
      <c r="C4" s="5">
        <v>40867</v>
      </c>
      <c r="D4" s="4">
        <v>55.580404824875949</v>
      </c>
      <c r="E4" s="4">
        <v>55.567524325988444</v>
      </c>
      <c r="F4" s="4">
        <v>55.554714552085919</v>
      </c>
      <c r="G4" s="4">
        <v>55.541975976418136</v>
      </c>
      <c r="H4" s="4">
        <v>55.529309037900646</v>
      </c>
      <c r="I4" s="4">
        <v>55.516714202165971</v>
      </c>
      <c r="J4" s="4">
        <v>55.504191925768978</v>
      </c>
      <c r="K4" s="4">
        <v>55.491742670934308</v>
      </c>
      <c r="L4" s="4">
        <v>55.479366899232467</v>
      </c>
      <c r="M4" s="4">
        <v>55.467065058947249</v>
      </c>
      <c r="N4" s="4">
        <v>55.454837644034534</v>
      </c>
      <c r="O4" s="4">
        <v>55.442685090947109</v>
      </c>
      <c r="P4" s="4">
        <v>55.430607886020177</v>
      </c>
      <c r="Q4" s="4">
        <v>55.418606485458014</v>
      </c>
      <c r="R4" s="4">
        <v>55.406681365869488</v>
      </c>
      <c r="S4" s="4">
        <v>55.394833005316045</v>
      </c>
      <c r="T4" s="4">
        <v>55.383061862256007</v>
      </c>
      <c r="U4" s="4">
        <v>55.371368417660079</v>
      </c>
      <c r="V4" s="4">
        <v>55.35975315605689</v>
      </c>
      <c r="W4" s="4">
        <v>55.348216538159178</v>
      </c>
      <c r="X4" s="4">
        <v>55.336759061929278</v>
      </c>
      <c r="Y4" s="4">
        <v>55.325381186781833</v>
      </c>
      <c r="Z4" s="4">
        <v>55.314083417794386</v>
      </c>
      <c r="AA4" s="4">
        <v>55.302866217285384</v>
      </c>
      <c r="AB4" s="4">
        <v>55.291730076396618</v>
      </c>
      <c r="AC4" s="4">
        <v>55.280675491941061</v>
      </c>
      <c r="AD4" s="4">
        <v>55.269702936908921</v>
      </c>
      <c r="AE4" s="4">
        <v>55.258812908912965</v>
      </c>
      <c r="AF4" s="4">
        <v>55.248005896488259</v>
      </c>
      <c r="AG4" s="4">
        <v>55.23728239172749</v>
      </c>
      <c r="AH4" s="4">
        <v>55.226642883968935</v>
      </c>
      <c r="AI4" s="4">
        <v>55.216087874531986</v>
      </c>
      <c r="AJ4" s="4">
        <v>55.205617855658041</v>
      </c>
      <c r="AK4" s="4">
        <v>55.195233331574343</v>
      </c>
      <c r="AL4" s="4">
        <v>55.184934791114763</v>
      </c>
      <c r="AM4" s="4">
        <v>55.17472273930705</v>
      </c>
      <c r="AN4" s="4">
        <v>55.16459767841873</v>
      </c>
      <c r="AO4" s="4">
        <v>55.154560120595825</v>
      </c>
      <c r="AP4" s="4">
        <v>55.144610556276533</v>
      </c>
      <c r="AQ4" s="4">
        <v>55.134749500510999</v>
      </c>
      <c r="AR4" s="4">
        <v>55.124977459279563</v>
      </c>
      <c r="AS4" s="4">
        <v>55.115294940009306</v>
      </c>
      <c r="AT4" s="4">
        <v>55.105702464223718</v>
      </c>
      <c r="AU4" s="4">
        <v>55.096200527519535</v>
      </c>
      <c r="AV4" s="4">
        <v>55.086789658532027</v>
      </c>
      <c r="AW4" s="4">
        <v>55.07747035787596</v>
      </c>
      <c r="AX4" s="4">
        <v>55.068243159198133</v>
      </c>
      <c r="AY4" s="4">
        <v>55.059108566022225</v>
      </c>
      <c r="AZ4" s="4">
        <v>55.050067106473278</v>
      </c>
      <c r="BA4" s="4">
        <v>55.04111929962049</v>
      </c>
      <c r="BB4" s="4">
        <v>55.03226566176059</v>
      </c>
      <c r="BC4" s="4">
        <v>55.023506729598679</v>
      </c>
      <c r="BD4" s="4">
        <v>55.014843018134769</v>
      </c>
      <c r="BE4" s="4">
        <v>55.006275058560732</v>
      </c>
      <c r="BF4" s="4">
        <v>54.997803375093376</v>
      </c>
      <c r="BG4" s="4">
        <v>54.989428503939862</v>
      </c>
      <c r="BH4" s="4">
        <v>54.981150974334369</v>
      </c>
      <c r="BI4" s="4">
        <v>54.972971312750865</v>
      </c>
      <c r="BJ4" s="4">
        <v>54.96489005764888</v>
      </c>
      <c r="BK4" s="4">
        <v>54.956907753151548</v>
      </c>
      <c r="BL4" s="4">
        <v>54.949024919567862</v>
      </c>
      <c r="BM4" s="4">
        <v>54.941242108139939</v>
      </c>
      <c r="BN4" s="4">
        <v>54.933559852608717</v>
      </c>
      <c r="BO4" s="4">
        <v>54.925978700810482</v>
      </c>
      <c r="BP4" s="4">
        <v>54.91849918307561</v>
      </c>
      <c r="BQ4" s="4">
        <v>54.911121862776</v>
      </c>
      <c r="BR4" s="4">
        <v>54.903847271052726</v>
      </c>
      <c r="BS4" s="4">
        <v>54.896675951017365</v>
      </c>
      <c r="BT4" s="4">
        <v>54.889608470406728</v>
      </c>
      <c r="BU4" s="4">
        <v>54.882645360503084</v>
      </c>
      <c r="BV4" s="4">
        <v>54.875787189842704</v>
      </c>
      <c r="BW4" s="4">
        <v>54.869034488405653</v>
      </c>
      <c r="BX4" s="4">
        <v>54.862387836054843</v>
      </c>
      <c r="BY4" s="4">
        <v>54.85584777410309</v>
      </c>
      <c r="BZ4" s="4">
        <v>54.849414862158412</v>
      </c>
      <c r="CA4" s="4">
        <v>54.843089657071651</v>
      </c>
      <c r="CB4" s="4">
        <v>54.83687272978154</v>
      </c>
      <c r="CC4" s="4">
        <v>54.830764627413238</v>
      </c>
      <c r="CD4" s="4">
        <v>54.824765923810631</v>
      </c>
      <c r="CE4" s="4">
        <v>54.818877179537353</v>
      </c>
      <c r="CF4" s="4">
        <v>54.813098960813221</v>
      </c>
      <c r="CG4" s="4">
        <v>54.807431833214089</v>
      </c>
      <c r="CH4" s="4">
        <v>54.801876372187486</v>
      </c>
      <c r="CI4" s="4">
        <v>54.796433142001014</v>
      </c>
      <c r="CJ4" s="4">
        <v>54.791102716801355</v>
      </c>
      <c r="CK4" s="4">
        <v>54.785885670077015</v>
      </c>
      <c r="CL4" s="4">
        <v>54.780782574673225</v>
      </c>
      <c r="CM4" s="4">
        <v>54.775794013298686</v>
      </c>
      <c r="CN4" s="4">
        <v>54.77092055539147</v>
      </c>
      <c r="CO4" s="4">
        <v>54.766162786572217</v>
      </c>
      <c r="CP4" s="4">
        <v>54.761521279173941</v>
      </c>
      <c r="CQ4" s="4">
        <v>54.75699663226257</v>
      </c>
      <c r="CR4" s="4">
        <v>54.752589404232637</v>
      </c>
      <c r="CS4" s="4">
        <v>54.748300203365552</v>
      </c>
      <c r="CT4" s="4">
        <v>54.744129609923959</v>
      </c>
      <c r="CU4" s="4">
        <v>54.74007819718895</v>
      </c>
      <c r="CV4" s="4">
        <v>54.736146573599534</v>
      </c>
      <c r="CW4" s="4">
        <v>54.732335319555439</v>
      </c>
      <c r="CX4" s="4">
        <v>54.728645033766554</v>
      </c>
      <c r="CY4" s="4">
        <v>54.725076303756708</v>
      </c>
      <c r="CZ4" s="4">
        <v>54.721629733241187</v>
      </c>
      <c r="DA4" s="4">
        <v>54.718305904229531</v>
      </c>
      <c r="DB4" s="4">
        <v>54.715105425456095</v>
      </c>
      <c r="DC4" s="4">
        <v>54.712028904996984</v>
      </c>
      <c r="DD4" s="4">
        <v>54.709076920797678</v>
      </c>
      <c r="DE4" s="4">
        <v>54.706250094372038</v>
      </c>
      <c r="DF4" s="4">
        <v>54.703549021318146</v>
      </c>
      <c r="DG4" s="4">
        <v>54.700974313418065</v>
      </c>
      <c r="DH4" s="4">
        <v>54.69852657127938</v>
      </c>
      <c r="DI4" s="4">
        <v>54.696206403281728</v>
      </c>
      <c r="DJ4" s="4">
        <v>54.694014417145148</v>
      </c>
      <c r="DK4" s="4">
        <v>54.691951238899165</v>
      </c>
      <c r="DL4" s="4">
        <v>54.690017460218314</v>
      </c>
      <c r="DM4" s="4">
        <v>54.688213714252768</v>
      </c>
      <c r="DN4" s="4">
        <v>54.686540599791563</v>
      </c>
      <c r="DO4" s="4">
        <v>54.684998746575658</v>
      </c>
      <c r="DP4" s="4">
        <v>54.683588766835939</v>
      </c>
      <c r="DQ4" s="4">
        <v>54.682311278471765</v>
      </c>
      <c r="DR4" s="4">
        <v>54.681166909258899</v>
      </c>
      <c r="DS4" s="4">
        <v>54.680156280005889</v>
      </c>
      <c r="DT4" s="4">
        <v>54.679280015075882</v>
      </c>
      <c r="DU4" s="4">
        <v>54.678538733975252</v>
      </c>
      <c r="DV4" s="4">
        <v>54.677933074499485</v>
      </c>
      <c r="DW4" s="4">
        <v>54.677463654850051</v>
      </c>
      <c r="DX4" s="4">
        <v>54.677131113628668</v>
      </c>
      <c r="DY4" s="4">
        <v>54.676936078261186</v>
      </c>
      <c r="DZ4" s="4">
        <v>54.676879186040296</v>
      </c>
      <c r="EA4" s="4">
        <v>54.676961060979892</v>
      </c>
      <c r="EB4" s="4">
        <v>54.677182347497414</v>
      </c>
      <c r="EC4" s="4">
        <v>54.677543685146148</v>
      </c>
      <c r="ED4" s="4">
        <v>54.678045704406465</v>
      </c>
      <c r="EE4" s="4">
        <v>54.678689049841118</v>
      </c>
      <c r="EF4" s="4">
        <v>54.679474369574223</v>
      </c>
      <c r="EG4" s="4">
        <v>54.680402296341924</v>
      </c>
      <c r="EH4" s="4">
        <v>54.681473476967547</v>
      </c>
      <c r="EI4" s="4">
        <v>54.682688561826872</v>
      </c>
      <c r="EJ4" s="4">
        <v>54.684048198539934</v>
      </c>
      <c r="EK4" s="4">
        <v>54.685553027767774</v>
      </c>
      <c r="EL4" s="4">
        <v>54.687203712668428</v>
      </c>
      <c r="EM4" s="4">
        <v>54.689000894696264</v>
      </c>
      <c r="EN4" s="4">
        <v>54.690945233605532</v>
      </c>
      <c r="EO4" s="4">
        <v>54.693037377969887</v>
      </c>
      <c r="EP4" s="4">
        <v>54.695277994661524</v>
      </c>
      <c r="EQ4" s="4">
        <v>54.697667722524315</v>
      </c>
      <c r="ER4" s="4">
        <v>54.700207243974631</v>
      </c>
      <c r="ES4" s="4">
        <v>54.702897207076575</v>
      </c>
      <c r="ET4" s="4">
        <v>54.705738267677226</v>
      </c>
      <c r="EU4" s="4">
        <v>54.708731106228477</v>
      </c>
      <c r="EV4" s="4">
        <v>54.711876368849666</v>
      </c>
      <c r="EW4" s="4">
        <v>54.71517473889444</v>
      </c>
      <c r="EX4" s="4">
        <v>54.718626878029724</v>
      </c>
      <c r="EY4" s="4">
        <v>54.72223345145585</v>
      </c>
      <c r="EZ4" s="4">
        <v>54.725995125854745</v>
      </c>
      <c r="FA4" s="4">
        <v>54.729912590392338</v>
      </c>
      <c r="FB4" s="4">
        <v>54.733986506226763</v>
      </c>
      <c r="FC4" s="4">
        <v>54.738217552807136</v>
      </c>
      <c r="FD4" s="4">
        <v>54.742606404718451</v>
      </c>
      <c r="FE4" s="4">
        <v>54.747153735900341</v>
      </c>
      <c r="FF4" s="4">
        <v>54.751860238582886</v>
      </c>
      <c r="FG4" s="4">
        <v>54.756726581186015</v>
      </c>
      <c r="FH4" s="4">
        <v>54.761753450430319</v>
      </c>
      <c r="FI4" s="4">
        <v>54.766941530275126</v>
      </c>
      <c r="FJ4" s="4">
        <v>54.7722915103448</v>
      </c>
      <c r="FK4" s="4">
        <v>54.7778040690851</v>
      </c>
      <c r="FL4" s="4">
        <v>54.78347990113533</v>
      </c>
      <c r="FM4" s="4">
        <v>54.789319696269239</v>
      </c>
      <c r="FN4" s="4">
        <v>54.795324141502775</v>
      </c>
      <c r="FO4" s="4">
        <v>54.801493927411144</v>
      </c>
      <c r="FP4" s="4"/>
    </row>
    <row r="5" spans="1:174" x14ac:dyDescent="0.25">
      <c r="A5" s="4">
        <v>1</v>
      </c>
      <c r="B5" s="5">
        <v>40868</v>
      </c>
      <c r="C5" s="5">
        <v>40874</v>
      </c>
      <c r="D5" s="4">
        <v>54.807797575916609</v>
      </c>
      <c r="E5" s="4">
        <v>54.814106760200303</v>
      </c>
      <c r="F5" s="4">
        <v>54.820389262405826</v>
      </c>
      <c r="G5" s="4">
        <v>54.826644971783317</v>
      </c>
      <c r="H5" s="4">
        <v>54.832873775268496</v>
      </c>
      <c r="I5" s="4">
        <v>54.839075572204841</v>
      </c>
      <c r="J5" s="4">
        <v>54.84525024697421</v>
      </c>
      <c r="K5" s="4">
        <v>54.851397698480142</v>
      </c>
      <c r="L5" s="4">
        <v>54.85751779591773</v>
      </c>
      <c r="M5" s="4">
        <v>54.86361045460302</v>
      </c>
      <c r="N5" s="4">
        <v>54.869675549602142</v>
      </c>
      <c r="O5" s="4">
        <v>54.875712974725886</v>
      </c>
      <c r="P5" s="4">
        <v>54.881722619348572</v>
      </c>
      <c r="Q5" s="4">
        <v>54.887704368408642</v>
      </c>
      <c r="R5" s="4">
        <v>54.893658119264636</v>
      </c>
      <c r="S5" s="4">
        <v>54.89958375220089</v>
      </c>
      <c r="T5" s="4">
        <v>54.905481159924541</v>
      </c>
      <c r="U5" s="4">
        <v>54.911350230695994</v>
      </c>
      <c r="V5" s="4">
        <v>54.917190852572361</v>
      </c>
      <c r="W5" s="4">
        <v>54.923002904947822</v>
      </c>
      <c r="X5" s="4">
        <v>54.928786290174713</v>
      </c>
      <c r="Y5" s="4">
        <v>54.934540887215427</v>
      </c>
      <c r="Z5" s="4">
        <v>54.94026658323078</v>
      </c>
      <c r="AA5" s="4">
        <v>54.945963267270379</v>
      </c>
      <c r="AB5" s="4">
        <v>54.951630826053687</v>
      </c>
      <c r="AC5" s="4">
        <v>54.957269139770276</v>
      </c>
      <c r="AD5" s="4">
        <v>54.962878101007881</v>
      </c>
      <c r="AE5" s="4">
        <v>54.968457593726122</v>
      </c>
      <c r="AF5" s="4">
        <v>54.974007510080327</v>
      </c>
      <c r="AG5" s="4">
        <v>54.97952772725867</v>
      </c>
      <c r="AH5" s="4">
        <v>54.985018130662787</v>
      </c>
      <c r="AI5" s="4">
        <v>54.990478611783594</v>
      </c>
      <c r="AJ5" s="4">
        <v>54.995909053462029</v>
      </c>
      <c r="AK5" s="4">
        <v>55.00130932990816</v>
      </c>
      <c r="AL5" s="4">
        <v>55.006679340376792</v>
      </c>
      <c r="AM5" s="4">
        <v>55.012018967042444</v>
      </c>
      <c r="AN5" s="4">
        <v>55.017328085561275</v>
      </c>
      <c r="AO5" s="4">
        <v>55.022606581883323</v>
      </c>
      <c r="AP5" s="4">
        <v>55.027854348061588</v>
      </c>
      <c r="AQ5" s="4">
        <v>55.033071261177845</v>
      </c>
      <c r="AR5" s="4">
        <v>55.0382571981079</v>
      </c>
      <c r="AS5" s="4">
        <v>55.043412056557464</v>
      </c>
      <c r="AT5" s="4">
        <v>55.048535706627504</v>
      </c>
      <c r="AU5" s="4">
        <v>55.053628030845879</v>
      </c>
      <c r="AV5" s="4">
        <v>55.058688926252529</v>
      </c>
      <c r="AW5" s="4">
        <v>55.063718258086979</v>
      </c>
      <c r="AX5" s="4">
        <v>55.068715914513419</v>
      </c>
      <c r="AY5" s="4">
        <v>55.073681777183872</v>
      </c>
      <c r="AZ5" s="4">
        <v>55.078615729616601</v>
      </c>
      <c r="BA5" s="4">
        <v>55.083517650893384</v>
      </c>
      <c r="BB5" s="4">
        <v>55.088387419898858</v>
      </c>
      <c r="BC5" s="4">
        <v>55.093224919480114</v>
      </c>
      <c r="BD5" s="4">
        <v>55.098030034387335</v>
      </c>
      <c r="BE5" s="4">
        <v>55.102802634407041</v>
      </c>
      <c r="BF5" s="4">
        <v>55.107542610152926</v>
      </c>
      <c r="BG5" s="4">
        <v>55.112249837283201</v>
      </c>
      <c r="BH5" s="4">
        <v>55.116924193353057</v>
      </c>
      <c r="BI5" s="4">
        <v>55.121565559877389</v>
      </c>
      <c r="BJ5" s="4">
        <v>55.126173816079842</v>
      </c>
      <c r="BK5" s="4">
        <v>55.130748840940555</v>
      </c>
      <c r="BL5" s="4">
        <v>55.135290511115677</v>
      </c>
      <c r="BM5" s="4">
        <v>55.139798707255174</v>
      </c>
      <c r="BN5" s="4">
        <v>55.144273314007606</v>
      </c>
      <c r="BO5" s="4">
        <v>55.148714192617973</v>
      </c>
      <c r="BP5" s="4">
        <v>55.153121239926357</v>
      </c>
      <c r="BQ5" s="4">
        <v>55.157494318851015</v>
      </c>
      <c r="BR5" s="4">
        <v>55.161833315248529</v>
      </c>
      <c r="BS5" s="4">
        <v>55.166138106348043</v>
      </c>
      <c r="BT5" s="4">
        <v>55.170408560709596</v>
      </c>
      <c r="BU5" s="4">
        <v>55.174644565650894</v>
      </c>
      <c r="BV5" s="4">
        <v>55.178845991396372</v>
      </c>
      <c r="BW5" s="4">
        <v>55.183012716399567</v>
      </c>
      <c r="BX5" s="4">
        <v>55.18714461465634</v>
      </c>
      <c r="BY5" s="4">
        <v>55.191241566275075</v>
      </c>
      <c r="BZ5" s="4">
        <v>55.195303442715506</v>
      </c>
      <c r="CA5" s="4">
        <v>55.19933012153146</v>
      </c>
      <c r="CB5" s="4">
        <v>55.203321475842294</v>
      </c>
      <c r="CC5" s="4">
        <v>55.207277386981453</v>
      </c>
      <c r="CD5" s="4">
        <v>55.211197717094322</v>
      </c>
      <c r="CE5" s="4">
        <v>55.215082359703182</v>
      </c>
      <c r="CF5" s="4">
        <v>55.218931168089931</v>
      </c>
      <c r="CG5" s="4">
        <v>55.222744026907911</v>
      </c>
      <c r="CH5" s="4">
        <v>55.226520816382127</v>
      </c>
      <c r="CI5" s="4">
        <v>55.230261395447911</v>
      </c>
      <c r="CJ5" s="4">
        <v>55.23396565441405</v>
      </c>
      <c r="CK5" s="4">
        <v>55.237633451783417</v>
      </c>
      <c r="CL5" s="4">
        <v>55.241264662672613</v>
      </c>
      <c r="CM5" s="4">
        <v>55.244859170415054</v>
      </c>
      <c r="CN5" s="4">
        <v>55.248416839161585</v>
      </c>
      <c r="CO5" s="4">
        <v>55.251937541266891</v>
      </c>
      <c r="CP5" s="4">
        <v>55.255421148863967</v>
      </c>
      <c r="CQ5" s="4">
        <v>55.258867538081695</v>
      </c>
      <c r="CR5" s="4">
        <v>55.262276576396914</v>
      </c>
      <c r="CS5" s="4">
        <v>55.265648139499888</v>
      </c>
      <c r="CT5" s="4">
        <v>55.26898209231225</v>
      </c>
      <c r="CU5" s="4">
        <v>55.272278312189982</v>
      </c>
      <c r="CV5" s="4">
        <v>55.275536665726612</v>
      </c>
      <c r="CW5" s="4">
        <v>55.278757025615811</v>
      </c>
      <c r="CX5" s="4">
        <v>55.28193925590476</v>
      </c>
      <c r="CY5" s="4">
        <v>55.285083243587813</v>
      </c>
      <c r="CZ5" s="4">
        <v>55.288188839634486</v>
      </c>
      <c r="DA5" s="4">
        <v>55.291255926385716</v>
      </c>
      <c r="DB5" s="4">
        <v>55.294284358579759</v>
      </c>
      <c r="DC5" s="4">
        <v>55.29727402864475</v>
      </c>
      <c r="DD5" s="4">
        <v>55.300224786663463</v>
      </c>
      <c r="DE5" s="4">
        <v>55.303136505674061</v>
      </c>
      <c r="DF5" s="4">
        <v>55.306009056376432</v>
      </c>
      <c r="DG5" s="4">
        <v>55.308842309254864</v>
      </c>
      <c r="DH5" s="4">
        <v>55.311636126144414</v>
      </c>
      <c r="DI5" s="4">
        <v>55.314390379196475</v>
      </c>
      <c r="DJ5" s="4">
        <v>55.317104936119826</v>
      </c>
      <c r="DK5" s="4">
        <v>55.319779666520894</v>
      </c>
      <c r="DL5" s="4">
        <v>55.322414433453652</v>
      </c>
      <c r="DM5" s="4">
        <v>55.325009101864275</v>
      </c>
      <c r="DN5" s="4">
        <v>55.327563549114906</v>
      </c>
      <c r="DO5" s="4">
        <v>55.33007763128348</v>
      </c>
      <c r="DP5" s="4">
        <v>55.33255121686387</v>
      </c>
      <c r="DQ5" s="4">
        <v>55.334984176233299</v>
      </c>
      <c r="DR5" s="4">
        <v>55.337376371127888</v>
      </c>
      <c r="DS5" s="4">
        <v>55.339727669376465</v>
      </c>
      <c r="DT5" s="4">
        <v>55.342037938595006</v>
      </c>
      <c r="DU5" s="4">
        <v>55.344307039844352</v>
      </c>
      <c r="DV5" s="4">
        <v>55.346534838192085</v>
      </c>
      <c r="DW5" s="4">
        <v>55.348721202692111</v>
      </c>
      <c r="DX5" s="4">
        <v>55.350865993751107</v>
      </c>
      <c r="DY5" s="4">
        <v>55.352969077871826</v>
      </c>
      <c r="DZ5" s="4">
        <v>55.355030319235127</v>
      </c>
      <c r="EA5" s="4">
        <v>55.357049583903809</v>
      </c>
      <c r="EB5" s="4">
        <v>55.359026729290022</v>
      </c>
      <c r="EC5" s="4">
        <v>55.360961629444894</v>
      </c>
      <c r="ED5" s="4">
        <v>55.362854128702274</v>
      </c>
      <c r="EE5" s="4">
        <v>55.364704115414639</v>
      </c>
      <c r="EF5" s="4">
        <v>55.366511431369467</v>
      </c>
      <c r="EG5" s="4">
        <v>55.368275953935722</v>
      </c>
      <c r="EH5" s="4">
        <v>55.369997532891276</v>
      </c>
      <c r="EI5" s="4">
        <v>55.371676045168513</v>
      </c>
      <c r="EJ5" s="4">
        <v>55.373311335880956</v>
      </c>
      <c r="EK5" s="4">
        <v>55.374903273096841</v>
      </c>
      <c r="EL5" s="4">
        <v>55.376451728874827</v>
      </c>
      <c r="EM5" s="4">
        <v>55.377956556088897</v>
      </c>
      <c r="EN5" s="4">
        <v>55.379417607404342</v>
      </c>
      <c r="EO5" s="4">
        <v>55.38083476263143</v>
      </c>
      <c r="EP5" s="4">
        <v>55.382207863463513</v>
      </c>
      <c r="EQ5" s="4">
        <v>55.383536782953783</v>
      </c>
      <c r="ER5" s="4">
        <v>55.384821372879372</v>
      </c>
      <c r="ES5" s="4">
        <v>55.386061505853519</v>
      </c>
      <c r="ET5" s="4">
        <v>55.387257026891483</v>
      </c>
      <c r="EU5" s="4">
        <v>55.388407806060144</v>
      </c>
      <c r="EV5" s="4">
        <v>55.389513698459922</v>
      </c>
      <c r="EW5" s="4">
        <v>55.390574556878896</v>
      </c>
      <c r="EX5" s="4">
        <v>55.391590254913197</v>
      </c>
      <c r="EY5" s="4">
        <v>55.392560636487417</v>
      </c>
      <c r="EZ5" s="4">
        <v>55.393485576878426</v>
      </c>
      <c r="FA5" s="4">
        <v>55.394364915339665</v>
      </c>
      <c r="FB5" s="4">
        <v>55.395198524603011</v>
      </c>
      <c r="FC5" s="4">
        <v>55.395986249799726</v>
      </c>
      <c r="FD5" s="4">
        <v>55.396727959013049</v>
      </c>
      <c r="FE5" s="4">
        <v>55.397423511665345</v>
      </c>
      <c r="FF5" s="4">
        <v>55.398072748020923</v>
      </c>
      <c r="FG5" s="4">
        <v>55.398675546021742</v>
      </c>
      <c r="FH5" s="4">
        <v>55.399231749696717</v>
      </c>
      <c r="FI5" s="4">
        <v>55.399741215484624</v>
      </c>
      <c r="FJ5" s="4">
        <v>55.400203803820098</v>
      </c>
      <c r="FK5" s="4">
        <v>55.400619370706004</v>
      </c>
      <c r="FL5" s="4">
        <v>55.400987776124062</v>
      </c>
      <c r="FM5" s="4">
        <v>55.401308860904734</v>
      </c>
      <c r="FN5" s="4">
        <v>55.40158249300849</v>
      </c>
      <c r="FO5" s="4">
        <v>55.401808525451216</v>
      </c>
      <c r="FP5" s="4"/>
    </row>
    <row r="6" spans="1:174" x14ac:dyDescent="0.25">
      <c r="A6" s="4">
        <v>1</v>
      </c>
      <c r="B6" s="5">
        <v>40875</v>
      </c>
      <c r="C6" s="5">
        <v>40881</v>
      </c>
      <c r="D6" s="4">
        <v>55.401982286897585</v>
      </c>
      <c r="E6" s="4">
        <v>55.402085513911139</v>
      </c>
      <c r="F6" s="4">
        <v>55.402113449423517</v>
      </c>
      <c r="G6" s="4">
        <v>55.402065867900241</v>
      </c>
      <c r="H6" s="4">
        <v>55.401942549787719</v>
      </c>
      <c r="I6" s="4">
        <v>55.401743245684763</v>
      </c>
      <c r="J6" s="4">
        <v>55.401467737432014</v>
      </c>
      <c r="K6" s="4">
        <v>55.401115795998479</v>
      </c>
      <c r="L6" s="4">
        <v>55.400687179358748</v>
      </c>
      <c r="M6" s="4">
        <v>55.400181661985876</v>
      </c>
      <c r="N6" s="4">
        <v>55.399599015898637</v>
      </c>
      <c r="O6" s="4">
        <v>55.398938998026622</v>
      </c>
      <c r="P6" s="4">
        <v>55.398201386003151</v>
      </c>
      <c r="Q6" s="4">
        <v>55.397385942375074</v>
      </c>
      <c r="R6" s="4">
        <v>55.396492429333186</v>
      </c>
      <c r="S6" s="4">
        <v>55.395520623462374</v>
      </c>
      <c r="T6" s="4">
        <v>55.394470275726391</v>
      </c>
      <c r="U6" s="4">
        <v>55.393341168336278</v>
      </c>
      <c r="V6" s="4">
        <v>55.392133051540924</v>
      </c>
      <c r="W6" s="4">
        <v>55.390845698428677</v>
      </c>
      <c r="X6" s="4">
        <v>55.389478873305585</v>
      </c>
      <c r="Y6" s="4">
        <v>55.388032338006354</v>
      </c>
      <c r="Z6" s="4">
        <v>55.386505854051244</v>
      </c>
      <c r="AA6" s="4">
        <v>55.384899186778348</v>
      </c>
      <c r="AB6" s="4">
        <v>55.383212107528408</v>
      </c>
      <c r="AC6" s="4">
        <v>55.381444359895575</v>
      </c>
      <c r="AD6" s="4">
        <v>55.379595722934674</v>
      </c>
      <c r="AE6" s="4">
        <v>55.377665954283344</v>
      </c>
      <c r="AF6" s="4">
        <v>55.375654811230653</v>
      </c>
      <c r="AG6" s="4">
        <v>55.37356206125655</v>
      </c>
      <c r="AH6" s="4">
        <v>55.371387454621512</v>
      </c>
      <c r="AI6" s="4">
        <v>55.369130764422756</v>
      </c>
      <c r="AJ6" s="4">
        <v>55.366791748651252</v>
      </c>
      <c r="AK6" s="4">
        <v>55.364370158635694</v>
      </c>
      <c r="AL6" s="4">
        <v>55.361865762205262</v>
      </c>
      <c r="AM6" s="4">
        <v>55.359278312088364</v>
      </c>
      <c r="AN6" s="4">
        <v>55.356607573303862</v>
      </c>
      <c r="AO6" s="4">
        <v>55.35385329999896</v>
      </c>
      <c r="AP6" s="4">
        <v>55.351015252266926</v>
      </c>
      <c r="AQ6" s="4">
        <v>55.34809318777198</v>
      </c>
      <c r="AR6" s="4">
        <v>55.34508686591095</v>
      </c>
      <c r="AS6" s="4">
        <v>55.341996033105339</v>
      </c>
      <c r="AT6" s="4">
        <v>55.338820462811839</v>
      </c>
      <c r="AU6" s="4">
        <v>55.335559894418594</v>
      </c>
      <c r="AV6" s="4">
        <v>55.332214102786132</v>
      </c>
      <c r="AW6" s="4">
        <v>55.328782824510682</v>
      </c>
      <c r="AX6" s="4">
        <v>55.325265823213435</v>
      </c>
      <c r="AY6" s="4">
        <v>55.321662857958323</v>
      </c>
      <c r="AZ6" s="4">
        <v>55.317973681129281</v>
      </c>
      <c r="BA6" s="4">
        <v>55.314198036356579</v>
      </c>
      <c r="BB6" s="4">
        <v>55.31033569427634</v>
      </c>
      <c r="BC6" s="4">
        <v>55.306386395709175</v>
      </c>
      <c r="BD6" s="4">
        <v>55.302349900058729</v>
      </c>
      <c r="BE6" s="4">
        <v>55.298225960086818</v>
      </c>
      <c r="BF6" s="4">
        <v>55.29401432607645</v>
      </c>
      <c r="BG6" s="4">
        <v>55.28971475007797</v>
      </c>
      <c r="BH6" s="4">
        <v>55.285326987995091</v>
      </c>
      <c r="BI6" s="4">
        <v>55.280850782756836</v>
      </c>
      <c r="BJ6" s="4">
        <v>55.276285891674782</v>
      </c>
      <c r="BK6" s="4">
        <v>55.271632067501884</v>
      </c>
      <c r="BL6" s="4">
        <v>55.266889056322015</v>
      </c>
      <c r="BM6" s="4">
        <v>55.262056608081181</v>
      </c>
      <c r="BN6" s="4">
        <v>55.257134476588277</v>
      </c>
      <c r="BO6" s="4">
        <v>55.25212240476894</v>
      </c>
      <c r="BP6" s="4">
        <v>55.247020149941555</v>
      </c>
      <c r="BQ6" s="4">
        <v>55.241827452226218</v>
      </c>
      <c r="BR6" s="4">
        <v>55.236544068250993</v>
      </c>
      <c r="BS6" s="4">
        <v>55.231169733214472</v>
      </c>
      <c r="BT6" s="4">
        <v>55.225704211460872</v>
      </c>
      <c r="BU6" s="4">
        <v>55.220147239608956</v>
      </c>
      <c r="BV6" s="4">
        <v>55.214498562338093</v>
      </c>
      <c r="BW6" s="4">
        <v>55.208757938742913</v>
      </c>
      <c r="BX6" s="4">
        <v>55.202957826760517</v>
      </c>
      <c r="BY6" s="4">
        <v>55.19722908359639</v>
      </c>
      <c r="BZ6" s="4">
        <v>55.191604679546465</v>
      </c>
      <c r="CA6" s="4">
        <v>55.186084893652122</v>
      </c>
      <c r="CB6" s="4">
        <v>55.180670045367002</v>
      </c>
      <c r="CC6" s="4">
        <v>55.175360397639913</v>
      </c>
      <c r="CD6" s="4">
        <v>55.170156266542534</v>
      </c>
      <c r="CE6" s="4">
        <v>55.165057928514656</v>
      </c>
      <c r="CF6" s="4">
        <v>55.16006569407481</v>
      </c>
      <c r="CG6" s="4">
        <v>55.155179838381073</v>
      </c>
      <c r="CH6" s="4">
        <v>55.150400668564586</v>
      </c>
      <c r="CI6" s="4">
        <v>55.145728479564248</v>
      </c>
      <c r="CJ6" s="4">
        <v>55.141163562445868</v>
      </c>
      <c r="CK6" s="4">
        <v>55.136706217183765</v>
      </c>
      <c r="CL6" s="4">
        <v>55.132356735667777</v>
      </c>
      <c r="CM6" s="4">
        <v>55.128115412368153</v>
      </c>
      <c r="CN6" s="4">
        <v>55.123982556828047</v>
      </c>
      <c r="CO6" s="4">
        <v>55.119958451674719</v>
      </c>
      <c r="CP6" s="4">
        <v>55.116043403118461</v>
      </c>
      <c r="CQ6" s="4">
        <v>55.112237705062711</v>
      </c>
      <c r="CR6" s="4">
        <v>55.108541670864312</v>
      </c>
      <c r="CS6" s="4">
        <v>55.104955569998602</v>
      </c>
      <c r="CT6" s="4">
        <v>55.101479729247913</v>
      </c>
      <c r="CU6" s="4">
        <v>55.098114442079833</v>
      </c>
      <c r="CV6" s="4">
        <v>55.094859996043155</v>
      </c>
      <c r="CW6" s="4">
        <v>55.091716704419014</v>
      </c>
      <c r="CX6" s="4">
        <v>55.088684870298337</v>
      </c>
      <c r="CY6" s="4">
        <v>55.085764786691001</v>
      </c>
      <c r="CZ6" s="4">
        <v>55.082956755422579</v>
      </c>
      <c r="DA6" s="4">
        <v>55.080261089256496</v>
      </c>
      <c r="DB6" s="4">
        <v>55.077678080313795</v>
      </c>
      <c r="DC6" s="4">
        <v>55.075208035848405</v>
      </c>
      <c r="DD6" s="4">
        <v>55.072851261423246</v>
      </c>
      <c r="DE6" s="4">
        <v>55.070608056698873</v>
      </c>
      <c r="DF6" s="4">
        <v>55.068478728029483</v>
      </c>
      <c r="DG6" s="4">
        <v>55.066463582222184</v>
      </c>
      <c r="DH6" s="4">
        <v>55.064562918037815</v>
      </c>
      <c r="DI6" s="4">
        <v>55.062777051481227</v>
      </c>
      <c r="DJ6" s="4">
        <v>55.061106282153602</v>
      </c>
      <c r="DK6" s="4">
        <v>55.059550912122006</v>
      </c>
      <c r="DL6" s="4">
        <v>55.05811125865732</v>
      </c>
      <c r="DM6" s="4">
        <v>55.056787624634218</v>
      </c>
      <c r="DN6" s="4">
        <v>55.055580309196216</v>
      </c>
      <c r="DO6" s="4">
        <v>55.054489637082696</v>
      </c>
      <c r="DP6" s="4">
        <v>55.053515899783775</v>
      </c>
      <c r="DQ6" s="4">
        <v>55.052659420833528</v>
      </c>
      <c r="DR6" s="4">
        <v>55.051920498797713</v>
      </c>
      <c r="DS6" s="4">
        <v>55.051299443283561</v>
      </c>
      <c r="DT6" s="4">
        <v>55.050796576854495</v>
      </c>
      <c r="DU6" s="4">
        <v>55.050412199369561</v>
      </c>
      <c r="DV6" s="4">
        <v>55.050146619525371</v>
      </c>
      <c r="DW6" s="4">
        <v>55.050000158985618</v>
      </c>
      <c r="DX6" s="4">
        <v>55.0499731209811</v>
      </c>
      <c r="DY6" s="4">
        <v>55.050065819576687</v>
      </c>
      <c r="DZ6" s="4">
        <v>55.050278567184499</v>
      </c>
      <c r="EA6" s="4">
        <v>55.05061168296487</v>
      </c>
      <c r="EB6" s="4">
        <v>55.051065467470565</v>
      </c>
      <c r="EC6" s="4">
        <v>55.051640244870043</v>
      </c>
      <c r="ED6" s="4">
        <v>55.052336331318209</v>
      </c>
      <c r="EE6" s="4">
        <v>55.0531540285902</v>
      </c>
      <c r="EF6" s="4">
        <v>55.054093664209823</v>
      </c>
      <c r="EG6" s="4">
        <v>55.0551555513102</v>
      </c>
      <c r="EH6" s="4">
        <v>55.056340001317096</v>
      </c>
      <c r="EI6" s="4">
        <v>55.057647324008961</v>
      </c>
      <c r="EJ6" s="4">
        <v>55.059077856925867</v>
      </c>
      <c r="EK6" s="4">
        <v>55.060631902209245</v>
      </c>
      <c r="EL6" s="4">
        <v>55.06230977711153</v>
      </c>
      <c r="EM6" s="4">
        <v>55.064111801487471</v>
      </c>
      <c r="EN6" s="4">
        <v>55.066038295519192</v>
      </c>
      <c r="EO6" s="4">
        <v>55.068089577703361</v>
      </c>
      <c r="EP6" s="4">
        <v>55.070265964889266</v>
      </c>
      <c r="EQ6" s="4">
        <v>55.072567778481435</v>
      </c>
      <c r="ER6" s="4">
        <v>55.074995338215224</v>
      </c>
      <c r="ES6" s="4">
        <v>55.077548964240727</v>
      </c>
      <c r="ET6" s="4">
        <v>55.080228968650829</v>
      </c>
      <c r="EU6" s="4">
        <v>55.08303569559331</v>
      </c>
      <c r="EV6" s="4">
        <v>55.085969443250576</v>
      </c>
      <c r="EW6" s="4">
        <v>55.089030537588478</v>
      </c>
      <c r="EX6" s="4">
        <v>55.092219317649125</v>
      </c>
      <c r="EY6" s="4">
        <v>55.095536084942992</v>
      </c>
      <c r="EZ6" s="4">
        <v>55.098981170864235</v>
      </c>
      <c r="FA6" s="4">
        <v>55.1025549051488</v>
      </c>
      <c r="FB6" s="4">
        <v>55.106257603158291</v>
      </c>
      <c r="FC6" s="4">
        <v>55.110089597531079</v>
      </c>
      <c r="FD6" s="4">
        <v>55.114051198119277</v>
      </c>
      <c r="FE6" s="4">
        <v>55.11814275314704</v>
      </c>
      <c r="FF6" s="4">
        <v>55.122364560628945</v>
      </c>
      <c r="FG6" s="4">
        <v>55.126716969574929</v>
      </c>
      <c r="FH6" s="4">
        <v>55.131200299929787</v>
      </c>
      <c r="FI6" s="4">
        <v>55.135814871987542</v>
      </c>
      <c r="FJ6" s="4">
        <v>55.140561014928878</v>
      </c>
      <c r="FK6" s="4">
        <v>55.145439068850479</v>
      </c>
      <c r="FL6" s="4">
        <v>55.150449340577886</v>
      </c>
      <c r="FM6" s="4">
        <v>55.155592179400024</v>
      </c>
      <c r="FN6" s="4">
        <v>55.160867897205165</v>
      </c>
      <c r="FO6" s="4">
        <v>55.166276835688855</v>
      </c>
      <c r="FP6" s="4"/>
    </row>
    <row r="7" spans="1:174" x14ac:dyDescent="0.25">
      <c r="A7" s="4">
        <v>1</v>
      </c>
      <c r="B7" s="5">
        <v>40882</v>
      </c>
      <c r="C7" s="5">
        <v>40888</v>
      </c>
      <c r="D7" s="4">
        <v>55.171813070033821</v>
      </c>
      <c r="E7" s="4">
        <v>55.177451941260045</v>
      </c>
      <c r="F7" s="4">
        <v>55.18318742850078</v>
      </c>
      <c r="G7" s="4">
        <v>55.189019789423149</v>
      </c>
      <c r="H7" s="4">
        <v>55.194949260975555</v>
      </c>
      <c r="I7" s="4">
        <v>55.200976067695848</v>
      </c>
      <c r="J7" s="4">
        <v>55.20710046817338</v>
      </c>
      <c r="K7" s="4">
        <v>55.213322691774081</v>
      </c>
      <c r="L7" s="4">
        <v>55.219642985004221</v>
      </c>
      <c r="M7" s="4">
        <v>55.226061582074145</v>
      </c>
      <c r="N7" s="4">
        <v>55.23257872584621</v>
      </c>
      <c r="O7" s="4">
        <v>55.239194663743461</v>
      </c>
      <c r="P7" s="4">
        <v>55.245909626594297</v>
      </c>
      <c r="Q7" s="4">
        <v>55.252723872923248</v>
      </c>
      <c r="R7" s="4">
        <v>55.259637621541117</v>
      </c>
      <c r="S7" s="4">
        <v>55.266651129450636</v>
      </c>
      <c r="T7" s="4">
        <v>55.273764649726893</v>
      </c>
      <c r="U7" s="4">
        <v>55.280978395742117</v>
      </c>
      <c r="V7" s="4">
        <v>55.288292642217833</v>
      </c>
      <c r="W7" s="4">
        <v>55.29570760944911</v>
      </c>
      <c r="X7" s="4">
        <v>55.30322355800142</v>
      </c>
      <c r="Y7" s="4">
        <v>55.31084071927134</v>
      </c>
      <c r="Z7" s="4">
        <v>55.318559348107492</v>
      </c>
      <c r="AA7" s="4">
        <v>55.326379680696327</v>
      </c>
      <c r="AB7" s="4">
        <v>55.334301968291655</v>
      </c>
      <c r="AC7" s="4">
        <v>55.342326451847953</v>
      </c>
      <c r="AD7" s="4">
        <v>55.350453385325046</v>
      </c>
      <c r="AE7" s="4">
        <v>55.358683001854821</v>
      </c>
      <c r="AF7" s="4">
        <v>55.36701555597007</v>
      </c>
      <c r="AG7" s="4">
        <v>55.375451291926055</v>
      </c>
      <c r="AH7" s="4">
        <v>55.383990464844914</v>
      </c>
      <c r="AI7" s="4">
        <v>55.392633309048158</v>
      </c>
      <c r="AJ7" s="4">
        <v>55.40138007601405</v>
      </c>
      <c r="AK7" s="4">
        <v>55.410231017531878</v>
      </c>
      <c r="AL7" s="4">
        <v>55.419186375107941</v>
      </c>
      <c r="AM7" s="4">
        <v>55.428246409554639</v>
      </c>
      <c r="AN7" s="4">
        <v>55.437411352455477</v>
      </c>
      <c r="AO7" s="4">
        <v>55.446681471507468</v>
      </c>
      <c r="AP7" s="4">
        <v>55.456056994688439</v>
      </c>
      <c r="AQ7" s="4">
        <v>55.465538192357734</v>
      </c>
      <c r="AR7" s="4">
        <v>55.475125299432378</v>
      </c>
      <c r="AS7" s="4">
        <v>55.484818572115657</v>
      </c>
      <c r="AT7" s="4">
        <v>55.494618258537308</v>
      </c>
      <c r="AU7" s="4">
        <v>55.504524615495399</v>
      </c>
      <c r="AV7" s="4">
        <v>55.514537889586947</v>
      </c>
      <c r="AW7" s="4">
        <v>55.524658327709041</v>
      </c>
      <c r="AX7" s="4">
        <v>55.534886189644077</v>
      </c>
      <c r="AY7" s="4">
        <v>55.545221718672565</v>
      </c>
      <c r="AZ7" s="4">
        <v>55.555665179388576</v>
      </c>
      <c r="BA7" s="4">
        <v>55.566216813567166</v>
      </c>
      <c r="BB7" s="4">
        <v>55.576876873735699</v>
      </c>
      <c r="BC7" s="4">
        <v>55.587645616976708</v>
      </c>
      <c r="BD7" s="4">
        <v>55.598523304895195</v>
      </c>
      <c r="BE7" s="4">
        <v>55.609510171934822</v>
      </c>
      <c r="BF7" s="4">
        <v>55.620606484523172</v>
      </c>
      <c r="BG7" s="4">
        <v>55.631812500888756</v>
      </c>
      <c r="BH7" s="4">
        <v>55.643128462720028</v>
      </c>
      <c r="BI7" s="4">
        <v>55.654554635195623</v>
      </c>
      <c r="BJ7" s="4">
        <v>55.666091275316923</v>
      </c>
      <c r="BK7" s="4">
        <v>55.677738621472265</v>
      </c>
      <c r="BL7" s="4">
        <v>55.689496950220096</v>
      </c>
      <c r="BM7" s="4">
        <v>55.701366506838895</v>
      </c>
      <c r="BN7" s="4">
        <v>55.713347545313674</v>
      </c>
      <c r="BO7" s="4">
        <v>55.725440334685928</v>
      </c>
      <c r="BP7" s="4">
        <v>55.737645116890363</v>
      </c>
      <c r="BQ7" s="4">
        <v>55.749962157340931</v>
      </c>
      <c r="BR7" s="4">
        <v>55.76239171540734</v>
      </c>
      <c r="BS7" s="4">
        <v>55.774934038141559</v>
      </c>
      <c r="BT7" s="4">
        <v>55.787589402359195</v>
      </c>
      <c r="BU7" s="4">
        <v>55.800358045162127</v>
      </c>
      <c r="BV7" s="4">
        <v>55.813240241849613</v>
      </c>
      <c r="BW7" s="4">
        <v>55.826236242736194</v>
      </c>
      <c r="BX7" s="4">
        <v>55.839346306892132</v>
      </c>
      <c r="BY7" s="4">
        <v>55.852570697833734</v>
      </c>
      <c r="BZ7" s="4">
        <v>55.865909681526809</v>
      </c>
      <c r="CA7" s="4">
        <v>55.879363494741028</v>
      </c>
      <c r="CB7" s="4">
        <v>55.89293242715614</v>
      </c>
      <c r="CC7" s="4">
        <v>55.906616720358933</v>
      </c>
      <c r="CD7" s="4">
        <v>55.920416641455752</v>
      </c>
      <c r="CE7" s="4">
        <v>55.934332457869381</v>
      </c>
      <c r="CF7" s="4">
        <v>55.948364412065231</v>
      </c>
      <c r="CG7" s="4">
        <v>55.962512790990452</v>
      </c>
      <c r="CH7" s="4">
        <v>55.976777839783665</v>
      </c>
      <c r="CI7" s="4">
        <v>55.991159829146646</v>
      </c>
      <c r="CJ7" s="4">
        <v>56.005659011146292</v>
      </c>
      <c r="CK7" s="4">
        <v>56.020275665474742</v>
      </c>
      <c r="CL7" s="4">
        <v>56.0350100384657</v>
      </c>
      <c r="CM7" s="4">
        <v>56.049862410411542</v>
      </c>
      <c r="CN7" s="4">
        <v>56.064833030341021</v>
      </c>
      <c r="CO7" s="4">
        <v>56.079922174924462</v>
      </c>
      <c r="CP7" s="4">
        <v>56.095130093774529</v>
      </c>
      <c r="CQ7" s="4">
        <v>56.110457070462544</v>
      </c>
      <c r="CR7" s="4">
        <v>56.125903355201444</v>
      </c>
      <c r="CS7" s="4">
        <v>56.141469225823876</v>
      </c>
      <c r="CT7" s="4">
        <v>56.157154933143033</v>
      </c>
      <c r="CU7" s="4">
        <v>56.172960753469766</v>
      </c>
      <c r="CV7" s="4">
        <v>56.188886952930183</v>
      </c>
      <c r="CW7" s="4">
        <v>56.204933795828445</v>
      </c>
      <c r="CX7" s="4">
        <v>56.221101548836351</v>
      </c>
      <c r="CY7" s="4">
        <v>56.237390485286625</v>
      </c>
      <c r="CZ7" s="4">
        <v>56.253800861933726</v>
      </c>
      <c r="DA7" s="4">
        <v>56.270332950555805</v>
      </c>
      <c r="DB7" s="4">
        <v>56.286987027469848</v>
      </c>
      <c r="DC7" s="4">
        <v>56.303763350297992</v>
      </c>
      <c r="DD7" s="4">
        <v>56.320662191735146</v>
      </c>
      <c r="DE7" s="4">
        <v>56.337683824732729</v>
      </c>
      <c r="DF7" s="4">
        <v>56.354828509935324</v>
      </c>
      <c r="DG7" s="4">
        <v>56.372096529317446</v>
      </c>
      <c r="DH7" s="4">
        <v>56.389488141990931</v>
      </c>
      <c r="DI7" s="4">
        <v>56.407003615790636</v>
      </c>
      <c r="DJ7" s="4">
        <v>56.424643239897648</v>
      </c>
      <c r="DK7" s="4">
        <v>56.442407261668166</v>
      </c>
      <c r="DL7" s="4">
        <v>56.460295970883564</v>
      </c>
      <c r="DM7" s="4">
        <v>56.478309623906767</v>
      </c>
      <c r="DN7" s="4">
        <v>56.496448502696587</v>
      </c>
      <c r="DO7" s="4">
        <v>56.514712881018198</v>
      </c>
      <c r="DP7" s="4">
        <v>56.533103018278837</v>
      </c>
      <c r="DQ7" s="4">
        <v>56.551619199377932</v>
      </c>
      <c r="DR7" s="4">
        <v>56.57026169270214</v>
      </c>
      <c r="DS7" s="4">
        <v>56.589030771127845</v>
      </c>
      <c r="DT7" s="4">
        <v>56.607926712048425</v>
      </c>
      <c r="DU7" s="4">
        <v>56.626949782596121</v>
      </c>
      <c r="DV7" s="4">
        <v>56.646100256553169</v>
      </c>
      <c r="DW7" s="4">
        <v>56.665378420603439</v>
      </c>
      <c r="DX7" s="4">
        <v>56.684784532256487</v>
      </c>
      <c r="DY7" s="4">
        <v>56.704318878801921</v>
      </c>
      <c r="DZ7" s="4">
        <v>56.723981733051289</v>
      </c>
      <c r="EA7" s="4">
        <v>56.743773366054285</v>
      </c>
      <c r="EB7" s="4">
        <v>56.763694057539844</v>
      </c>
      <c r="EC7" s="4">
        <v>56.783744081225414</v>
      </c>
      <c r="ED7" s="4">
        <v>56.803923721662549</v>
      </c>
      <c r="EE7" s="4">
        <v>56.824233238401732</v>
      </c>
      <c r="EF7" s="4">
        <v>56.844672925023055</v>
      </c>
      <c r="EG7" s="4">
        <v>56.865243056400836</v>
      </c>
      <c r="EH7" s="4">
        <v>56.88594389719735</v>
      </c>
      <c r="EI7" s="4">
        <v>56.906775746066344</v>
      </c>
      <c r="EJ7" s="4">
        <v>56.927738859847508</v>
      </c>
      <c r="EK7" s="4">
        <v>56.948833531450454</v>
      </c>
      <c r="EL7" s="4">
        <v>56.970060035122607</v>
      </c>
      <c r="EM7" s="4">
        <v>56.991418647555463</v>
      </c>
      <c r="EN7" s="4">
        <v>57.012909654114331</v>
      </c>
      <c r="EO7" s="4">
        <v>57.034533329941624</v>
      </c>
      <c r="EP7" s="4">
        <v>57.056289954691259</v>
      </c>
      <c r="EQ7" s="4">
        <v>57.078179812534174</v>
      </c>
      <c r="ER7" s="4">
        <v>57.100203177380166</v>
      </c>
      <c r="ES7" s="4">
        <v>57.122360336084313</v>
      </c>
      <c r="ET7" s="4">
        <v>57.144651571584959</v>
      </c>
      <c r="EU7" s="4">
        <v>57.16707715447545</v>
      </c>
      <c r="EV7" s="4">
        <v>57.189637383007017</v>
      </c>
      <c r="EW7" s="4">
        <v>57.212332524189165</v>
      </c>
      <c r="EX7" s="4">
        <v>57.235162862095258</v>
      </c>
      <c r="EY7" s="4">
        <v>57.258128689570775</v>
      </c>
      <c r="EZ7" s="4">
        <v>57.281230282904751</v>
      </c>
      <c r="FA7" s="4">
        <v>57.304467920753858</v>
      </c>
      <c r="FB7" s="4">
        <v>57.327841898964202</v>
      </c>
      <c r="FC7" s="4">
        <v>57.35135248414759</v>
      </c>
      <c r="FD7" s="4">
        <v>57.374999981151383</v>
      </c>
      <c r="FE7" s="4">
        <v>57.398784659282441</v>
      </c>
      <c r="FF7" s="4">
        <v>57.422706805031588</v>
      </c>
      <c r="FG7" s="4">
        <v>57.446766703040424</v>
      </c>
      <c r="FH7" s="4">
        <v>57.470964653017923</v>
      </c>
      <c r="FI7" s="4">
        <v>57.495300914915639</v>
      </c>
      <c r="FJ7" s="4">
        <v>57.51977579744927</v>
      </c>
      <c r="FK7" s="4">
        <v>57.544389578049028</v>
      </c>
      <c r="FL7" s="4">
        <v>57.569142538602115</v>
      </c>
      <c r="FM7" s="4">
        <v>57.594034973968306</v>
      </c>
      <c r="FN7" s="4">
        <v>57.619067164556647</v>
      </c>
      <c r="FO7" s="4">
        <v>57.644239401577543</v>
      </c>
      <c r="FP7" s="4"/>
    </row>
    <row r="8" spans="1:174" x14ac:dyDescent="0.25">
      <c r="A8" s="4">
        <v>1</v>
      </c>
      <c r="B8" s="5">
        <v>40889</v>
      </c>
      <c r="C8" s="5">
        <v>40895</v>
      </c>
      <c r="D8" s="4">
        <v>57.669489939709933</v>
      </c>
      <c r="E8" s="4">
        <v>57.694570700751292</v>
      </c>
      <c r="F8" s="4">
        <v>57.719419235560572</v>
      </c>
      <c r="G8" s="4">
        <v>57.744035083136495</v>
      </c>
      <c r="H8" s="4">
        <v>57.76841777780254</v>
      </c>
      <c r="I8" s="4">
        <v>57.792566832323082</v>
      </c>
      <c r="J8" s="4">
        <v>57.816481796884993</v>
      </c>
      <c r="K8" s="4">
        <v>57.840162191753251</v>
      </c>
      <c r="L8" s="4">
        <v>57.863607543024258</v>
      </c>
      <c r="M8" s="4">
        <v>57.886817378419941</v>
      </c>
      <c r="N8" s="4">
        <v>57.909791233593914</v>
      </c>
      <c r="O8" s="4">
        <v>57.932528626939387</v>
      </c>
      <c r="P8" s="4">
        <v>57.955029091016577</v>
      </c>
      <c r="Q8" s="4">
        <v>57.977292143296467</v>
      </c>
      <c r="R8" s="4">
        <v>57.999317321717783</v>
      </c>
      <c r="S8" s="4">
        <v>58.021104144869518</v>
      </c>
      <c r="T8" s="4">
        <v>58.042652139261456</v>
      </c>
      <c r="U8" s="4">
        <v>58.063960824595128</v>
      </c>
      <c r="V8" s="4">
        <v>58.085029726463546</v>
      </c>
      <c r="W8" s="4">
        <v>58.10585837835324</v>
      </c>
      <c r="X8" s="4">
        <v>58.126446285945413</v>
      </c>
      <c r="Y8" s="4">
        <v>58.146792983904604</v>
      </c>
      <c r="Z8" s="4">
        <v>58.166897989580399</v>
      </c>
      <c r="AA8" s="4">
        <v>58.186760830397979</v>
      </c>
      <c r="AB8" s="4">
        <v>58.206381012196147</v>
      </c>
      <c r="AC8" s="4">
        <v>58.225758078301688</v>
      </c>
      <c r="AD8" s="4">
        <v>58.244891525224702</v>
      </c>
      <c r="AE8" s="4">
        <v>58.263780891087407</v>
      </c>
      <c r="AF8" s="4">
        <v>58.282425682000742</v>
      </c>
      <c r="AG8" s="4">
        <v>58.300825426703682</v>
      </c>
      <c r="AH8" s="4">
        <v>58.318979634569068</v>
      </c>
      <c r="AI8" s="4">
        <v>58.336887831329747</v>
      </c>
      <c r="AJ8" s="4">
        <v>58.354549525349057</v>
      </c>
      <c r="AK8" s="4">
        <v>58.371964243521468</v>
      </c>
      <c r="AL8" s="4">
        <v>58.389131493304461</v>
      </c>
      <c r="AM8" s="4">
        <v>58.406050794309522</v>
      </c>
      <c r="AN8" s="4">
        <v>58.422721663573135</v>
      </c>
      <c r="AO8" s="4">
        <v>58.439143613418331</v>
      </c>
      <c r="AP8" s="4">
        <v>58.455316153642258</v>
      </c>
      <c r="AQ8" s="4">
        <v>58.471238810374736</v>
      </c>
      <c r="AR8" s="4">
        <v>58.486911088219252</v>
      </c>
      <c r="AS8" s="4">
        <v>58.502332493415672</v>
      </c>
      <c r="AT8" s="4">
        <v>58.517502556997606</v>
      </c>
      <c r="AU8" s="4">
        <v>58.532420775848941</v>
      </c>
      <c r="AV8" s="4">
        <v>58.547086669503436</v>
      </c>
      <c r="AW8" s="4">
        <v>58.561499744440376</v>
      </c>
      <c r="AX8" s="4">
        <v>58.575659512932326</v>
      </c>
      <c r="AY8" s="4">
        <v>58.589565480487224</v>
      </c>
      <c r="AZ8" s="4">
        <v>58.603217166856403</v>
      </c>
      <c r="BA8" s="4">
        <v>58.61661407664198</v>
      </c>
      <c r="BB8" s="4">
        <v>58.62975570965073</v>
      </c>
      <c r="BC8" s="4">
        <v>58.642641588486619</v>
      </c>
      <c r="BD8" s="4">
        <v>58.65527121416175</v>
      </c>
      <c r="BE8" s="4">
        <v>58.667644087213461</v>
      </c>
      <c r="BF8" s="4">
        <v>58.679759726693902</v>
      </c>
      <c r="BG8" s="4">
        <v>58.691617634302069</v>
      </c>
      <c r="BH8" s="4">
        <v>58.703217313378829</v>
      </c>
      <c r="BI8" s="4">
        <v>58.714558266812112</v>
      </c>
      <c r="BJ8" s="4">
        <v>58.725640011700463</v>
      </c>
      <c r="BK8" s="4">
        <v>58.736462039464705</v>
      </c>
      <c r="BL8" s="4">
        <v>58.747023859969481</v>
      </c>
      <c r="BM8" s="4">
        <v>58.757324974176427</v>
      </c>
      <c r="BN8" s="4">
        <v>58.767364888900438</v>
      </c>
      <c r="BO8" s="4">
        <v>58.777143106281144</v>
      </c>
      <c r="BP8" s="4">
        <v>58.786659121666347</v>
      </c>
      <c r="BQ8" s="4">
        <v>58.795912448847652</v>
      </c>
      <c r="BR8" s="4">
        <v>58.804902569594546</v>
      </c>
      <c r="BS8" s="4">
        <v>58.81362901152729</v>
      </c>
      <c r="BT8" s="4">
        <v>58.822091247010277</v>
      </c>
      <c r="BU8" s="4">
        <v>58.830288798491921</v>
      </c>
      <c r="BV8" s="4">
        <v>58.838221145859052</v>
      </c>
      <c r="BW8" s="4">
        <v>58.84588781059967</v>
      </c>
      <c r="BX8" s="4">
        <v>58.853288261089808</v>
      </c>
      <c r="BY8" s="4">
        <v>58.860422026312584</v>
      </c>
      <c r="BZ8" s="4">
        <v>58.867288584233989</v>
      </c>
      <c r="CA8" s="4">
        <v>58.873887431291138</v>
      </c>
      <c r="CB8" s="4">
        <v>58.880218080308396</v>
      </c>
      <c r="CC8" s="4">
        <v>58.886280003610601</v>
      </c>
      <c r="CD8" s="4">
        <v>58.892072721468161</v>
      </c>
      <c r="CE8" s="4">
        <v>58.897595707422127</v>
      </c>
      <c r="CF8" s="4">
        <v>58.902848470237572</v>
      </c>
      <c r="CG8" s="4">
        <v>58.907830495096626</v>
      </c>
      <c r="CH8" s="4">
        <v>58.912541281479342</v>
      </c>
      <c r="CI8" s="4">
        <v>58.916980321981114</v>
      </c>
      <c r="CJ8" s="4">
        <v>58.921147100387088</v>
      </c>
      <c r="CK8" s="4">
        <v>58.925041127360011</v>
      </c>
      <c r="CL8" s="4">
        <v>58.928661873041229</v>
      </c>
      <c r="CM8" s="4">
        <v>58.932008842959846</v>
      </c>
      <c r="CN8" s="4">
        <v>58.93508152947048</v>
      </c>
      <c r="CO8" s="4">
        <v>58.937879407678267</v>
      </c>
      <c r="CP8" s="4">
        <v>58.940401977405699</v>
      </c>
      <c r="CQ8" s="4">
        <v>58.942648733838197</v>
      </c>
      <c r="CR8" s="4">
        <v>58.9446191548735</v>
      </c>
      <c r="CS8" s="4">
        <v>58.946312730459709</v>
      </c>
      <c r="CT8" s="4">
        <v>58.947728960713285</v>
      </c>
      <c r="CU8" s="4">
        <v>58.948867311546451</v>
      </c>
      <c r="CV8" s="4">
        <v>58.949727290483487</v>
      </c>
      <c r="CW8" s="4">
        <v>58.950308372999267</v>
      </c>
      <c r="CX8" s="4">
        <v>58.95061004889385</v>
      </c>
      <c r="CY8" s="4">
        <v>58.950631798982435</v>
      </c>
      <c r="CZ8" s="4">
        <v>58.950373116283316</v>
      </c>
      <c r="DA8" s="4">
        <v>58.949833476521711</v>
      </c>
      <c r="DB8" s="4">
        <v>58.949012367516808</v>
      </c>
      <c r="DC8" s="4">
        <v>58.947909276683987</v>
      </c>
      <c r="DD8" s="4">
        <v>58.946523684613986</v>
      </c>
      <c r="DE8" s="4">
        <v>58.944855071390101</v>
      </c>
      <c r="DF8" s="4">
        <v>58.942902920908637</v>
      </c>
      <c r="DG8" s="4">
        <v>58.940666716520198</v>
      </c>
      <c r="DH8" s="4">
        <v>58.938145934838126</v>
      </c>
      <c r="DI8" s="4">
        <v>58.935340060380142</v>
      </c>
      <c r="DJ8" s="4">
        <v>58.932248577227405</v>
      </c>
      <c r="DK8" s="4">
        <v>58.928870956357549</v>
      </c>
      <c r="DL8" s="4">
        <v>58.925206689248675</v>
      </c>
      <c r="DM8" s="4">
        <v>58.921255237544266</v>
      </c>
      <c r="DN8" s="4">
        <v>58.917016093916807</v>
      </c>
      <c r="DO8" s="4">
        <v>58.912488735862269</v>
      </c>
      <c r="DP8" s="4">
        <v>58.907672629856982</v>
      </c>
      <c r="DQ8" s="4">
        <v>58.902567265059801</v>
      </c>
      <c r="DR8" s="4">
        <v>58.897172111236245</v>
      </c>
      <c r="DS8" s="4">
        <v>58.891486643966893</v>
      </c>
      <c r="DT8" s="4">
        <v>58.885510342563514</v>
      </c>
      <c r="DU8" s="4">
        <v>58.879242681684481</v>
      </c>
      <c r="DV8" s="4">
        <v>58.872683137586336</v>
      </c>
      <c r="DW8" s="4">
        <v>58.865831173465772</v>
      </c>
      <c r="DX8" s="4">
        <v>58.858686281448207</v>
      </c>
      <c r="DY8" s="4">
        <v>58.851247911152015</v>
      </c>
      <c r="DZ8" s="4">
        <v>58.843515562181388</v>
      </c>
      <c r="EA8" s="4">
        <v>58.835488689533229</v>
      </c>
      <c r="EB8" s="4">
        <v>58.82716676238779</v>
      </c>
      <c r="EC8" s="4">
        <v>58.818549266372592</v>
      </c>
      <c r="ED8" s="4">
        <v>58.809635661273724</v>
      </c>
      <c r="EE8" s="4">
        <v>58.800425423379096</v>
      </c>
      <c r="EF8" s="4">
        <v>58.790918015753071</v>
      </c>
      <c r="EG8" s="4">
        <v>58.781112915763394</v>
      </c>
      <c r="EH8" s="4">
        <v>58.771009587728827</v>
      </c>
      <c r="EI8" s="4">
        <v>58.760607501701344</v>
      </c>
      <c r="EJ8" s="4">
        <v>58.749906121033831</v>
      </c>
      <c r="EK8" s="4">
        <v>58.738904921216822</v>
      </c>
      <c r="EL8" s="4">
        <v>58.727603368788714</v>
      </c>
      <c r="EM8" s="4">
        <v>58.716000919361001</v>
      </c>
      <c r="EN8" s="4">
        <v>58.704097049111098</v>
      </c>
      <c r="EO8" s="4">
        <v>58.691891229481165</v>
      </c>
      <c r="EP8" s="4">
        <v>58.679382906241059</v>
      </c>
      <c r="EQ8" s="4">
        <v>58.666571560406496</v>
      </c>
      <c r="ER8" s="4">
        <v>58.653456649442965</v>
      </c>
      <c r="ES8" s="4">
        <v>58.640037642920873</v>
      </c>
      <c r="ET8" s="4">
        <v>58.626313997307093</v>
      </c>
      <c r="EU8" s="4">
        <v>58.612285181222532</v>
      </c>
      <c r="EV8" s="4">
        <v>58.597950650222735</v>
      </c>
      <c r="EW8" s="4">
        <v>58.58330986988976</v>
      </c>
      <c r="EX8" s="4">
        <v>58.568362303181537</v>
      </c>
      <c r="EY8" s="4">
        <v>58.553107408451659</v>
      </c>
      <c r="EZ8" s="4">
        <v>58.537544654058451</v>
      </c>
      <c r="FA8" s="4">
        <v>58.521673484755361</v>
      </c>
      <c r="FB8" s="4">
        <v>58.505493372129855</v>
      </c>
      <c r="FC8" s="4">
        <v>58.489003770547178</v>
      </c>
      <c r="FD8" s="4">
        <v>58.472204140133087</v>
      </c>
      <c r="FE8" s="4">
        <v>58.455093940587709</v>
      </c>
      <c r="FF8" s="4">
        <v>58.437672624792015</v>
      </c>
      <c r="FG8" s="4">
        <v>58.419939653585935</v>
      </c>
      <c r="FH8" s="4">
        <v>58.401894483145071</v>
      </c>
      <c r="FI8" s="4">
        <v>58.383536571226863</v>
      </c>
      <c r="FJ8" s="4">
        <v>58.364865364623675</v>
      </c>
      <c r="FK8" s="4">
        <v>58.345880334959759</v>
      </c>
      <c r="FL8" s="4">
        <v>58.326580919573281</v>
      </c>
      <c r="FM8" s="4">
        <v>58.306966584938493</v>
      </c>
      <c r="FN8" s="4">
        <v>58.287036782254944</v>
      </c>
      <c r="FO8" s="4">
        <v>58.266790958030519</v>
      </c>
      <c r="FP8" s="4"/>
    </row>
    <row r="9" spans="1:174" x14ac:dyDescent="0.25">
      <c r="A9" s="4">
        <v>1</v>
      </c>
      <c r="B9" s="5">
        <v>40896</v>
      </c>
      <c r="C9" s="5">
        <v>40902</v>
      </c>
      <c r="D9" s="4">
        <v>58.246293980395023</v>
      </c>
      <c r="E9" s="4">
        <v>58.225807142997162</v>
      </c>
      <c r="F9" s="4">
        <v>58.205395931522972</v>
      </c>
      <c r="G9" s="4">
        <v>58.18506047700108</v>
      </c>
      <c r="H9" s="4">
        <v>58.164800914857054</v>
      </c>
      <c r="I9" s="4">
        <v>58.144617376234137</v>
      </c>
      <c r="J9" s="4">
        <v>58.124510005253583</v>
      </c>
      <c r="K9" s="4">
        <v>58.10447891862426</v>
      </c>
      <c r="L9" s="4">
        <v>58.084524271105089</v>
      </c>
      <c r="M9" s="4">
        <v>58.064646171298627</v>
      </c>
      <c r="N9" s="4">
        <v>58.044844784726976</v>
      </c>
      <c r="O9" s="4">
        <v>58.025120218105251</v>
      </c>
      <c r="P9" s="4">
        <v>58.005472622428449</v>
      </c>
      <c r="Q9" s="4">
        <v>57.98590212782549</v>
      </c>
      <c r="R9" s="4">
        <v>57.966408872929946</v>
      </c>
      <c r="S9" s="4">
        <v>57.946992983844872</v>
      </c>
      <c r="T9" s="4">
        <v>57.927654609956122</v>
      </c>
      <c r="U9" s="4">
        <v>57.908393865021722</v>
      </c>
      <c r="V9" s="4">
        <v>57.889210911258218</v>
      </c>
      <c r="W9" s="4">
        <v>57.870105858419578</v>
      </c>
      <c r="X9" s="4">
        <v>57.851078864838357</v>
      </c>
      <c r="Y9" s="4">
        <v>57.832130046760277</v>
      </c>
      <c r="Z9" s="4">
        <v>57.813259554264221</v>
      </c>
      <c r="AA9" s="4">
        <v>57.794467518674196</v>
      </c>
      <c r="AB9" s="4">
        <v>57.775754075558332</v>
      </c>
      <c r="AC9" s="4">
        <v>57.757119354304088</v>
      </c>
      <c r="AD9" s="4">
        <v>57.73856351180406</v>
      </c>
      <c r="AE9" s="4">
        <v>57.72008666084561</v>
      </c>
      <c r="AF9" s="4">
        <v>57.701688948016532</v>
      </c>
      <c r="AG9" s="4">
        <v>57.683370517913538</v>
      </c>
      <c r="AH9" s="4">
        <v>57.665131492101509</v>
      </c>
      <c r="AI9" s="4">
        <v>57.646972021739813</v>
      </c>
      <c r="AJ9" s="4">
        <v>57.628892230717348</v>
      </c>
      <c r="AK9" s="4">
        <v>57.610892268327866</v>
      </c>
      <c r="AL9" s="4">
        <v>57.592972264990195</v>
      </c>
      <c r="AM9" s="4">
        <v>57.575132359747876</v>
      </c>
      <c r="AN9" s="4">
        <v>57.557372693755646</v>
      </c>
      <c r="AO9" s="4">
        <v>57.539693395752231</v>
      </c>
      <c r="AP9" s="4">
        <v>57.522094609254545</v>
      </c>
      <c r="AQ9" s="4">
        <v>57.504576477986838</v>
      </c>
      <c r="AR9" s="4">
        <v>57.487139126689272</v>
      </c>
      <c r="AS9" s="4">
        <v>57.469782707803631</v>
      </c>
      <c r="AT9" s="4">
        <v>57.45250734421537</v>
      </c>
      <c r="AU9" s="4">
        <v>57.43531319060294</v>
      </c>
      <c r="AV9" s="4">
        <v>57.4182003722904</v>
      </c>
      <c r="AW9" s="4">
        <v>57.401169037857322</v>
      </c>
      <c r="AX9" s="4">
        <v>57.384219319130452</v>
      </c>
      <c r="AY9" s="4">
        <v>57.367351356561223</v>
      </c>
      <c r="AZ9" s="4">
        <v>57.350565294801584</v>
      </c>
      <c r="BA9" s="4">
        <v>57.333861257713792</v>
      </c>
      <c r="BB9" s="4">
        <v>57.317239404935336</v>
      </c>
      <c r="BC9" s="4">
        <v>57.300699864719952</v>
      </c>
      <c r="BD9" s="4">
        <v>57.284242769631071</v>
      </c>
      <c r="BE9" s="4">
        <v>57.267868277615143</v>
      </c>
      <c r="BF9" s="4">
        <v>57.251576508797804</v>
      </c>
      <c r="BG9" s="4">
        <v>57.235367623504089</v>
      </c>
      <c r="BH9" s="4">
        <v>57.219241740015825</v>
      </c>
      <c r="BI9" s="4">
        <v>57.203199010404404</v>
      </c>
      <c r="BJ9" s="4">
        <v>57.187239578476621</v>
      </c>
      <c r="BK9" s="4">
        <v>57.171363575514178</v>
      </c>
      <c r="BL9" s="4">
        <v>57.155571147642398</v>
      </c>
      <c r="BM9" s="4">
        <v>57.139862430545385</v>
      </c>
      <c r="BN9" s="4">
        <v>57.124237568515603</v>
      </c>
      <c r="BO9" s="4">
        <v>57.108696705954692</v>
      </c>
      <c r="BP9" s="4">
        <v>57.093239976784815</v>
      </c>
      <c r="BQ9" s="4">
        <v>57.077867519314204</v>
      </c>
      <c r="BR9" s="4">
        <v>57.062579486689259</v>
      </c>
      <c r="BS9" s="4">
        <v>57.047376011135732</v>
      </c>
      <c r="BT9" s="4">
        <v>57.032257239701174</v>
      </c>
      <c r="BU9" s="4">
        <v>57.017223309046507</v>
      </c>
      <c r="BV9" s="4">
        <v>57.002274358052915</v>
      </c>
      <c r="BW9" s="4">
        <v>56.987410536288408</v>
      </c>
      <c r="BX9" s="4">
        <v>56.972631984881779</v>
      </c>
      <c r="BY9" s="4">
        <v>56.957938836822748</v>
      </c>
      <c r="BZ9" s="4">
        <v>56.943331241973993</v>
      </c>
      <c r="CA9" s="4">
        <v>56.928809343979282</v>
      </c>
      <c r="CB9" s="4">
        <v>56.914373278239651</v>
      </c>
      <c r="CC9" s="4">
        <v>56.900023197089077</v>
      </c>
      <c r="CD9" s="4">
        <v>56.885759227718601</v>
      </c>
      <c r="CE9" s="4">
        <v>56.871581528970324</v>
      </c>
      <c r="CF9" s="4">
        <v>56.857490236714568</v>
      </c>
      <c r="CG9" s="4">
        <v>56.843485486941709</v>
      </c>
      <c r="CH9" s="4">
        <v>56.829567438826743</v>
      </c>
      <c r="CI9" s="4">
        <v>56.815736220150036</v>
      </c>
      <c r="CJ9" s="4">
        <v>56.801991986218937</v>
      </c>
      <c r="CK9" s="4">
        <v>56.788334862877292</v>
      </c>
      <c r="CL9" s="4">
        <v>56.774765016195637</v>
      </c>
      <c r="CM9" s="4">
        <v>56.761282578580499</v>
      </c>
      <c r="CN9" s="4">
        <v>56.74788768682442</v>
      </c>
      <c r="CO9" s="4">
        <v>56.734580496785917</v>
      </c>
      <c r="CP9" s="4">
        <v>56.721361147576069</v>
      </c>
      <c r="CQ9" s="4">
        <v>56.708229784715847</v>
      </c>
      <c r="CR9" s="4">
        <v>56.695186545516222</v>
      </c>
      <c r="CS9" s="4">
        <v>56.682231584133817</v>
      </c>
      <c r="CT9" s="4">
        <v>56.669365044376775</v>
      </c>
      <c r="CU9" s="4">
        <v>56.656587061739607</v>
      </c>
      <c r="CV9" s="4">
        <v>56.643897782381728</v>
      </c>
      <c r="CW9" s="4">
        <v>56.631297363051154</v>
      </c>
      <c r="CX9" s="4">
        <v>56.618785939607967</v>
      </c>
      <c r="CY9" s="4">
        <v>56.606363656455137</v>
      </c>
      <c r="CZ9" s="4">
        <v>56.594030660166837</v>
      </c>
      <c r="DA9" s="4">
        <v>56.581787095380697</v>
      </c>
      <c r="DB9" s="4">
        <v>56.569633106816184</v>
      </c>
      <c r="DC9" s="4">
        <v>56.557568849879587</v>
      </c>
      <c r="DD9" s="4">
        <v>56.545594448457038</v>
      </c>
      <c r="DE9" s="4">
        <v>56.533710075046024</v>
      </c>
      <c r="DF9" s="4">
        <v>56.521915860040792</v>
      </c>
      <c r="DG9" s="4">
        <v>56.510211942531299</v>
      </c>
      <c r="DH9" s="4">
        <v>56.4985984889653</v>
      </c>
      <c r="DI9" s="4">
        <v>56.487075628056992</v>
      </c>
      <c r="DJ9" s="4">
        <v>56.475643509692233</v>
      </c>
      <c r="DK9" s="4">
        <v>56.464302290166771</v>
      </c>
      <c r="DL9" s="4">
        <v>56.453052109148992</v>
      </c>
      <c r="DM9" s="4">
        <v>56.441893099951947</v>
      </c>
      <c r="DN9" s="4">
        <v>56.430825436093571</v>
      </c>
      <c r="DO9" s="4">
        <v>56.419849253358244</v>
      </c>
      <c r="DP9" s="4">
        <v>56.408964685424657</v>
      </c>
      <c r="DQ9" s="4">
        <v>56.398171895707833</v>
      </c>
      <c r="DR9" s="4">
        <v>56.387471022299785</v>
      </c>
      <c r="DS9" s="4">
        <v>56.376862226744493</v>
      </c>
      <c r="DT9" s="4">
        <v>56.366345636911014</v>
      </c>
      <c r="DU9" s="4">
        <v>56.355921410273794</v>
      </c>
      <c r="DV9" s="4">
        <v>56.345589700265059</v>
      </c>
      <c r="DW9" s="4">
        <v>56.335350647742786</v>
      </c>
      <c r="DX9" s="4">
        <v>56.32520439366867</v>
      </c>
      <c r="DY9" s="4">
        <v>56.315151102390892</v>
      </c>
      <c r="DZ9" s="4">
        <v>56.30519091297824</v>
      </c>
      <c r="EA9" s="4">
        <v>56.295323970996719</v>
      </c>
      <c r="EB9" s="4">
        <v>56.285550434815711</v>
      </c>
      <c r="EC9" s="4">
        <v>56.275870439620029</v>
      </c>
      <c r="ED9" s="4">
        <v>56.26628415032539</v>
      </c>
      <c r="EE9" s="4">
        <v>56.256791696072291</v>
      </c>
      <c r="EF9" s="4">
        <v>56.247393241983836</v>
      </c>
      <c r="EG9" s="4">
        <v>56.238088936452037</v>
      </c>
      <c r="EH9" s="4">
        <v>56.228878915283779</v>
      </c>
      <c r="EI9" s="4">
        <v>56.219763343935035</v>
      </c>
      <c r="EJ9" s="4">
        <v>56.210742360629425</v>
      </c>
      <c r="EK9" s="4">
        <v>56.201816118396032</v>
      </c>
      <c r="EL9" s="4">
        <v>56.192984770367623</v>
      </c>
      <c r="EM9" s="4">
        <v>56.184248457250085</v>
      </c>
      <c r="EN9" s="4">
        <v>56.175607340833643</v>
      </c>
      <c r="EO9" s="4">
        <v>56.167061559893106</v>
      </c>
      <c r="EP9" s="4">
        <v>56.158611276497005</v>
      </c>
      <c r="EQ9" s="4">
        <v>56.150256631771413</v>
      </c>
      <c r="ER9" s="4">
        <v>56.141997771135664</v>
      </c>
      <c r="ES9" s="4">
        <v>56.133834863346515</v>
      </c>
      <c r="ET9" s="4">
        <v>56.125768039307061</v>
      </c>
      <c r="EU9" s="4">
        <v>56.117797463791831</v>
      </c>
      <c r="EV9" s="4">
        <v>56.109923280643784</v>
      </c>
      <c r="EW9" s="4">
        <v>56.102145644223498</v>
      </c>
      <c r="EX9" s="4">
        <v>56.094464696557438</v>
      </c>
      <c r="EY9" s="4">
        <v>56.086880609157426</v>
      </c>
      <c r="EZ9" s="4">
        <v>56.079393511530292</v>
      </c>
      <c r="FA9" s="4">
        <v>56.072003564937617</v>
      </c>
      <c r="FB9" s="4">
        <v>56.064710922338236</v>
      </c>
      <c r="FC9" s="4">
        <v>56.057515732517743</v>
      </c>
      <c r="FD9" s="4">
        <v>56.050418148718713</v>
      </c>
      <c r="FE9" s="4">
        <v>56.043418317828426</v>
      </c>
      <c r="FF9" s="4">
        <v>56.03651639753005</v>
      </c>
      <c r="FG9" s="4">
        <v>56.02971254341746</v>
      </c>
      <c r="FH9" s="4">
        <v>56.023006896491879</v>
      </c>
      <c r="FI9" s="4">
        <v>56.016399618958964</v>
      </c>
      <c r="FJ9" s="4">
        <v>56.009890860455599</v>
      </c>
      <c r="FK9" s="4">
        <v>56.003480768627583</v>
      </c>
      <c r="FL9" s="4">
        <v>55.997169508195512</v>
      </c>
      <c r="FM9" s="4">
        <v>55.990957214345578</v>
      </c>
      <c r="FN9" s="4">
        <v>55.984844060417679</v>
      </c>
      <c r="FO9" s="4">
        <v>55.978830181903561</v>
      </c>
      <c r="FP9" s="4"/>
    </row>
    <row r="13" spans="1:174" x14ac:dyDescent="0.25">
      <c r="A13" s="4" t="s">
        <v>3</v>
      </c>
      <c r="B13" s="4" t="s">
        <v>4</v>
      </c>
      <c r="C13" s="4" t="s">
        <v>5</v>
      </c>
      <c r="D13" s="4">
        <v>1</v>
      </c>
    </row>
    <row r="14" spans="1:174" x14ac:dyDescent="0.25">
      <c r="A14" s="4">
        <v>1</v>
      </c>
      <c r="B14" s="5">
        <v>40854</v>
      </c>
      <c r="C14" s="5">
        <v>40860</v>
      </c>
      <c r="D14" s="4">
        <v>52.495464692535506</v>
      </c>
    </row>
    <row r="15" spans="1:174" x14ac:dyDescent="0.25">
      <c r="A15" s="4">
        <v>1</v>
      </c>
      <c r="B15" s="5">
        <v>40861</v>
      </c>
      <c r="C15" s="5">
        <v>40867</v>
      </c>
      <c r="D15" s="4">
        <v>54.927347669389519</v>
      </c>
    </row>
    <row r="16" spans="1:174" x14ac:dyDescent="0.25">
      <c r="A16" s="4">
        <v>1</v>
      </c>
      <c r="B16" s="5">
        <v>40868</v>
      </c>
      <c r="C16" s="5">
        <v>40874</v>
      </c>
      <c r="D16" s="4">
        <v>55.189230646243573</v>
      </c>
    </row>
    <row r="17" spans="1:4" x14ac:dyDescent="0.25">
      <c r="A17" s="4">
        <v>1</v>
      </c>
      <c r="B17" s="5">
        <v>40875</v>
      </c>
      <c r="C17" s="5">
        <v>40881</v>
      </c>
      <c r="D17" s="4">
        <v>55.200821983880473</v>
      </c>
    </row>
    <row r="18" spans="1:4" x14ac:dyDescent="0.25">
      <c r="A18" s="4">
        <v>1</v>
      </c>
      <c r="B18" s="5">
        <v>40882</v>
      </c>
      <c r="C18" s="5">
        <v>40888</v>
      </c>
      <c r="D18" s="4">
        <v>56.136494551503006</v>
      </c>
    </row>
    <row r="19" spans="1:4" x14ac:dyDescent="0.25">
      <c r="A19" s="4">
        <v>1</v>
      </c>
      <c r="B19" s="5">
        <v>40889</v>
      </c>
      <c r="C19" s="5">
        <v>40895</v>
      </c>
      <c r="D19" s="4">
        <v>58.598442680127931</v>
      </c>
    </row>
    <row r="20" spans="1:4" x14ac:dyDescent="0.25">
      <c r="A20" s="4">
        <v>1</v>
      </c>
      <c r="B20" s="5">
        <v>40896</v>
      </c>
      <c r="C20" s="5">
        <v>40902</v>
      </c>
      <c r="D20" s="4">
        <v>56.911270124232843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641"/>
  <sheetViews>
    <sheetView topLeftCell="A76" workbookViewId="0">
      <selection activeCell="H85" sqref="H85"/>
    </sheetView>
  </sheetViews>
  <sheetFormatPr defaultRowHeight="15" x14ac:dyDescent="0.25"/>
  <cols>
    <col min="1" max="1" width="10.140625" bestFit="1" customWidth="1"/>
    <col min="9" max="9" width="9.5703125" bestFit="1" customWidth="1"/>
    <col min="17" max="17" width="12.140625" customWidth="1"/>
    <col min="20" max="20" width="15.28515625" bestFit="1" customWidth="1"/>
    <col min="22" max="22" width="15.28515625" bestFit="1" customWidth="1"/>
    <col min="23" max="23" width="15.28515625" style="28" customWidth="1"/>
  </cols>
  <sheetData>
    <row r="1" spans="1:28" x14ac:dyDescent="0.25">
      <c r="B1" t="s">
        <v>193</v>
      </c>
      <c r="C1" t="s">
        <v>194</v>
      </c>
      <c r="D1" t="s">
        <v>195</v>
      </c>
      <c r="E1" t="s">
        <v>196</v>
      </c>
      <c r="O1" t="s">
        <v>191</v>
      </c>
      <c r="T1">
        <f t="shared" ref="T1:T65" si="0">WEEKDAY(V1)</f>
        <v>1</v>
      </c>
      <c r="V1" s="3">
        <v>40342</v>
      </c>
      <c r="W1" s="27">
        <v>1</v>
      </c>
      <c r="X1" s="2">
        <v>33.54</v>
      </c>
      <c r="Y1" s="2">
        <v>13.77</v>
      </c>
      <c r="Z1" s="2">
        <v>13.77</v>
      </c>
      <c r="AA1">
        <f>W1*Y1*(X1-Z1)</f>
        <v>272.23289999999997</v>
      </c>
    </row>
    <row r="2" spans="1:28" x14ac:dyDescent="0.25">
      <c r="A2" s="1">
        <v>40342</v>
      </c>
      <c r="B2" s="2">
        <v>4.8600000000000003</v>
      </c>
      <c r="C2" s="2">
        <v>60.21</v>
      </c>
      <c r="D2" s="2">
        <v>13.77</v>
      </c>
      <c r="E2" s="2">
        <v>13.77</v>
      </c>
      <c r="F2" s="2">
        <v>0</v>
      </c>
      <c r="G2" s="2">
        <v>24</v>
      </c>
      <c r="H2" s="2">
        <f>B2*F2+D2*G2</f>
        <v>330.48</v>
      </c>
      <c r="I2" s="2">
        <f t="shared" ref="I2:I65" si="1">B2*C2*F2</f>
        <v>0</v>
      </c>
      <c r="J2">
        <f t="shared" ref="J2:J65" si="2">D2*E2*G2</f>
        <v>4550.7096000000001</v>
      </c>
      <c r="K2">
        <f>B2*F2</f>
        <v>0</v>
      </c>
      <c r="L2">
        <f>D2*G2</f>
        <v>330.48</v>
      </c>
      <c r="N2" s="2"/>
      <c r="O2" s="2">
        <v>28.93</v>
      </c>
      <c r="Q2">
        <f>B2*F2*(O2-C2)</f>
        <v>0</v>
      </c>
      <c r="R2">
        <f>D2*G2*(O2-E2)</f>
        <v>5010.0768000000007</v>
      </c>
      <c r="T2">
        <f t="shared" si="0"/>
        <v>1</v>
      </c>
      <c r="V2" s="3">
        <v>40342.041666666664</v>
      </c>
      <c r="W2" s="27">
        <v>1</v>
      </c>
      <c r="X2" s="2">
        <v>10.78</v>
      </c>
      <c r="Y2" s="2">
        <v>13.77</v>
      </c>
      <c r="Z2" s="2">
        <v>13.77</v>
      </c>
      <c r="AA2">
        <f t="shared" ref="AA2:AA65" si="3">W2*Y2*(X2-Z2)</f>
        <v>-41.1723</v>
      </c>
      <c r="AB2" s="2"/>
    </row>
    <row r="3" spans="1:28" x14ac:dyDescent="0.25">
      <c r="A3" s="1">
        <v>40343</v>
      </c>
      <c r="B3" s="2">
        <v>5.38</v>
      </c>
      <c r="C3" s="2">
        <v>43.73</v>
      </c>
      <c r="D3" s="2">
        <v>6.03</v>
      </c>
      <c r="E3" s="2">
        <v>6.03</v>
      </c>
      <c r="F3" s="2">
        <v>12</v>
      </c>
      <c r="G3" s="2">
        <v>12</v>
      </c>
      <c r="H3" s="2">
        <f t="shared" ref="H3:H66" si="4">B3*F3+D3*G3</f>
        <v>136.92000000000002</v>
      </c>
      <c r="I3" s="2">
        <f t="shared" si="1"/>
        <v>2823.2087999999999</v>
      </c>
      <c r="J3">
        <f t="shared" si="2"/>
        <v>436.33080000000001</v>
      </c>
      <c r="K3">
        <f t="shared" ref="K3:K66" si="5">B3*F3</f>
        <v>64.56</v>
      </c>
      <c r="L3">
        <f t="shared" ref="L3:L66" si="6">D3*G3</f>
        <v>72.36</v>
      </c>
      <c r="N3" s="2"/>
      <c r="O3" s="2">
        <v>48.49</v>
      </c>
      <c r="Q3">
        <f t="shared" ref="Q3:Q66" si="7">B3*F3*(O3-C3)</f>
        <v>307.30560000000037</v>
      </c>
      <c r="R3">
        <f t="shared" ref="R3:R66" si="8">D3*G3*(O3-E3)</f>
        <v>3072.4056</v>
      </c>
      <c r="T3">
        <f t="shared" si="0"/>
        <v>1</v>
      </c>
      <c r="V3" s="3">
        <v>40342.083333333336</v>
      </c>
      <c r="W3" s="27">
        <v>1</v>
      </c>
      <c r="X3" s="2">
        <v>3.96</v>
      </c>
      <c r="Y3" s="2">
        <v>13.77</v>
      </c>
      <c r="Z3" s="2">
        <v>13.77</v>
      </c>
      <c r="AA3">
        <f t="shared" si="3"/>
        <v>-135.08369999999996</v>
      </c>
      <c r="AB3" s="2"/>
    </row>
    <row r="4" spans="1:28" x14ac:dyDescent="0.25">
      <c r="A4" s="1">
        <v>40344</v>
      </c>
      <c r="B4" s="2">
        <v>5.85</v>
      </c>
      <c r="C4" s="2">
        <v>71.819999999999993</v>
      </c>
      <c r="D4" s="2">
        <v>97.25</v>
      </c>
      <c r="E4" s="2">
        <v>97.25</v>
      </c>
      <c r="F4" s="2">
        <v>12</v>
      </c>
      <c r="G4" s="2">
        <v>12</v>
      </c>
      <c r="H4" s="2">
        <f t="shared" si="4"/>
        <v>1237.2</v>
      </c>
      <c r="I4" s="2">
        <f t="shared" si="1"/>
        <v>5041.7639999999992</v>
      </c>
      <c r="J4">
        <f t="shared" si="2"/>
        <v>113490.75</v>
      </c>
      <c r="K4">
        <f t="shared" si="5"/>
        <v>70.199999999999989</v>
      </c>
      <c r="L4">
        <f t="shared" si="6"/>
        <v>1167</v>
      </c>
      <c r="N4" s="2"/>
      <c r="O4" s="2">
        <v>47.94</v>
      </c>
      <c r="Q4">
        <f t="shared" si="7"/>
        <v>-1676.3759999999995</v>
      </c>
      <c r="R4">
        <f t="shared" si="8"/>
        <v>-57544.770000000004</v>
      </c>
      <c r="T4">
        <f t="shared" si="0"/>
        <v>1</v>
      </c>
      <c r="V4" s="3">
        <v>40342.125</v>
      </c>
      <c r="W4" s="27">
        <v>1</v>
      </c>
      <c r="X4" s="2">
        <v>2.35</v>
      </c>
      <c r="Y4" s="2">
        <v>13.77</v>
      </c>
      <c r="Z4" s="2">
        <v>13.77</v>
      </c>
      <c r="AA4">
        <f t="shared" si="3"/>
        <v>-157.2534</v>
      </c>
      <c r="AB4" s="2"/>
    </row>
    <row r="5" spans="1:28" x14ac:dyDescent="0.25">
      <c r="A5" s="1">
        <v>40345</v>
      </c>
      <c r="B5" s="2">
        <v>5.67</v>
      </c>
      <c r="C5" s="2">
        <v>48.84</v>
      </c>
      <c r="D5" s="2">
        <v>88.15</v>
      </c>
      <c r="E5" s="2">
        <v>88.15</v>
      </c>
      <c r="F5" s="2">
        <v>12</v>
      </c>
      <c r="G5" s="2">
        <v>12</v>
      </c>
      <c r="H5" s="2">
        <f t="shared" si="4"/>
        <v>1125.8400000000001</v>
      </c>
      <c r="I5" s="2">
        <f t="shared" si="1"/>
        <v>3323.0735999999997</v>
      </c>
      <c r="J5">
        <f t="shared" si="2"/>
        <v>93245.07</v>
      </c>
      <c r="K5">
        <f t="shared" si="5"/>
        <v>68.039999999999992</v>
      </c>
      <c r="L5">
        <f t="shared" si="6"/>
        <v>1057.8000000000002</v>
      </c>
      <c r="N5" s="2"/>
      <c r="O5" s="2">
        <v>49.43</v>
      </c>
      <c r="Q5">
        <f t="shared" si="7"/>
        <v>40.143599999999743</v>
      </c>
      <c r="R5">
        <f t="shared" si="8"/>
        <v>-40958.016000000011</v>
      </c>
      <c r="T5">
        <f t="shared" si="0"/>
        <v>1</v>
      </c>
      <c r="V5" s="3">
        <v>40342.166666666664</v>
      </c>
      <c r="W5" s="27">
        <v>1</v>
      </c>
      <c r="X5" s="2">
        <v>1.82</v>
      </c>
      <c r="Y5" s="2">
        <v>13.77</v>
      </c>
      <c r="Z5" s="2">
        <v>13.77</v>
      </c>
      <c r="AA5">
        <f t="shared" si="3"/>
        <v>-164.55149999999998</v>
      </c>
      <c r="AB5" s="2"/>
    </row>
    <row r="6" spans="1:28" x14ac:dyDescent="0.25">
      <c r="A6" s="1">
        <v>40346</v>
      </c>
      <c r="B6" s="2">
        <v>6.21</v>
      </c>
      <c r="C6" s="2">
        <v>28.07</v>
      </c>
      <c r="D6" s="2">
        <v>25.18</v>
      </c>
      <c r="E6" s="2">
        <v>25.18</v>
      </c>
      <c r="F6" s="2">
        <v>12</v>
      </c>
      <c r="G6" s="2">
        <v>12</v>
      </c>
      <c r="H6" s="2">
        <f t="shared" si="4"/>
        <v>376.67999999999995</v>
      </c>
      <c r="I6" s="2">
        <f t="shared" si="1"/>
        <v>2091.7763999999997</v>
      </c>
      <c r="J6">
        <f t="shared" si="2"/>
        <v>7608.3887999999988</v>
      </c>
      <c r="K6">
        <f t="shared" si="5"/>
        <v>74.52</v>
      </c>
      <c r="L6">
        <f t="shared" si="6"/>
        <v>302.15999999999997</v>
      </c>
      <c r="N6" s="2"/>
      <c r="O6" s="2">
        <v>50.77</v>
      </c>
      <c r="Q6">
        <f t="shared" si="7"/>
        <v>1691.604</v>
      </c>
      <c r="R6">
        <f t="shared" si="8"/>
        <v>7732.2744000000002</v>
      </c>
      <c r="T6">
        <f t="shared" si="0"/>
        <v>1</v>
      </c>
      <c r="V6" s="3">
        <v>40342.208333333336</v>
      </c>
      <c r="W6" s="27">
        <v>1</v>
      </c>
      <c r="X6" s="2">
        <v>1.96</v>
      </c>
      <c r="Y6" s="2">
        <v>13.77</v>
      </c>
      <c r="Z6" s="2">
        <v>13.77</v>
      </c>
      <c r="AA6">
        <f t="shared" si="3"/>
        <v>-162.62369999999999</v>
      </c>
      <c r="AB6" s="2"/>
    </row>
    <row r="7" spans="1:28" x14ac:dyDescent="0.25">
      <c r="A7" s="1">
        <v>40347</v>
      </c>
      <c r="B7" s="2">
        <v>1.03</v>
      </c>
      <c r="C7" s="2">
        <v>21.04</v>
      </c>
      <c r="D7" s="2">
        <v>86.87</v>
      </c>
      <c r="E7" s="2">
        <v>86.87</v>
      </c>
      <c r="F7" s="2">
        <v>12</v>
      </c>
      <c r="G7" s="2">
        <v>12</v>
      </c>
      <c r="H7" s="2">
        <f t="shared" si="4"/>
        <v>1054.8</v>
      </c>
      <c r="I7" s="2">
        <f t="shared" si="1"/>
        <v>260.05439999999999</v>
      </c>
      <c r="J7">
        <f t="shared" si="2"/>
        <v>90556.762800000011</v>
      </c>
      <c r="K7">
        <f t="shared" si="5"/>
        <v>12.36</v>
      </c>
      <c r="L7">
        <f t="shared" si="6"/>
        <v>1042.44</v>
      </c>
      <c r="N7" s="2"/>
      <c r="O7" s="2">
        <v>46.62</v>
      </c>
      <c r="Q7">
        <f t="shared" si="7"/>
        <v>316.16879999999998</v>
      </c>
      <c r="R7">
        <f t="shared" si="8"/>
        <v>-41958.210000000006</v>
      </c>
      <c r="T7">
        <f t="shared" si="0"/>
        <v>1</v>
      </c>
      <c r="V7" s="3">
        <v>40342.25</v>
      </c>
      <c r="W7" s="27">
        <v>1</v>
      </c>
      <c r="X7" s="2">
        <v>2.64</v>
      </c>
      <c r="Y7" s="2">
        <v>13.77</v>
      </c>
      <c r="Z7" s="2">
        <v>13.77</v>
      </c>
      <c r="AA7">
        <f t="shared" si="3"/>
        <v>-153.26009999999999</v>
      </c>
      <c r="AB7" s="2"/>
    </row>
    <row r="8" spans="1:28" x14ac:dyDescent="0.25">
      <c r="A8" s="1">
        <v>40348</v>
      </c>
      <c r="B8" s="2">
        <v>4.21</v>
      </c>
      <c r="C8" s="2">
        <v>98.89</v>
      </c>
      <c r="D8" s="2">
        <v>72.180000000000007</v>
      </c>
      <c r="E8" s="2">
        <v>72.180000000000007</v>
      </c>
      <c r="F8" s="2">
        <v>0</v>
      </c>
      <c r="G8" s="2">
        <v>24</v>
      </c>
      <c r="H8" s="2">
        <f t="shared" si="4"/>
        <v>1732.3200000000002</v>
      </c>
      <c r="I8" s="2">
        <f t="shared" si="1"/>
        <v>0</v>
      </c>
      <c r="J8">
        <f t="shared" si="2"/>
        <v>125038.85760000002</v>
      </c>
      <c r="K8">
        <f t="shared" si="5"/>
        <v>0</v>
      </c>
      <c r="L8">
        <f t="shared" si="6"/>
        <v>1732.3200000000002</v>
      </c>
      <c r="N8" s="2"/>
      <c r="O8" s="2">
        <v>44.21</v>
      </c>
      <c r="Q8">
        <f t="shared" si="7"/>
        <v>0</v>
      </c>
      <c r="R8">
        <f t="shared" si="8"/>
        <v>-48452.990400000017</v>
      </c>
      <c r="T8">
        <f t="shared" si="0"/>
        <v>1</v>
      </c>
      <c r="V8" s="3">
        <v>40342.291666666664</v>
      </c>
      <c r="W8" s="27">
        <v>1</v>
      </c>
      <c r="X8" s="2">
        <v>7.28</v>
      </c>
      <c r="Y8" s="2">
        <v>13.77</v>
      </c>
      <c r="Z8" s="2">
        <v>13.77</v>
      </c>
      <c r="AA8">
        <f t="shared" si="3"/>
        <v>-89.367299999999986</v>
      </c>
      <c r="AB8" s="2"/>
    </row>
    <row r="9" spans="1:28" x14ac:dyDescent="0.25">
      <c r="A9" s="1">
        <v>40349</v>
      </c>
      <c r="B9" s="2">
        <v>3.11</v>
      </c>
      <c r="C9" s="2">
        <v>40.71</v>
      </c>
      <c r="D9" s="2">
        <v>82.98</v>
      </c>
      <c r="E9" s="2">
        <v>82.98</v>
      </c>
      <c r="F9" s="2">
        <v>0</v>
      </c>
      <c r="G9" s="2">
        <v>24</v>
      </c>
      <c r="H9" s="2">
        <f t="shared" si="4"/>
        <v>1991.52</v>
      </c>
      <c r="I9" s="2">
        <f t="shared" si="1"/>
        <v>0</v>
      </c>
      <c r="J9">
        <f t="shared" si="2"/>
        <v>165256.32960000003</v>
      </c>
      <c r="K9">
        <f t="shared" si="5"/>
        <v>0</v>
      </c>
      <c r="L9">
        <f t="shared" si="6"/>
        <v>1991.52</v>
      </c>
      <c r="N9" s="2"/>
      <c r="O9" s="2">
        <v>45.41</v>
      </c>
      <c r="Q9">
        <f t="shared" si="7"/>
        <v>0</v>
      </c>
      <c r="R9">
        <f t="shared" si="8"/>
        <v>-74821.406400000007</v>
      </c>
      <c r="T9">
        <f t="shared" si="0"/>
        <v>1</v>
      </c>
      <c r="U9" t="s">
        <v>199</v>
      </c>
      <c r="V9" s="3">
        <v>40342.333333333336</v>
      </c>
      <c r="W9" s="27">
        <v>1</v>
      </c>
      <c r="X9" s="2">
        <v>21.81</v>
      </c>
      <c r="Y9" s="2">
        <v>13.77</v>
      </c>
      <c r="Z9" s="2">
        <v>13.77</v>
      </c>
      <c r="AA9">
        <f t="shared" si="3"/>
        <v>110.71079999999999</v>
      </c>
      <c r="AB9" s="2"/>
    </row>
    <row r="10" spans="1:28" x14ac:dyDescent="0.25">
      <c r="A10" s="1">
        <v>40350</v>
      </c>
      <c r="B10" s="2">
        <v>2.92</v>
      </c>
      <c r="C10" s="2">
        <v>1.1200000000000001</v>
      </c>
      <c r="D10" s="2">
        <v>19.04</v>
      </c>
      <c r="E10" s="2">
        <v>19.04</v>
      </c>
      <c r="F10" s="2">
        <v>12</v>
      </c>
      <c r="G10" s="2">
        <v>12</v>
      </c>
      <c r="H10" s="2">
        <f t="shared" si="4"/>
        <v>263.52</v>
      </c>
      <c r="I10" s="2">
        <f t="shared" si="1"/>
        <v>39.244800000000005</v>
      </c>
      <c r="J10">
        <f t="shared" si="2"/>
        <v>4350.2591999999995</v>
      </c>
      <c r="K10">
        <f t="shared" si="5"/>
        <v>35.04</v>
      </c>
      <c r="L10">
        <f t="shared" si="6"/>
        <v>228.48</v>
      </c>
      <c r="N10" s="2"/>
      <c r="O10" s="2">
        <v>48.47</v>
      </c>
      <c r="Q10">
        <f t="shared" si="7"/>
        <v>1659.144</v>
      </c>
      <c r="R10">
        <f t="shared" si="8"/>
        <v>6724.1664000000001</v>
      </c>
      <c r="T10">
        <f t="shared" si="0"/>
        <v>1</v>
      </c>
      <c r="U10" t="s">
        <v>199</v>
      </c>
      <c r="V10" s="3">
        <v>40342.375</v>
      </c>
      <c r="W10" s="27">
        <v>1</v>
      </c>
      <c r="X10" s="2">
        <v>34.04</v>
      </c>
      <c r="Y10" s="2">
        <v>13.77</v>
      </c>
      <c r="Z10" s="2">
        <v>13.77</v>
      </c>
      <c r="AA10">
        <f t="shared" si="3"/>
        <v>279.11789999999996</v>
      </c>
      <c r="AB10" s="2"/>
    </row>
    <row r="11" spans="1:28" x14ac:dyDescent="0.25">
      <c r="A11" s="1">
        <v>40351</v>
      </c>
      <c r="B11" s="2">
        <v>0.44</v>
      </c>
      <c r="C11" s="2">
        <v>88.72</v>
      </c>
      <c r="D11" s="2">
        <v>91.58</v>
      </c>
      <c r="E11" s="2">
        <v>91.58</v>
      </c>
      <c r="F11" s="2">
        <v>12</v>
      </c>
      <c r="G11" s="2">
        <v>12</v>
      </c>
      <c r="H11" s="2">
        <f t="shared" si="4"/>
        <v>1104.24</v>
      </c>
      <c r="I11" s="2">
        <f t="shared" si="1"/>
        <v>468.44159999999999</v>
      </c>
      <c r="J11">
        <f t="shared" si="2"/>
        <v>100642.7568</v>
      </c>
      <c r="K11">
        <f t="shared" si="5"/>
        <v>5.28</v>
      </c>
      <c r="L11">
        <f t="shared" si="6"/>
        <v>1098.96</v>
      </c>
      <c r="N11" s="2"/>
      <c r="O11" s="2">
        <v>49.43</v>
      </c>
      <c r="Q11">
        <f t="shared" si="7"/>
        <v>-207.4512</v>
      </c>
      <c r="R11">
        <f t="shared" si="8"/>
        <v>-46321.163999999997</v>
      </c>
      <c r="T11">
        <f t="shared" si="0"/>
        <v>1</v>
      </c>
      <c r="U11" t="s">
        <v>199</v>
      </c>
      <c r="V11" s="3">
        <v>40342.416666666664</v>
      </c>
      <c r="W11" s="27">
        <v>1</v>
      </c>
      <c r="X11" s="2">
        <v>36.82</v>
      </c>
      <c r="Y11" s="2">
        <v>13.77</v>
      </c>
      <c r="Z11" s="2">
        <v>13.77</v>
      </c>
      <c r="AA11">
        <f t="shared" si="3"/>
        <v>317.39850000000001</v>
      </c>
      <c r="AB11" s="2"/>
    </row>
    <row r="12" spans="1:28" x14ac:dyDescent="0.25">
      <c r="A12" s="1">
        <v>40352</v>
      </c>
      <c r="B12" s="2">
        <v>2.74</v>
      </c>
      <c r="C12" s="2">
        <v>18.010000000000002</v>
      </c>
      <c r="D12" s="2">
        <v>17.66</v>
      </c>
      <c r="E12" s="2">
        <v>17.66</v>
      </c>
      <c r="F12" s="2">
        <v>12</v>
      </c>
      <c r="G12" s="2">
        <v>12</v>
      </c>
      <c r="H12" s="2">
        <f t="shared" si="4"/>
        <v>244.8</v>
      </c>
      <c r="I12" s="2">
        <f t="shared" si="1"/>
        <v>592.16880000000015</v>
      </c>
      <c r="J12">
        <f t="shared" si="2"/>
        <v>3742.5072</v>
      </c>
      <c r="K12">
        <f t="shared" si="5"/>
        <v>32.880000000000003</v>
      </c>
      <c r="L12">
        <f t="shared" si="6"/>
        <v>211.92000000000002</v>
      </c>
      <c r="N12" s="2"/>
      <c r="O12" s="2">
        <v>47.41</v>
      </c>
      <c r="Q12">
        <f t="shared" si="7"/>
        <v>966.67199999999991</v>
      </c>
      <c r="R12">
        <f t="shared" si="8"/>
        <v>6304.62</v>
      </c>
      <c r="T12">
        <f t="shared" si="0"/>
        <v>1</v>
      </c>
      <c r="U12" t="s">
        <v>199</v>
      </c>
      <c r="V12" s="3">
        <v>40342.458333333336</v>
      </c>
      <c r="W12" s="27">
        <v>1</v>
      </c>
      <c r="X12" s="2">
        <v>39</v>
      </c>
      <c r="Y12" s="2">
        <v>13.77</v>
      </c>
      <c r="Z12" s="2">
        <v>13.77</v>
      </c>
      <c r="AA12">
        <f t="shared" si="3"/>
        <v>347.4171</v>
      </c>
      <c r="AB12" s="2"/>
    </row>
    <row r="13" spans="1:28" x14ac:dyDescent="0.25">
      <c r="A13" s="1">
        <v>40353</v>
      </c>
      <c r="B13" s="2">
        <v>7.66</v>
      </c>
      <c r="C13" s="2">
        <v>78.069999999999993</v>
      </c>
      <c r="D13" s="2">
        <v>57.52</v>
      </c>
      <c r="E13" s="2">
        <v>57.52</v>
      </c>
      <c r="F13" s="2">
        <v>12</v>
      </c>
      <c r="G13" s="2">
        <v>12</v>
      </c>
      <c r="H13" s="2">
        <f t="shared" si="4"/>
        <v>782.16</v>
      </c>
      <c r="I13" s="2">
        <f t="shared" si="1"/>
        <v>7176.1943999999985</v>
      </c>
      <c r="J13">
        <f t="shared" si="2"/>
        <v>39702.604800000008</v>
      </c>
      <c r="K13">
        <f t="shared" si="5"/>
        <v>91.92</v>
      </c>
      <c r="L13">
        <f t="shared" si="6"/>
        <v>690.24</v>
      </c>
      <c r="N13" s="2"/>
      <c r="O13" s="2">
        <v>48.75</v>
      </c>
      <c r="Q13">
        <f t="shared" si="7"/>
        <v>-2695.0943999999995</v>
      </c>
      <c r="R13">
        <f t="shared" si="8"/>
        <v>-6053.4048000000021</v>
      </c>
      <c r="T13">
        <f t="shared" si="0"/>
        <v>1</v>
      </c>
      <c r="U13" t="s">
        <v>199</v>
      </c>
      <c r="V13" s="3">
        <v>40342.5</v>
      </c>
      <c r="W13" s="27">
        <v>1</v>
      </c>
      <c r="X13" s="2">
        <v>38.47</v>
      </c>
      <c r="Y13" s="2">
        <v>13.77</v>
      </c>
      <c r="Z13" s="2">
        <v>13.77</v>
      </c>
      <c r="AA13">
        <f t="shared" si="3"/>
        <v>340.11899999999997</v>
      </c>
      <c r="AB13" s="2"/>
    </row>
    <row r="14" spans="1:28" x14ac:dyDescent="0.25">
      <c r="A14" s="1">
        <v>40354</v>
      </c>
      <c r="B14" s="2">
        <v>5</v>
      </c>
      <c r="C14" s="2">
        <v>73.39</v>
      </c>
      <c r="D14" s="2">
        <v>64.03</v>
      </c>
      <c r="E14" s="2">
        <v>64.03</v>
      </c>
      <c r="F14" s="2">
        <v>12</v>
      </c>
      <c r="G14" s="2">
        <v>12</v>
      </c>
      <c r="H14" s="2">
        <f t="shared" si="4"/>
        <v>828.36</v>
      </c>
      <c r="I14" s="2">
        <f t="shared" si="1"/>
        <v>4403.3999999999996</v>
      </c>
      <c r="J14">
        <f t="shared" si="2"/>
        <v>49198.090800000005</v>
      </c>
      <c r="K14">
        <f t="shared" si="5"/>
        <v>60</v>
      </c>
      <c r="L14">
        <f t="shared" si="6"/>
        <v>768.36</v>
      </c>
      <c r="N14" s="2"/>
      <c r="O14" s="2">
        <v>47.89</v>
      </c>
      <c r="Q14">
        <f t="shared" si="7"/>
        <v>-1530</v>
      </c>
      <c r="R14">
        <f t="shared" si="8"/>
        <v>-12401.330400000001</v>
      </c>
      <c r="T14">
        <f t="shared" si="0"/>
        <v>1</v>
      </c>
      <c r="U14" t="s">
        <v>199</v>
      </c>
      <c r="V14" s="3">
        <v>40342.541666666664</v>
      </c>
      <c r="W14" s="27">
        <v>1</v>
      </c>
      <c r="X14" s="2">
        <v>38.549999999999997</v>
      </c>
      <c r="Y14" s="2">
        <v>13.77</v>
      </c>
      <c r="Z14" s="2">
        <v>13.77</v>
      </c>
      <c r="AA14">
        <f t="shared" si="3"/>
        <v>341.22059999999993</v>
      </c>
      <c r="AB14" s="2"/>
    </row>
    <row r="15" spans="1:28" x14ac:dyDescent="0.25">
      <c r="A15" s="1">
        <v>40355</v>
      </c>
      <c r="B15" s="2">
        <v>7.15</v>
      </c>
      <c r="C15" s="2">
        <v>33.33</v>
      </c>
      <c r="D15" s="2">
        <v>18.86</v>
      </c>
      <c r="E15" s="2">
        <v>18.86</v>
      </c>
      <c r="F15" s="2">
        <v>0</v>
      </c>
      <c r="G15" s="2">
        <v>24</v>
      </c>
      <c r="H15" s="2">
        <f t="shared" si="4"/>
        <v>452.64</v>
      </c>
      <c r="I15" s="2">
        <f t="shared" si="1"/>
        <v>0</v>
      </c>
      <c r="J15">
        <f t="shared" si="2"/>
        <v>8536.7903999999999</v>
      </c>
      <c r="K15">
        <f t="shared" si="5"/>
        <v>0</v>
      </c>
      <c r="L15">
        <f t="shared" si="6"/>
        <v>452.64</v>
      </c>
      <c r="N15" s="2"/>
      <c r="O15" s="2">
        <v>43.61</v>
      </c>
      <c r="Q15">
        <f t="shared" si="7"/>
        <v>0</v>
      </c>
      <c r="R15">
        <f t="shared" si="8"/>
        <v>11202.84</v>
      </c>
      <c r="T15">
        <f t="shared" si="0"/>
        <v>1</v>
      </c>
      <c r="U15" t="s">
        <v>199</v>
      </c>
      <c r="V15" s="3">
        <v>40342.583333333336</v>
      </c>
      <c r="W15" s="27">
        <v>1</v>
      </c>
      <c r="X15" s="2">
        <v>39.57</v>
      </c>
      <c r="Y15" s="2">
        <v>13.77</v>
      </c>
      <c r="Z15" s="2">
        <v>13.77</v>
      </c>
      <c r="AA15">
        <f t="shared" si="3"/>
        <v>355.26600000000002</v>
      </c>
      <c r="AB15" s="2"/>
    </row>
    <row r="16" spans="1:28" x14ac:dyDescent="0.25">
      <c r="A16" s="1">
        <v>40356</v>
      </c>
      <c r="B16" s="2">
        <v>7.85</v>
      </c>
      <c r="C16" s="2">
        <v>92.34</v>
      </c>
      <c r="D16" s="2">
        <v>76.27</v>
      </c>
      <c r="E16" s="2">
        <v>76.27</v>
      </c>
      <c r="F16" s="2">
        <v>0</v>
      </c>
      <c r="G16" s="2">
        <v>24</v>
      </c>
      <c r="H16" s="2">
        <f t="shared" si="4"/>
        <v>1830.48</v>
      </c>
      <c r="I16" s="2">
        <f t="shared" si="1"/>
        <v>0</v>
      </c>
      <c r="J16">
        <f t="shared" si="2"/>
        <v>139610.70959999997</v>
      </c>
      <c r="K16">
        <f t="shared" si="5"/>
        <v>0</v>
      </c>
      <c r="L16">
        <f t="shared" si="6"/>
        <v>1830.48</v>
      </c>
      <c r="N16" s="2"/>
      <c r="O16" s="2">
        <v>39.840000000000003</v>
      </c>
      <c r="Q16">
        <f t="shared" si="7"/>
        <v>0</v>
      </c>
      <c r="R16">
        <f t="shared" si="8"/>
        <v>-66684.386399999988</v>
      </c>
      <c r="T16">
        <f t="shared" si="0"/>
        <v>1</v>
      </c>
      <c r="U16" t="s">
        <v>199</v>
      </c>
      <c r="V16" s="3">
        <v>40342.625</v>
      </c>
      <c r="W16" s="27">
        <v>1</v>
      </c>
      <c r="X16" s="2">
        <v>38.869999999999997</v>
      </c>
      <c r="Y16" s="2">
        <v>13.77</v>
      </c>
      <c r="Z16" s="2">
        <v>13.77</v>
      </c>
      <c r="AA16">
        <f t="shared" si="3"/>
        <v>345.62699999999995</v>
      </c>
      <c r="AB16" s="2"/>
    </row>
    <row r="17" spans="1:28" x14ac:dyDescent="0.25">
      <c r="A17" s="1">
        <v>40357</v>
      </c>
      <c r="B17" s="2">
        <v>5.34</v>
      </c>
      <c r="C17" s="2">
        <v>12.22</v>
      </c>
      <c r="D17" s="2">
        <v>93.89</v>
      </c>
      <c r="E17" s="2">
        <v>93.89</v>
      </c>
      <c r="F17" s="2">
        <v>12</v>
      </c>
      <c r="G17" s="2">
        <v>12</v>
      </c>
      <c r="H17" s="2">
        <f t="shared" si="4"/>
        <v>1190.76</v>
      </c>
      <c r="I17" s="2">
        <f t="shared" si="1"/>
        <v>783.05760000000009</v>
      </c>
      <c r="J17">
        <f t="shared" si="2"/>
        <v>105783.9852</v>
      </c>
      <c r="K17">
        <f t="shared" si="5"/>
        <v>64.08</v>
      </c>
      <c r="L17">
        <f t="shared" si="6"/>
        <v>1126.68</v>
      </c>
      <c r="N17" s="2"/>
      <c r="O17" s="2">
        <v>47.72</v>
      </c>
      <c r="Q17">
        <f t="shared" si="7"/>
        <v>2274.84</v>
      </c>
      <c r="R17">
        <f t="shared" si="8"/>
        <v>-52018.815600000002</v>
      </c>
      <c r="T17">
        <f t="shared" si="0"/>
        <v>1</v>
      </c>
      <c r="U17" t="s">
        <v>199</v>
      </c>
      <c r="V17" s="3">
        <v>40342.666666666664</v>
      </c>
      <c r="W17" s="27">
        <v>1</v>
      </c>
      <c r="X17" s="2">
        <v>39.86</v>
      </c>
      <c r="Y17" s="2">
        <v>13.77</v>
      </c>
      <c r="Z17" s="2">
        <v>13.77</v>
      </c>
      <c r="AA17">
        <f t="shared" si="3"/>
        <v>359.2593</v>
      </c>
      <c r="AB17" s="2"/>
    </row>
    <row r="18" spans="1:28" x14ac:dyDescent="0.25">
      <c r="A18" s="1">
        <v>40358</v>
      </c>
      <c r="B18" s="2">
        <v>9.98</v>
      </c>
      <c r="C18" s="2">
        <v>26.47</v>
      </c>
      <c r="D18" s="2">
        <v>84.55</v>
      </c>
      <c r="E18" s="2">
        <v>84.55</v>
      </c>
      <c r="F18" s="2">
        <v>12</v>
      </c>
      <c r="G18" s="2">
        <v>12</v>
      </c>
      <c r="H18" s="2">
        <f t="shared" si="4"/>
        <v>1134.3599999999999</v>
      </c>
      <c r="I18" s="2">
        <f t="shared" si="1"/>
        <v>3170.0472</v>
      </c>
      <c r="J18">
        <f t="shared" si="2"/>
        <v>85784.43</v>
      </c>
      <c r="K18">
        <f t="shared" si="5"/>
        <v>119.76</v>
      </c>
      <c r="L18">
        <f t="shared" si="6"/>
        <v>1014.5999999999999</v>
      </c>
      <c r="N18" s="2"/>
      <c r="O18" s="2">
        <v>47.83</v>
      </c>
      <c r="Q18">
        <f t="shared" si="7"/>
        <v>2558.0736000000002</v>
      </c>
      <c r="R18">
        <f t="shared" si="8"/>
        <v>-37256.111999999994</v>
      </c>
      <c r="T18">
        <f t="shared" si="0"/>
        <v>1</v>
      </c>
      <c r="U18" t="s">
        <v>199</v>
      </c>
      <c r="V18" s="3">
        <v>40342.708333333336</v>
      </c>
      <c r="W18" s="27">
        <v>1</v>
      </c>
      <c r="X18" s="2">
        <v>39</v>
      </c>
      <c r="Y18" s="2">
        <v>13.77</v>
      </c>
      <c r="Z18" s="2">
        <v>13.77</v>
      </c>
      <c r="AA18">
        <f t="shared" si="3"/>
        <v>347.4171</v>
      </c>
      <c r="AB18" s="2"/>
    </row>
    <row r="19" spans="1:28" x14ac:dyDescent="0.25">
      <c r="A19" s="1">
        <v>40359</v>
      </c>
      <c r="B19" s="2">
        <v>9.43</v>
      </c>
      <c r="C19" s="2">
        <v>78.27</v>
      </c>
      <c r="D19" s="2">
        <v>52.09</v>
      </c>
      <c r="E19" s="2">
        <v>52.09</v>
      </c>
      <c r="F19" s="2">
        <v>12</v>
      </c>
      <c r="G19" s="2">
        <v>12</v>
      </c>
      <c r="H19" s="2">
        <f t="shared" si="4"/>
        <v>738.24</v>
      </c>
      <c r="I19" s="2">
        <f t="shared" si="1"/>
        <v>8857.0331999999999</v>
      </c>
      <c r="J19">
        <f t="shared" si="2"/>
        <v>32560.417200000004</v>
      </c>
      <c r="K19">
        <f t="shared" si="5"/>
        <v>113.16</v>
      </c>
      <c r="L19">
        <f t="shared" si="6"/>
        <v>625.08000000000004</v>
      </c>
      <c r="N19" s="2"/>
      <c r="O19" s="2">
        <v>49.34</v>
      </c>
      <c r="Q19">
        <f t="shared" si="7"/>
        <v>-3273.7187999999992</v>
      </c>
      <c r="R19">
        <f t="shared" si="8"/>
        <v>-1718.97</v>
      </c>
      <c r="T19">
        <f t="shared" si="0"/>
        <v>1</v>
      </c>
      <c r="U19" t="s">
        <v>199</v>
      </c>
      <c r="V19" s="3">
        <v>40342.75</v>
      </c>
      <c r="W19" s="27">
        <v>1</v>
      </c>
      <c r="X19" s="2">
        <v>42.97</v>
      </c>
      <c r="Y19" s="2">
        <v>13.77</v>
      </c>
      <c r="Z19" s="2">
        <v>13.77</v>
      </c>
      <c r="AA19">
        <f t="shared" si="3"/>
        <v>402.084</v>
      </c>
      <c r="AB19" s="2"/>
    </row>
    <row r="20" spans="1:28" x14ac:dyDescent="0.25">
      <c r="A20" s="1">
        <v>40360</v>
      </c>
      <c r="B20" s="2">
        <v>9.69</v>
      </c>
      <c r="C20" s="2">
        <v>22.9</v>
      </c>
      <c r="D20" s="2">
        <v>97.08</v>
      </c>
      <c r="E20" s="2">
        <v>97.08</v>
      </c>
      <c r="F20" s="2">
        <v>12</v>
      </c>
      <c r="G20" s="2">
        <v>12</v>
      </c>
      <c r="H20" s="2">
        <f t="shared" si="4"/>
        <v>1281.24</v>
      </c>
      <c r="I20" s="2">
        <f t="shared" si="1"/>
        <v>2662.8119999999999</v>
      </c>
      <c r="J20">
        <f t="shared" si="2"/>
        <v>113094.31679999999</v>
      </c>
      <c r="K20">
        <f t="shared" si="5"/>
        <v>116.28</v>
      </c>
      <c r="L20">
        <f t="shared" si="6"/>
        <v>1164.96</v>
      </c>
      <c r="N20" s="2"/>
      <c r="O20" s="2">
        <v>49.75</v>
      </c>
      <c r="Q20">
        <f t="shared" si="7"/>
        <v>3122.1180000000004</v>
      </c>
      <c r="R20">
        <f t="shared" si="8"/>
        <v>-55137.556799999998</v>
      </c>
      <c r="T20">
        <f t="shared" si="0"/>
        <v>1</v>
      </c>
      <c r="U20" t="s">
        <v>199</v>
      </c>
      <c r="V20" s="3">
        <v>40342.791666666664</v>
      </c>
      <c r="W20" s="27">
        <v>1</v>
      </c>
      <c r="X20" s="2">
        <v>45.01</v>
      </c>
      <c r="Y20" s="2">
        <v>13.77</v>
      </c>
      <c r="Z20" s="2">
        <v>13.77</v>
      </c>
      <c r="AA20">
        <f t="shared" si="3"/>
        <v>430.17479999999995</v>
      </c>
      <c r="AB20" s="2"/>
    </row>
    <row r="21" spans="1:28" x14ac:dyDescent="0.25">
      <c r="A21" s="1">
        <v>40361</v>
      </c>
      <c r="B21" s="2">
        <v>7.49</v>
      </c>
      <c r="C21" s="2">
        <v>79.97</v>
      </c>
      <c r="D21" s="2">
        <v>0.93</v>
      </c>
      <c r="E21" s="2">
        <v>0.93</v>
      </c>
      <c r="F21" s="2">
        <v>12</v>
      </c>
      <c r="G21" s="2">
        <v>12</v>
      </c>
      <c r="H21" s="2">
        <f t="shared" si="4"/>
        <v>101.03999999999999</v>
      </c>
      <c r="I21" s="2">
        <f t="shared" si="1"/>
        <v>7187.7036000000007</v>
      </c>
      <c r="J21">
        <f t="shared" si="2"/>
        <v>10.378800000000002</v>
      </c>
      <c r="K21">
        <f t="shared" si="5"/>
        <v>89.88</v>
      </c>
      <c r="L21">
        <f t="shared" si="6"/>
        <v>11.16</v>
      </c>
      <c r="N21" s="2"/>
      <c r="O21" s="2">
        <v>49.47</v>
      </c>
      <c r="Q21">
        <f t="shared" si="7"/>
        <v>-2741.3399999999997</v>
      </c>
      <c r="R21">
        <f t="shared" si="8"/>
        <v>541.70640000000003</v>
      </c>
      <c r="T21">
        <f t="shared" si="0"/>
        <v>1</v>
      </c>
      <c r="V21" s="3">
        <v>40342.833333333336</v>
      </c>
      <c r="W21" s="27">
        <v>1</v>
      </c>
      <c r="X21" s="2">
        <v>42.93</v>
      </c>
      <c r="Y21" s="2">
        <v>13.77</v>
      </c>
      <c r="Z21" s="2">
        <v>13.77</v>
      </c>
      <c r="AA21">
        <f t="shared" si="3"/>
        <v>401.53319999999997</v>
      </c>
      <c r="AB21" s="2"/>
    </row>
    <row r="22" spans="1:28" x14ac:dyDescent="0.25">
      <c r="A22" s="1">
        <v>40362</v>
      </c>
      <c r="B22" s="2">
        <v>8.56</v>
      </c>
      <c r="C22" s="2">
        <v>93.73</v>
      </c>
      <c r="D22" s="2">
        <v>88.9</v>
      </c>
      <c r="E22" s="2">
        <v>88.9</v>
      </c>
      <c r="F22" s="2">
        <v>0</v>
      </c>
      <c r="G22" s="2">
        <v>24</v>
      </c>
      <c r="H22" s="2">
        <f t="shared" si="4"/>
        <v>2133.6000000000004</v>
      </c>
      <c r="I22" s="2">
        <f t="shared" si="1"/>
        <v>0</v>
      </c>
      <c r="J22">
        <f t="shared" si="2"/>
        <v>189677.04000000004</v>
      </c>
      <c r="K22">
        <f t="shared" si="5"/>
        <v>0</v>
      </c>
      <c r="L22">
        <f t="shared" si="6"/>
        <v>2133.6000000000004</v>
      </c>
      <c r="N22" s="2"/>
      <c r="O22" s="2">
        <v>48.81</v>
      </c>
      <c r="Q22">
        <f t="shared" si="7"/>
        <v>0</v>
      </c>
      <c r="R22">
        <f t="shared" si="8"/>
        <v>-85536.024000000019</v>
      </c>
      <c r="T22">
        <f t="shared" si="0"/>
        <v>1</v>
      </c>
      <c r="V22" s="3">
        <v>40342.875</v>
      </c>
      <c r="W22" s="27">
        <v>1</v>
      </c>
      <c r="X22" s="2">
        <v>45.38</v>
      </c>
      <c r="Y22" s="2">
        <v>13.77</v>
      </c>
      <c r="Z22" s="2">
        <v>13.77</v>
      </c>
      <c r="AA22">
        <f t="shared" si="3"/>
        <v>435.2697</v>
      </c>
      <c r="AB22" s="2"/>
    </row>
    <row r="23" spans="1:28" x14ac:dyDescent="0.25">
      <c r="A23" s="1">
        <v>40363</v>
      </c>
      <c r="B23" s="2">
        <v>4.1100000000000003</v>
      </c>
      <c r="C23" s="2">
        <v>56.77</v>
      </c>
      <c r="D23" s="2">
        <v>43.7</v>
      </c>
      <c r="E23" s="2">
        <v>43.7</v>
      </c>
      <c r="F23" s="2">
        <v>0</v>
      </c>
      <c r="G23" s="2">
        <v>24</v>
      </c>
      <c r="H23" s="2">
        <f t="shared" si="4"/>
        <v>1048.8000000000002</v>
      </c>
      <c r="I23" s="2">
        <f t="shared" si="1"/>
        <v>0</v>
      </c>
      <c r="J23">
        <f t="shared" si="2"/>
        <v>45832.560000000005</v>
      </c>
      <c r="K23">
        <f t="shared" si="5"/>
        <v>0</v>
      </c>
      <c r="L23">
        <f t="shared" si="6"/>
        <v>1048.8000000000002</v>
      </c>
      <c r="N23" s="2"/>
      <c r="O23" s="2">
        <v>46.23</v>
      </c>
      <c r="Q23">
        <f t="shared" si="7"/>
        <v>0</v>
      </c>
      <c r="R23">
        <f t="shared" si="8"/>
        <v>2653.463999999994</v>
      </c>
      <c r="T23">
        <f t="shared" si="0"/>
        <v>1</v>
      </c>
      <c r="V23" s="3">
        <v>40342.916666666664</v>
      </c>
      <c r="W23" s="27">
        <v>1</v>
      </c>
      <c r="X23" s="2">
        <v>48.08</v>
      </c>
      <c r="Y23" s="2">
        <v>13.77</v>
      </c>
      <c r="Z23" s="2">
        <v>13.77</v>
      </c>
      <c r="AA23">
        <f t="shared" si="3"/>
        <v>472.44870000000003</v>
      </c>
      <c r="AB23" s="2"/>
    </row>
    <row r="24" spans="1:28" x14ac:dyDescent="0.25">
      <c r="A24" s="1">
        <v>40364</v>
      </c>
      <c r="B24" s="2">
        <v>9.9700000000000006</v>
      </c>
      <c r="C24" s="2">
        <v>16.649999999999999</v>
      </c>
      <c r="D24" s="2">
        <v>22.1</v>
      </c>
      <c r="E24" s="2">
        <v>22.1</v>
      </c>
      <c r="F24" s="2">
        <v>12</v>
      </c>
      <c r="G24" s="2">
        <v>12</v>
      </c>
      <c r="H24" s="2">
        <f t="shared" si="4"/>
        <v>384.84000000000003</v>
      </c>
      <c r="I24" s="2">
        <f t="shared" si="1"/>
        <v>1992.0059999999999</v>
      </c>
      <c r="J24">
        <f t="shared" si="2"/>
        <v>5860.920000000001</v>
      </c>
      <c r="K24">
        <f t="shared" si="5"/>
        <v>119.64000000000001</v>
      </c>
      <c r="L24">
        <f t="shared" si="6"/>
        <v>265.20000000000005</v>
      </c>
      <c r="N24" s="2"/>
      <c r="O24" s="2">
        <v>48.64</v>
      </c>
      <c r="Q24">
        <f t="shared" si="7"/>
        <v>3827.2836000000007</v>
      </c>
      <c r="R24">
        <f t="shared" si="8"/>
        <v>7038.4080000000013</v>
      </c>
      <c r="T24">
        <f t="shared" si="0"/>
        <v>1</v>
      </c>
      <c r="V24" s="3">
        <v>40342.958333333336</v>
      </c>
      <c r="W24" s="27">
        <v>1</v>
      </c>
      <c r="X24" s="2">
        <v>39.700000000000003</v>
      </c>
      <c r="Y24" s="2">
        <v>13.77</v>
      </c>
      <c r="Z24" s="2">
        <v>13.77</v>
      </c>
      <c r="AA24">
        <f t="shared" si="3"/>
        <v>357.05610000000001</v>
      </c>
      <c r="AB24" s="2"/>
    </row>
    <row r="25" spans="1:28" x14ac:dyDescent="0.25">
      <c r="A25" s="1">
        <v>40365</v>
      </c>
      <c r="B25" s="2">
        <v>5.72</v>
      </c>
      <c r="C25" s="2">
        <v>89.95</v>
      </c>
      <c r="D25" s="2">
        <v>25.21</v>
      </c>
      <c r="E25" s="2">
        <v>25.21</v>
      </c>
      <c r="F25" s="2">
        <v>12</v>
      </c>
      <c r="G25" s="2">
        <v>12</v>
      </c>
      <c r="H25" s="2">
        <f t="shared" si="4"/>
        <v>371.15999999999997</v>
      </c>
      <c r="I25" s="2">
        <f t="shared" si="1"/>
        <v>6174.1679999999997</v>
      </c>
      <c r="J25">
        <f t="shared" si="2"/>
        <v>7626.5292000000009</v>
      </c>
      <c r="K25">
        <f t="shared" si="5"/>
        <v>68.64</v>
      </c>
      <c r="L25">
        <f t="shared" si="6"/>
        <v>302.52</v>
      </c>
      <c r="N25" s="2"/>
      <c r="O25" s="2">
        <v>49.59</v>
      </c>
      <c r="Q25">
        <f t="shared" si="7"/>
        <v>-2770.3103999999998</v>
      </c>
      <c r="R25">
        <f t="shared" si="8"/>
        <v>7375.4376000000002</v>
      </c>
      <c r="T25">
        <f t="shared" si="0"/>
        <v>2</v>
      </c>
      <c r="V25" s="3">
        <v>40343</v>
      </c>
      <c r="W25" s="27">
        <v>1</v>
      </c>
      <c r="X25" s="2">
        <v>41.21</v>
      </c>
      <c r="Y25" s="2">
        <v>6.03</v>
      </c>
      <c r="Z25" s="2">
        <v>6.03</v>
      </c>
      <c r="AA25">
        <f t="shared" si="3"/>
        <v>212.1354</v>
      </c>
    </row>
    <row r="26" spans="1:28" x14ac:dyDescent="0.25">
      <c r="A26" s="1">
        <v>40366</v>
      </c>
      <c r="B26" s="2">
        <v>4.54</v>
      </c>
      <c r="C26" s="2">
        <v>12.93</v>
      </c>
      <c r="D26" s="2">
        <v>41.21</v>
      </c>
      <c r="E26" s="2">
        <v>41.21</v>
      </c>
      <c r="F26" s="2">
        <v>12</v>
      </c>
      <c r="G26" s="2">
        <v>12</v>
      </c>
      <c r="H26" s="2">
        <f t="shared" si="4"/>
        <v>549</v>
      </c>
      <c r="I26" s="2">
        <f t="shared" si="1"/>
        <v>704.42639999999994</v>
      </c>
      <c r="J26">
        <f t="shared" si="2"/>
        <v>20379.1692</v>
      </c>
      <c r="K26">
        <f t="shared" si="5"/>
        <v>54.480000000000004</v>
      </c>
      <c r="L26">
        <f t="shared" si="6"/>
        <v>494.52</v>
      </c>
      <c r="N26" s="2"/>
      <c r="O26" s="2">
        <v>49.31</v>
      </c>
      <c r="Q26">
        <f t="shared" si="7"/>
        <v>1981.9824000000003</v>
      </c>
      <c r="R26">
        <f t="shared" si="8"/>
        <v>4005.6120000000005</v>
      </c>
      <c r="T26">
        <f t="shared" si="0"/>
        <v>2</v>
      </c>
      <c r="V26" s="3">
        <v>40343.041666666664</v>
      </c>
      <c r="W26" s="27">
        <v>1</v>
      </c>
      <c r="X26" s="2">
        <v>40.229999999999997</v>
      </c>
      <c r="Y26" s="2">
        <v>6.03</v>
      </c>
      <c r="Z26" s="2">
        <v>6.03</v>
      </c>
      <c r="AA26">
        <f t="shared" si="3"/>
        <v>206.22599999999997</v>
      </c>
      <c r="AB26" s="2"/>
    </row>
    <row r="27" spans="1:28" x14ac:dyDescent="0.25">
      <c r="A27" s="1">
        <v>40367</v>
      </c>
      <c r="B27" s="2">
        <v>7.67</v>
      </c>
      <c r="C27" s="2">
        <v>20.74</v>
      </c>
      <c r="D27" s="2">
        <v>32.31</v>
      </c>
      <c r="E27" s="2">
        <v>32.31</v>
      </c>
      <c r="F27" s="2">
        <v>12</v>
      </c>
      <c r="G27" s="2">
        <v>12</v>
      </c>
      <c r="H27" s="2">
        <f t="shared" si="4"/>
        <v>479.76</v>
      </c>
      <c r="I27" s="2">
        <f t="shared" si="1"/>
        <v>1908.9096</v>
      </c>
      <c r="J27">
        <f t="shared" si="2"/>
        <v>12527.233200000002</v>
      </c>
      <c r="K27">
        <f t="shared" si="5"/>
        <v>92.039999999999992</v>
      </c>
      <c r="L27">
        <f t="shared" si="6"/>
        <v>387.72</v>
      </c>
      <c r="N27" s="2"/>
      <c r="O27" s="2">
        <v>48.98</v>
      </c>
      <c r="Q27">
        <f t="shared" si="7"/>
        <v>2599.2095999999997</v>
      </c>
      <c r="R27">
        <f t="shared" si="8"/>
        <v>6463.2923999999985</v>
      </c>
      <c r="T27">
        <f t="shared" si="0"/>
        <v>2</v>
      </c>
      <c r="V27" s="3">
        <v>40343.083333333336</v>
      </c>
      <c r="W27" s="27">
        <v>1</v>
      </c>
      <c r="X27" s="2">
        <v>33.15</v>
      </c>
      <c r="Y27" s="2">
        <v>6.03</v>
      </c>
      <c r="Z27" s="2">
        <v>6.03</v>
      </c>
      <c r="AA27">
        <f t="shared" si="3"/>
        <v>163.53359999999998</v>
      </c>
      <c r="AB27" s="2"/>
    </row>
    <row r="28" spans="1:28" x14ac:dyDescent="0.25">
      <c r="A28" s="1">
        <v>40368</v>
      </c>
      <c r="B28" s="2">
        <v>8.06</v>
      </c>
      <c r="C28" s="2">
        <v>38.479999999999997</v>
      </c>
      <c r="D28" s="2">
        <v>26.93</v>
      </c>
      <c r="E28" s="2">
        <v>26.93</v>
      </c>
      <c r="F28" s="2">
        <v>12</v>
      </c>
      <c r="G28" s="2">
        <v>12</v>
      </c>
      <c r="H28" s="2">
        <f t="shared" si="4"/>
        <v>419.88</v>
      </c>
      <c r="I28" s="2">
        <f t="shared" si="1"/>
        <v>3721.7856000000002</v>
      </c>
      <c r="J28">
        <f t="shared" si="2"/>
        <v>8702.6987999999983</v>
      </c>
      <c r="K28">
        <f t="shared" si="5"/>
        <v>96.72</v>
      </c>
      <c r="L28">
        <f t="shared" si="6"/>
        <v>323.15999999999997</v>
      </c>
      <c r="N28" s="2"/>
      <c r="O28" s="2">
        <v>49.49</v>
      </c>
      <c r="Q28">
        <f t="shared" si="7"/>
        <v>1064.8872000000006</v>
      </c>
      <c r="R28">
        <f t="shared" si="8"/>
        <v>7290.4895999999999</v>
      </c>
      <c r="T28">
        <f t="shared" si="0"/>
        <v>2</v>
      </c>
      <c r="V28" s="3">
        <v>40343.125</v>
      </c>
      <c r="W28" s="27">
        <v>1</v>
      </c>
      <c r="X28" s="2">
        <v>37.56</v>
      </c>
      <c r="Y28" s="2">
        <v>6.03</v>
      </c>
      <c r="Z28" s="2">
        <v>6.03</v>
      </c>
      <c r="AA28">
        <f t="shared" si="3"/>
        <v>190.1259</v>
      </c>
      <c r="AB28" s="2"/>
    </row>
    <row r="29" spans="1:28" x14ac:dyDescent="0.25">
      <c r="A29" s="1">
        <v>40369</v>
      </c>
      <c r="B29" s="2">
        <v>9.74</v>
      </c>
      <c r="C29" s="2">
        <v>82.51</v>
      </c>
      <c r="D29" s="2">
        <v>88.06</v>
      </c>
      <c r="E29" s="2">
        <v>88.06</v>
      </c>
      <c r="F29" s="2">
        <v>0</v>
      </c>
      <c r="G29" s="2">
        <v>24</v>
      </c>
      <c r="H29" s="2">
        <f t="shared" si="4"/>
        <v>2113.44</v>
      </c>
      <c r="I29" s="2">
        <f t="shared" si="1"/>
        <v>0</v>
      </c>
      <c r="J29">
        <f t="shared" si="2"/>
        <v>186109.5264</v>
      </c>
      <c r="K29">
        <f t="shared" si="5"/>
        <v>0</v>
      </c>
      <c r="L29">
        <f t="shared" si="6"/>
        <v>2113.44</v>
      </c>
      <c r="N29" s="2"/>
      <c r="O29" s="2">
        <v>46.37</v>
      </c>
      <c r="Q29">
        <f t="shared" si="7"/>
        <v>0</v>
      </c>
      <c r="R29">
        <f t="shared" si="8"/>
        <v>-88109.313600000009</v>
      </c>
      <c r="T29">
        <f t="shared" si="0"/>
        <v>2</v>
      </c>
      <c r="V29" s="3">
        <v>40343.166666666664</v>
      </c>
      <c r="W29" s="27">
        <v>1</v>
      </c>
      <c r="X29" s="2">
        <v>35.119999999999997</v>
      </c>
      <c r="Y29" s="2">
        <v>6.03</v>
      </c>
      <c r="Z29" s="2">
        <v>6.03</v>
      </c>
      <c r="AA29">
        <f t="shared" si="3"/>
        <v>175.41269999999997</v>
      </c>
      <c r="AB29" s="2"/>
    </row>
    <row r="30" spans="1:28" x14ac:dyDescent="0.25">
      <c r="A30" s="1">
        <v>40370</v>
      </c>
      <c r="B30" s="2">
        <v>6.71</v>
      </c>
      <c r="C30" s="2">
        <v>70.53</v>
      </c>
      <c r="D30" s="2">
        <v>70.97</v>
      </c>
      <c r="E30" s="2">
        <v>70.97</v>
      </c>
      <c r="F30" s="2">
        <v>0</v>
      </c>
      <c r="G30" s="2">
        <v>24</v>
      </c>
      <c r="H30" s="2">
        <f t="shared" si="4"/>
        <v>1703.28</v>
      </c>
      <c r="I30" s="2">
        <f t="shared" si="1"/>
        <v>0</v>
      </c>
      <c r="J30">
        <f t="shared" si="2"/>
        <v>120881.78159999999</v>
      </c>
      <c r="K30">
        <f t="shared" si="5"/>
        <v>0</v>
      </c>
      <c r="L30">
        <f t="shared" si="6"/>
        <v>1703.28</v>
      </c>
      <c r="N30" s="2"/>
      <c r="O30" s="2">
        <v>43.85</v>
      </c>
      <c r="Q30">
        <f t="shared" si="7"/>
        <v>0</v>
      </c>
      <c r="R30">
        <f t="shared" si="8"/>
        <v>-46192.953599999993</v>
      </c>
      <c r="T30">
        <f t="shared" si="0"/>
        <v>2</v>
      </c>
      <c r="V30" s="3">
        <v>40343.208333333336</v>
      </c>
      <c r="W30" s="27">
        <v>1</v>
      </c>
      <c r="X30" s="2">
        <v>38.99</v>
      </c>
      <c r="Y30" s="2">
        <v>6.03</v>
      </c>
      <c r="Z30" s="2">
        <v>6.03</v>
      </c>
      <c r="AA30">
        <f t="shared" si="3"/>
        <v>198.74880000000002</v>
      </c>
      <c r="AB30" s="2"/>
    </row>
    <row r="31" spans="1:28" x14ac:dyDescent="0.25">
      <c r="A31" s="1">
        <v>40371</v>
      </c>
      <c r="B31" s="2">
        <v>0.05</v>
      </c>
      <c r="C31" s="2">
        <v>77.41</v>
      </c>
      <c r="D31" s="2">
        <v>23.21</v>
      </c>
      <c r="E31" s="2">
        <v>23.21</v>
      </c>
      <c r="F31" s="2">
        <v>12</v>
      </c>
      <c r="G31" s="2">
        <v>12</v>
      </c>
      <c r="H31" s="2">
        <f t="shared" si="4"/>
        <v>279.12</v>
      </c>
      <c r="I31" s="2">
        <f t="shared" si="1"/>
        <v>46.445999999999998</v>
      </c>
      <c r="J31">
        <f t="shared" si="2"/>
        <v>6464.4492000000009</v>
      </c>
      <c r="K31">
        <f t="shared" si="5"/>
        <v>0.60000000000000009</v>
      </c>
      <c r="L31">
        <f t="shared" si="6"/>
        <v>278.52</v>
      </c>
      <c r="N31" s="2"/>
      <c r="O31" s="2">
        <v>48.28</v>
      </c>
      <c r="Q31">
        <f t="shared" si="7"/>
        <v>-17.478000000000002</v>
      </c>
      <c r="R31">
        <f t="shared" si="8"/>
        <v>6982.4964</v>
      </c>
      <c r="T31">
        <f t="shared" si="0"/>
        <v>2</v>
      </c>
      <c r="V31" s="3">
        <v>40343.25</v>
      </c>
      <c r="W31" s="27">
        <v>1</v>
      </c>
      <c r="X31" s="2">
        <v>48.92</v>
      </c>
      <c r="Y31" s="2">
        <v>6.03</v>
      </c>
      <c r="Z31" s="2">
        <v>6.03</v>
      </c>
      <c r="AA31">
        <f t="shared" si="3"/>
        <v>258.62670000000003</v>
      </c>
      <c r="AB31" s="2"/>
    </row>
    <row r="32" spans="1:28" x14ac:dyDescent="0.25">
      <c r="A32" s="1">
        <v>40372</v>
      </c>
      <c r="B32" s="2">
        <v>0.18</v>
      </c>
      <c r="C32" s="2">
        <v>98.88</v>
      </c>
      <c r="D32" s="2">
        <v>89.62</v>
      </c>
      <c r="E32" s="2">
        <v>89.62</v>
      </c>
      <c r="F32" s="2">
        <v>12</v>
      </c>
      <c r="G32" s="2">
        <v>12</v>
      </c>
      <c r="H32" s="2">
        <f t="shared" si="4"/>
        <v>1077.6000000000001</v>
      </c>
      <c r="I32" s="2">
        <f t="shared" si="1"/>
        <v>213.58079999999995</v>
      </c>
      <c r="J32">
        <f t="shared" si="2"/>
        <v>96380.93280000001</v>
      </c>
      <c r="K32">
        <f t="shared" si="5"/>
        <v>2.16</v>
      </c>
      <c r="L32">
        <f t="shared" si="6"/>
        <v>1075.44</v>
      </c>
      <c r="N32" s="2"/>
      <c r="O32" s="2">
        <v>48</v>
      </c>
      <c r="Q32">
        <f t="shared" si="7"/>
        <v>-109.9008</v>
      </c>
      <c r="R32">
        <f t="shared" si="8"/>
        <v>-44759.812800000007</v>
      </c>
      <c r="T32">
        <f t="shared" si="0"/>
        <v>2</v>
      </c>
      <c r="V32" s="3">
        <v>40343.291666666664</v>
      </c>
      <c r="W32" s="27">
        <v>1</v>
      </c>
      <c r="X32" s="2">
        <v>52.39</v>
      </c>
      <c r="Y32" s="2">
        <v>6.03</v>
      </c>
      <c r="Z32" s="2">
        <v>6.03</v>
      </c>
      <c r="AA32">
        <f t="shared" si="3"/>
        <v>279.55079999999998</v>
      </c>
      <c r="AB32" s="2"/>
    </row>
    <row r="33" spans="1:28" x14ac:dyDescent="0.25">
      <c r="A33" s="1">
        <v>40373</v>
      </c>
      <c r="B33" s="2">
        <v>9.89</v>
      </c>
      <c r="C33" s="2">
        <v>86.93</v>
      </c>
      <c r="D33" s="2">
        <v>62.13</v>
      </c>
      <c r="E33" s="2">
        <v>62.13</v>
      </c>
      <c r="F33" s="2">
        <v>12</v>
      </c>
      <c r="G33" s="2">
        <v>12</v>
      </c>
      <c r="H33" s="2">
        <f t="shared" si="4"/>
        <v>864.24</v>
      </c>
      <c r="I33" s="2">
        <f t="shared" si="1"/>
        <v>10316.852400000002</v>
      </c>
      <c r="J33">
        <f t="shared" si="2"/>
        <v>46321.642800000001</v>
      </c>
      <c r="K33">
        <f t="shared" si="5"/>
        <v>118.68</v>
      </c>
      <c r="L33">
        <f t="shared" si="6"/>
        <v>745.56000000000006</v>
      </c>
      <c r="N33" s="2"/>
      <c r="O33" s="2">
        <v>48.46</v>
      </c>
      <c r="Q33">
        <f t="shared" si="7"/>
        <v>-4565.6196000000009</v>
      </c>
      <c r="R33">
        <f t="shared" si="8"/>
        <v>-10191.805200000003</v>
      </c>
      <c r="T33">
        <f t="shared" si="0"/>
        <v>2</v>
      </c>
      <c r="U33" t="s">
        <v>199</v>
      </c>
      <c r="V33" s="3">
        <v>40343.333333333336</v>
      </c>
      <c r="W33" s="27">
        <v>1</v>
      </c>
      <c r="X33" s="2">
        <v>55.32</v>
      </c>
      <c r="Y33" s="2">
        <v>5.38</v>
      </c>
      <c r="Z33" s="2">
        <v>43.73</v>
      </c>
      <c r="AA33">
        <f t="shared" si="3"/>
        <v>62.35420000000002</v>
      </c>
      <c r="AB33" s="2"/>
    </row>
    <row r="34" spans="1:28" x14ac:dyDescent="0.25">
      <c r="A34" s="1">
        <v>40374</v>
      </c>
      <c r="B34" s="2">
        <v>6.89</v>
      </c>
      <c r="C34" s="2">
        <v>44.25</v>
      </c>
      <c r="D34" s="2">
        <v>97.22</v>
      </c>
      <c r="E34" s="2">
        <v>97.22</v>
      </c>
      <c r="F34" s="2">
        <v>12</v>
      </c>
      <c r="G34" s="2">
        <v>12</v>
      </c>
      <c r="H34" s="2">
        <f t="shared" si="4"/>
        <v>1249.32</v>
      </c>
      <c r="I34" s="2">
        <f t="shared" si="1"/>
        <v>3658.59</v>
      </c>
      <c r="J34">
        <f t="shared" si="2"/>
        <v>113420.7408</v>
      </c>
      <c r="K34">
        <f t="shared" si="5"/>
        <v>82.679999999999993</v>
      </c>
      <c r="L34">
        <f t="shared" si="6"/>
        <v>1166.6399999999999</v>
      </c>
      <c r="N34" s="2"/>
      <c r="O34" s="2">
        <v>48.03</v>
      </c>
      <c r="Q34">
        <f t="shared" si="7"/>
        <v>312.53040000000004</v>
      </c>
      <c r="R34">
        <f t="shared" si="8"/>
        <v>-57387.021599999993</v>
      </c>
      <c r="T34">
        <f t="shared" si="0"/>
        <v>2</v>
      </c>
      <c r="U34" t="s">
        <v>199</v>
      </c>
      <c r="V34" s="3">
        <v>40343.375</v>
      </c>
      <c r="W34" s="27">
        <v>1</v>
      </c>
      <c r="X34" s="2">
        <v>55.54</v>
      </c>
      <c r="Y34" s="2">
        <v>5.38</v>
      </c>
      <c r="Z34" s="2">
        <v>43.73</v>
      </c>
      <c r="AA34">
        <f t="shared" si="3"/>
        <v>63.537800000000011</v>
      </c>
      <c r="AB34" s="2"/>
    </row>
    <row r="35" spans="1:28" x14ac:dyDescent="0.25">
      <c r="A35" s="1">
        <v>40375</v>
      </c>
      <c r="B35" s="2">
        <v>6.62</v>
      </c>
      <c r="C35" s="2">
        <v>77.239999999999995</v>
      </c>
      <c r="D35" s="2">
        <v>36.32</v>
      </c>
      <c r="E35" s="2">
        <v>36.32</v>
      </c>
      <c r="F35" s="2">
        <v>12</v>
      </c>
      <c r="G35" s="2">
        <v>12</v>
      </c>
      <c r="H35" s="2">
        <f t="shared" si="4"/>
        <v>515.28</v>
      </c>
      <c r="I35" s="2">
        <f t="shared" si="1"/>
        <v>6135.9456</v>
      </c>
      <c r="J35">
        <f t="shared" si="2"/>
        <v>15829.7088</v>
      </c>
      <c r="K35">
        <f t="shared" si="5"/>
        <v>79.44</v>
      </c>
      <c r="L35">
        <f t="shared" si="6"/>
        <v>435.84000000000003</v>
      </c>
      <c r="N35" s="2"/>
      <c r="O35" s="2">
        <v>48.09</v>
      </c>
      <c r="Q35">
        <f t="shared" si="7"/>
        <v>-2315.6759999999995</v>
      </c>
      <c r="R35">
        <f t="shared" si="8"/>
        <v>5129.8368000000019</v>
      </c>
      <c r="T35">
        <f t="shared" si="0"/>
        <v>2</v>
      </c>
      <c r="U35" t="s">
        <v>199</v>
      </c>
      <c r="V35" s="3">
        <v>40343.416666666664</v>
      </c>
      <c r="W35" s="27">
        <v>1</v>
      </c>
      <c r="X35" s="2">
        <v>55.64</v>
      </c>
      <c r="Y35" s="2">
        <v>5.38</v>
      </c>
      <c r="Z35" s="2">
        <v>43.73</v>
      </c>
      <c r="AA35">
        <f t="shared" si="3"/>
        <v>64.075800000000015</v>
      </c>
      <c r="AB35" s="2"/>
    </row>
    <row r="36" spans="1:28" x14ac:dyDescent="0.25">
      <c r="A36" s="1">
        <v>40376</v>
      </c>
      <c r="B36" s="2">
        <v>7.35</v>
      </c>
      <c r="C36" s="2">
        <v>28.68</v>
      </c>
      <c r="D36" s="2">
        <v>54.73</v>
      </c>
      <c r="E36" s="2">
        <v>54.73</v>
      </c>
      <c r="F36" s="2">
        <v>0</v>
      </c>
      <c r="G36" s="2">
        <v>24</v>
      </c>
      <c r="H36" s="2">
        <f t="shared" si="4"/>
        <v>1313.52</v>
      </c>
      <c r="I36" s="2">
        <f t="shared" si="1"/>
        <v>0</v>
      </c>
      <c r="J36">
        <f t="shared" si="2"/>
        <v>71888.949599999993</v>
      </c>
      <c r="K36">
        <f t="shared" si="5"/>
        <v>0</v>
      </c>
      <c r="L36">
        <f t="shared" si="6"/>
        <v>1313.52</v>
      </c>
      <c r="N36" s="2"/>
      <c r="O36" s="2">
        <v>45.04</v>
      </c>
      <c r="Q36">
        <f t="shared" si="7"/>
        <v>0</v>
      </c>
      <c r="R36">
        <f t="shared" si="8"/>
        <v>-12728.008799999996</v>
      </c>
      <c r="T36">
        <f t="shared" si="0"/>
        <v>2</v>
      </c>
      <c r="U36" t="s">
        <v>199</v>
      </c>
      <c r="V36" s="3">
        <v>40343.458333333336</v>
      </c>
      <c r="W36" s="27">
        <v>1</v>
      </c>
      <c r="X36" s="2">
        <v>55.55</v>
      </c>
      <c r="Y36" s="2">
        <v>5.38</v>
      </c>
      <c r="Z36" s="2">
        <v>43.73</v>
      </c>
      <c r="AA36">
        <f t="shared" si="3"/>
        <v>63.5916</v>
      </c>
      <c r="AB36" s="2"/>
    </row>
    <row r="37" spans="1:28" x14ac:dyDescent="0.25">
      <c r="A37" s="1">
        <v>40377</v>
      </c>
      <c r="B37" s="2">
        <v>8.56</v>
      </c>
      <c r="C37" s="2">
        <v>53.55</v>
      </c>
      <c r="D37" s="2">
        <v>94.43</v>
      </c>
      <c r="E37" s="2">
        <v>94.43</v>
      </c>
      <c r="F37" s="2">
        <v>0</v>
      </c>
      <c r="G37" s="2">
        <v>24</v>
      </c>
      <c r="H37" s="2">
        <f t="shared" si="4"/>
        <v>2266.3200000000002</v>
      </c>
      <c r="I37" s="2">
        <f t="shared" si="1"/>
        <v>0</v>
      </c>
      <c r="J37">
        <f t="shared" si="2"/>
        <v>214008.59760000004</v>
      </c>
      <c r="K37">
        <f t="shared" si="5"/>
        <v>0</v>
      </c>
      <c r="L37">
        <f t="shared" si="6"/>
        <v>2266.3200000000002</v>
      </c>
      <c r="N37" s="2"/>
      <c r="O37" s="2">
        <v>43.19</v>
      </c>
      <c r="Q37">
        <f t="shared" si="7"/>
        <v>0</v>
      </c>
      <c r="R37">
        <f t="shared" si="8"/>
        <v>-116126.23680000003</v>
      </c>
      <c r="T37">
        <f t="shared" si="0"/>
        <v>2</v>
      </c>
      <c r="U37" t="s">
        <v>199</v>
      </c>
      <c r="V37" s="3">
        <v>40343.5</v>
      </c>
      <c r="W37" s="27">
        <v>1</v>
      </c>
      <c r="X37" s="2">
        <v>55.21</v>
      </c>
      <c r="Y37" s="2">
        <v>5.38</v>
      </c>
      <c r="Z37" s="2">
        <v>43.73</v>
      </c>
      <c r="AA37">
        <f t="shared" si="3"/>
        <v>61.762400000000021</v>
      </c>
      <c r="AB37" s="2"/>
    </row>
    <row r="38" spans="1:28" x14ac:dyDescent="0.25">
      <c r="A38" s="1">
        <v>40378</v>
      </c>
      <c r="B38" s="2">
        <v>7.41</v>
      </c>
      <c r="C38" s="2">
        <v>91.65</v>
      </c>
      <c r="D38" s="2">
        <v>50.14</v>
      </c>
      <c r="E38" s="2">
        <v>50.14</v>
      </c>
      <c r="F38" s="2">
        <v>12</v>
      </c>
      <c r="G38" s="2">
        <v>12</v>
      </c>
      <c r="H38" s="2">
        <f t="shared" si="4"/>
        <v>690.6</v>
      </c>
      <c r="I38" s="2">
        <f t="shared" si="1"/>
        <v>8149.5180000000009</v>
      </c>
      <c r="J38">
        <f t="shared" si="2"/>
        <v>30168.235200000003</v>
      </c>
      <c r="K38">
        <f t="shared" si="5"/>
        <v>88.92</v>
      </c>
      <c r="L38">
        <f t="shared" si="6"/>
        <v>601.68000000000006</v>
      </c>
      <c r="N38" s="2"/>
      <c r="O38" s="2">
        <v>46.34</v>
      </c>
      <c r="Q38">
        <f t="shared" si="7"/>
        <v>-4028.9652000000001</v>
      </c>
      <c r="R38">
        <f t="shared" si="8"/>
        <v>-2286.3839999999987</v>
      </c>
      <c r="T38">
        <f t="shared" si="0"/>
        <v>2</v>
      </c>
      <c r="U38" t="s">
        <v>199</v>
      </c>
      <c r="V38" s="3">
        <v>40343.541666666664</v>
      </c>
      <c r="W38" s="27">
        <v>1</v>
      </c>
      <c r="X38" s="2">
        <v>54.93</v>
      </c>
      <c r="Y38" s="2">
        <v>5.38</v>
      </c>
      <c r="Z38" s="2">
        <v>43.73</v>
      </c>
      <c r="AA38">
        <f t="shared" si="3"/>
        <v>60.256000000000014</v>
      </c>
      <c r="AB38" s="2"/>
    </row>
    <row r="39" spans="1:28" x14ac:dyDescent="0.25">
      <c r="A39" s="1">
        <v>40379</v>
      </c>
      <c r="B39" s="2">
        <v>1.43</v>
      </c>
      <c r="C39" s="2">
        <v>96.91</v>
      </c>
      <c r="D39" s="2">
        <v>8.74</v>
      </c>
      <c r="E39" s="2">
        <v>8.74</v>
      </c>
      <c r="F39" s="2">
        <v>12</v>
      </c>
      <c r="G39" s="2">
        <v>12</v>
      </c>
      <c r="H39" s="2">
        <f t="shared" si="4"/>
        <v>122.03999999999999</v>
      </c>
      <c r="I39" s="2">
        <f t="shared" si="1"/>
        <v>1662.9756</v>
      </c>
      <c r="J39">
        <f t="shared" si="2"/>
        <v>916.65120000000002</v>
      </c>
      <c r="K39">
        <f t="shared" si="5"/>
        <v>17.16</v>
      </c>
      <c r="L39">
        <f t="shared" si="6"/>
        <v>104.88</v>
      </c>
      <c r="N39" s="2"/>
      <c r="O39" s="2">
        <v>45.31</v>
      </c>
      <c r="Q39">
        <f t="shared" si="7"/>
        <v>-885.4559999999999</v>
      </c>
      <c r="R39">
        <f t="shared" si="8"/>
        <v>3835.4616000000001</v>
      </c>
      <c r="T39">
        <f t="shared" si="0"/>
        <v>2</v>
      </c>
      <c r="U39" t="s">
        <v>199</v>
      </c>
      <c r="V39" s="3">
        <v>40343.583333333336</v>
      </c>
      <c r="W39" s="27">
        <v>1</v>
      </c>
      <c r="X39" s="2">
        <v>54.89</v>
      </c>
      <c r="Y39" s="2">
        <v>5.38</v>
      </c>
      <c r="Z39" s="2">
        <v>43.73</v>
      </c>
      <c r="AA39">
        <f t="shared" si="3"/>
        <v>60.040800000000019</v>
      </c>
      <c r="AB39" s="2"/>
    </row>
    <row r="40" spans="1:28" x14ac:dyDescent="0.25">
      <c r="A40" s="1">
        <v>40380</v>
      </c>
      <c r="B40" s="2">
        <v>5.63</v>
      </c>
      <c r="C40" s="2">
        <v>55.09</v>
      </c>
      <c r="D40" s="2">
        <v>10.63</v>
      </c>
      <c r="E40" s="2">
        <v>10.63</v>
      </c>
      <c r="F40" s="2">
        <v>12</v>
      </c>
      <c r="G40" s="2">
        <v>12</v>
      </c>
      <c r="H40" s="2">
        <f t="shared" si="4"/>
        <v>195.12</v>
      </c>
      <c r="I40" s="2">
        <f t="shared" si="1"/>
        <v>3721.8804</v>
      </c>
      <c r="J40">
        <f t="shared" si="2"/>
        <v>1355.9628000000002</v>
      </c>
      <c r="K40">
        <f t="shared" si="5"/>
        <v>67.56</v>
      </c>
      <c r="L40">
        <f t="shared" si="6"/>
        <v>127.56</v>
      </c>
      <c r="N40" s="2"/>
      <c r="O40" s="2">
        <v>45.23</v>
      </c>
      <c r="Q40">
        <f t="shared" si="7"/>
        <v>-666.14160000000049</v>
      </c>
      <c r="R40">
        <f t="shared" si="8"/>
        <v>4413.5759999999991</v>
      </c>
      <c r="T40">
        <f t="shared" si="0"/>
        <v>2</v>
      </c>
      <c r="U40" t="s">
        <v>199</v>
      </c>
      <c r="V40" s="3">
        <v>40343.625</v>
      </c>
      <c r="W40" s="27">
        <v>1</v>
      </c>
      <c r="X40" s="2">
        <v>52.82</v>
      </c>
      <c r="Y40" s="2">
        <v>5.38</v>
      </c>
      <c r="Z40" s="2">
        <v>43.73</v>
      </c>
      <c r="AA40">
        <f t="shared" si="3"/>
        <v>48.904200000000017</v>
      </c>
      <c r="AB40" s="2"/>
    </row>
    <row r="41" spans="1:28" x14ac:dyDescent="0.25">
      <c r="A41" s="1">
        <v>40381</v>
      </c>
      <c r="B41" s="2">
        <v>3.88</v>
      </c>
      <c r="C41" s="2">
        <v>64.239999999999995</v>
      </c>
      <c r="D41" s="2">
        <v>10</v>
      </c>
      <c r="E41" s="2">
        <v>10</v>
      </c>
      <c r="F41" s="2">
        <v>12</v>
      </c>
      <c r="G41" s="2">
        <v>12</v>
      </c>
      <c r="H41" s="2">
        <f t="shared" si="4"/>
        <v>166.56</v>
      </c>
      <c r="I41" s="2">
        <f t="shared" si="1"/>
        <v>2991.0144</v>
      </c>
      <c r="J41">
        <f t="shared" si="2"/>
        <v>1200</v>
      </c>
      <c r="K41">
        <f t="shared" si="5"/>
        <v>46.56</v>
      </c>
      <c r="L41">
        <f t="shared" si="6"/>
        <v>120</v>
      </c>
      <c r="N41" s="2"/>
      <c r="O41" s="2">
        <v>44.05</v>
      </c>
      <c r="Q41">
        <f t="shared" si="7"/>
        <v>-940.04639999999995</v>
      </c>
      <c r="R41">
        <f t="shared" si="8"/>
        <v>4085.9999999999995</v>
      </c>
      <c r="T41">
        <f t="shared" si="0"/>
        <v>2</v>
      </c>
      <c r="U41" t="s">
        <v>199</v>
      </c>
      <c r="V41" s="3">
        <v>40343.666666666664</v>
      </c>
      <c r="W41" s="27">
        <v>1</v>
      </c>
      <c r="X41" s="2">
        <v>50.83</v>
      </c>
      <c r="Y41" s="2">
        <v>5.38</v>
      </c>
      <c r="Z41" s="2">
        <v>43.73</v>
      </c>
      <c r="AA41">
        <f t="shared" si="3"/>
        <v>38.198000000000008</v>
      </c>
      <c r="AB41" s="2"/>
    </row>
    <row r="42" spans="1:28" x14ac:dyDescent="0.25">
      <c r="A42" s="1">
        <v>40382</v>
      </c>
      <c r="B42" s="2">
        <v>6.14</v>
      </c>
      <c r="C42" s="2">
        <v>84.42</v>
      </c>
      <c r="D42" s="2">
        <v>74.010000000000005</v>
      </c>
      <c r="E42" s="2">
        <v>74.010000000000005</v>
      </c>
      <c r="F42" s="2">
        <v>12</v>
      </c>
      <c r="G42" s="2">
        <v>12</v>
      </c>
      <c r="H42" s="2">
        <f t="shared" si="4"/>
        <v>961.80000000000007</v>
      </c>
      <c r="I42" s="2">
        <f t="shared" si="1"/>
        <v>6220.0655999999999</v>
      </c>
      <c r="J42">
        <f t="shared" si="2"/>
        <v>65729.761200000008</v>
      </c>
      <c r="K42">
        <f t="shared" si="5"/>
        <v>73.679999999999993</v>
      </c>
      <c r="L42">
        <f t="shared" si="6"/>
        <v>888.12000000000012</v>
      </c>
      <c r="N42" s="2"/>
      <c r="O42" s="2">
        <v>44.09</v>
      </c>
      <c r="Q42">
        <f t="shared" si="7"/>
        <v>-2971.5143999999996</v>
      </c>
      <c r="R42">
        <f t="shared" si="8"/>
        <v>-26572.550400000004</v>
      </c>
      <c r="T42">
        <f t="shared" si="0"/>
        <v>2</v>
      </c>
      <c r="U42" t="s">
        <v>199</v>
      </c>
      <c r="V42" s="3">
        <v>40343.708333333336</v>
      </c>
      <c r="W42" s="27">
        <v>1</v>
      </c>
      <c r="X42" s="2">
        <v>50.94</v>
      </c>
      <c r="Y42" s="2">
        <v>5.38</v>
      </c>
      <c r="Z42" s="2">
        <v>43.73</v>
      </c>
      <c r="AA42">
        <f t="shared" si="3"/>
        <v>38.789800000000007</v>
      </c>
      <c r="AB42" s="2"/>
    </row>
    <row r="43" spans="1:28" x14ac:dyDescent="0.25">
      <c r="A43" s="1">
        <v>40383</v>
      </c>
      <c r="B43" s="2">
        <v>9.17</v>
      </c>
      <c r="C43" s="2">
        <v>23.51</v>
      </c>
      <c r="D43" s="2">
        <v>83.32</v>
      </c>
      <c r="E43" s="2">
        <v>83.32</v>
      </c>
      <c r="F43" s="2">
        <v>0</v>
      </c>
      <c r="G43" s="2">
        <v>24</v>
      </c>
      <c r="H43" s="2">
        <f t="shared" si="4"/>
        <v>1999.6799999999998</v>
      </c>
      <c r="I43" s="2">
        <f t="shared" si="1"/>
        <v>0</v>
      </c>
      <c r="J43">
        <f t="shared" si="2"/>
        <v>166613.33759999997</v>
      </c>
      <c r="K43">
        <f t="shared" si="5"/>
        <v>0</v>
      </c>
      <c r="L43">
        <f t="shared" si="6"/>
        <v>1999.6799999999998</v>
      </c>
      <c r="N43" s="2"/>
      <c r="O43" s="2">
        <v>40.299999999999997</v>
      </c>
      <c r="Q43">
        <f t="shared" si="7"/>
        <v>0</v>
      </c>
      <c r="R43">
        <f t="shared" si="8"/>
        <v>-86026.233599999978</v>
      </c>
      <c r="T43">
        <f t="shared" si="0"/>
        <v>2</v>
      </c>
      <c r="U43" t="s">
        <v>199</v>
      </c>
      <c r="V43" s="3">
        <v>40343.75</v>
      </c>
      <c r="W43" s="27">
        <v>1</v>
      </c>
      <c r="X43" s="2">
        <v>50.97</v>
      </c>
      <c r="Y43" s="2">
        <v>5.38</v>
      </c>
      <c r="Z43" s="2">
        <v>43.73</v>
      </c>
      <c r="AA43">
        <f t="shared" si="3"/>
        <v>38.951200000000007</v>
      </c>
      <c r="AB43" s="2"/>
    </row>
    <row r="44" spans="1:28" x14ac:dyDescent="0.25">
      <c r="A44" s="1">
        <v>40384</v>
      </c>
      <c r="B44" s="2">
        <v>3.92</v>
      </c>
      <c r="C44" s="2">
        <v>0.71</v>
      </c>
      <c r="D44" s="2">
        <v>90.57</v>
      </c>
      <c r="E44" s="2">
        <v>90.57</v>
      </c>
      <c r="F44" s="2">
        <v>0</v>
      </c>
      <c r="G44" s="2">
        <v>24</v>
      </c>
      <c r="H44" s="2">
        <f t="shared" si="4"/>
        <v>2173.6799999999998</v>
      </c>
      <c r="I44" s="2">
        <f t="shared" si="1"/>
        <v>0</v>
      </c>
      <c r="J44">
        <f t="shared" si="2"/>
        <v>196870.19759999996</v>
      </c>
      <c r="K44">
        <f t="shared" si="5"/>
        <v>0</v>
      </c>
      <c r="L44">
        <f t="shared" si="6"/>
        <v>2173.6799999999998</v>
      </c>
      <c r="N44" s="2"/>
      <c r="O44" s="2">
        <v>37.96</v>
      </c>
      <c r="Q44">
        <f t="shared" si="7"/>
        <v>0</v>
      </c>
      <c r="R44">
        <f t="shared" si="8"/>
        <v>-114357.30479999997</v>
      </c>
      <c r="T44">
        <f t="shared" si="0"/>
        <v>2</v>
      </c>
      <c r="U44" t="s">
        <v>199</v>
      </c>
      <c r="V44" s="3">
        <v>40343.791666666664</v>
      </c>
      <c r="W44" s="27">
        <v>1</v>
      </c>
      <c r="X44" s="2">
        <v>49.14</v>
      </c>
      <c r="Y44" s="2">
        <v>5.38</v>
      </c>
      <c r="Z44" s="2">
        <v>43.73</v>
      </c>
      <c r="AA44">
        <f t="shared" si="3"/>
        <v>29.10580000000002</v>
      </c>
      <c r="AB44" s="2"/>
    </row>
    <row r="45" spans="1:28" x14ac:dyDescent="0.25">
      <c r="A45" s="1">
        <v>40385</v>
      </c>
      <c r="B45" s="2">
        <v>3.23</v>
      </c>
      <c r="C45" s="2">
        <v>14.82</v>
      </c>
      <c r="D45" s="2">
        <v>10.6</v>
      </c>
      <c r="E45" s="2">
        <v>10.6</v>
      </c>
      <c r="F45" s="2">
        <v>12</v>
      </c>
      <c r="G45" s="2">
        <v>12</v>
      </c>
      <c r="H45" s="2">
        <f t="shared" si="4"/>
        <v>165.95999999999998</v>
      </c>
      <c r="I45" s="2">
        <f t="shared" si="1"/>
        <v>574.42319999999995</v>
      </c>
      <c r="J45">
        <f t="shared" si="2"/>
        <v>1348.32</v>
      </c>
      <c r="K45">
        <f t="shared" si="5"/>
        <v>38.76</v>
      </c>
      <c r="L45">
        <f t="shared" si="6"/>
        <v>127.19999999999999</v>
      </c>
      <c r="N45" s="2"/>
      <c r="O45" s="2">
        <v>44.77</v>
      </c>
      <c r="Q45">
        <f t="shared" si="7"/>
        <v>1160.8620000000001</v>
      </c>
      <c r="R45">
        <f t="shared" si="8"/>
        <v>4346.424</v>
      </c>
      <c r="T45">
        <f t="shared" si="0"/>
        <v>2</v>
      </c>
      <c r="V45" s="3">
        <v>40343.833333333336</v>
      </c>
      <c r="W45" s="27">
        <v>1</v>
      </c>
      <c r="X45" s="2">
        <v>48.46</v>
      </c>
      <c r="Y45" s="2">
        <v>6.03</v>
      </c>
      <c r="Z45" s="2">
        <v>6.03</v>
      </c>
      <c r="AA45">
        <f t="shared" si="3"/>
        <v>255.85290000000001</v>
      </c>
      <c r="AB45" s="2"/>
    </row>
    <row r="46" spans="1:28" x14ac:dyDescent="0.25">
      <c r="A46" s="1">
        <v>40386</v>
      </c>
      <c r="B46" s="2">
        <v>2.98</v>
      </c>
      <c r="C46" s="2">
        <v>37.299999999999997</v>
      </c>
      <c r="D46" s="2">
        <v>15.11</v>
      </c>
      <c r="E46" s="2">
        <v>15.11</v>
      </c>
      <c r="F46" s="2">
        <v>12</v>
      </c>
      <c r="G46" s="2">
        <v>12</v>
      </c>
      <c r="H46" s="2">
        <f t="shared" si="4"/>
        <v>217.07999999999998</v>
      </c>
      <c r="I46" s="2">
        <f t="shared" si="1"/>
        <v>1333.848</v>
      </c>
      <c r="J46">
        <f t="shared" si="2"/>
        <v>2739.7451999999998</v>
      </c>
      <c r="K46">
        <f t="shared" si="5"/>
        <v>35.76</v>
      </c>
      <c r="L46">
        <f t="shared" si="6"/>
        <v>181.32</v>
      </c>
      <c r="N46" s="2"/>
      <c r="O46" s="2">
        <v>43.81</v>
      </c>
      <c r="Q46">
        <f t="shared" si="7"/>
        <v>232.79760000000016</v>
      </c>
      <c r="R46">
        <f t="shared" si="8"/>
        <v>5203.884</v>
      </c>
      <c r="T46">
        <f t="shared" si="0"/>
        <v>2</v>
      </c>
      <c r="V46" s="3">
        <v>40343.875</v>
      </c>
      <c r="W46" s="27">
        <v>1</v>
      </c>
      <c r="X46" s="2">
        <v>49.55</v>
      </c>
      <c r="Y46" s="2">
        <v>6.03</v>
      </c>
      <c r="Z46" s="2">
        <v>6.03</v>
      </c>
      <c r="AA46">
        <f t="shared" si="3"/>
        <v>262.42559999999997</v>
      </c>
      <c r="AB46" s="2"/>
    </row>
    <row r="47" spans="1:28" x14ac:dyDescent="0.25">
      <c r="A47" s="1">
        <v>40387</v>
      </c>
      <c r="B47" s="2">
        <v>8.08</v>
      </c>
      <c r="C47" s="2">
        <v>16.079999999999998</v>
      </c>
      <c r="D47" s="2">
        <v>81.92</v>
      </c>
      <c r="E47" s="2">
        <v>81.92</v>
      </c>
      <c r="F47" s="2">
        <v>12</v>
      </c>
      <c r="G47" s="2">
        <v>12</v>
      </c>
      <c r="H47" s="2">
        <f t="shared" si="4"/>
        <v>1080</v>
      </c>
      <c r="I47" s="2">
        <f t="shared" si="1"/>
        <v>1559.1168</v>
      </c>
      <c r="J47">
        <f t="shared" si="2"/>
        <v>80530.636800000007</v>
      </c>
      <c r="K47">
        <f t="shared" si="5"/>
        <v>96.960000000000008</v>
      </c>
      <c r="L47">
        <f t="shared" si="6"/>
        <v>983.04</v>
      </c>
      <c r="N47" s="2"/>
      <c r="O47" s="2">
        <v>41.44</v>
      </c>
      <c r="Q47">
        <f t="shared" si="7"/>
        <v>2458.9056</v>
      </c>
      <c r="R47">
        <f t="shared" si="8"/>
        <v>-39793.459200000005</v>
      </c>
      <c r="T47">
        <f t="shared" si="0"/>
        <v>2</v>
      </c>
      <c r="V47" s="3">
        <v>40343.916666666664</v>
      </c>
      <c r="W47" s="27">
        <v>1</v>
      </c>
      <c r="X47" s="2">
        <v>49.87</v>
      </c>
      <c r="Y47" s="2">
        <v>6.03</v>
      </c>
      <c r="Z47" s="2">
        <v>6.03</v>
      </c>
      <c r="AA47">
        <f t="shared" si="3"/>
        <v>264.35519999999997</v>
      </c>
      <c r="AB47" s="2"/>
    </row>
    <row r="48" spans="1:28" x14ac:dyDescent="0.25">
      <c r="A48" s="1">
        <v>40388</v>
      </c>
      <c r="B48" s="2">
        <v>0.62</v>
      </c>
      <c r="C48" s="2">
        <v>2.27</v>
      </c>
      <c r="D48" s="2">
        <v>34.31</v>
      </c>
      <c r="E48" s="2">
        <v>34.31</v>
      </c>
      <c r="F48" s="2">
        <v>12</v>
      </c>
      <c r="G48" s="2">
        <v>12</v>
      </c>
      <c r="H48" s="2">
        <f t="shared" si="4"/>
        <v>419.16</v>
      </c>
      <c r="I48" s="2">
        <f t="shared" si="1"/>
        <v>16.8888</v>
      </c>
      <c r="J48">
        <f t="shared" si="2"/>
        <v>14126.113200000002</v>
      </c>
      <c r="K48">
        <f t="shared" si="5"/>
        <v>7.4399999999999995</v>
      </c>
      <c r="L48">
        <f t="shared" si="6"/>
        <v>411.72</v>
      </c>
      <c r="N48" s="2"/>
      <c r="O48" s="2">
        <v>41.76</v>
      </c>
      <c r="Q48">
        <f t="shared" si="7"/>
        <v>293.80559999999997</v>
      </c>
      <c r="R48">
        <f t="shared" si="8"/>
        <v>3067.3139999999985</v>
      </c>
      <c r="T48">
        <f t="shared" si="0"/>
        <v>2</v>
      </c>
      <c r="V48" s="3">
        <v>40343.958333333336</v>
      </c>
      <c r="W48" s="27">
        <v>1</v>
      </c>
      <c r="X48" s="2">
        <v>46.43</v>
      </c>
      <c r="Y48" s="2">
        <v>6.03</v>
      </c>
      <c r="Z48" s="2">
        <v>6.03</v>
      </c>
      <c r="AA48">
        <f t="shared" si="3"/>
        <v>243.61199999999999</v>
      </c>
      <c r="AB48" s="2"/>
    </row>
    <row r="49" spans="1:28" x14ac:dyDescent="0.25">
      <c r="A49" s="1">
        <v>40389</v>
      </c>
      <c r="B49" s="2">
        <v>8.33</v>
      </c>
      <c r="C49" s="2">
        <v>77.87</v>
      </c>
      <c r="D49" s="2">
        <v>88.52</v>
      </c>
      <c r="E49" s="2">
        <v>88.52</v>
      </c>
      <c r="F49" s="2">
        <v>12</v>
      </c>
      <c r="G49" s="2">
        <v>12</v>
      </c>
      <c r="H49" s="2">
        <f t="shared" si="4"/>
        <v>1162.2</v>
      </c>
      <c r="I49" s="2">
        <f t="shared" si="1"/>
        <v>7783.8852000000006</v>
      </c>
      <c r="J49">
        <f t="shared" si="2"/>
        <v>94029.484799999991</v>
      </c>
      <c r="K49">
        <f t="shared" si="5"/>
        <v>99.960000000000008</v>
      </c>
      <c r="L49">
        <f t="shared" si="6"/>
        <v>1062.24</v>
      </c>
      <c r="N49" s="2"/>
      <c r="O49" s="2">
        <v>38.99</v>
      </c>
      <c r="Q49">
        <f t="shared" si="7"/>
        <v>-3886.4448000000007</v>
      </c>
      <c r="R49">
        <f t="shared" si="8"/>
        <v>-52612.747199999991</v>
      </c>
      <c r="T49">
        <f t="shared" si="0"/>
        <v>3</v>
      </c>
      <c r="V49" s="3">
        <v>40344</v>
      </c>
      <c r="W49" s="27">
        <v>1</v>
      </c>
      <c r="X49" s="2">
        <v>43.25</v>
      </c>
      <c r="Y49" s="2">
        <v>97.25</v>
      </c>
      <c r="Z49" s="2">
        <v>97.25</v>
      </c>
      <c r="AA49">
        <f t="shared" si="3"/>
        <v>-5251.5</v>
      </c>
    </row>
    <row r="50" spans="1:28" x14ac:dyDescent="0.25">
      <c r="A50" s="1">
        <v>40390</v>
      </c>
      <c r="B50" s="2">
        <v>0.25</v>
      </c>
      <c r="C50" s="2">
        <v>24.22</v>
      </c>
      <c r="D50" s="2">
        <v>70.489999999999995</v>
      </c>
      <c r="E50" s="2">
        <v>70.489999999999995</v>
      </c>
      <c r="F50" s="2">
        <v>0</v>
      </c>
      <c r="G50" s="2">
        <v>24</v>
      </c>
      <c r="H50" s="2">
        <f t="shared" si="4"/>
        <v>1691.7599999999998</v>
      </c>
      <c r="I50" s="2">
        <f t="shared" si="1"/>
        <v>0</v>
      </c>
      <c r="J50">
        <f t="shared" si="2"/>
        <v>119252.16239999999</v>
      </c>
      <c r="K50">
        <f t="shared" si="5"/>
        <v>0</v>
      </c>
      <c r="L50">
        <f t="shared" si="6"/>
        <v>1691.7599999999998</v>
      </c>
      <c r="N50" s="2"/>
      <c r="O50" s="2">
        <v>37.49</v>
      </c>
      <c r="Q50">
        <f t="shared" si="7"/>
        <v>0</v>
      </c>
      <c r="R50">
        <f t="shared" si="8"/>
        <v>-55828.07999999998</v>
      </c>
      <c r="T50">
        <f t="shared" si="0"/>
        <v>3</v>
      </c>
      <c r="V50" s="3">
        <v>40344.041666666664</v>
      </c>
      <c r="W50" s="27">
        <v>1</v>
      </c>
      <c r="X50" s="2">
        <v>41.05</v>
      </c>
      <c r="Y50" s="2">
        <v>97.25</v>
      </c>
      <c r="Z50" s="2">
        <v>97.25</v>
      </c>
      <c r="AA50">
        <f t="shared" si="3"/>
        <v>-5465.4500000000007</v>
      </c>
      <c r="AB50" s="2"/>
    </row>
    <row r="51" spans="1:28" x14ac:dyDescent="0.25">
      <c r="A51" s="1">
        <v>40391</v>
      </c>
      <c r="B51" s="2">
        <v>8.17</v>
      </c>
      <c r="C51" s="2">
        <v>3.42</v>
      </c>
      <c r="D51" s="2">
        <v>52.09</v>
      </c>
      <c r="E51" s="2">
        <v>52.09</v>
      </c>
      <c r="F51" s="2">
        <v>0</v>
      </c>
      <c r="G51" s="2">
        <v>24</v>
      </c>
      <c r="H51" s="2">
        <f t="shared" si="4"/>
        <v>1250.1600000000001</v>
      </c>
      <c r="I51" s="2">
        <f t="shared" si="1"/>
        <v>0</v>
      </c>
      <c r="J51">
        <f t="shared" si="2"/>
        <v>65120.834400000007</v>
      </c>
      <c r="K51">
        <f t="shared" si="5"/>
        <v>0</v>
      </c>
      <c r="L51">
        <f t="shared" si="6"/>
        <v>1250.1600000000001</v>
      </c>
      <c r="N51" s="2"/>
      <c r="O51" s="2">
        <v>31.02</v>
      </c>
      <c r="Q51">
        <f t="shared" si="7"/>
        <v>0</v>
      </c>
      <c r="R51">
        <f t="shared" si="8"/>
        <v>-26340.871200000005</v>
      </c>
      <c r="T51">
        <f t="shared" si="0"/>
        <v>3</v>
      </c>
      <c r="V51" s="3">
        <v>40344.083333333336</v>
      </c>
      <c r="W51" s="27">
        <v>1</v>
      </c>
      <c r="X51" s="2">
        <v>40.43</v>
      </c>
      <c r="Y51" s="2">
        <v>97.25</v>
      </c>
      <c r="Z51" s="2">
        <v>97.25</v>
      </c>
      <c r="AA51">
        <f t="shared" si="3"/>
        <v>-5525.7449999999999</v>
      </c>
      <c r="AB51" s="2"/>
    </row>
    <row r="52" spans="1:28" x14ac:dyDescent="0.25">
      <c r="A52" s="1">
        <v>40392</v>
      </c>
      <c r="B52" s="2">
        <v>4.8499999999999996</v>
      </c>
      <c r="C52" s="2">
        <v>33.11</v>
      </c>
      <c r="D52" s="2">
        <v>53.78</v>
      </c>
      <c r="E52" s="2">
        <v>53.78</v>
      </c>
      <c r="F52" s="2">
        <v>12</v>
      </c>
      <c r="G52" s="2">
        <v>12</v>
      </c>
      <c r="H52" s="2">
        <f t="shared" si="4"/>
        <v>703.56000000000006</v>
      </c>
      <c r="I52" s="2">
        <f t="shared" si="1"/>
        <v>1927.002</v>
      </c>
      <c r="J52">
        <f t="shared" si="2"/>
        <v>34707.460800000001</v>
      </c>
      <c r="K52">
        <f t="shared" si="5"/>
        <v>58.199999999999996</v>
      </c>
      <c r="L52">
        <f t="shared" si="6"/>
        <v>645.36</v>
      </c>
      <c r="N52" s="2"/>
      <c r="O52" s="2">
        <v>43.05</v>
      </c>
      <c r="Q52">
        <f t="shared" si="7"/>
        <v>578.50799999999981</v>
      </c>
      <c r="R52">
        <f t="shared" si="8"/>
        <v>-6924.712800000003</v>
      </c>
      <c r="T52">
        <f t="shared" si="0"/>
        <v>3</v>
      </c>
      <c r="V52" s="3">
        <v>40344.125</v>
      </c>
      <c r="W52" s="27">
        <v>1</v>
      </c>
      <c r="X52" s="2">
        <v>40.31</v>
      </c>
      <c r="Y52" s="2">
        <v>97.25</v>
      </c>
      <c r="Z52" s="2">
        <v>97.25</v>
      </c>
      <c r="AA52">
        <f t="shared" si="3"/>
        <v>-5537.415</v>
      </c>
      <c r="AB52" s="2"/>
    </row>
    <row r="53" spans="1:28" x14ac:dyDescent="0.25">
      <c r="A53" s="1">
        <v>40393</v>
      </c>
      <c r="B53" s="2">
        <v>4.49</v>
      </c>
      <c r="C53" s="2">
        <v>33.270000000000003</v>
      </c>
      <c r="D53" s="2">
        <v>79.03</v>
      </c>
      <c r="E53" s="2">
        <v>79.03</v>
      </c>
      <c r="F53" s="2">
        <v>12</v>
      </c>
      <c r="G53" s="2">
        <v>12</v>
      </c>
      <c r="H53" s="2">
        <f t="shared" si="4"/>
        <v>1002.24</v>
      </c>
      <c r="I53" s="2">
        <f t="shared" si="1"/>
        <v>1792.5876000000003</v>
      </c>
      <c r="J53">
        <f t="shared" si="2"/>
        <v>74948.890799999994</v>
      </c>
      <c r="K53">
        <f t="shared" si="5"/>
        <v>53.88</v>
      </c>
      <c r="L53">
        <f t="shared" si="6"/>
        <v>948.36</v>
      </c>
      <c r="N53" s="2"/>
      <c r="O53" s="2">
        <v>41.34</v>
      </c>
      <c r="Q53">
        <f t="shared" si="7"/>
        <v>434.81160000000006</v>
      </c>
      <c r="R53">
        <f t="shared" si="8"/>
        <v>-35743.688399999999</v>
      </c>
      <c r="T53">
        <f t="shared" si="0"/>
        <v>3</v>
      </c>
      <c r="V53" s="3">
        <v>40344.166666666664</v>
      </c>
      <c r="W53" s="27">
        <v>1</v>
      </c>
      <c r="X53" s="2">
        <v>40</v>
      </c>
      <c r="Y53" s="2">
        <v>97.25</v>
      </c>
      <c r="Z53" s="2">
        <v>97.25</v>
      </c>
      <c r="AA53">
        <f t="shared" si="3"/>
        <v>-5567.5625</v>
      </c>
      <c r="AB53" s="2"/>
    </row>
    <row r="54" spans="1:28" x14ac:dyDescent="0.25">
      <c r="A54" s="1">
        <v>40394</v>
      </c>
      <c r="B54" s="2">
        <v>8.7799999999999994</v>
      </c>
      <c r="C54" s="2">
        <v>11.96</v>
      </c>
      <c r="D54" s="2">
        <v>68.83</v>
      </c>
      <c r="E54" s="2">
        <v>68.83</v>
      </c>
      <c r="F54" s="2">
        <v>12</v>
      </c>
      <c r="G54" s="2">
        <v>12</v>
      </c>
      <c r="H54" s="2">
        <f t="shared" si="4"/>
        <v>931.32</v>
      </c>
      <c r="I54" s="2">
        <f t="shared" si="1"/>
        <v>1260.1055999999999</v>
      </c>
      <c r="J54">
        <f t="shared" si="2"/>
        <v>56850.826800000003</v>
      </c>
      <c r="K54">
        <f t="shared" si="5"/>
        <v>105.35999999999999</v>
      </c>
      <c r="L54">
        <f t="shared" si="6"/>
        <v>825.96</v>
      </c>
      <c r="N54" s="2"/>
      <c r="O54" s="2">
        <v>41.15</v>
      </c>
      <c r="Q54">
        <f t="shared" si="7"/>
        <v>3075.4583999999995</v>
      </c>
      <c r="R54">
        <f t="shared" si="8"/>
        <v>-22862.572800000002</v>
      </c>
      <c r="T54">
        <f t="shared" si="0"/>
        <v>3</v>
      </c>
      <c r="V54" s="3">
        <v>40344.208333333336</v>
      </c>
      <c r="W54" s="27">
        <v>1</v>
      </c>
      <c r="X54" s="2">
        <v>40.96</v>
      </c>
      <c r="Y54" s="2">
        <v>97.25</v>
      </c>
      <c r="Z54" s="2">
        <v>97.25</v>
      </c>
      <c r="AA54">
        <f t="shared" si="3"/>
        <v>-5474.2025000000003</v>
      </c>
      <c r="AB54" s="2"/>
    </row>
    <row r="55" spans="1:28" x14ac:dyDescent="0.25">
      <c r="A55" s="1">
        <v>40395</v>
      </c>
      <c r="B55" s="2">
        <v>6.92</v>
      </c>
      <c r="C55" s="2">
        <v>4.43</v>
      </c>
      <c r="D55" s="2">
        <v>3.7</v>
      </c>
      <c r="E55" s="2">
        <v>3.7</v>
      </c>
      <c r="F55" s="2">
        <v>12</v>
      </c>
      <c r="G55" s="2">
        <v>12</v>
      </c>
      <c r="H55" s="2">
        <f t="shared" si="4"/>
        <v>127.44</v>
      </c>
      <c r="I55" s="2">
        <f t="shared" si="1"/>
        <v>367.86719999999997</v>
      </c>
      <c r="J55">
        <f t="shared" si="2"/>
        <v>164.28000000000003</v>
      </c>
      <c r="K55">
        <f t="shared" si="5"/>
        <v>83.039999999999992</v>
      </c>
      <c r="L55">
        <f t="shared" si="6"/>
        <v>44.400000000000006</v>
      </c>
      <c r="N55" s="2"/>
      <c r="O55" s="2">
        <v>40.799999999999997</v>
      </c>
      <c r="Q55">
        <f t="shared" si="7"/>
        <v>3020.1647999999996</v>
      </c>
      <c r="R55">
        <f t="shared" si="8"/>
        <v>1647.24</v>
      </c>
      <c r="T55">
        <f t="shared" si="0"/>
        <v>3</v>
      </c>
      <c r="V55" s="3">
        <v>40344.25</v>
      </c>
      <c r="W55" s="27">
        <v>1</v>
      </c>
      <c r="X55" s="2">
        <v>44.27</v>
      </c>
      <c r="Y55" s="2">
        <v>97.25</v>
      </c>
      <c r="Z55" s="2">
        <v>97.25</v>
      </c>
      <c r="AA55">
        <f t="shared" si="3"/>
        <v>-5152.3049999999994</v>
      </c>
      <c r="AB55" s="2"/>
    </row>
    <row r="56" spans="1:28" x14ac:dyDescent="0.25">
      <c r="A56" s="1">
        <v>40396</v>
      </c>
      <c r="B56" s="2">
        <v>7.91</v>
      </c>
      <c r="C56" s="2">
        <v>84.96</v>
      </c>
      <c r="D56" s="2">
        <v>62.88</v>
      </c>
      <c r="E56" s="2">
        <v>62.88</v>
      </c>
      <c r="F56" s="2">
        <v>12</v>
      </c>
      <c r="G56" s="2">
        <v>12</v>
      </c>
      <c r="H56" s="2">
        <f t="shared" si="4"/>
        <v>849.48</v>
      </c>
      <c r="I56" s="2">
        <f t="shared" si="1"/>
        <v>8064.4031999999997</v>
      </c>
      <c r="J56">
        <f t="shared" si="2"/>
        <v>47446.732799999998</v>
      </c>
      <c r="K56">
        <f t="shared" si="5"/>
        <v>94.92</v>
      </c>
      <c r="L56">
        <f t="shared" si="6"/>
        <v>754.56000000000006</v>
      </c>
      <c r="N56" s="2"/>
      <c r="O56" s="2">
        <v>41.03</v>
      </c>
      <c r="Q56">
        <f t="shared" si="7"/>
        <v>-4169.8355999999994</v>
      </c>
      <c r="R56">
        <f t="shared" si="8"/>
        <v>-16487.136000000002</v>
      </c>
      <c r="T56">
        <f t="shared" si="0"/>
        <v>3</v>
      </c>
      <c r="V56" s="3">
        <v>40344.291666666664</v>
      </c>
      <c r="W56" s="27">
        <v>1</v>
      </c>
      <c r="X56" s="2">
        <v>50.62</v>
      </c>
      <c r="Y56" s="2">
        <v>97.25</v>
      </c>
      <c r="Z56" s="2">
        <v>97.25</v>
      </c>
      <c r="AA56">
        <f t="shared" si="3"/>
        <v>-4534.7674999999999</v>
      </c>
      <c r="AB56" s="2"/>
    </row>
    <row r="57" spans="1:28" x14ac:dyDescent="0.25">
      <c r="A57" s="1">
        <v>40397</v>
      </c>
      <c r="B57" s="2">
        <v>5.0999999999999996</v>
      </c>
      <c r="C57" s="2">
        <v>80.430000000000007</v>
      </c>
      <c r="D57" s="2">
        <v>86.96</v>
      </c>
      <c r="E57" s="2">
        <v>86.96</v>
      </c>
      <c r="F57" s="2">
        <v>0</v>
      </c>
      <c r="G57" s="2">
        <v>24</v>
      </c>
      <c r="H57" s="2">
        <f t="shared" si="4"/>
        <v>2087.04</v>
      </c>
      <c r="I57" s="2">
        <f t="shared" si="1"/>
        <v>0</v>
      </c>
      <c r="J57">
        <f t="shared" si="2"/>
        <v>181488.99839999998</v>
      </c>
      <c r="K57">
        <f t="shared" si="5"/>
        <v>0</v>
      </c>
      <c r="L57">
        <f t="shared" si="6"/>
        <v>2087.04</v>
      </c>
      <c r="N57" s="2"/>
      <c r="O57" s="2">
        <v>39.270000000000003</v>
      </c>
      <c r="Q57">
        <f t="shared" si="7"/>
        <v>0</v>
      </c>
      <c r="R57">
        <f t="shared" si="8"/>
        <v>-99530.937599999976</v>
      </c>
      <c r="T57">
        <f t="shared" si="0"/>
        <v>3</v>
      </c>
      <c r="U57" t="s">
        <v>199</v>
      </c>
      <c r="V57" s="3">
        <v>40344.333333333336</v>
      </c>
      <c r="W57" s="27">
        <v>1</v>
      </c>
      <c r="X57" s="2">
        <v>52.73</v>
      </c>
      <c r="Y57" s="2">
        <v>5.85</v>
      </c>
      <c r="Z57" s="2">
        <v>71.819999999999993</v>
      </c>
      <c r="AA57">
        <f t="shared" si="3"/>
        <v>-111.67649999999998</v>
      </c>
      <c r="AB57" s="2"/>
    </row>
    <row r="58" spans="1:28" x14ac:dyDescent="0.25">
      <c r="A58" s="1">
        <v>40398</v>
      </c>
      <c r="B58" s="2">
        <v>6.39</v>
      </c>
      <c r="C58" s="2">
        <v>78.33</v>
      </c>
      <c r="D58" s="2">
        <v>25.48</v>
      </c>
      <c r="E58" s="2">
        <v>25.48</v>
      </c>
      <c r="F58" s="2">
        <v>0</v>
      </c>
      <c r="G58" s="2">
        <v>24</v>
      </c>
      <c r="H58" s="2">
        <f t="shared" si="4"/>
        <v>611.52</v>
      </c>
      <c r="I58" s="2">
        <f t="shared" si="1"/>
        <v>0</v>
      </c>
      <c r="J58">
        <f t="shared" si="2"/>
        <v>15581.529600000002</v>
      </c>
      <c r="K58">
        <f t="shared" si="5"/>
        <v>0</v>
      </c>
      <c r="L58">
        <f t="shared" si="6"/>
        <v>611.52</v>
      </c>
      <c r="N58" s="2"/>
      <c r="O58" s="2">
        <v>35.18</v>
      </c>
      <c r="Q58">
        <f t="shared" si="7"/>
        <v>0</v>
      </c>
      <c r="R58">
        <f t="shared" si="8"/>
        <v>5931.7439999999997</v>
      </c>
      <c r="T58">
        <f t="shared" si="0"/>
        <v>3</v>
      </c>
      <c r="U58" t="s">
        <v>199</v>
      </c>
      <c r="V58" s="3">
        <v>40344.375</v>
      </c>
      <c r="W58" s="27">
        <v>1</v>
      </c>
      <c r="X58" s="2">
        <v>53.81</v>
      </c>
      <c r="Y58" s="2">
        <v>5.85</v>
      </c>
      <c r="Z58" s="2">
        <v>71.819999999999993</v>
      </c>
      <c r="AA58">
        <f t="shared" si="3"/>
        <v>-105.35849999999994</v>
      </c>
      <c r="AB58" s="2"/>
    </row>
    <row r="59" spans="1:28" x14ac:dyDescent="0.25">
      <c r="A59" s="1">
        <v>40399</v>
      </c>
      <c r="B59" s="2">
        <v>5.05</v>
      </c>
      <c r="C59" s="2">
        <v>17.399999999999999</v>
      </c>
      <c r="D59" s="2">
        <v>6.15</v>
      </c>
      <c r="E59" s="2">
        <v>6.15</v>
      </c>
      <c r="F59" s="2">
        <v>12</v>
      </c>
      <c r="G59" s="2">
        <v>12</v>
      </c>
      <c r="H59" s="2">
        <f t="shared" si="4"/>
        <v>134.4</v>
      </c>
      <c r="I59" s="2">
        <f t="shared" si="1"/>
        <v>1054.4399999999998</v>
      </c>
      <c r="J59">
        <f t="shared" si="2"/>
        <v>453.87000000000006</v>
      </c>
      <c r="K59">
        <f t="shared" si="5"/>
        <v>60.599999999999994</v>
      </c>
      <c r="L59">
        <f t="shared" si="6"/>
        <v>73.800000000000011</v>
      </c>
      <c r="N59" s="2"/>
      <c r="O59" s="2">
        <v>42.9</v>
      </c>
      <c r="Q59">
        <f t="shared" si="7"/>
        <v>1545.3</v>
      </c>
      <c r="R59">
        <f t="shared" si="8"/>
        <v>2712.1500000000005</v>
      </c>
      <c r="T59">
        <f t="shared" si="0"/>
        <v>3</v>
      </c>
      <c r="U59" t="s">
        <v>199</v>
      </c>
      <c r="V59" s="3">
        <v>40344.416666666664</v>
      </c>
      <c r="W59" s="27">
        <v>1</v>
      </c>
      <c r="X59" s="2">
        <v>55.12</v>
      </c>
      <c r="Y59" s="2">
        <v>5.85</v>
      </c>
      <c r="Z59" s="2">
        <v>71.819999999999993</v>
      </c>
      <c r="AA59">
        <f t="shared" si="3"/>
        <v>-97.694999999999965</v>
      </c>
      <c r="AB59" s="2"/>
    </row>
    <row r="60" spans="1:28" x14ac:dyDescent="0.25">
      <c r="A60" s="1">
        <v>40400</v>
      </c>
      <c r="B60" s="2">
        <v>4.78</v>
      </c>
      <c r="C60" s="2">
        <v>7.29</v>
      </c>
      <c r="D60" s="2">
        <v>12.32</v>
      </c>
      <c r="E60" s="2">
        <v>12.32</v>
      </c>
      <c r="F60" s="2">
        <v>12</v>
      </c>
      <c r="G60" s="2">
        <v>12</v>
      </c>
      <c r="H60" s="2">
        <f t="shared" si="4"/>
        <v>205.2</v>
      </c>
      <c r="I60" s="2">
        <f t="shared" si="1"/>
        <v>418.15440000000001</v>
      </c>
      <c r="J60">
        <f t="shared" si="2"/>
        <v>1821.3887999999999</v>
      </c>
      <c r="K60">
        <f t="shared" si="5"/>
        <v>57.36</v>
      </c>
      <c r="L60">
        <f t="shared" si="6"/>
        <v>147.84</v>
      </c>
      <c r="N60" s="2"/>
      <c r="O60" s="2">
        <v>43.64</v>
      </c>
      <c r="Q60">
        <f t="shared" si="7"/>
        <v>2085.0360000000001</v>
      </c>
      <c r="R60">
        <f t="shared" si="8"/>
        <v>4630.3487999999998</v>
      </c>
      <c r="T60">
        <f t="shared" si="0"/>
        <v>3</v>
      </c>
      <c r="U60" t="s">
        <v>199</v>
      </c>
      <c r="V60" s="3">
        <v>40344.458333333336</v>
      </c>
      <c r="W60" s="27">
        <v>1</v>
      </c>
      <c r="X60" s="2">
        <v>55.87</v>
      </c>
      <c r="Y60" s="2">
        <v>5.85</v>
      </c>
      <c r="Z60" s="2">
        <v>71.819999999999993</v>
      </c>
      <c r="AA60">
        <f t="shared" si="3"/>
        <v>-93.307499999999976</v>
      </c>
      <c r="AB60" s="2"/>
    </row>
    <row r="61" spans="1:28" x14ac:dyDescent="0.25">
      <c r="A61" s="1">
        <v>40401</v>
      </c>
      <c r="B61" s="2">
        <v>2.3199999999999998</v>
      </c>
      <c r="C61" s="2">
        <v>30.95</v>
      </c>
      <c r="D61" s="2">
        <v>33.450000000000003</v>
      </c>
      <c r="E61" s="2">
        <v>33.450000000000003</v>
      </c>
      <c r="F61" s="2">
        <v>12</v>
      </c>
      <c r="G61" s="2">
        <v>12</v>
      </c>
      <c r="H61" s="2">
        <f t="shared" si="4"/>
        <v>429.24</v>
      </c>
      <c r="I61" s="2">
        <f t="shared" si="1"/>
        <v>861.64799999999991</v>
      </c>
      <c r="J61">
        <f t="shared" si="2"/>
        <v>13426.830000000002</v>
      </c>
      <c r="K61">
        <f t="shared" si="5"/>
        <v>27.839999999999996</v>
      </c>
      <c r="L61">
        <f t="shared" si="6"/>
        <v>401.40000000000003</v>
      </c>
      <c r="N61" s="2"/>
      <c r="O61" s="2">
        <v>43.31</v>
      </c>
      <c r="Q61">
        <f t="shared" si="7"/>
        <v>344.10240000000005</v>
      </c>
      <c r="R61">
        <f t="shared" si="8"/>
        <v>3957.8040000000001</v>
      </c>
      <c r="T61">
        <f t="shared" si="0"/>
        <v>3</v>
      </c>
      <c r="U61" t="s">
        <v>199</v>
      </c>
      <c r="V61" s="3">
        <v>40344.5</v>
      </c>
      <c r="W61" s="27">
        <v>1</v>
      </c>
      <c r="X61" s="2">
        <v>55.69</v>
      </c>
      <c r="Y61" s="2">
        <v>5.85</v>
      </c>
      <c r="Z61" s="2">
        <v>71.819999999999993</v>
      </c>
      <c r="AA61">
        <f t="shared" si="3"/>
        <v>-94.360499999999973</v>
      </c>
      <c r="AB61" s="2"/>
    </row>
    <row r="62" spans="1:28" x14ac:dyDescent="0.25">
      <c r="A62" s="1">
        <v>40402</v>
      </c>
      <c r="B62" s="2">
        <v>8.8699999999999992</v>
      </c>
      <c r="C62" s="2">
        <v>19.27</v>
      </c>
      <c r="D62" s="2">
        <v>21.96</v>
      </c>
      <c r="E62" s="2">
        <v>21.96</v>
      </c>
      <c r="F62" s="2">
        <v>12</v>
      </c>
      <c r="G62" s="2">
        <v>12</v>
      </c>
      <c r="H62" s="2">
        <f t="shared" si="4"/>
        <v>369.96</v>
      </c>
      <c r="I62" s="2">
        <f t="shared" si="1"/>
        <v>2051.0987999999998</v>
      </c>
      <c r="J62">
        <f t="shared" si="2"/>
        <v>5786.8992000000007</v>
      </c>
      <c r="K62">
        <f t="shared" si="5"/>
        <v>106.44</v>
      </c>
      <c r="L62">
        <f t="shared" si="6"/>
        <v>263.52</v>
      </c>
      <c r="N62" s="2"/>
      <c r="O62" s="2">
        <v>44.36</v>
      </c>
      <c r="Q62">
        <f t="shared" si="7"/>
        <v>2670.5796</v>
      </c>
      <c r="R62">
        <f t="shared" si="8"/>
        <v>5902.847999999999</v>
      </c>
      <c r="T62">
        <f t="shared" si="0"/>
        <v>3</v>
      </c>
      <c r="U62" t="s">
        <v>199</v>
      </c>
      <c r="V62" s="3">
        <v>40344.541666666664</v>
      </c>
      <c r="W62" s="27">
        <v>1</v>
      </c>
      <c r="X62" s="2">
        <v>54.15</v>
      </c>
      <c r="Y62" s="2">
        <v>5.85</v>
      </c>
      <c r="Z62" s="2">
        <v>71.819999999999993</v>
      </c>
      <c r="AA62">
        <f t="shared" si="3"/>
        <v>-103.36949999999996</v>
      </c>
      <c r="AB62" s="2"/>
    </row>
    <row r="63" spans="1:28" x14ac:dyDescent="0.25">
      <c r="A63" s="1">
        <v>40403</v>
      </c>
      <c r="B63" s="2">
        <v>9.17</v>
      </c>
      <c r="C63" s="2">
        <v>65.42</v>
      </c>
      <c r="D63" s="2">
        <v>93.4</v>
      </c>
      <c r="E63" s="2">
        <v>93.4</v>
      </c>
      <c r="F63" s="2">
        <v>12</v>
      </c>
      <c r="G63" s="2">
        <v>12</v>
      </c>
      <c r="H63" s="2">
        <f t="shared" si="4"/>
        <v>1230.8400000000001</v>
      </c>
      <c r="I63" s="2">
        <f t="shared" si="1"/>
        <v>7198.8167999999996</v>
      </c>
      <c r="J63">
        <f t="shared" si="2"/>
        <v>104682.72000000002</v>
      </c>
      <c r="K63">
        <f t="shared" si="5"/>
        <v>110.03999999999999</v>
      </c>
      <c r="L63">
        <f t="shared" si="6"/>
        <v>1120.8000000000002</v>
      </c>
      <c r="N63" s="2"/>
      <c r="O63" s="2">
        <v>44.16</v>
      </c>
      <c r="Q63">
        <f t="shared" si="7"/>
        <v>-2339.4504000000002</v>
      </c>
      <c r="R63">
        <f t="shared" si="8"/>
        <v>-55188.192000000017</v>
      </c>
      <c r="T63">
        <f t="shared" si="0"/>
        <v>3</v>
      </c>
      <c r="U63" t="s">
        <v>199</v>
      </c>
      <c r="V63" s="3">
        <v>40344.583333333336</v>
      </c>
      <c r="W63" s="27">
        <v>1</v>
      </c>
      <c r="X63" s="2">
        <v>53.09</v>
      </c>
      <c r="Y63" s="2">
        <v>5.85</v>
      </c>
      <c r="Z63" s="2">
        <v>71.819999999999993</v>
      </c>
      <c r="AA63">
        <f t="shared" si="3"/>
        <v>-109.57049999999994</v>
      </c>
      <c r="AB63" s="2"/>
    </row>
    <row r="64" spans="1:28" x14ac:dyDescent="0.25">
      <c r="A64" s="1">
        <v>40404</v>
      </c>
      <c r="B64" s="2">
        <v>1.23</v>
      </c>
      <c r="C64" s="2">
        <v>27.56</v>
      </c>
      <c r="D64" s="2">
        <v>57.57</v>
      </c>
      <c r="E64" s="2">
        <v>57.57</v>
      </c>
      <c r="F64" s="2">
        <v>0</v>
      </c>
      <c r="G64" s="2">
        <v>24</v>
      </c>
      <c r="H64" s="2">
        <f t="shared" si="4"/>
        <v>1381.68</v>
      </c>
      <c r="I64" s="2">
        <f t="shared" si="1"/>
        <v>0</v>
      </c>
      <c r="J64">
        <f t="shared" si="2"/>
        <v>79543.317600000009</v>
      </c>
      <c r="K64">
        <f t="shared" si="5"/>
        <v>0</v>
      </c>
      <c r="L64">
        <f t="shared" si="6"/>
        <v>1381.68</v>
      </c>
      <c r="N64" s="2"/>
      <c r="O64" s="2">
        <v>42.33</v>
      </c>
      <c r="Q64">
        <f t="shared" si="7"/>
        <v>0</v>
      </c>
      <c r="R64">
        <f t="shared" si="8"/>
        <v>-21056.803200000002</v>
      </c>
      <c r="T64">
        <f t="shared" si="0"/>
        <v>3</v>
      </c>
      <c r="U64" t="s">
        <v>199</v>
      </c>
      <c r="V64" s="3">
        <v>40344.625</v>
      </c>
      <c r="W64" s="27">
        <v>1</v>
      </c>
      <c r="X64" s="2">
        <v>51.31</v>
      </c>
      <c r="Y64" s="2">
        <v>5.85</v>
      </c>
      <c r="Z64" s="2">
        <v>71.819999999999993</v>
      </c>
      <c r="AA64">
        <f t="shared" si="3"/>
        <v>-119.98349999999994</v>
      </c>
      <c r="AB64" s="2"/>
    </row>
    <row r="65" spans="1:28" x14ac:dyDescent="0.25">
      <c r="A65" s="1">
        <v>40405</v>
      </c>
      <c r="B65" s="2">
        <v>8.0500000000000007</v>
      </c>
      <c r="C65" s="2">
        <v>11.6</v>
      </c>
      <c r="D65" s="2">
        <v>67.63</v>
      </c>
      <c r="E65" s="2">
        <v>67.63</v>
      </c>
      <c r="F65" s="2">
        <v>0</v>
      </c>
      <c r="G65" s="2">
        <v>24</v>
      </c>
      <c r="H65" s="2">
        <f t="shared" si="4"/>
        <v>1623.12</v>
      </c>
      <c r="I65" s="2">
        <f t="shared" si="1"/>
        <v>0</v>
      </c>
      <c r="J65">
        <f t="shared" si="2"/>
        <v>109771.6056</v>
      </c>
      <c r="K65">
        <f t="shared" si="5"/>
        <v>0</v>
      </c>
      <c r="L65">
        <f t="shared" si="6"/>
        <v>1623.12</v>
      </c>
      <c r="N65" s="2"/>
      <c r="O65" s="2">
        <v>40.590000000000003</v>
      </c>
      <c r="Q65">
        <f t="shared" si="7"/>
        <v>0</v>
      </c>
      <c r="R65">
        <f t="shared" si="8"/>
        <v>-43889.164799999984</v>
      </c>
      <c r="T65">
        <f t="shared" si="0"/>
        <v>3</v>
      </c>
      <c r="U65" t="s">
        <v>199</v>
      </c>
      <c r="V65" s="3">
        <v>40344.666666666664</v>
      </c>
      <c r="W65" s="27">
        <v>1</v>
      </c>
      <c r="X65" s="2">
        <v>50.17</v>
      </c>
      <c r="Y65" s="2">
        <v>5.85</v>
      </c>
      <c r="Z65" s="2">
        <v>71.819999999999993</v>
      </c>
      <c r="AA65">
        <f t="shared" si="3"/>
        <v>-126.65249999999995</v>
      </c>
      <c r="AB65" s="2"/>
    </row>
    <row r="66" spans="1:28" x14ac:dyDescent="0.25">
      <c r="A66" s="1">
        <v>40406</v>
      </c>
      <c r="B66" s="2">
        <v>5.96</v>
      </c>
      <c r="C66" s="2">
        <v>81.62</v>
      </c>
      <c r="D66" s="2">
        <v>14.08</v>
      </c>
      <c r="E66" s="2">
        <v>14.08</v>
      </c>
      <c r="F66" s="2">
        <v>12</v>
      </c>
      <c r="G66" s="2">
        <v>12</v>
      </c>
      <c r="H66" s="2">
        <f t="shared" si="4"/>
        <v>240.48000000000002</v>
      </c>
      <c r="I66" s="2">
        <f t="shared" ref="I66:I87" si="9">B66*C66*F66</f>
        <v>5837.4624000000003</v>
      </c>
      <c r="J66">
        <f t="shared" ref="J66:J87" si="10">D66*E66*G66</f>
        <v>2378.9567999999999</v>
      </c>
      <c r="K66">
        <f t="shared" si="5"/>
        <v>71.52</v>
      </c>
      <c r="L66">
        <f t="shared" si="6"/>
        <v>168.96</v>
      </c>
      <c r="N66" s="2"/>
      <c r="O66" s="2">
        <v>44.78</v>
      </c>
      <c r="Q66">
        <f t="shared" si="7"/>
        <v>-2634.7968000000001</v>
      </c>
      <c r="R66">
        <f t="shared" si="8"/>
        <v>5187.072000000001</v>
      </c>
      <c r="T66">
        <f t="shared" ref="T66:T129" si="11">WEEKDAY(V66)</f>
        <v>3</v>
      </c>
      <c r="U66" t="s">
        <v>199</v>
      </c>
      <c r="V66" s="3">
        <v>40344.708333333336</v>
      </c>
      <c r="W66" s="27">
        <v>1</v>
      </c>
      <c r="X66" s="2">
        <v>49.59</v>
      </c>
      <c r="Y66" s="2">
        <v>5.85</v>
      </c>
      <c r="Z66" s="2">
        <v>71.819999999999993</v>
      </c>
      <c r="AA66">
        <f t="shared" ref="AA66:AA129" si="12">W66*Y66*(X66-Z66)</f>
        <v>-130.04549999999992</v>
      </c>
      <c r="AB66" s="2"/>
    </row>
    <row r="67" spans="1:28" x14ac:dyDescent="0.25">
      <c r="A67" s="1">
        <v>40407</v>
      </c>
      <c r="B67" s="2">
        <v>0.06</v>
      </c>
      <c r="C67" s="2">
        <v>47.52</v>
      </c>
      <c r="D67" s="2">
        <v>66.17</v>
      </c>
      <c r="E67" s="2">
        <v>66.17</v>
      </c>
      <c r="F67" s="2">
        <v>12</v>
      </c>
      <c r="G67" s="2">
        <v>12</v>
      </c>
      <c r="H67" s="2">
        <f t="shared" ref="H67:H101" si="13">B67*F67+D67*G67</f>
        <v>794.76</v>
      </c>
      <c r="I67" s="2">
        <f t="shared" si="9"/>
        <v>34.214399999999998</v>
      </c>
      <c r="J67">
        <f t="shared" si="10"/>
        <v>52541.626799999998</v>
      </c>
      <c r="K67">
        <f t="shared" ref="K67:K101" si="14">B67*F67</f>
        <v>0.72</v>
      </c>
      <c r="L67">
        <f t="shared" ref="L67:L101" si="15">D67*G67</f>
        <v>794.04</v>
      </c>
      <c r="N67" s="2"/>
      <c r="O67" s="2">
        <v>46.75</v>
      </c>
      <c r="Q67">
        <f t="shared" ref="Q67:Q101" si="16">B67*F67*(O67-C67)</f>
        <v>-0.55440000000000222</v>
      </c>
      <c r="R67">
        <f t="shared" ref="R67:R101" si="17">D67*G67*(O67-E67)</f>
        <v>-15420.256800000001</v>
      </c>
      <c r="T67">
        <f t="shared" si="11"/>
        <v>3</v>
      </c>
      <c r="U67" t="s">
        <v>199</v>
      </c>
      <c r="V67" s="3">
        <v>40344.75</v>
      </c>
      <c r="W67" s="27">
        <v>1</v>
      </c>
      <c r="X67" s="2">
        <v>49.47</v>
      </c>
      <c r="Y67" s="2">
        <v>5.85</v>
      </c>
      <c r="Z67" s="2">
        <v>71.819999999999993</v>
      </c>
      <c r="AA67">
        <f t="shared" si="12"/>
        <v>-130.74749999999995</v>
      </c>
      <c r="AB67" s="2"/>
    </row>
    <row r="68" spans="1:28" x14ac:dyDescent="0.25">
      <c r="A68" s="1">
        <v>40408</v>
      </c>
      <c r="B68" s="2">
        <v>1.86</v>
      </c>
      <c r="C68" s="2">
        <v>24.9</v>
      </c>
      <c r="D68" s="2">
        <v>13.5</v>
      </c>
      <c r="E68" s="2">
        <v>13.5</v>
      </c>
      <c r="F68" s="2">
        <v>12</v>
      </c>
      <c r="G68" s="2">
        <v>12</v>
      </c>
      <c r="H68" s="2">
        <f t="shared" si="13"/>
        <v>184.32</v>
      </c>
      <c r="I68" s="2">
        <f t="shared" si="9"/>
        <v>555.76800000000003</v>
      </c>
      <c r="J68">
        <f t="shared" si="10"/>
        <v>2187</v>
      </c>
      <c r="K68">
        <f t="shared" si="14"/>
        <v>22.32</v>
      </c>
      <c r="L68">
        <f t="shared" si="15"/>
        <v>162</v>
      </c>
      <c r="N68" s="2"/>
      <c r="O68" s="2">
        <v>46.12</v>
      </c>
      <c r="Q68">
        <f t="shared" si="16"/>
        <v>473.63040000000001</v>
      </c>
      <c r="R68">
        <f t="shared" si="17"/>
        <v>5284.44</v>
      </c>
      <c r="T68">
        <f t="shared" si="11"/>
        <v>3</v>
      </c>
      <c r="U68" t="s">
        <v>199</v>
      </c>
      <c r="V68" s="3">
        <v>40344.791666666664</v>
      </c>
      <c r="W68" s="27">
        <v>1</v>
      </c>
      <c r="X68" s="2">
        <v>47.94</v>
      </c>
      <c r="Y68" s="2">
        <v>5.85</v>
      </c>
      <c r="Z68" s="2">
        <v>71.819999999999993</v>
      </c>
      <c r="AA68">
        <f t="shared" si="12"/>
        <v>-139.69799999999998</v>
      </c>
      <c r="AB68" s="2"/>
    </row>
    <row r="69" spans="1:28" x14ac:dyDescent="0.25">
      <c r="A69" s="1">
        <v>40409</v>
      </c>
      <c r="B69" s="2">
        <v>0.95</v>
      </c>
      <c r="C69" s="2">
        <v>55.19</v>
      </c>
      <c r="D69" s="2">
        <v>96.88</v>
      </c>
      <c r="E69" s="2">
        <v>96.88</v>
      </c>
      <c r="F69" s="2">
        <v>12</v>
      </c>
      <c r="G69" s="2">
        <v>12</v>
      </c>
      <c r="H69" s="2">
        <f t="shared" si="13"/>
        <v>1173.96</v>
      </c>
      <c r="I69" s="2">
        <f t="shared" si="9"/>
        <v>629.16599999999994</v>
      </c>
      <c r="J69">
        <f t="shared" si="10"/>
        <v>112628.81279999999</v>
      </c>
      <c r="K69">
        <f t="shared" si="14"/>
        <v>11.399999999999999</v>
      </c>
      <c r="L69">
        <f t="shared" si="15"/>
        <v>1162.56</v>
      </c>
      <c r="N69" s="2"/>
      <c r="O69" s="2">
        <v>43.82</v>
      </c>
      <c r="Q69">
        <f t="shared" si="16"/>
        <v>-129.61799999999997</v>
      </c>
      <c r="R69">
        <f t="shared" si="17"/>
        <v>-61685.433599999989</v>
      </c>
      <c r="T69">
        <f t="shared" si="11"/>
        <v>3</v>
      </c>
      <c r="V69" s="3">
        <v>40344.833333333336</v>
      </c>
      <c r="W69" s="27">
        <v>1</v>
      </c>
      <c r="X69" s="2">
        <v>46.17</v>
      </c>
      <c r="Y69" s="2">
        <v>97.25</v>
      </c>
      <c r="Z69" s="2">
        <v>97.25</v>
      </c>
      <c r="AA69">
        <f t="shared" si="12"/>
        <v>-4967.53</v>
      </c>
      <c r="AB69" s="2"/>
    </row>
    <row r="70" spans="1:28" x14ac:dyDescent="0.25">
      <c r="A70" s="1">
        <v>40410</v>
      </c>
      <c r="B70" s="2">
        <v>4.12</v>
      </c>
      <c r="C70" s="2">
        <v>62.46</v>
      </c>
      <c r="D70" s="2">
        <v>50.14</v>
      </c>
      <c r="E70" s="2">
        <v>50.14</v>
      </c>
      <c r="F70" s="2">
        <v>12</v>
      </c>
      <c r="G70" s="2">
        <v>12</v>
      </c>
      <c r="H70" s="2">
        <f t="shared" si="13"/>
        <v>651.12000000000012</v>
      </c>
      <c r="I70" s="2">
        <f t="shared" si="9"/>
        <v>3088.0223999999998</v>
      </c>
      <c r="J70">
        <f t="shared" si="10"/>
        <v>30168.235200000003</v>
      </c>
      <c r="K70">
        <f t="shared" si="14"/>
        <v>49.44</v>
      </c>
      <c r="L70">
        <f t="shared" si="15"/>
        <v>601.68000000000006</v>
      </c>
      <c r="N70" s="2"/>
      <c r="O70" s="2">
        <v>44.45</v>
      </c>
      <c r="Q70">
        <f t="shared" si="16"/>
        <v>-890.41439999999989</v>
      </c>
      <c r="R70">
        <f t="shared" si="17"/>
        <v>-3423.5591999999988</v>
      </c>
      <c r="T70">
        <f t="shared" si="11"/>
        <v>3</v>
      </c>
      <c r="V70" s="3">
        <v>40344.875</v>
      </c>
      <c r="W70" s="27">
        <v>1</v>
      </c>
      <c r="X70" s="2">
        <v>45.52</v>
      </c>
      <c r="Y70" s="2">
        <v>97.25</v>
      </c>
      <c r="Z70" s="2">
        <v>97.25</v>
      </c>
      <c r="AA70">
        <f t="shared" si="12"/>
        <v>-5030.7424999999994</v>
      </c>
      <c r="AB70" s="2"/>
    </row>
    <row r="71" spans="1:28" x14ac:dyDescent="0.25">
      <c r="A71" s="1">
        <v>40411</v>
      </c>
      <c r="B71" s="2">
        <v>5.78</v>
      </c>
      <c r="C71" s="2">
        <v>64.459999999999994</v>
      </c>
      <c r="D71" s="2">
        <v>24.43</v>
      </c>
      <c r="E71" s="2">
        <v>24.43</v>
      </c>
      <c r="F71" s="2">
        <v>0</v>
      </c>
      <c r="G71" s="2">
        <v>24</v>
      </c>
      <c r="H71" s="2">
        <f t="shared" si="13"/>
        <v>586.31999999999994</v>
      </c>
      <c r="I71" s="2">
        <f t="shared" si="9"/>
        <v>0</v>
      </c>
      <c r="J71">
        <f t="shared" si="10"/>
        <v>14323.797599999998</v>
      </c>
      <c r="K71">
        <f t="shared" si="14"/>
        <v>0</v>
      </c>
      <c r="L71">
        <f t="shared" si="15"/>
        <v>586.31999999999994</v>
      </c>
      <c r="N71" s="2"/>
      <c r="O71" s="2">
        <v>42.17</v>
      </c>
      <c r="Q71">
        <f t="shared" si="16"/>
        <v>0</v>
      </c>
      <c r="R71">
        <f t="shared" si="17"/>
        <v>10401.316800000001</v>
      </c>
      <c r="T71">
        <f t="shared" si="11"/>
        <v>3</v>
      </c>
      <c r="V71" s="3">
        <v>40344.916666666664</v>
      </c>
      <c r="W71" s="27">
        <v>1</v>
      </c>
      <c r="X71" s="2">
        <v>48.12</v>
      </c>
      <c r="Y71" s="2">
        <v>97.25</v>
      </c>
      <c r="Z71" s="2">
        <v>97.25</v>
      </c>
      <c r="AA71">
        <f t="shared" si="12"/>
        <v>-4777.8924999999999</v>
      </c>
      <c r="AB71" s="2"/>
    </row>
    <row r="72" spans="1:28" x14ac:dyDescent="0.25">
      <c r="A72" s="1">
        <v>40412</v>
      </c>
      <c r="B72" s="2">
        <v>4.13</v>
      </c>
      <c r="C72" s="2">
        <v>39.020000000000003</v>
      </c>
      <c r="D72" s="2">
        <v>16.27</v>
      </c>
      <c r="E72" s="2">
        <v>16.27</v>
      </c>
      <c r="F72" s="2">
        <v>0</v>
      </c>
      <c r="G72" s="2">
        <v>24</v>
      </c>
      <c r="H72" s="2">
        <f t="shared" si="13"/>
        <v>390.48</v>
      </c>
      <c r="I72" s="2">
        <f t="shared" si="9"/>
        <v>0</v>
      </c>
      <c r="J72">
        <f t="shared" si="10"/>
        <v>6353.1095999999998</v>
      </c>
      <c r="K72">
        <f t="shared" si="14"/>
        <v>0</v>
      </c>
      <c r="L72">
        <f t="shared" si="15"/>
        <v>390.48</v>
      </c>
      <c r="N72" s="2"/>
      <c r="O72" s="2">
        <v>41.86</v>
      </c>
      <c r="Q72">
        <f t="shared" si="16"/>
        <v>0</v>
      </c>
      <c r="R72">
        <f t="shared" si="17"/>
        <v>9992.3832000000002</v>
      </c>
      <c r="T72">
        <f t="shared" si="11"/>
        <v>3</v>
      </c>
      <c r="V72" s="3">
        <v>40344.958333333336</v>
      </c>
      <c r="W72" s="27">
        <v>1</v>
      </c>
      <c r="X72" s="2">
        <v>41</v>
      </c>
      <c r="Y72" s="2">
        <v>97.25</v>
      </c>
      <c r="Z72" s="2">
        <v>97.25</v>
      </c>
      <c r="AA72">
        <f t="shared" si="12"/>
        <v>-5470.3125</v>
      </c>
      <c r="AB72" s="2"/>
    </row>
    <row r="73" spans="1:28" x14ac:dyDescent="0.25">
      <c r="A73" s="1">
        <v>40413</v>
      </c>
      <c r="B73" s="2">
        <v>8.3000000000000007</v>
      </c>
      <c r="C73" s="2">
        <v>22.65</v>
      </c>
      <c r="D73" s="2">
        <v>67.75</v>
      </c>
      <c r="E73" s="2">
        <v>67.75</v>
      </c>
      <c r="F73" s="2">
        <v>12</v>
      </c>
      <c r="G73" s="2">
        <v>12</v>
      </c>
      <c r="H73" s="2">
        <f t="shared" si="13"/>
        <v>912.6</v>
      </c>
      <c r="I73" s="2">
        <f t="shared" si="9"/>
        <v>2255.94</v>
      </c>
      <c r="J73">
        <f t="shared" si="10"/>
        <v>55080.75</v>
      </c>
      <c r="K73">
        <f t="shared" si="14"/>
        <v>99.600000000000009</v>
      </c>
      <c r="L73">
        <f t="shared" si="15"/>
        <v>813</v>
      </c>
      <c r="N73" s="2"/>
      <c r="O73" s="2">
        <v>45.19</v>
      </c>
      <c r="Q73">
        <f t="shared" si="16"/>
        <v>2244.9839999999999</v>
      </c>
      <c r="R73">
        <f t="shared" si="17"/>
        <v>-18341.280000000002</v>
      </c>
      <c r="T73">
        <f t="shared" si="11"/>
        <v>4</v>
      </c>
      <c r="V73" s="3">
        <v>40345</v>
      </c>
      <c r="W73" s="27">
        <v>1</v>
      </c>
      <c r="X73" s="2">
        <v>45.08</v>
      </c>
      <c r="Y73" s="2">
        <v>88.15</v>
      </c>
      <c r="Z73" s="2">
        <v>88.15</v>
      </c>
      <c r="AA73">
        <f t="shared" si="12"/>
        <v>-3796.6205000000009</v>
      </c>
    </row>
    <row r="74" spans="1:28" x14ac:dyDescent="0.25">
      <c r="A74" s="1">
        <v>40414</v>
      </c>
      <c r="B74" s="2">
        <v>9.5299999999999994</v>
      </c>
      <c r="C74" s="2">
        <v>26.33</v>
      </c>
      <c r="D74" s="2">
        <v>4.82</v>
      </c>
      <c r="E74" s="2">
        <v>4.82</v>
      </c>
      <c r="F74" s="2">
        <v>12</v>
      </c>
      <c r="G74" s="2">
        <v>12</v>
      </c>
      <c r="H74" s="2">
        <f t="shared" si="13"/>
        <v>172.2</v>
      </c>
      <c r="I74" s="2">
        <f t="shared" si="9"/>
        <v>3011.0987999999998</v>
      </c>
      <c r="J74">
        <f t="shared" si="10"/>
        <v>278.78880000000004</v>
      </c>
      <c r="K74">
        <f t="shared" si="14"/>
        <v>114.35999999999999</v>
      </c>
      <c r="L74">
        <f t="shared" si="15"/>
        <v>57.84</v>
      </c>
      <c r="N74" s="2"/>
      <c r="O74" s="2">
        <v>43.1</v>
      </c>
      <c r="Q74">
        <f t="shared" si="16"/>
        <v>1917.8172000000002</v>
      </c>
      <c r="R74">
        <f t="shared" si="17"/>
        <v>2214.1152000000002</v>
      </c>
      <c r="T74">
        <f t="shared" si="11"/>
        <v>4</v>
      </c>
      <c r="V74" s="3">
        <v>40345.041666666664</v>
      </c>
      <c r="W74" s="27">
        <v>1</v>
      </c>
      <c r="X74" s="2">
        <v>42.62</v>
      </c>
      <c r="Y74" s="2">
        <v>88.15</v>
      </c>
      <c r="Z74" s="2">
        <v>88.15</v>
      </c>
      <c r="AA74">
        <f t="shared" si="12"/>
        <v>-4013.4695000000011</v>
      </c>
      <c r="AB74" s="2"/>
    </row>
    <row r="75" spans="1:28" x14ac:dyDescent="0.25">
      <c r="A75" s="1">
        <v>40415</v>
      </c>
      <c r="B75" s="2">
        <v>2.11</v>
      </c>
      <c r="C75" s="2">
        <v>83.34</v>
      </c>
      <c r="D75" s="2">
        <v>95.7</v>
      </c>
      <c r="E75" s="2">
        <v>95.7</v>
      </c>
      <c r="F75" s="2">
        <v>12</v>
      </c>
      <c r="G75" s="2">
        <v>12</v>
      </c>
      <c r="H75" s="2">
        <f t="shared" si="13"/>
        <v>1173.72</v>
      </c>
      <c r="I75" s="2">
        <f t="shared" si="9"/>
        <v>2110.1687999999999</v>
      </c>
      <c r="J75">
        <f t="shared" si="10"/>
        <v>109901.88</v>
      </c>
      <c r="K75">
        <f t="shared" si="14"/>
        <v>25.32</v>
      </c>
      <c r="L75">
        <f t="shared" si="15"/>
        <v>1148.4000000000001</v>
      </c>
      <c r="N75" s="2"/>
      <c r="O75" s="2">
        <v>42.69</v>
      </c>
      <c r="Q75">
        <f t="shared" si="16"/>
        <v>-1029.2580000000003</v>
      </c>
      <c r="R75">
        <f t="shared" si="17"/>
        <v>-60876.684000000008</v>
      </c>
      <c r="T75">
        <f t="shared" si="11"/>
        <v>4</v>
      </c>
      <c r="V75" s="3">
        <v>40345.083333333336</v>
      </c>
      <c r="W75" s="27">
        <v>1</v>
      </c>
      <c r="X75" s="2">
        <v>42.6</v>
      </c>
      <c r="Y75" s="2">
        <v>88.15</v>
      </c>
      <c r="Z75" s="2">
        <v>88.15</v>
      </c>
      <c r="AA75">
        <f t="shared" si="12"/>
        <v>-4015.2325000000005</v>
      </c>
      <c r="AB75" s="2"/>
    </row>
    <row r="76" spans="1:28" x14ac:dyDescent="0.25">
      <c r="A76" s="1">
        <v>40416</v>
      </c>
      <c r="B76" s="2">
        <v>0.36</v>
      </c>
      <c r="C76" s="2">
        <v>63.33</v>
      </c>
      <c r="D76" s="2">
        <v>38.35</v>
      </c>
      <c r="E76" s="2">
        <v>38.35</v>
      </c>
      <c r="F76" s="2">
        <v>12</v>
      </c>
      <c r="G76" s="2">
        <v>12</v>
      </c>
      <c r="H76" s="2">
        <f t="shared" si="13"/>
        <v>464.52000000000004</v>
      </c>
      <c r="I76" s="2">
        <f t="shared" si="9"/>
        <v>273.5856</v>
      </c>
      <c r="J76">
        <f t="shared" si="10"/>
        <v>17648.670000000002</v>
      </c>
      <c r="K76">
        <f t="shared" si="14"/>
        <v>4.32</v>
      </c>
      <c r="L76">
        <f t="shared" si="15"/>
        <v>460.20000000000005</v>
      </c>
      <c r="N76" s="2"/>
      <c r="O76" s="2">
        <v>44.19</v>
      </c>
      <c r="Q76">
        <f t="shared" si="16"/>
        <v>-82.68480000000001</v>
      </c>
      <c r="R76">
        <f t="shared" si="17"/>
        <v>2687.5679999999984</v>
      </c>
      <c r="T76">
        <f t="shared" si="11"/>
        <v>4</v>
      </c>
      <c r="V76" s="3">
        <v>40345.125</v>
      </c>
      <c r="W76" s="27">
        <v>1</v>
      </c>
      <c r="X76" s="2">
        <v>42.5</v>
      </c>
      <c r="Y76" s="2">
        <v>88.15</v>
      </c>
      <c r="Z76" s="2">
        <v>88.15</v>
      </c>
      <c r="AA76">
        <f t="shared" si="12"/>
        <v>-4024.0475000000006</v>
      </c>
      <c r="AB76" s="2"/>
    </row>
    <row r="77" spans="1:28" x14ac:dyDescent="0.25">
      <c r="A77" s="1">
        <v>40417</v>
      </c>
      <c r="B77" s="2">
        <v>3.23</v>
      </c>
      <c r="C77" s="2">
        <v>73.03</v>
      </c>
      <c r="D77" s="2">
        <v>70.97</v>
      </c>
      <c r="E77" s="2">
        <v>70.97</v>
      </c>
      <c r="F77" s="2">
        <v>12</v>
      </c>
      <c r="G77" s="2">
        <v>12</v>
      </c>
      <c r="H77" s="2">
        <f t="shared" si="13"/>
        <v>890.4</v>
      </c>
      <c r="I77" s="2">
        <f t="shared" si="9"/>
        <v>2830.6428000000001</v>
      </c>
      <c r="J77">
        <f t="shared" si="10"/>
        <v>60440.890799999994</v>
      </c>
      <c r="K77">
        <f t="shared" si="14"/>
        <v>38.76</v>
      </c>
      <c r="L77">
        <f t="shared" si="15"/>
        <v>851.64</v>
      </c>
      <c r="N77" s="2"/>
      <c r="O77" s="2">
        <v>44.72</v>
      </c>
      <c r="Q77">
        <f t="shared" si="16"/>
        <v>-1097.2955999999999</v>
      </c>
      <c r="R77">
        <f t="shared" si="17"/>
        <v>-22355.55</v>
      </c>
      <c r="T77">
        <f t="shared" si="11"/>
        <v>4</v>
      </c>
      <c r="V77" s="3">
        <v>40345.166666666664</v>
      </c>
      <c r="W77" s="27">
        <v>1</v>
      </c>
      <c r="X77" s="2">
        <v>42.5</v>
      </c>
      <c r="Y77" s="2">
        <v>88.15</v>
      </c>
      <c r="Z77" s="2">
        <v>88.15</v>
      </c>
      <c r="AA77">
        <f t="shared" si="12"/>
        <v>-4024.0475000000006</v>
      </c>
      <c r="AB77" s="2"/>
    </row>
    <row r="78" spans="1:28" x14ac:dyDescent="0.25">
      <c r="A78" s="1">
        <v>40418</v>
      </c>
      <c r="B78" s="2">
        <v>7.43</v>
      </c>
      <c r="C78" s="2">
        <v>27.53</v>
      </c>
      <c r="D78" s="2">
        <v>99.9</v>
      </c>
      <c r="E78" s="2">
        <v>99.9</v>
      </c>
      <c r="F78" s="2">
        <v>0</v>
      </c>
      <c r="G78" s="2">
        <v>24</v>
      </c>
      <c r="H78" s="2">
        <f t="shared" si="13"/>
        <v>2397.6000000000004</v>
      </c>
      <c r="I78" s="2">
        <f t="shared" si="9"/>
        <v>0</v>
      </c>
      <c r="J78">
        <f t="shared" si="10"/>
        <v>239520.24000000005</v>
      </c>
      <c r="K78">
        <f t="shared" si="14"/>
        <v>0</v>
      </c>
      <c r="L78">
        <f t="shared" si="15"/>
        <v>2397.6000000000004</v>
      </c>
      <c r="N78" s="2"/>
      <c r="O78" s="2">
        <v>45.05</v>
      </c>
      <c r="Q78">
        <f t="shared" si="16"/>
        <v>0</v>
      </c>
      <c r="R78">
        <f t="shared" si="17"/>
        <v>-131508.36000000004</v>
      </c>
      <c r="T78">
        <f t="shared" si="11"/>
        <v>4</v>
      </c>
      <c r="V78" s="3">
        <v>40345.208333333336</v>
      </c>
      <c r="W78" s="27">
        <v>1</v>
      </c>
      <c r="X78" s="2">
        <v>42.59</v>
      </c>
      <c r="Y78" s="2">
        <v>88.15</v>
      </c>
      <c r="Z78" s="2">
        <v>88.15</v>
      </c>
      <c r="AA78">
        <f t="shared" si="12"/>
        <v>-4016.1140000000005</v>
      </c>
      <c r="AB78" s="2"/>
    </row>
    <row r="79" spans="1:28" x14ac:dyDescent="0.25">
      <c r="A79" s="1">
        <v>40419</v>
      </c>
      <c r="B79" s="2">
        <v>4.87</v>
      </c>
      <c r="C79" s="2">
        <v>32.68</v>
      </c>
      <c r="D79" s="2">
        <v>2.31</v>
      </c>
      <c r="E79" s="2">
        <v>2.31</v>
      </c>
      <c r="F79" s="2">
        <v>0</v>
      </c>
      <c r="G79" s="2">
        <v>24</v>
      </c>
      <c r="H79" s="2">
        <f t="shared" si="13"/>
        <v>55.44</v>
      </c>
      <c r="I79" s="2">
        <f t="shared" si="9"/>
        <v>0</v>
      </c>
      <c r="J79">
        <f t="shared" si="10"/>
        <v>128.06639999999999</v>
      </c>
      <c r="K79">
        <f t="shared" si="14"/>
        <v>0</v>
      </c>
      <c r="L79">
        <f t="shared" si="15"/>
        <v>55.44</v>
      </c>
      <c r="N79" s="2"/>
      <c r="O79" s="2">
        <v>44.91</v>
      </c>
      <c r="Q79">
        <f t="shared" si="16"/>
        <v>0</v>
      </c>
      <c r="R79">
        <f t="shared" si="17"/>
        <v>2361.7439999999997</v>
      </c>
      <c r="T79">
        <f t="shared" si="11"/>
        <v>4</v>
      </c>
      <c r="V79" s="3">
        <v>40345.25</v>
      </c>
      <c r="W79" s="27">
        <v>1</v>
      </c>
      <c r="X79" s="2">
        <v>50.04</v>
      </c>
      <c r="Y79" s="2">
        <v>88.15</v>
      </c>
      <c r="Z79" s="2">
        <v>88.15</v>
      </c>
      <c r="AA79">
        <f t="shared" si="12"/>
        <v>-3359.3965000000007</v>
      </c>
      <c r="AB79" s="2"/>
    </row>
    <row r="80" spans="1:28" x14ac:dyDescent="0.25">
      <c r="A80" s="1">
        <v>40420</v>
      </c>
      <c r="B80" s="2">
        <v>4.05</v>
      </c>
      <c r="C80" s="2">
        <v>51.42</v>
      </c>
      <c r="D80" s="2">
        <v>80.319999999999993</v>
      </c>
      <c r="E80" s="2">
        <v>80.319999999999993</v>
      </c>
      <c r="F80" s="2">
        <v>12</v>
      </c>
      <c r="G80" s="2">
        <v>12</v>
      </c>
      <c r="H80" s="2">
        <f t="shared" si="13"/>
        <v>1012.4399999999999</v>
      </c>
      <c r="I80" s="2">
        <f t="shared" si="9"/>
        <v>2499.0120000000002</v>
      </c>
      <c r="J80">
        <f t="shared" si="10"/>
        <v>77415.628799999977</v>
      </c>
      <c r="K80">
        <f t="shared" si="14"/>
        <v>48.599999999999994</v>
      </c>
      <c r="L80">
        <f t="shared" si="15"/>
        <v>963.83999999999992</v>
      </c>
      <c r="N80" s="2"/>
      <c r="O80" s="2">
        <v>46.85</v>
      </c>
      <c r="Q80">
        <f t="shared" si="16"/>
        <v>-222.10199999999998</v>
      </c>
      <c r="R80">
        <f t="shared" si="17"/>
        <v>-32259.724799999989</v>
      </c>
      <c r="T80">
        <f t="shared" si="11"/>
        <v>4</v>
      </c>
      <c r="V80" s="3">
        <v>40345.291666666664</v>
      </c>
      <c r="W80" s="27">
        <v>1</v>
      </c>
      <c r="X80" s="2">
        <v>54.65</v>
      </c>
      <c r="Y80" s="2">
        <v>88.15</v>
      </c>
      <c r="Z80" s="2">
        <v>88.15</v>
      </c>
      <c r="AA80">
        <f t="shared" si="12"/>
        <v>-2953.025000000001</v>
      </c>
      <c r="AB80" s="2"/>
    </row>
    <row r="81" spans="1:28" x14ac:dyDescent="0.25">
      <c r="A81" s="1">
        <v>40421</v>
      </c>
      <c r="B81" s="2">
        <v>2.0299999999999998</v>
      </c>
      <c r="C81" s="2">
        <v>13.18</v>
      </c>
      <c r="D81" s="2">
        <v>94.4</v>
      </c>
      <c r="E81" s="2">
        <v>94.4</v>
      </c>
      <c r="F81" s="2">
        <v>12</v>
      </c>
      <c r="G81" s="2">
        <v>12</v>
      </c>
      <c r="H81" s="2">
        <f t="shared" si="13"/>
        <v>1157.1600000000001</v>
      </c>
      <c r="I81" s="2">
        <f t="shared" si="9"/>
        <v>321.06479999999999</v>
      </c>
      <c r="J81">
        <f t="shared" si="10"/>
        <v>106936.32000000001</v>
      </c>
      <c r="K81">
        <f t="shared" si="14"/>
        <v>24.36</v>
      </c>
      <c r="L81">
        <f t="shared" si="15"/>
        <v>1132.8000000000002</v>
      </c>
      <c r="N81" s="2"/>
      <c r="O81" s="2">
        <v>47.65</v>
      </c>
      <c r="Q81">
        <f t="shared" si="16"/>
        <v>839.68919999999991</v>
      </c>
      <c r="R81">
        <f t="shared" si="17"/>
        <v>-52958.400000000016</v>
      </c>
      <c r="T81">
        <f t="shared" si="11"/>
        <v>4</v>
      </c>
      <c r="U81" t="s">
        <v>199</v>
      </c>
      <c r="V81" s="3">
        <v>40345.333333333336</v>
      </c>
      <c r="W81" s="27">
        <v>1</v>
      </c>
      <c r="X81" s="2">
        <v>56.02</v>
      </c>
      <c r="Y81" s="2">
        <v>5.67</v>
      </c>
      <c r="Z81" s="2">
        <v>48.84</v>
      </c>
      <c r="AA81">
        <f t="shared" si="12"/>
        <v>40.710599999999999</v>
      </c>
      <c r="AB81" s="2"/>
    </row>
    <row r="82" spans="1:28" x14ac:dyDescent="0.25">
      <c r="A82" s="1">
        <v>40422</v>
      </c>
      <c r="B82" s="2">
        <v>7.97</v>
      </c>
      <c r="C82" s="2">
        <v>46.35</v>
      </c>
      <c r="D82" s="2">
        <v>30.41</v>
      </c>
      <c r="E82" s="2">
        <v>30.41</v>
      </c>
      <c r="F82" s="2">
        <v>12</v>
      </c>
      <c r="G82" s="2">
        <v>12</v>
      </c>
      <c r="H82" s="2">
        <f t="shared" si="13"/>
        <v>460.56</v>
      </c>
      <c r="I82" s="2">
        <f t="shared" si="9"/>
        <v>4432.9139999999998</v>
      </c>
      <c r="J82">
        <f t="shared" si="10"/>
        <v>11097.217199999999</v>
      </c>
      <c r="K82">
        <f t="shared" si="14"/>
        <v>95.64</v>
      </c>
      <c r="L82">
        <f t="shared" si="15"/>
        <v>364.92</v>
      </c>
      <c r="N82" s="2"/>
      <c r="O82" s="2">
        <v>48.11</v>
      </c>
      <c r="Q82">
        <f t="shared" si="16"/>
        <v>168.32639999999981</v>
      </c>
      <c r="R82">
        <f t="shared" si="17"/>
        <v>6459.0839999999998</v>
      </c>
      <c r="T82">
        <f t="shared" si="11"/>
        <v>4</v>
      </c>
      <c r="U82" t="s">
        <v>199</v>
      </c>
      <c r="V82" s="3">
        <v>40345.375</v>
      </c>
      <c r="W82" s="27">
        <v>1</v>
      </c>
      <c r="X82" s="2">
        <v>56.29</v>
      </c>
      <c r="Y82" s="2">
        <v>5.67</v>
      </c>
      <c r="Z82" s="2">
        <v>48.84</v>
      </c>
      <c r="AA82">
        <f t="shared" si="12"/>
        <v>42.241499999999974</v>
      </c>
      <c r="AB82" s="2"/>
    </row>
    <row r="83" spans="1:28" x14ac:dyDescent="0.25">
      <c r="A83" s="1">
        <v>40423</v>
      </c>
      <c r="B83" s="2">
        <v>0.35</v>
      </c>
      <c r="C83" s="2">
        <v>14.23</v>
      </c>
      <c r="D83" s="2">
        <v>97.49</v>
      </c>
      <c r="E83" s="2">
        <v>97.49</v>
      </c>
      <c r="F83" s="2">
        <v>12</v>
      </c>
      <c r="G83" s="2">
        <v>12</v>
      </c>
      <c r="H83" s="2">
        <f t="shared" si="13"/>
        <v>1174.08</v>
      </c>
      <c r="I83" s="2">
        <f t="shared" si="9"/>
        <v>59.766000000000005</v>
      </c>
      <c r="J83">
        <f t="shared" si="10"/>
        <v>114051.60119999998</v>
      </c>
      <c r="K83">
        <f t="shared" si="14"/>
        <v>4.1999999999999993</v>
      </c>
      <c r="L83">
        <f t="shared" si="15"/>
        <v>1169.8799999999999</v>
      </c>
      <c r="N83" s="2"/>
      <c r="O83" s="2">
        <v>49.07</v>
      </c>
      <c r="Q83">
        <f t="shared" si="16"/>
        <v>146.328</v>
      </c>
      <c r="R83">
        <f t="shared" si="17"/>
        <v>-56645.589599999985</v>
      </c>
      <c r="T83">
        <f t="shared" si="11"/>
        <v>4</v>
      </c>
      <c r="U83" t="s">
        <v>199</v>
      </c>
      <c r="V83" s="3">
        <v>40345.416666666664</v>
      </c>
      <c r="W83" s="27">
        <v>1</v>
      </c>
      <c r="X83" s="2">
        <v>56.49</v>
      </c>
      <c r="Y83" s="2">
        <v>5.67</v>
      </c>
      <c r="Z83" s="2">
        <v>48.84</v>
      </c>
      <c r="AA83">
        <f t="shared" si="12"/>
        <v>43.375499999999988</v>
      </c>
      <c r="AB83" s="2"/>
    </row>
    <row r="84" spans="1:28" x14ac:dyDescent="0.25">
      <c r="A84" s="1">
        <v>40424</v>
      </c>
      <c r="B84" s="2">
        <v>0.59</v>
      </c>
      <c r="C84" s="2">
        <v>99.34</v>
      </c>
      <c r="D84" s="2">
        <v>47.52</v>
      </c>
      <c r="E84" s="2">
        <v>47.52</v>
      </c>
      <c r="F84" s="2">
        <v>12</v>
      </c>
      <c r="G84" s="2">
        <v>12</v>
      </c>
      <c r="H84" s="2">
        <f t="shared" si="13"/>
        <v>577.32000000000005</v>
      </c>
      <c r="I84" s="2">
        <f t="shared" si="9"/>
        <v>703.32719999999995</v>
      </c>
      <c r="J84">
        <f t="shared" si="10"/>
        <v>27097.804800000005</v>
      </c>
      <c r="K84">
        <f t="shared" si="14"/>
        <v>7.08</v>
      </c>
      <c r="L84">
        <f t="shared" si="15"/>
        <v>570.24</v>
      </c>
      <c r="N84" s="2"/>
      <c r="O84" s="2">
        <v>49.27</v>
      </c>
      <c r="Q84">
        <f t="shared" si="16"/>
        <v>-354.49560000000002</v>
      </c>
      <c r="R84">
        <f t="shared" si="17"/>
        <v>997.92000000000007</v>
      </c>
      <c r="T84">
        <f t="shared" si="11"/>
        <v>4</v>
      </c>
      <c r="U84" t="s">
        <v>199</v>
      </c>
      <c r="V84" s="3">
        <v>40345.458333333336</v>
      </c>
      <c r="W84" s="27">
        <v>1</v>
      </c>
      <c r="X84" s="2">
        <v>57.03</v>
      </c>
      <c r="Y84" s="2">
        <v>5.67</v>
      </c>
      <c r="Z84" s="2">
        <v>48.84</v>
      </c>
      <c r="AA84">
        <f t="shared" si="12"/>
        <v>46.437299999999986</v>
      </c>
      <c r="AB84" s="2"/>
    </row>
    <row r="85" spans="1:28" x14ac:dyDescent="0.25">
      <c r="A85" s="1">
        <v>40425</v>
      </c>
      <c r="B85" s="2">
        <v>5.33</v>
      </c>
      <c r="C85" s="2">
        <v>58.79</v>
      </c>
      <c r="D85" s="2">
        <v>45.91</v>
      </c>
      <c r="E85" s="2">
        <v>45.91</v>
      </c>
      <c r="F85" s="2">
        <v>0</v>
      </c>
      <c r="G85" s="2">
        <v>24</v>
      </c>
      <c r="H85" s="2">
        <f t="shared" si="13"/>
        <v>1101.8399999999999</v>
      </c>
      <c r="I85" s="2">
        <f t="shared" si="9"/>
        <v>0</v>
      </c>
      <c r="J85">
        <f t="shared" si="10"/>
        <v>50585.474399999992</v>
      </c>
      <c r="K85">
        <f t="shared" si="14"/>
        <v>0</v>
      </c>
      <c r="L85">
        <f t="shared" si="15"/>
        <v>1101.8399999999999</v>
      </c>
      <c r="N85" s="2"/>
      <c r="O85" s="2">
        <v>49.26</v>
      </c>
      <c r="Q85">
        <f t="shared" si="16"/>
        <v>0</v>
      </c>
      <c r="R85">
        <f t="shared" si="17"/>
        <v>3691.1640000000011</v>
      </c>
      <c r="T85">
        <f t="shared" si="11"/>
        <v>4</v>
      </c>
      <c r="U85" t="s">
        <v>199</v>
      </c>
      <c r="V85" s="3">
        <v>40345.5</v>
      </c>
      <c r="W85" s="27">
        <v>1</v>
      </c>
      <c r="X85" s="2">
        <v>56.47</v>
      </c>
      <c r="Y85" s="2">
        <v>5.67</v>
      </c>
      <c r="Z85" s="2">
        <v>48.84</v>
      </c>
      <c r="AA85">
        <f t="shared" si="12"/>
        <v>43.262099999999975</v>
      </c>
      <c r="AB85" s="2"/>
    </row>
    <row r="86" spans="1:28" x14ac:dyDescent="0.25">
      <c r="A86" s="1">
        <v>40426</v>
      </c>
      <c r="B86" s="2">
        <v>0.53</v>
      </c>
      <c r="C86" s="2">
        <v>47.9</v>
      </c>
      <c r="D86" s="2">
        <v>42.63</v>
      </c>
      <c r="E86" s="2">
        <v>42.63</v>
      </c>
      <c r="F86" s="2">
        <v>0</v>
      </c>
      <c r="G86" s="2">
        <v>24</v>
      </c>
      <c r="H86" s="2">
        <f t="shared" si="13"/>
        <v>1023.1200000000001</v>
      </c>
      <c r="I86" s="2">
        <f t="shared" si="9"/>
        <v>0</v>
      </c>
      <c r="J86">
        <f t="shared" si="10"/>
        <v>43615.60560000001</v>
      </c>
      <c r="K86">
        <f t="shared" si="14"/>
        <v>0</v>
      </c>
      <c r="L86">
        <f t="shared" si="15"/>
        <v>1023.1200000000001</v>
      </c>
      <c r="N86" s="2"/>
      <c r="O86" s="2">
        <v>48.89</v>
      </c>
      <c r="Q86">
        <f t="shared" si="16"/>
        <v>0</v>
      </c>
      <c r="R86">
        <f t="shared" si="17"/>
        <v>6404.7311999999984</v>
      </c>
      <c r="T86">
        <f t="shared" si="11"/>
        <v>4</v>
      </c>
      <c r="U86" t="s">
        <v>199</v>
      </c>
      <c r="V86" s="3">
        <v>40345.541666666664</v>
      </c>
      <c r="W86" s="27">
        <v>1</v>
      </c>
      <c r="X86" s="2">
        <v>55.46</v>
      </c>
      <c r="Y86" s="2">
        <v>5.67</v>
      </c>
      <c r="Z86" s="2">
        <v>48.84</v>
      </c>
      <c r="AA86">
        <f t="shared" si="12"/>
        <v>37.535399999999989</v>
      </c>
      <c r="AB86" s="2"/>
    </row>
    <row r="87" spans="1:28" x14ac:dyDescent="0.25">
      <c r="A87" s="1">
        <v>40427</v>
      </c>
      <c r="B87" s="2">
        <v>7.78</v>
      </c>
      <c r="C87" s="2">
        <v>54.76</v>
      </c>
      <c r="D87" s="2">
        <v>48.74</v>
      </c>
      <c r="E87" s="2">
        <v>48.74</v>
      </c>
      <c r="F87" s="2">
        <v>12</v>
      </c>
      <c r="G87" s="2">
        <v>12</v>
      </c>
      <c r="H87" s="2">
        <f t="shared" si="13"/>
        <v>678.24</v>
      </c>
      <c r="I87" s="2">
        <f t="shared" si="9"/>
        <v>5112.3936000000003</v>
      </c>
      <c r="J87">
        <f t="shared" si="10"/>
        <v>28507.051200000002</v>
      </c>
      <c r="K87">
        <f t="shared" si="14"/>
        <v>93.36</v>
      </c>
      <c r="L87">
        <f t="shared" si="15"/>
        <v>584.88</v>
      </c>
      <c r="N87" s="2"/>
      <c r="O87" s="2">
        <v>50</v>
      </c>
      <c r="Q87">
        <f t="shared" si="16"/>
        <v>-444.39359999999982</v>
      </c>
      <c r="R87">
        <f t="shared" si="17"/>
        <v>736.94879999999887</v>
      </c>
      <c r="T87">
        <f t="shared" si="11"/>
        <v>4</v>
      </c>
      <c r="U87" t="s">
        <v>199</v>
      </c>
      <c r="V87" s="3">
        <v>40345.583333333336</v>
      </c>
      <c r="W87" s="27">
        <v>1</v>
      </c>
      <c r="X87" s="2">
        <v>53.5</v>
      </c>
      <c r="Y87" s="2">
        <v>5.67</v>
      </c>
      <c r="Z87" s="2">
        <v>48.84</v>
      </c>
      <c r="AA87">
        <f t="shared" si="12"/>
        <v>26.422199999999979</v>
      </c>
      <c r="AB87" s="2"/>
    </row>
    <row r="88" spans="1:28" x14ac:dyDescent="0.25">
      <c r="A88" s="1">
        <v>40428</v>
      </c>
      <c r="B88" s="2">
        <v>7.16</v>
      </c>
      <c r="C88" s="2">
        <v>79.42</v>
      </c>
      <c r="D88" s="2">
        <v>59.47</v>
      </c>
      <c r="E88" s="2">
        <v>59.47</v>
      </c>
      <c r="F88" s="2">
        <v>12</v>
      </c>
      <c r="G88" s="2">
        <v>12</v>
      </c>
      <c r="H88" s="2">
        <f t="shared" si="13"/>
        <v>799.56</v>
      </c>
      <c r="I88" s="2">
        <f>B88*C88*F88</f>
        <v>6823.7664000000004</v>
      </c>
      <c r="J88">
        <f>D88*E88*G88</f>
        <v>42440.1708</v>
      </c>
      <c r="K88">
        <f t="shared" si="14"/>
        <v>85.92</v>
      </c>
      <c r="L88">
        <f t="shared" si="15"/>
        <v>713.64</v>
      </c>
      <c r="N88" s="2"/>
      <c r="O88" s="2">
        <v>49.13</v>
      </c>
      <c r="Q88">
        <f t="shared" si="16"/>
        <v>-2602.5167999999999</v>
      </c>
      <c r="R88">
        <f t="shared" si="17"/>
        <v>-7379.0375999999969</v>
      </c>
      <c r="T88">
        <f t="shared" si="11"/>
        <v>4</v>
      </c>
      <c r="U88" t="s">
        <v>199</v>
      </c>
      <c r="V88" s="3">
        <v>40345.625</v>
      </c>
      <c r="W88" s="27">
        <v>1</v>
      </c>
      <c r="X88" s="2">
        <v>50.61</v>
      </c>
      <c r="Y88" s="2">
        <v>5.67</v>
      </c>
      <c r="Z88" s="2">
        <v>48.84</v>
      </c>
      <c r="AA88">
        <f t="shared" si="12"/>
        <v>10.035899999999977</v>
      </c>
      <c r="AB88" s="2"/>
    </row>
    <row r="89" spans="1:28" x14ac:dyDescent="0.25">
      <c r="A89" s="1">
        <v>40429</v>
      </c>
      <c r="B89" s="2">
        <v>4.84</v>
      </c>
      <c r="C89" s="2">
        <v>62.24</v>
      </c>
      <c r="D89" s="2">
        <v>95.33</v>
      </c>
      <c r="E89" s="2">
        <v>95.33</v>
      </c>
      <c r="F89" s="2">
        <v>12</v>
      </c>
      <c r="G89" s="2">
        <v>12</v>
      </c>
      <c r="H89" s="2">
        <f t="shared" si="13"/>
        <v>1202.04</v>
      </c>
      <c r="I89" s="2">
        <f t="shared" ref="I89:I101" si="18">B89*C89*F89</f>
        <v>3614.8991999999998</v>
      </c>
      <c r="J89">
        <f t="shared" ref="J89:J101" si="19">D89*E89*G89</f>
        <v>109053.7068</v>
      </c>
      <c r="K89">
        <f t="shared" si="14"/>
        <v>58.08</v>
      </c>
      <c r="L89">
        <f t="shared" si="15"/>
        <v>1143.96</v>
      </c>
      <c r="N89" s="2"/>
      <c r="O89" s="2">
        <v>49.3</v>
      </c>
      <c r="Q89">
        <f t="shared" si="16"/>
        <v>-751.55520000000024</v>
      </c>
      <c r="R89">
        <f t="shared" si="17"/>
        <v>-52656.478800000004</v>
      </c>
      <c r="T89">
        <f t="shared" si="11"/>
        <v>4</v>
      </c>
      <c r="U89" t="s">
        <v>199</v>
      </c>
      <c r="V89" s="3">
        <v>40345.666666666664</v>
      </c>
      <c r="W89" s="27">
        <v>1</v>
      </c>
      <c r="X89" s="2">
        <v>50.27</v>
      </c>
      <c r="Y89" s="2">
        <v>5.67</v>
      </c>
      <c r="Z89" s="2">
        <v>48.84</v>
      </c>
      <c r="AA89">
        <f t="shared" si="12"/>
        <v>8.1080999999999985</v>
      </c>
      <c r="AB89" s="2"/>
    </row>
    <row r="90" spans="1:28" x14ac:dyDescent="0.25">
      <c r="A90" s="1">
        <v>40430</v>
      </c>
      <c r="B90" s="2">
        <v>0.3</v>
      </c>
      <c r="C90" s="2">
        <v>18.64</v>
      </c>
      <c r="D90" s="2">
        <v>44.97</v>
      </c>
      <c r="E90" s="2">
        <v>44.97</v>
      </c>
      <c r="F90" s="2">
        <v>12</v>
      </c>
      <c r="G90" s="2">
        <v>12</v>
      </c>
      <c r="H90" s="2">
        <f t="shared" si="13"/>
        <v>543.24</v>
      </c>
      <c r="I90" s="2">
        <f t="shared" si="18"/>
        <v>67.103999999999999</v>
      </c>
      <c r="J90">
        <f t="shared" si="19"/>
        <v>24267.610799999999</v>
      </c>
      <c r="K90">
        <f t="shared" si="14"/>
        <v>3.5999999999999996</v>
      </c>
      <c r="L90">
        <f t="shared" si="15"/>
        <v>539.64</v>
      </c>
      <c r="N90" s="2"/>
      <c r="O90" s="2">
        <v>49.67</v>
      </c>
      <c r="Q90">
        <f t="shared" si="16"/>
        <v>111.708</v>
      </c>
      <c r="R90">
        <f t="shared" si="17"/>
        <v>2536.3080000000014</v>
      </c>
      <c r="T90">
        <f t="shared" si="11"/>
        <v>4</v>
      </c>
      <c r="U90" t="s">
        <v>199</v>
      </c>
      <c r="V90" s="3">
        <v>40345.708333333336</v>
      </c>
      <c r="W90" s="27">
        <v>1</v>
      </c>
      <c r="X90" s="2">
        <v>49.42</v>
      </c>
      <c r="Y90" s="2">
        <v>5.67</v>
      </c>
      <c r="Z90" s="2">
        <v>48.84</v>
      </c>
      <c r="AA90">
        <f t="shared" si="12"/>
        <v>3.2885999999999904</v>
      </c>
      <c r="AB90" s="2"/>
    </row>
    <row r="91" spans="1:28" x14ac:dyDescent="0.25">
      <c r="A91" s="1">
        <v>40431</v>
      </c>
      <c r="B91" s="2">
        <v>2.73</v>
      </c>
      <c r="C91" s="2">
        <v>37.380000000000003</v>
      </c>
      <c r="D91" s="2">
        <v>23.05</v>
      </c>
      <c r="E91" s="2">
        <v>23.05</v>
      </c>
      <c r="F91" s="2">
        <v>12</v>
      </c>
      <c r="G91" s="2">
        <v>12</v>
      </c>
      <c r="H91" s="2">
        <f t="shared" si="13"/>
        <v>309.36</v>
      </c>
      <c r="I91" s="2">
        <f t="shared" si="18"/>
        <v>1224.5688</v>
      </c>
      <c r="J91">
        <f t="shared" si="19"/>
        <v>6375.63</v>
      </c>
      <c r="K91">
        <f t="shared" si="14"/>
        <v>32.76</v>
      </c>
      <c r="L91">
        <f t="shared" si="15"/>
        <v>276.60000000000002</v>
      </c>
      <c r="N91" s="2"/>
      <c r="O91" s="2">
        <v>49.04</v>
      </c>
      <c r="Q91">
        <f t="shared" si="16"/>
        <v>381.98159999999984</v>
      </c>
      <c r="R91">
        <f t="shared" si="17"/>
        <v>7188.8339999999998</v>
      </c>
      <c r="T91">
        <f t="shared" si="11"/>
        <v>4</v>
      </c>
      <c r="U91" t="s">
        <v>199</v>
      </c>
      <c r="V91" s="3">
        <v>40345.75</v>
      </c>
      <c r="W91" s="27">
        <v>1</v>
      </c>
      <c r="X91" s="2">
        <v>49.49</v>
      </c>
      <c r="Y91" s="2">
        <v>5.67</v>
      </c>
      <c r="Z91" s="2">
        <v>48.84</v>
      </c>
      <c r="AA91">
        <f t="shared" si="12"/>
        <v>3.6854999999999918</v>
      </c>
      <c r="AB91" s="2"/>
    </row>
    <row r="92" spans="1:28" x14ac:dyDescent="0.25">
      <c r="A92" s="1">
        <v>40432</v>
      </c>
      <c r="B92" s="2">
        <v>8.0399999999999991</v>
      </c>
      <c r="C92" s="2">
        <v>37.47</v>
      </c>
      <c r="D92" s="2">
        <v>12.11</v>
      </c>
      <c r="E92" s="2">
        <v>12.11</v>
      </c>
      <c r="F92" s="2">
        <v>0</v>
      </c>
      <c r="G92" s="2">
        <v>24</v>
      </c>
      <c r="H92" s="2">
        <f t="shared" si="13"/>
        <v>290.64</v>
      </c>
      <c r="I92" s="2">
        <f t="shared" si="18"/>
        <v>0</v>
      </c>
      <c r="J92">
        <f t="shared" si="19"/>
        <v>3519.6503999999995</v>
      </c>
      <c r="K92">
        <f t="shared" si="14"/>
        <v>0</v>
      </c>
      <c r="L92">
        <f t="shared" si="15"/>
        <v>290.64</v>
      </c>
      <c r="N92" s="2"/>
      <c r="O92" s="2">
        <v>47.17</v>
      </c>
      <c r="Q92">
        <f t="shared" si="16"/>
        <v>0</v>
      </c>
      <c r="R92">
        <f t="shared" si="17"/>
        <v>10189.838400000001</v>
      </c>
      <c r="T92">
        <f t="shared" si="11"/>
        <v>4</v>
      </c>
      <c r="U92" t="s">
        <v>199</v>
      </c>
      <c r="V92" s="3">
        <v>40345.791666666664</v>
      </c>
      <c r="W92" s="27">
        <v>1</v>
      </c>
      <c r="X92" s="2">
        <v>47.88</v>
      </c>
      <c r="Y92" s="2">
        <v>5.67</v>
      </c>
      <c r="Z92" s="2">
        <v>48.84</v>
      </c>
      <c r="AA92">
        <f t="shared" si="12"/>
        <v>-5.4432000000000045</v>
      </c>
      <c r="AB92" s="2"/>
    </row>
    <row r="93" spans="1:28" x14ac:dyDescent="0.25">
      <c r="A93" s="1">
        <v>40433</v>
      </c>
      <c r="B93" s="2">
        <v>3.18</v>
      </c>
      <c r="C93" s="2">
        <v>66.5</v>
      </c>
      <c r="D93" s="2">
        <v>36.61</v>
      </c>
      <c r="E93" s="2">
        <v>36.61</v>
      </c>
      <c r="F93" s="2">
        <v>0</v>
      </c>
      <c r="G93" s="2">
        <v>24</v>
      </c>
      <c r="H93" s="2">
        <f t="shared" si="13"/>
        <v>878.64</v>
      </c>
      <c r="I93" s="2">
        <f t="shared" si="18"/>
        <v>0</v>
      </c>
      <c r="J93">
        <f t="shared" si="19"/>
        <v>32167.010399999999</v>
      </c>
      <c r="K93">
        <f t="shared" si="14"/>
        <v>0</v>
      </c>
      <c r="L93">
        <f t="shared" si="15"/>
        <v>878.64</v>
      </c>
      <c r="N93" s="2"/>
      <c r="O93" s="2">
        <v>47.23</v>
      </c>
      <c r="Q93">
        <f t="shared" si="16"/>
        <v>0</v>
      </c>
      <c r="R93">
        <f t="shared" si="17"/>
        <v>9331.156799999997</v>
      </c>
      <c r="T93">
        <f t="shared" si="11"/>
        <v>4</v>
      </c>
      <c r="V93" s="3">
        <v>40345.833333333336</v>
      </c>
      <c r="W93" s="27">
        <v>1</v>
      </c>
      <c r="X93" s="2">
        <v>47.31</v>
      </c>
      <c r="Y93" s="2">
        <v>88.15</v>
      </c>
      <c r="Z93" s="2">
        <v>88.15</v>
      </c>
      <c r="AA93">
        <f t="shared" si="12"/>
        <v>-3600.0460000000007</v>
      </c>
      <c r="AB93" s="2"/>
    </row>
    <row r="94" spans="1:28" x14ac:dyDescent="0.25">
      <c r="A94" s="1">
        <v>40434</v>
      </c>
      <c r="B94" s="2">
        <v>9.1300000000000008</v>
      </c>
      <c r="C94" s="2">
        <v>82.07</v>
      </c>
      <c r="D94" s="2">
        <v>63.97</v>
      </c>
      <c r="E94" s="2">
        <v>63.97</v>
      </c>
      <c r="F94" s="2">
        <v>12</v>
      </c>
      <c r="G94" s="2">
        <v>12</v>
      </c>
      <c r="H94" s="2">
        <f t="shared" si="13"/>
        <v>877.2</v>
      </c>
      <c r="I94" s="2">
        <f t="shared" si="18"/>
        <v>8991.5891999999985</v>
      </c>
      <c r="J94">
        <f t="shared" si="19"/>
        <v>49105.930800000002</v>
      </c>
      <c r="K94">
        <f t="shared" si="14"/>
        <v>109.56</v>
      </c>
      <c r="L94">
        <f t="shared" si="15"/>
        <v>767.64</v>
      </c>
      <c r="N94" s="2"/>
      <c r="O94" s="2">
        <v>48.87</v>
      </c>
      <c r="Q94">
        <f t="shared" si="16"/>
        <v>-3637.3919999999998</v>
      </c>
      <c r="R94">
        <f t="shared" si="17"/>
        <v>-11591.364000000001</v>
      </c>
      <c r="T94">
        <f t="shared" si="11"/>
        <v>4</v>
      </c>
      <c r="V94" s="3">
        <v>40345.875</v>
      </c>
      <c r="W94" s="27">
        <v>1</v>
      </c>
      <c r="X94" s="2">
        <v>47.58</v>
      </c>
      <c r="Y94" s="2">
        <v>88.15</v>
      </c>
      <c r="Z94" s="2">
        <v>88.15</v>
      </c>
      <c r="AA94">
        <f t="shared" si="12"/>
        <v>-3576.2455000000009</v>
      </c>
      <c r="AB94" s="2"/>
    </row>
    <row r="95" spans="1:28" x14ac:dyDescent="0.25">
      <c r="A95" s="1">
        <v>40435</v>
      </c>
      <c r="B95" s="2">
        <v>3.45</v>
      </c>
      <c r="C95" s="2">
        <v>48.41</v>
      </c>
      <c r="D95" s="2">
        <v>30.86</v>
      </c>
      <c r="E95" s="2">
        <v>30.86</v>
      </c>
      <c r="F95" s="2">
        <v>12</v>
      </c>
      <c r="G95" s="2">
        <v>12</v>
      </c>
      <c r="H95" s="2">
        <f t="shared" si="13"/>
        <v>411.72</v>
      </c>
      <c r="I95" s="2">
        <f t="shared" si="18"/>
        <v>2004.174</v>
      </c>
      <c r="J95">
        <f t="shared" si="19"/>
        <v>11428.075199999999</v>
      </c>
      <c r="K95">
        <f t="shared" si="14"/>
        <v>41.400000000000006</v>
      </c>
      <c r="L95">
        <f t="shared" si="15"/>
        <v>370.32</v>
      </c>
      <c r="N95" s="2"/>
      <c r="O95" s="2">
        <v>47.32</v>
      </c>
      <c r="Q95">
        <f t="shared" si="16"/>
        <v>-45.125999999999856</v>
      </c>
      <c r="R95">
        <f t="shared" si="17"/>
        <v>6095.4672</v>
      </c>
      <c r="T95">
        <f t="shared" si="11"/>
        <v>4</v>
      </c>
      <c r="V95" s="3">
        <v>40345.916666666664</v>
      </c>
      <c r="W95" s="27">
        <v>1</v>
      </c>
      <c r="X95" s="2">
        <v>48.27</v>
      </c>
      <c r="Y95" s="2">
        <v>88.15</v>
      </c>
      <c r="Z95" s="2">
        <v>88.15</v>
      </c>
      <c r="AA95">
        <f t="shared" si="12"/>
        <v>-3515.4220000000005</v>
      </c>
      <c r="AB95" s="2"/>
    </row>
    <row r="96" spans="1:28" x14ac:dyDescent="0.25">
      <c r="A96" s="1">
        <v>40436</v>
      </c>
      <c r="B96" s="2">
        <v>7.29</v>
      </c>
      <c r="C96" s="2">
        <v>44.51</v>
      </c>
      <c r="D96" s="2">
        <v>93.4</v>
      </c>
      <c r="E96" s="2">
        <v>93.4</v>
      </c>
      <c r="F96" s="2">
        <v>12</v>
      </c>
      <c r="G96" s="2">
        <v>12</v>
      </c>
      <c r="H96" s="2">
        <f t="shared" si="13"/>
        <v>1208.2800000000002</v>
      </c>
      <c r="I96" s="2">
        <f t="shared" si="18"/>
        <v>3893.7347999999997</v>
      </c>
      <c r="J96">
        <f t="shared" si="19"/>
        <v>104682.72000000002</v>
      </c>
      <c r="K96">
        <f t="shared" si="14"/>
        <v>87.48</v>
      </c>
      <c r="L96">
        <f t="shared" si="15"/>
        <v>1120.8000000000002</v>
      </c>
      <c r="N96" s="2"/>
      <c r="O96" s="2">
        <v>47.4</v>
      </c>
      <c r="Q96">
        <f t="shared" si="16"/>
        <v>252.81720000000007</v>
      </c>
      <c r="R96">
        <f t="shared" si="17"/>
        <v>-51556.800000000017</v>
      </c>
      <c r="T96">
        <f t="shared" si="11"/>
        <v>4</v>
      </c>
      <c r="V96" s="3">
        <v>40345.958333333336</v>
      </c>
      <c r="W96" s="27">
        <v>1</v>
      </c>
      <c r="X96" s="2">
        <v>41.55</v>
      </c>
      <c r="Y96" s="2">
        <v>88.15</v>
      </c>
      <c r="Z96" s="2">
        <v>88.15</v>
      </c>
      <c r="AA96">
        <f t="shared" si="12"/>
        <v>-4107.7900000000009</v>
      </c>
      <c r="AB96" s="2"/>
    </row>
    <row r="97" spans="1:28" x14ac:dyDescent="0.25">
      <c r="A97" s="1">
        <v>40437</v>
      </c>
      <c r="B97" s="2">
        <v>1.76</v>
      </c>
      <c r="C97" s="2">
        <v>37.840000000000003</v>
      </c>
      <c r="D97" s="2">
        <v>73.849999999999994</v>
      </c>
      <c r="E97" s="2">
        <v>73.849999999999994</v>
      </c>
      <c r="F97" s="2">
        <v>12</v>
      </c>
      <c r="G97" s="2">
        <v>12</v>
      </c>
      <c r="H97" s="2">
        <f t="shared" si="13"/>
        <v>907.31999999999994</v>
      </c>
      <c r="I97" s="2">
        <f t="shared" si="18"/>
        <v>799.18080000000009</v>
      </c>
      <c r="J97">
        <f t="shared" si="19"/>
        <v>65445.869999999995</v>
      </c>
      <c r="K97">
        <f t="shared" si="14"/>
        <v>21.12</v>
      </c>
      <c r="L97">
        <f t="shared" si="15"/>
        <v>886.19999999999993</v>
      </c>
      <c r="N97" s="2"/>
      <c r="O97" s="2">
        <v>47.8</v>
      </c>
      <c r="Q97">
        <f t="shared" si="16"/>
        <v>210.35519999999988</v>
      </c>
      <c r="R97">
        <f t="shared" si="17"/>
        <v>-23085.509999999995</v>
      </c>
      <c r="T97">
        <f t="shared" si="11"/>
        <v>5</v>
      </c>
      <c r="V97" s="3">
        <v>40346</v>
      </c>
      <c r="W97" s="27">
        <v>1</v>
      </c>
      <c r="X97" s="2">
        <v>44</v>
      </c>
      <c r="Y97" s="2">
        <v>25.18</v>
      </c>
      <c r="Z97" s="2">
        <v>25.18</v>
      </c>
      <c r="AA97">
        <f t="shared" si="12"/>
        <v>473.88760000000002</v>
      </c>
    </row>
    <row r="98" spans="1:28" x14ac:dyDescent="0.25">
      <c r="A98" s="1">
        <v>40438</v>
      </c>
      <c r="B98" s="2">
        <v>2.34</v>
      </c>
      <c r="C98" s="2">
        <v>57.8</v>
      </c>
      <c r="D98" s="2">
        <v>44</v>
      </c>
      <c r="E98" s="2">
        <v>44</v>
      </c>
      <c r="F98" s="2">
        <v>12</v>
      </c>
      <c r="G98" s="2">
        <v>12</v>
      </c>
      <c r="H98" s="2">
        <f t="shared" si="13"/>
        <v>556.08000000000004</v>
      </c>
      <c r="I98" s="2">
        <f t="shared" si="18"/>
        <v>1623.0239999999999</v>
      </c>
      <c r="J98">
        <f t="shared" si="19"/>
        <v>23232</v>
      </c>
      <c r="K98">
        <f t="shared" si="14"/>
        <v>28.08</v>
      </c>
      <c r="L98">
        <f t="shared" si="15"/>
        <v>528</v>
      </c>
      <c r="N98" s="2"/>
      <c r="O98" s="2">
        <v>48.23</v>
      </c>
      <c r="Q98">
        <f t="shared" si="16"/>
        <v>-268.72559999999999</v>
      </c>
      <c r="R98">
        <f t="shared" si="17"/>
        <v>2233.4399999999982</v>
      </c>
      <c r="T98">
        <f t="shared" si="11"/>
        <v>5</v>
      </c>
      <c r="V98" s="3">
        <v>40346.041666666664</v>
      </c>
      <c r="W98" s="27">
        <v>1</v>
      </c>
      <c r="X98" s="2">
        <v>42.55</v>
      </c>
      <c r="Y98" s="2">
        <v>25.18</v>
      </c>
      <c r="Z98" s="2">
        <v>25.18</v>
      </c>
      <c r="AA98">
        <f t="shared" si="12"/>
        <v>437.37659999999994</v>
      </c>
      <c r="AB98" s="2"/>
    </row>
    <row r="99" spans="1:28" x14ac:dyDescent="0.25">
      <c r="A99" s="1">
        <v>40439</v>
      </c>
      <c r="B99" s="2">
        <v>6.85</v>
      </c>
      <c r="C99" s="2">
        <v>11.81</v>
      </c>
      <c r="D99" s="2">
        <v>75.17</v>
      </c>
      <c r="E99" s="2">
        <v>75.17</v>
      </c>
      <c r="F99" s="2">
        <v>0</v>
      </c>
      <c r="G99" s="2">
        <v>24</v>
      </c>
      <c r="H99" s="2">
        <f t="shared" si="13"/>
        <v>1804.08</v>
      </c>
      <c r="I99" s="2">
        <f t="shared" si="18"/>
        <v>0</v>
      </c>
      <c r="J99">
        <f t="shared" si="19"/>
        <v>135612.6936</v>
      </c>
      <c r="K99">
        <f t="shared" si="14"/>
        <v>0</v>
      </c>
      <c r="L99">
        <f t="shared" si="15"/>
        <v>1804.08</v>
      </c>
      <c r="N99" s="2"/>
      <c r="O99" s="2">
        <v>48.03</v>
      </c>
      <c r="Q99">
        <f t="shared" si="16"/>
        <v>0</v>
      </c>
      <c r="R99">
        <f t="shared" si="17"/>
        <v>-48962.731200000002</v>
      </c>
      <c r="T99">
        <f t="shared" si="11"/>
        <v>5</v>
      </c>
      <c r="V99" s="3">
        <v>40346.083333333336</v>
      </c>
      <c r="W99" s="27">
        <v>1</v>
      </c>
      <c r="X99" s="2">
        <v>42.04</v>
      </c>
      <c r="Y99" s="2">
        <v>25.18</v>
      </c>
      <c r="Z99" s="2">
        <v>25.18</v>
      </c>
      <c r="AA99">
        <f t="shared" si="12"/>
        <v>424.53479999999996</v>
      </c>
      <c r="AB99" s="2"/>
    </row>
    <row r="100" spans="1:28" x14ac:dyDescent="0.25">
      <c r="A100" s="1">
        <v>40440</v>
      </c>
      <c r="B100" s="2">
        <v>7.81</v>
      </c>
      <c r="C100" s="2">
        <v>90.06</v>
      </c>
      <c r="D100" s="2">
        <v>22.33</v>
      </c>
      <c r="E100" s="2">
        <v>22.33</v>
      </c>
      <c r="F100" s="2">
        <v>0</v>
      </c>
      <c r="G100" s="2">
        <v>24</v>
      </c>
      <c r="H100" s="2">
        <f t="shared" si="13"/>
        <v>535.91999999999996</v>
      </c>
      <c r="I100" s="2">
        <f t="shared" si="18"/>
        <v>0</v>
      </c>
      <c r="J100">
        <f t="shared" si="19"/>
        <v>11967.093599999998</v>
      </c>
      <c r="K100">
        <f t="shared" si="14"/>
        <v>0</v>
      </c>
      <c r="L100">
        <f t="shared" si="15"/>
        <v>535.91999999999996</v>
      </c>
      <c r="N100" s="2"/>
      <c r="O100" s="2">
        <v>47.28</v>
      </c>
      <c r="Q100">
        <f t="shared" si="16"/>
        <v>0</v>
      </c>
      <c r="R100">
        <f t="shared" si="17"/>
        <v>13371.204</v>
      </c>
      <c r="T100">
        <f t="shared" si="11"/>
        <v>5</v>
      </c>
      <c r="V100" s="3">
        <v>40346.125</v>
      </c>
      <c r="W100" s="27">
        <v>1</v>
      </c>
      <c r="X100" s="2">
        <v>41.99</v>
      </c>
      <c r="Y100" s="2">
        <v>25.18</v>
      </c>
      <c r="Z100" s="2">
        <v>25.18</v>
      </c>
      <c r="AA100">
        <f t="shared" si="12"/>
        <v>423.27580000000006</v>
      </c>
      <c r="AB100" s="2"/>
    </row>
    <row r="101" spans="1:28" x14ac:dyDescent="0.25">
      <c r="A101" s="1">
        <v>40441</v>
      </c>
      <c r="B101" s="2">
        <v>4.43</v>
      </c>
      <c r="C101" s="2">
        <v>56.78</v>
      </c>
      <c r="D101" s="2">
        <v>72.900000000000006</v>
      </c>
      <c r="E101" s="2">
        <v>72.900000000000006</v>
      </c>
      <c r="F101" s="2">
        <v>12</v>
      </c>
      <c r="G101" s="2">
        <v>12</v>
      </c>
      <c r="H101" s="2">
        <f t="shared" si="13"/>
        <v>927.96</v>
      </c>
      <c r="I101" s="2">
        <f t="shared" si="18"/>
        <v>3018.4247999999998</v>
      </c>
      <c r="J101">
        <f t="shared" si="19"/>
        <v>63772.920000000013</v>
      </c>
      <c r="K101">
        <f t="shared" si="14"/>
        <v>53.16</v>
      </c>
      <c r="L101">
        <f t="shared" si="15"/>
        <v>874.80000000000007</v>
      </c>
      <c r="N101" s="2"/>
      <c r="O101" s="2">
        <v>48.6</v>
      </c>
      <c r="Q101">
        <f t="shared" si="16"/>
        <v>-434.84879999999998</v>
      </c>
      <c r="R101">
        <f t="shared" si="17"/>
        <v>-21257.640000000007</v>
      </c>
      <c r="T101">
        <f t="shared" si="11"/>
        <v>5</v>
      </c>
      <c r="V101" s="3">
        <v>40346.166666666664</v>
      </c>
      <c r="W101" s="27">
        <v>1</v>
      </c>
      <c r="X101" s="2">
        <v>42.07</v>
      </c>
      <c r="Y101" s="2">
        <v>25.18</v>
      </c>
      <c r="Z101" s="2">
        <v>25.18</v>
      </c>
      <c r="AA101">
        <f t="shared" si="12"/>
        <v>425.29020000000003</v>
      </c>
      <c r="AB101" s="2"/>
    </row>
    <row r="102" spans="1:28" x14ac:dyDescent="0.25">
      <c r="K102">
        <f>SUM(K2:K101)</f>
        <v>4295.6400000000003</v>
      </c>
      <c r="L102">
        <f>SUM(L2:L101)</f>
        <v>82918.680000000022</v>
      </c>
      <c r="T102">
        <f t="shared" si="11"/>
        <v>5</v>
      </c>
      <c r="V102" s="3">
        <v>40346.208333333336</v>
      </c>
      <c r="W102" s="27">
        <v>1</v>
      </c>
      <c r="X102" s="2">
        <v>43.84</v>
      </c>
      <c r="Y102" s="2">
        <v>25.18</v>
      </c>
      <c r="Z102" s="2">
        <v>25.18</v>
      </c>
      <c r="AA102">
        <f t="shared" si="12"/>
        <v>469.85880000000009</v>
      </c>
      <c r="AB102" s="2"/>
    </row>
    <row r="103" spans="1:28" x14ac:dyDescent="0.25">
      <c r="T103">
        <f t="shared" si="11"/>
        <v>5</v>
      </c>
      <c r="V103" s="3">
        <v>40346.25</v>
      </c>
      <c r="W103" s="27">
        <v>1</v>
      </c>
      <c r="X103" s="2">
        <v>48.47</v>
      </c>
      <c r="Y103" s="2">
        <v>25.18</v>
      </c>
      <c r="Z103" s="2">
        <v>25.18</v>
      </c>
      <c r="AA103">
        <f t="shared" si="12"/>
        <v>586.44219999999996</v>
      </c>
      <c r="AB103" s="2"/>
    </row>
    <row r="104" spans="1:28" x14ac:dyDescent="0.25">
      <c r="A104" t="s">
        <v>8</v>
      </c>
      <c r="B104" s="6">
        <f>SUM(H2:H101)</f>
        <v>87214.320000000036</v>
      </c>
      <c r="I104">
        <f>SUM(I2:I101)/SUM(K2:K101)</f>
        <v>48.555615275023037</v>
      </c>
      <c r="J104">
        <f>SUM(J2:J101)/SUM(L2:L101)</f>
        <v>70.644495657673261</v>
      </c>
      <c r="T104">
        <f t="shared" si="11"/>
        <v>5</v>
      </c>
      <c r="V104" s="3">
        <v>40346.291666666664</v>
      </c>
      <c r="W104" s="27">
        <v>1</v>
      </c>
      <c r="X104" s="2">
        <v>54.4</v>
      </c>
      <c r="Y104" s="2">
        <v>25.18</v>
      </c>
      <c r="Z104" s="2">
        <v>25.18</v>
      </c>
      <c r="AA104">
        <f t="shared" si="12"/>
        <v>735.75959999999998</v>
      </c>
      <c r="AB104" s="2"/>
    </row>
    <row r="105" spans="1:28" x14ac:dyDescent="0.25">
      <c r="A105" t="s">
        <v>197</v>
      </c>
      <c r="B105" s="6">
        <f>B104/B107</f>
        <v>36.339300000000016</v>
      </c>
      <c r="I105" s="23"/>
      <c r="T105">
        <f t="shared" si="11"/>
        <v>5</v>
      </c>
      <c r="U105" t="s">
        <v>199</v>
      </c>
      <c r="V105" s="3">
        <v>40346.333333333336</v>
      </c>
      <c r="W105" s="27">
        <v>1</v>
      </c>
      <c r="X105" s="2">
        <v>56</v>
      </c>
      <c r="Y105" s="2">
        <v>6.21</v>
      </c>
      <c r="Z105" s="2">
        <v>28.07</v>
      </c>
      <c r="AA105">
        <f t="shared" si="12"/>
        <v>173.4453</v>
      </c>
      <c r="AB105" s="2"/>
    </row>
    <row r="106" spans="1:28" x14ac:dyDescent="0.25">
      <c r="A106" t="s">
        <v>9</v>
      </c>
      <c r="B106" s="6">
        <f>(I104*K102+J104*L102)/(K102+L102)</f>
        <v>69.556533518807441</v>
      </c>
      <c r="T106">
        <f t="shared" si="11"/>
        <v>5</v>
      </c>
      <c r="U106" t="s">
        <v>199</v>
      </c>
      <c r="V106" s="3">
        <v>40346.375</v>
      </c>
      <c r="W106" s="27">
        <v>1</v>
      </c>
      <c r="X106" s="2">
        <v>58.22</v>
      </c>
      <c r="Y106" s="2">
        <v>6.21</v>
      </c>
      <c r="Z106" s="2">
        <v>28.07</v>
      </c>
      <c r="AA106">
        <f t="shared" si="12"/>
        <v>187.23149999999998</v>
      </c>
      <c r="AB106" s="2"/>
    </row>
    <row r="107" spans="1:28" x14ac:dyDescent="0.25">
      <c r="A107" t="s">
        <v>198</v>
      </c>
      <c r="B107" s="6">
        <f>SUM(F2:G101)</f>
        <v>2400</v>
      </c>
      <c r="T107">
        <f t="shared" si="11"/>
        <v>5</v>
      </c>
      <c r="U107" t="s">
        <v>199</v>
      </c>
      <c r="V107" s="3">
        <v>40346.416666666664</v>
      </c>
      <c r="W107" s="27">
        <v>1</v>
      </c>
      <c r="X107" s="2">
        <v>58.7</v>
      </c>
      <c r="Y107" s="2">
        <v>6.21</v>
      </c>
      <c r="Z107" s="2">
        <v>28.07</v>
      </c>
      <c r="AA107">
        <f t="shared" si="12"/>
        <v>190.21230000000003</v>
      </c>
      <c r="AB107" s="2"/>
    </row>
    <row r="108" spans="1:28" x14ac:dyDescent="0.25">
      <c r="A108" t="s">
        <v>189</v>
      </c>
      <c r="B108" s="6">
        <f>SUM(AA1:AA2500)</f>
        <v>-2243462.5380000006</v>
      </c>
      <c r="T108">
        <f t="shared" si="11"/>
        <v>5</v>
      </c>
      <c r="U108" t="s">
        <v>199</v>
      </c>
      <c r="V108" s="3">
        <v>40346.458333333336</v>
      </c>
      <c r="W108" s="27">
        <v>1</v>
      </c>
      <c r="X108" s="2">
        <v>58.67</v>
      </c>
      <c r="Y108" s="2">
        <v>6.21</v>
      </c>
      <c r="Z108" s="2">
        <v>28.07</v>
      </c>
      <c r="AA108">
        <f t="shared" si="12"/>
        <v>190.02600000000001</v>
      </c>
      <c r="AB108" s="2"/>
    </row>
    <row r="109" spans="1:28" x14ac:dyDescent="0.25">
      <c r="T109">
        <f t="shared" si="11"/>
        <v>5</v>
      </c>
      <c r="U109" t="s">
        <v>199</v>
      </c>
      <c r="V109" s="3">
        <v>40346.5</v>
      </c>
      <c r="W109" s="27">
        <v>1</v>
      </c>
      <c r="X109" s="2">
        <v>58.51</v>
      </c>
      <c r="Y109" s="2">
        <v>6.21</v>
      </c>
      <c r="Z109" s="2">
        <v>28.07</v>
      </c>
      <c r="AA109">
        <f t="shared" si="12"/>
        <v>189.0324</v>
      </c>
      <c r="AB109" s="2"/>
    </row>
    <row r="110" spans="1:28" x14ac:dyDescent="0.25">
      <c r="T110">
        <f t="shared" si="11"/>
        <v>5</v>
      </c>
      <c r="U110" t="s">
        <v>199</v>
      </c>
      <c r="V110" s="3">
        <v>40346.541666666664</v>
      </c>
      <c r="W110" s="27">
        <v>1</v>
      </c>
      <c r="X110" s="2">
        <v>57.23</v>
      </c>
      <c r="Y110" s="2">
        <v>6.21</v>
      </c>
      <c r="Z110" s="2">
        <v>28.07</v>
      </c>
      <c r="AA110">
        <f t="shared" si="12"/>
        <v>181.08359999999999</v>
      </c>
      <c r="AB110" s="2"/>
    </row>
    <row r="111" spans="1:28" x14ac:dyDescent="0.25">
      <c r="T111">
        <f t="shared" si="11"/>
        <v>5</v>
      </c>
      <c r="U111" t="s">
        <v>199</v>
      </c>
      <c r="V111" s="3">
        <v>40346.583333333336</v>
      </c>
      <c r="W111" s="27">
        <v>1</v>
      </c>
      <c r="X111" s="2">
        <v>55.12</v>
      </c>
      <c r="Y111" s="2">
        <v>6.21</v>
      </c>
      <c r="Z111" s="2">
        <v>28.07</v>
      </c>
      <c r="AA111">
        <f t="shared" si="12"/>
        <v>167.98049999999998</v>
      </c>
      <c r="AB111" s="2"/>
    </row>
    <row r="112" spans="1:28" x14ac:dyDescent="0.25">
      <c r="T112">
        <f t="shared" si="11"/>
        <v>5</v>
      </c>
      <c r="U112" t="s">
        <v>199</v>
      </c>
      <c r="V112" s="3">
        <v>40346.625</v>
      </c>
      <c r="W112" s="27">
        <v>1</v>
      </c>
      <c r="X112" s="2">
        <v>53.06</v>
      </c>
      <c r="Y112" s="2">
        <v>6.21</v>
      </c>
      <c r="Z112" s="2">
        <v>28.07</v>
      </c>
      <c r="AA112">
        <f t="shared" si="12"/>
        <v>155.18790000000001</v>
      </c>
      <c r="AB112" s="2"/>
    </row>
    <row r="113" spans="20:28" x14ac:dyDescent="0.25">
      <c r="T113">
        <f t="shared" si="11"/>
        <v>5</v>
      </c>
      <c r="U113" t="s">
        <v>199</v>
      </c>
      <c r="V113" s="3">
        <v>40346.666666666664</v>
      </c>
      <c r="W113" s="27">
        <v>1</v>
      </c>
      <c r="X113" s="2">
        <v>51.98</v>
      </c>
      <c r="Y113" s="2">
        <v>6.21</v>
      </c>
      <c r="Z113" s="2">
        <v>28.07</v>
      </c>
      <c r="AA113">
        <f t="shared" si="12"/>
        <v>148.48109999999997</v>
      </c>
      <c r="AB113" s="2"/>
    </row>
    <row r="114" spans="20:28" x14ac:dyDescent="0.25">
      <c r="T114">
        <f t="shared" si="11"/>
        <v>5</v>
      </c>
      <c r="U114" t="s">
        <v>199</v>
      </c>
      <c r="V114" s="3">
        <v>40346.708333333336</v>
      </c>
      <c r="W114" s="27">
        <v>1</v>
      </c>
      <c r="X114" s="2">
        <v>51.49</v>
      </c>
      <c r="Y114" s="2">
        <v>6.21</v>
      </c>
      <c r="Z114" s="2">
        <v>28.07</v>
      </c>
      <c r="AA114">
        <f t="shared" si="12"/>
        <v>145.43820000000002</v>
      </c>
      <c r="AB114" s="2"/>
    </row>
    <row r="115" spans="20:28" x14ac:dyDescent="0.25">
      <c r="T115">
        <f t="shared" si="11"/>
        <v>5</v>
      </c>
      <c r="U115" t="s">
        <v>199</v>
      </c>
      <c r="V115" s="3">
        <v>40346.75</v>
      </c>
      <c r="W115" s="27">
        <v>1</v>
      </c>
      <c r="X115" s="2">
        <v>51.62</v>
      </c>
      <c r="Y115" s="2">
        <v>6.21</v>
      </c>
      <c r="Z115" s="2">
        <v>28.07</v>
      </c>
      <c r="AA115">
        <f t="shared" si="12"/>
        <v>146.24549999999999</v>
      </c>
      <c r="AB115" s="2"/>
    </row>
    <row r="116" spans="20:28" x14ac:dyDescent="0.25">
      <c r="T116">
        <f t="shared" si="11"/>
        <v>5</v>
      </c>
      <c r="U116" t="s">
        <v>199</v>
      </c>
      <c r="V116" s="3">
        <v>40346.791666666664</v>
      </c>
      <c r="W116" s="27">
        <v>1</v>
      </c>
      <c r="X116" s="2">
        <v>51.7</v>
      </c>
      <c r="Y116" s="2">
        <v>6.21</v>
      </c>
      <c r="Z116" s="2">
        <v>28.07</v>
      </c>
      <c r="AA116">
        <f t="shared" si="12"/>
        <v>146.74230000000003</v>
      </c>
      <c r="AB116" s="2"/>
    </row>
    <row r="117" spans="20:28" x14ac:dyDescent="0.25">
      <c r="T117">
        <f t="shared" si="11"/>
        <v>5</v>
      </c>
      <c r="V117" s="3">
        <v>40346.833333333336</v>
      </c>
      <c r="W117" s="27">
        <v>1</v>
      </c>
      <c r="X117" s="2">
        <v>49.97</v>
      </c>
      <c r="Y117" s="2">
        <v>25.18</v>
      </c>
      <c r="Z117" s="2">
        <v>25.18</v>
      </c>
      <c r="AA117">
        <f t="shared" si="12"/>
        <v>624.21219999999994</v>
      </c>
      <c r="AB117" s="2"/>
    </row>
    <row r="118" spans="20:28" x14ac:dyDescent="0.25">
      <c r="T118">
        <f t="shared" si="11"/>
        <v>5</v>
      </c>
      <c r="V118" s="3">
        <v>40346.875</v>
      </c>
      <c r="W118" s="27">
        <v>1</v>
      </c>
      <c r="X118" s="2">
        <v>48.81</v>
      </c>
      <c r="Y118" s="2">
        <v>25.18</v>
      </c>
      <c r="Z118" s="2">
        <v>25.18</v>
      </c>
      <c r="AA118">
        <f t="shared" si="12"/>
        <v>595.00340000000006</v>
      </c>
      <c r="AB118" s="2"/>
    </row>
    <row r="119" spans="20:28" x14ac:dyDescent="0.25">
      <c r="T119">
        <f t="shared" si="11"/>
        <v>5</v>
      </c>
      <c r="V119" s="3">
        <v>40346.916666666664</v>
      </c>
      <c r="W119" s="27">
        <v>1</v>
      </c>
      <c r="X119" s="2">
        <v>51.07</v>
      </c>
      <c r="Y119" s="2">
        <v>25.18</v>
      </c>
      <c r="Z119" s="2">
        <v>25.18</v>
      </c>
      <c r="AA119">
        <f t="shared" si="12"/>
        <v>651.91020000000003</v>
      </c>
      <c r="AB119" s="2"/>
    </row>
    <row r="120" spans="20:28" x14ac:dyDescent="0.25">
      <c r="T120">
        <f t="shared" si="11"/>
        <v>5</v>
      </c>
      <c r="V120" s="3">
        <v>40346.958333333336</v>
      </c>
      <c r="W120" s="27">
        <v>1</v>
      </c>
      <c r="X120" s="2">
        <v>46.98</v>
      </c>
      <c r="Y120" s="2">
        <v>25.18</v>
      </c>
      <c r="Z120" s="2">
        <v>25.18</v>
      </c>
      <c r="AA120">
        <f t="shared" si="12"/>
        <v>548.92399999999998</v>
      </c>
      <c r="AB120" s="2"/>
    </row>
    <row r="121" spans="20:28" x14ac:dyDescent="0.25">
      <c r="T121">
        <f t="shared" si="11"/>
        <v>6</v>
      </c>
      <c r="V121" s="3">
        <v>40347</v>
      </c>
      <c r="W121" s="27">
        <v>1</v>
      </c>
      <c r="X121" s="2">
        <v>47.74</v>
      </c>
      <c r="Y121" s="2">
        <v>86.87</v>
      </c>
      <c r="Z121" s="2">
        <v>86.87</v>
      </c>
      <c r="AA121">
        <f t="shared" si="12"/>
        <v>-3399.2231000000006</v>
      </c>
    </row>
    <row r="122" spans="20:28" x14ac:dyDescent="0.25">
      <c r="T122">
        <f t="shared" si="11"/>
        <v>6</v>
      </c>
      <c r="V122" s="3">
        <v>40347.041666666664</v>
      </c>
      <c r="W122" s="27">
        <v>1</v>
      </c>
      <c r="X122" s="2">
        <v>40.159999999999997</v>
      </c>
      <c r="Y122" s="2">
        <v>86.87</v>
      </c>
      <c r="Z122" s="2">
        <v>86.87</v>
      </c>
      <c r="AA122">
        <f t="shared" si="12"/>
        <v>-4057.6977000000011</v>
      </c>
      <c r="AB122" s="2"/>
    </row>
    <row r="123" spans="20:28" x14ac:dyDescent="0.25">
      <c r="T123">
        <f t="shared" si="11"/>
        <v>6</v>
      </c>
      <c r="V123" s="3">
        <v>40347.083333333336</v>
      </c>
      <c r="W123" s="27">
        <v>1</v>
      </c>
      <c r="X123" s="2">
        <v>39.53</v>
      </c>
      <c r="Y123" s="2">
        <v>86.87</v>
      </c>
      <c r="Z123" s="2">
        <v>86.87</v>
      </c>
      <c r="AA123">
        <f t="shared" si="12"/>
        <v>-4112.4258000000009</v>
      </c>
      <c r="AB123" s="2"/>
    </row>
    <row r="124" spans="20:28" x14ac:dyDescent="0.25">
      <c r="T124">
        <f t="shared" si="11"/>
        <v>6</v>
      </c>
      <c r="V124" s="3">
        <v>40347.125</v>
      </c>
      <c r="W124" s="27">
        <v>1</v>
      </c>
      <c r="X124" s="2">
        <v>39.880000000000003</v>
      </c>
      <c r="Y124" s="2">
        <v>86.87</v>
      </c>
      <c r="Z124" s="2">
        <v>86.87</v>
      </c>
      <c r="AA124">
        <f t="shared" si="12"/>
        <v>-4082.0213000000003</v>
      </c>
      <c r="AB124" s="2"/>
    </row>
    <row r="125" spans="20:28" x14ac:dyDescent="0.25">
      <c r="T125">
        <f t="shared" si="11"/>
        <v>6</v>
      </c>
      <c r="V125" s="3">
        <v>40347.166666666664</v>
      </c>
      <c r="W125" s="27">
        <v>1</v>
      </c>
      <c r="X125" s="2">
        <v>39.51</v>
      </c>
      <c r="Y125" s="2">
        <v>86.87</v>
      </c>
      <c r="Z125" s="2">
        <v>86.87</v>
      </c>
      <c r="AA125">
        <f t="shared" si="12"/>
        <v>-4114.1632000000009</v>
      </c>
      <c r="AB125" s="2"/>
    </row>
    <row r="126" spans="20:28" x14ac:dyDescent="0.25">
      <c r="T126">
        <f t="shared" si="11"/>
        <v>6</v>
      </c>
      <c r="V126" s="3">
        <v>40347.208333333336</v>
      </c>
      <c r="W126" s="27">
        <v>1</v>
      </c>
      <c r="X126" s="2">
        <v>40.44</v>
      </c>
      <c r="Y126" s="2">
        <v>86.87</v>
      </c>
      <c r="Z126" s="2">
        <v>86.87</v>
      </c>
      <c r="AA126">
        <f t="shared" si="12"/>
        <v>-4033.3741000000009</v>
      </c>
      <c r="AB126" s="2"/>
    </row>
    <row r="127" spans="20:28" x14ac:dyDescent="0.25">
      <c r="T127">
        <f t="shared" si="11"/>
        <v>6</v>
      </c>
      <c r="V127" s="3">
        <v>40347.25</v>
      </c>
      <c r="W127" s="27">
        <v>1</v>
      </c>
      <c r="X127" s="2">
        <v>46.62</v>
      </c>
      <c r="Y127" s="2">
        <v>86.87</v>
      </c>
      <c r="Z127" s="2">
        <v>86.87</v>
      </c>
      <c r="AA127">
        <f t="shared" si="12"/>
        <v>-3496.5175000000008</v>
      </c>
      <c r="AB127" s="2"/>
    </row>
    <row r="128" spans="20:28" x14ac:dyDescent="0.25">
      <c r="T128">
        <f t="shared" si="11"/>
        <v>6</v>
      </c>
      <c r="V128" s="3">
        <v>40347.291666666664</v>
      </c>
      <c r="W128" s="27">
        <v>1</v>
      </c>
      <c r="X128" s="2">
        <v>50.61</v>
      </c>
      <c r="Y128" s="2">
        <v>86.87</v>
      </c>
      <c r="Z128" s="2">
        <v>86.87</v>
      </c>
      <c r="AA128">
        <f t="shared" si="12"/>
        <v>-3149.9062000000008</v>
      </c>
      <c r="AB128" s="2"/>
    </row>
    <row r="129" spans="20:28" x14ac:dyDescent="0.25">
      <c r="T129">
        <f t="shared" si="11"/>
        <v>6</v>
      </c>
      <c r="U129" t="s">
        <v>199</v>
      </c>
      <c r="V129" s="3">
        <v>40347.333333333336</v>
      </c>
      <c r="W129" s="27">
        <v>1</v>
      </c>
      <c r="X129" s="2">
        <v>53.3</v>
      </c>
      <c r="Y129" s="2">
        <v>1.03</v>
      </c>
      <c r="Z129" s="2">
        <v>21.04</v>
      </c>
      <c r="AA129">
        <f t="shared" si="12"/>
        <v>33.227800000000002</v>
      </c>
      <c r="AB129" s="2"/>
    </row>
    <row r="130" spans="20:28" x14ac:dyDescent="0.25">
      <c r="T130">
        <f t="shared" ref="T130:T193" si="20">WEEKDAY(V130)</f>
        <v>6</v>
      </c>
      <c r="U130" t="s">
        <v>199</v>
      </c>
      <c r="V130" s="3">
        <v>40347.375</v>
      </c>
      <c r="W130" s="27">
        <v>1</v>
      </c>
      <c r="X130" s="2">
        <v>55.01</v>
      </c>
      <c r="Y130" s="2">
        <v>1.03</v>
      </c>
      <c r="Z130" s="2">
        <v>21.04</v>
      </c>
      <c r="AA130">
        <f t="shared" ref="AA130:AA193" si="21">W130*Y130*(X130-Z130)</f>
        <v>34.989100000000001</v>
      </c>
      <c r="AB130" s="2"/>
    </row>
    <row r="131" spans="20:28" x14ac:dyDescent="0.25">
      <c r="T131">
        <f t="shared" si="20"/>
        <v>6</v>
      </c>
      <c r="U131" t="s">
        <v>199</v>
      </c>
      <c r="V131" s="3">
        <v>40347.416666666664</v>
      </c>
      <c r="W131" s="27">
        <v>1</v>
      </c>
      <c r="X131" s="2">
        <v>55</v>
      </c>
      <c r="Y131" s="2">
        <v>1.03</v>
      </c>
      <c r="Z131" s="2">
        <v>21.04</v>
      </c>
      <c r="AA131">
        <f t="shared" si="21"/>
        <v>34.9788</v>
      </c>
      <c r="AB131" s="2"/>
    </row>
    <row r="132" spans="20:28" x14ac:dyDescent="0.25">
      <c r="T132">
        <f t="shared" si="20"/>
        <v>6</v>
      </c>
      <c r="U132" t="s">
        <v>199</v>
      </c>
      <c r="V132" s="3">
        <v>40347.458333333336</v>
      </c>
      <c r="W132" s="27">
        <v>1</v>
      </c>
      <c r="X132" s="2">
        <v>54.69</v>
      </c>
      <c r="Y132" s="2">
        <v>1.03</v>
      </c>
      <c r="Z132" s="2">
        <v>21.04</v>
      </c>
      <c r="AA132">
        <f t="shared" si="21"/>
        <v>34.659500000000001</v>
      </c>
      <c r="AB132" s="2"/>
    </row>
    <row r="133" spans="20:28" x14ac:dyDescent="0.25">
      <c r="T133">
        <f t="shared" si="20"/>
        <v>6</v>
      </c>
      <c r="U133" t="s">
        <v>199</v>
      </c>
      <c r="V133" s="3">
        <v>40347.5</v>
      </c>
      <c r="W133" s="27">
        <v>1</v>
      </c>
      <c r="X133" s="2">
        <v>53.99</v>
      </c>
      <c r="Y133" s="2">
        <v>1.03</v>
      </c>
      <c r="Z133" s="2">
        <v>21.04</v>
      </c>
      <c r="AA133">
        <f t="shared" si="21"/>
        <v>33.938500000000005</v>
      </c>
      <c r="AB133" s="2"/>
    </row>
    <row r="134" spans="20:28" x14ac:dyDescent="0.25">
      <c r="T134">
        <f t="shared" si="20"/>
        <v>6</v>
      </c>
      <c r="U134" t="s">
        <v>199</v>
      </c>
      <c r="V134" s="3">
        <v>40347.541666666664</v>
      </c>
      <c r="W134" s="27">
        <v>1</v>
      </c>
      <c r="X134" s="2">
        <v>52.92</v>
      </c>
      <c r="Y134" s="2">
        <v>1.03</v>
      </c>
      <c r="Z134" s="2">
        <v>21.04</v>
      </c>
      <c r="AA134">
        <f t="shared" si="21"/>
        <v>32.836400000000005</v>
      </c>
      <c r="AB134" s="2"/>
    </row>
    <row r="135" spans="20:28" x14ac:dyDescent="0.25">
      <c r="T135">
        <f t="shared" si="20"/>
        <v>6</v>
      </c>
      <c r="U135" t="s">
        <v>199</v>
      </c>
      <c r="V135" s="3">
        <v>40347.583333333336</v>
      </c>
      <c r="W135" s="27">
        <v>1</v>
      </c>
      <c r="X135" s="2">
        <v>48.99</v>
      </c>
      <c r="Y135" s="2">
        <v>1.03</v>
      </c>
      <c r="Z135" s="2">
        <v>21.04</v>
      </c>
      <c r="AA135">
        <f t="shared" si="21"/>
        <v>28.788500000000003</v>
      </c>
      <c r="AB135" s="2"/>
    </row>
    <row r="136" spans="20:28" x14ac:dyDescent="0.25">
      <c r="T136">
        <f t="shared" si="20"/>
        <v>6</v>
      </c>
      <c r="U136" t="s">
        <v>199</v>
      </c>
      <c r="V136" s="3">
        <v>40347.625</v>
      </c>
      <c r="W136" s="27">
        <v>1</v>
      </c>
      <c r="X136" s="2">
        <v>45.12</v>
      </c>
      <c r="Y136" s="2">
        <v>1.03</v>
      </c>
      <c r="Z136" s="2">
        <v>21.04</v>
      </c>
      <c r="AA136">
        <f t="shared" si="21"/>
        <v>24.802399999999999</v>
      </c>
      <c r="AB136" s="2"/>
    </row>
    <row r="137" spans="20:28" x14ac:dyDescent="0.25">
      <c r="T137">
        <f t="shared" si="20"/>
        <v>6</v>
      </c>
      <c r="U137" t="s">
        <v>199</v>
      </c>
      <c r="V137" s="3">
        <v>40347.666666666664</v>
      </c>
      <c r="W137" s="27">
        <v>1</v>
      </c>
      <c r="X137" s="2">
        <v>43.66</v>
      </c>
      <c r="Y137" s="2">
        <v>1.03</v>
      </c>
      <c r="Z137" s="2">
        <v>21.04</v>
      </c>
      <c r="AA137">
        <f t="shared" si="21"/>
        <v>23.298599999999997</v>
      </c>
      <c r="AB137" s="2"/>
    </row>
    <row r="138" spans="20:28" x14ac:dyDescent="0.25">
      <c r="T138">
        <f t="shared" si="20"/>
        <v>6</v>
      </c>
      <c r="U138" t="s">
        <v>199</v>
      </c>
      <c r="V138" s="3">
        <v>40347.708333333336</v>
      </c>
      <c r="W138" s="27">
        <v>1</v>
      </c>
      <c r="X138" s="2">
        <v>44.21</v>
      </c>
      <c r="Y138" s="2">
        <v>1.03</v>
      </c>
      <c r="Z138" s="2">
        <v>21.04</v>
      </c>
      <c r="AA138">
        <f t="shared" si="21"/>
        <v>23.865100000000002</v>
      </c>
      <c r="AB138" s="2"/>
    </row>
    <row r="139" spans="20:28" x14ac:dyDescent="0.25">
      <c r="T139">
        <f t="shared" si="20"/>
        <v>6</v>
      </c>
      <c r="U139" t="s">
        <v>199</v>
      </c>
      <c r="V139" s="3">
        <v>40347.75</v>
      </c>
      <c r="W139" s="27">
        <v>1</v>
      </c>
      <c r="X139" s="2">
        <v>46.08</v>
      </c>
      <c r="Y139" s="2">
        <v>1.03</v>
      </c>
      <c r="Z139" s="2">
        <v>21.04</v>
      </c>
      <c r="AA139">
        <f t="shared" si="21"/>
        <v>25.7912</v>
      </c>
      <c r="AB139" s="2"/>
    </row>
    <row r="140" spans="20:28" x14ac:dyDescent="0.25">
      <c r="T140">
        <f t="shared" si="20"/>
        <v>6</v>
      </c>
      <c r="U140" t="s">
        <v>199</v>
      </c>
      <c r="V140" s="3">
        <v>40347.791666666664</v>
      </c>
      <c r="W140" s="27">
        <v>1</v>
      </c>
      <c r="X140" s="2">
        <v>45.75</v>
      </c>
      <c r="Y140" s="2">
        <v>1.03</v>
      </c>
      <c r="Z140" s="2">
        <v>21.04</v>
      </c>
      <c r="AA140">
        <f t="shared" si="21"/>
        <v>25.4513</v>
      </c>
      <c r="AB140" s="2"/>
    </row>
    <row r="141" spans="20:28" x14ac:dyDescent="0.25">
      <c r="T141">
        <f t="shared" si="20"/>
        <v>6</v>
      </c>
      <c r="V141" s="3">
        <v>40347.833333333336</v>
      </c>
      <c r="W141" s="27">
        <v>1</v>
      </c>
      <c r="X141" s="2">
        <v>45.77</v>
      </c>
      <c r="Y141" s="2">
        <v>86.87</v>
      </c>
      <c r="Z141" s="2">
        <v>86.87</v>
      </c>
      <c r="AA141">
        <f t="shared" si="21"/>
        <v>-3570.3570000000004</v>
      </c>
      <c r="AB141" s="2"/>
    </row>
    <row r="142" spans="20:28" x14ac:dyDescent="0.25">
      <c r="T142">
        <f t="shared" si="20"/>
        <v>6</v>
      </c>
      <c r="V142" s="3">
        <v>40347.875</v>
      </c>
      <c r="W142" s="27">
        <v>1</v>
      </c>
      <c r="X142" s="2">
        <v>43.28</v>
      </c>
      <c r="Y142" s="2">
        <v>86.87</v>
      </c>
      <c r="Z142" s="2">
        <v>86.87</v>
      </c>
      <c r="AA142">
        <f t="shared" si="21"/>
        <v>-3786.6633000000006</v>
      </c>
      <c r="AB142" s="2"/>
    </row>
    <row r="143" spans="20:28" x14ac:dyDescent="0.25">
      <c r="T143">
        <f t="shared" si="20"/>
        <v>6</v>
      </c>
      <c r="V143" s="3">
        <v>40347.916666666664</v>
      </c>
      <c r="W143" s="27">
        <v>1</v>
      </c>
      <c r="X143" s="2">
        <v>46.29</v>
      </c>
      <c r="Y143" s="2">
        <v>86.87</v>
      </c>
      <c r="Z143" s="2">
        <v>86.87</v>
      </c>
      <c r="AA143">
        <f t="shared" si="21"/>
        <v>-3525.1846000000005</v>
      </c>
      <c r="AB143" s="2"/>
    </row>
    <row r="144" spans="20:28" x14ac:dyDescent="0.25">
      <c r="T144">
        <f t="shared" si="20"/>
        <v>6</v>
      </c>
      <c r="V144" s="3">
        <v>40347.958333333336</v>
      </c>
      <c r="W144" s="27">
        <v>1</v>
      </c>
      <c r="X144" s="2">
        <v>40.29</v>
      </c>
      <c r="Y144" s="2">
        <v>86.87</v>
      </c>
      <c r="Z144" s="2">
        <v>86.87</v>
      </c>
      <c r="AA144">
        <f t="shared" si="21"/>
        <v>-4046.4046000000008</v>
      </c>
      <c r="AB144" s="2"/>
    </row>
    <row r="145" spans="20:28" x14ac:dyDescent="0.25">
      <c r="T145">
        <f t="shared" si="20"/>
        <v>7</v>
      </c>
      <c r="V145" s="3">
        <v>40348</v>
      </c>
      <c r="W145" s="27">
        <v>1</v>
      </c>
      <c r="X145" s="2">
        <v>42.89</v>
      </c>
      <c r="Y145" s="2">
        <v>72.180000000000007</v>
      </c>
      <c r="Z145" s="2">
        <v>72.180000000000007</v>
      </c>
      <c r="AA145">
        <f t="shared" si="21"/>
        <v>-2114.1522000000004</v>
      </c>
    </row>
    <row r="146" spans="20:28" x14ac:dyDescent="0.25">
      <c r="T146">
        <f t="shared" si="20"/>
        <v>7</v>
      </c>
      <c r="V146" s="3">
        <v>40348.041666666664</v>
      </c>
      <c r="W146" s="27">
        <v>1</v>
      </c>
      <c r="X146" s="2">
        <v>42.18</v>
      </c>
      <c r="Y146" s="2">
        <v>72.180000000000007</v>
      </c>
      <c r="Z146" s="2">
        <v>72.180000000000007</v>
      </c>
      <c r="AA146">
        <f t="shared" si="21"/>
        <v>-2165.4000000000005</v>
      </c>
      <c r="AB146" s="2"/>
    </row>
    <row r="147" spans="20:28" x14ac:dyDescent="0.25">
      <c r="T147">
        <f t="shared" si="20"/>
        <v>7</v>
      </c>
      <c r="V147" s="3">
        <v>40348.083333333336</v>
      </c>
      <c r="W147" s="27">
        <v>1</v>
      </c>
      <c r="X147" s="2">
        <v>42.23</v>
      </c>
      <c r="Y147" s="2">
        <v>72.180000000000007</v>
      </c>
      <c r="Z147" s="2">
        <v>72.180000000000007</v>
      </c>
      <c r="AA147">
        <f t="shared" si="21"/>
        <v>-2161.7910000000011</v>
      </c>
      <c r="AB147" s="2"/>
    </row>
    <row r="148" spans="20:28" x14ac:dyDescent="0.25">
      <c r="T148">
        <f t="shared" si="20"/>
        <v>7</v>
      </c>
      <c r="V148" s="3">
        <v>40348.125</v>
      </c>
      <c r="W148" s="27">
        <v>1</v>
      </c>
      <c r="X148" s="2">
        <v>42.11</v>
      </c>
      <c r="Y148" s="2">
        <v>72.180000000000007</v>
      </c>
      <c r="Z148" s="2">
        <v>72.180000000000007</v>
      </c>
      <c r="AA148">
        <f t="shared" si="21"/>
        <v>-2170.4526000000005</v>
      </c>
      <c r="AB148" s="2"/>
    </row>
    <row r="149" spans="20:28" x14ac:dyDescent="0.25">
      <c r="T149">
        <f t="shared" si="20"/>
        <v>7</v>
      </c>
      <c r="V149" s="3">
        <v>40348.166666666664</v>
      </c>
      <c r="W149" s="27">
        <v>1</v>
      </c>
      <c r="X149" s="2">
        <v>42.12</v>
      </c>
      <c r="Y149" s="2">
        <v>72.180000000000007</v>
      </c>
      <c r="Z149" s="2">
        <v>72.180000000000007</v>
      </c>
      <c r="AA149">
        <f t="shared" si="21"/>
        <v>-2169.7308000000007</v>
      </c>
      <c r="AB149" s="2"/>
    </row>
    <row r="150" spans="20:28" x14ac:dyDescent="0.25">
      <c r="T150">
        <f t="shared" si="20"/>
        <v>7</v>
      </c>
      <c r="V150" s="3">
        <v>40348.208333333336</v>
      </c>
      <c r="W150" s="27">
        <v>1</v>
      </c>
      <c r="X150" s="2">
        <v>42.03</v>
      </c>
      <c r="Y150" s="2">
        <v>72.180000000000007</v>
      </c>
      <c r="Z150" s="2">
        <v>72.180000000000007</v>
      </c>
      <c r="AA150">
        <f t="shared" si="21"/>
        <v>-2176.2270000000008</v>
      </c>
      <c r="AB150" s="2"/>
    </row>
    <row r="151" spans="20:28" x14ac:dyDescent="0.25">
      <c r="T151">
        <f t="shared" si="20"/>
        <v>7</v>
      </c>
      <c r="V151" s="3">
        <v>40348.25</v>
      </c>
      <c r="W151" s="27">
        <v>1</v>
      </c>
      <c r="X151" s="2">
        <v>39.71</v>
      </c>
      <c r="Y151" s="2">
        <v>72.180000000000007</v>
      </c>
      <c r="Z151" s="2">
        <v>72.180000000000007</v>
      </c>
      <c r="AA151">
        <f t="shared" si="21"/>
        <v>-2343.6846000000005</v>
      </c>
      <c r="AB151" s="2"/>
    </row>
    <row r="152" spans="20:28" x14ac:dyDescent="0.25">
      <c r="T152">
        <f t="shared" si="20"/>
        <v>7</v>
      </c>
      <c r="V152" s="3">
        <v>40348.291666666664</v>
      </c>
      <c r="W152" s="27">
        <v>1</v>
      </c>
      <c r="X152" s="2">
        <v>42.05</v>
      </c>
      <c r="Y152" s="2">
        <v>72.180000000000007</v>
      </c>
      <c r="Z152" s="2">
        <v>72.180000000000007</v>
      </c>
      <c r="AA152">
        <f t="shared" si="21"/>
        <v>-2174.7834000000007</v>
      </c>
      <c r="AB152" s="2"/>
    </row>
    <row r="153" spans="20:28" x14ac:dyDescent="0.25">
      <c r="T153">
        <f t="shared" si="20"/>
        <v>7</v>
      </c>
      <c r="U153" t="s">
        <v>199</v>
      </c>
      <c r="V153" s="3">
        <v>40348.333333333336</v>
      </c>
      <c r="W153" s="27">
        <v>1</v>
      </c>
      <c r="X153" s="2">
        <v>42.3</v>
      </c>
      <c r="Y153" s="2">
        <v>72.180000000000007</v>
      </c>
      <c r="Z153" s="2">
        <v>72.180000000000007</v>
      </c>
      <c r="AA153">
        <f t="shared" si="21"/>
        <v>-2156.7384000000011</v>
      </c>
      <c r="AB153" s="2"/>
    </row>
    <row r="154" spans="20:28" x14ac:dyDescent="0.25">
      <c r="T154">
        <f t="shared" si="20"/>
        <v>7</v>
      </c>
      <c r="U154" t="s">
        <v>199</v>
      </c>
      <c r="V154" s="3">
        <v>40348.375</v>
      </c>
      <c r="W154" s="27">
        <v>1</v>
      </c>
      <c r="X154" s="2">
        <v>46.79</v>
      </c>
      <c r="Y154" s="2">
        <v>72.180000000000007</v>
      </c>
      <c r="Z154" s="2">
        <v>72.180000000000007</v>
      </c>
      <c r="AA154">
        <f t="shared" si="21"/>
        <v>-1832.6502000000007</v>
      </c>
      <c r="AB154" s="2"/>
    </row>
    <row r="155" spans="20:28" x14ac:dyDescent="0.25">
      <c r="T155">
        <f t="shared" si="20"/>
        <v>7</v>
      </c>
      <c r="U155" t="s">
        <v>199</v>
      </c>
      <c r="V155" s="3">
        <v>40348.416666666664</v>
      </c>
      <c r="W155" s="27">
        <v>1</v>
      </c>
      <c r="X155" s="2">
        <v>47.98</v>
      </c>
      <c r="Y155" s="2">
        <v>72.180000000000007</v>
      </c>
      <c r="Z155" s="2">
        <v>72.180000000000007</v>
      </c>
      <c r="AA155">
        <f t="shared" si="21"/>
        <v>-1746.756000000001</v>
      </c>
      <c r="AB155" s="2"/>
    </row>
    <row r="156" spans="20:28" x14ac:dyDescent="0.25">
      <c r="T156">
        <f t="shared" si="20"/>
        <v>7</v>
      </c>
      <c r="U156" t="s">
        <v>199</v>
      </c>
      <c r="V156" s="3">
        <v>40348.458333333336</v>
      </c>
      <c r="W156" s="27">
        <v>1</v>
      </c>
      <c r="X156" s="2">
        <v>50.21</v>
      </c>
      <c r="Y156" s="2">
        <v>72.180000000000007</v>
      </c>
      <c r="Z156" s="2">
        <v>72.180000000000007</v>
      </c>
      <c r="AA156">
        <f t="shared" si="21"/>
        <v>-1585.7946000000006</v>
      </c>
      <c r="AB156" s="2"/>
    </row>
    <row r="157" spans="20:28" x14ac:dyDescent="0.25">
      <c r="T157">
        <f t="shared" si="20"/>
        <v>7</v>
      </c>
      <c r="U157" t="s">
        <v>199</v>
      </c>
      <c r="V157" s="3">
        <v>40348.5</v>
      </c>
      <c r="W157" s="27">
        <v>1</v>
      </c>
      <c r="X157" s="2">
        <v>50.01</v>
      </c>
      <c r="Y157" s="2">
        <v>72.180000000000007</v>
      </c>
      <c r="Z157" s="2">
        <v>72.180000000000007</v>
      </c>
      <c r="AA157">
        <f t="shared" si="21"/>
        <v>-1600.2306000000008</v>
      </c>
      <c r="AB157" s="2"/>
    </row>
    <row r="158" spans="20:28" x14ac:dyDescent="0.25">
      <c r="T158">
        <f t="shared" si="20"/>
        <v>7</v>
      </c>
      <c r="U158" t="s">
        <v>199</v>
      </c>
      <c r="V158" s="3">
        <v>40348.541666666664</v>
      </c>
      <c r="W158" s="27">
        <v>1</v>
      </c>
      <c r="X158" s="2">
        <v>46.71</v>
      </c>
      <c r="Y158" s="2">
        <v>72.180000000000007</v>
      </c>
      <c r="Z158" s="2">
        <v>72.180000000000007</v>
      </c>
      <c r="AA158">
        <f t="shared" si="21"/>
        <v>-1838.4246000000005</v>
      </c>
      <c r="AB158" s="2"/>
    </row>
    <row r="159" spans="20:28" x14ac:dyDescent="0.25">
      <c r="T159">
        <f t="shared" si="20"/>
        <v>7</v>
      </c>
      <c r="U159" t="s">
        <v>199</v>
      </c>
      <c r="V159" s="3">
        <v>40348.583333333336</v>
      </c>
      <c r="W159" s="27">
        <v>1</v>
      </c>
      <c r="X159" s="2">
        <v>43.05</v>
      </c>
      <c r="Y159" s="2">
        <v>72.180000000000007</v>
      </c>
      <c r="Z159" s="2">
        <v>72.180000000000007</v>
      </c>
      <c r="AA159">
        <f t="shared" si="21"/>
        <v>-2102.6034000000009</v>
      </c>
      <c r="AB159" s="2"/>
    </row>
    <row r="160" spans="20:28" x14ac:dyDescent="0.25">
      <c r="T160">
        <f t="shared" si="20"/>
        <v>7</v>
      </c>
      <c r="U160" t="s">
        <v>199</v>
      </c>
      <c r="V160" s="3">
        <v>40348.625</v>
      </c>
      <c r="W160" s="27">
        <v>1</v>
      </c>
      <c r="X160" s="2">
        <v>42.25</v>
      </c>
      <c r="Y160" s="2">
        <v>72.180000000000007</v>
      </c>
      <c r="Z160" s="2">
        <v>72.180000000000007</v>
      </c>
      <c r="AA160">
        <f t="shared" si="21"/>
        <v>-2160.3474000000006</v>
      </c>
      <c r="AB160" s="2"/>
    </row>
    <row r="161" spans="20:28" x14ac:dyDescent="0.25">
      <c r="T161">
        <f t="shared" si="20"/>
        <v>7</v>
      </c>
      <c r="U161" t="s">
        <v>199</v>
      </c>
      <c r="V161" s="3">
        <v>40348.666666666664</v>
      </c>
      <c r="W161" s="27">
        <v>1</v>
      </c>
      <c r="X161" s="2">
        <v>41.6</v>
      </c>
      <c r="Y161" s="2">
        <v>72.180000000000007</v>
      </c>
      <c r="Z161" s="2">
        <v>72.180000000000007</v>
      </c>
      <c r="AA161">
        <f t="shared" si="21"/>
        <v>-2207.2644000000005</v>
      </c>
      <c r="AB161" s="2"/>
    </row>
    <row r="162" spans="20:28" x14ac:dyDescent="0.25">
      <c r="T162">
        <f t="shared" si="20"/>
        <v>7</v>
      </c>
      <c r="U162" t="s">
        <v>199</v>
      </c>
      <c r="V162" s="3">
        <v>40348.708333333336</v>
      </c>
      <c r="W162" s="27">
        <v>1</v>
      </c>
      <c r="X162" s="2">
        <v>42.93</v>
      </c>
      <c r="Y162" s="2">
        <v>72.180000000000007</v>
      </c>
      <c r="Z162" s="2">
        <v>72.180000000000007</v>
      </c>
      <c r="AA162">
        <f t="shared" si="21"/>
        <v>-2111.2650000000008</v>
      </c>
      <c r="AB162" s="2"/>
    </row>
    <row r="163" spans="20:28" x14ac:dyDescent="0.25">
      <c r="T163">
        <f t="shared" si="20"/>
        <v>7</v>
      </c>
      <c r="U163" t="s">
        <v>199</v>
      </c>
      <c r="V163" s="3">
        <v>40348.75</v>
      </c>
      <c r="W163" s="27">
        <v>1</v>
      </c>
      <c r="X163" s="2">
        <v>45.41</v>
      </c>
      <c r="Y163" s="2">
        <v>72.180000000000007</v>
      </c>
      <c r="Z163" s="2">
        <v>72.180000000000007</v>
      </c>
      <c r="AA163">
        <f t="shared" si="21"/>
        <v>-1932.258600000001</v>
      </c>
      <c r="AB163" s="2"/>
    </row>
    <row r="164" spans="20:28" x14ac:dyDescent="0.25">
      <c r="T164">
        <f t="shared" si="20"/>
        <v>7</v>
      </c>
      <c r="U164" t="s">
        <v>199</v>
      </c>
      <c r="V164" s="3">
        <v>40348.791666666664</v>
      </c>
      <c r="W164" s="27">
        <v>1</v>
      </c>
      <c r="X164" s="2">
        <v>46.58</v>
      </c>
      <c r="Y164" s="2">
        <v>72.180000000000007</v>
      </c>
      <c r="Z164" s="2">
        <v>72.180000000000007</v>
      </c>
      <c r="AA164">
        <f t="shared" si="21"/>
        <v>-1847.8080000000009</v>
      </c>
      <c r="AB164" s="2"/>
    </row>
    <row r="165" spans="20:28" x14ac:dyDescent="0.25">
      <c r="T165">
        <f t="shared" si="20"/>
        <v>7</v>
      </c>
      <c r="V165" s="3">
        <v>40348.833333333336</v>
      </c>
      <c r="W165" s="27">
        <v>1</v>
      </c>
      <c r="X165" s="2">
        <v>45.93</v>
      </c>
      <c r="Y165" s="2">
        <v>72.180000000000007</v>
      </c>
      <c r="Z165" s="2">
        <v>72.180000000000007</v>
      </c>
      <c r="AA165">
        <f t="shared" si="21"/>
        <v>-1894.7250000000006</v>
      </c>
      <c r="AB165" s="2"/>
    </row>
    <row r="166" spans="20:28" x14ac:dyDescent="0.25">
      <c r="T166">
        <f t="shared" si="20"/>
        <v>7</v>
      </c>
      <c r="V166" s="3">
        <v>40348.875</v>
      </c>
      <c r="W166" s="27">
        <v>1</v>
      </c>
      <c r="X166" s="2">
        <v>43.26</v>
      </c>
      <c r="Y166" s="2">
        <v>72.180000000000007</v>
      </c>
      <c r="Z166" s="2">
        <v>72.180000000000007</v>
      </c>
      <c r="AA166">
        <f t="shared" si="21"/>
        <v>-2087.4456000000009</v>
      </c>
      <c r="AB166" s="2"/>
    </row>
    <row r="167" spans="20:28" x14ac:dyDescent="0.25">
      <c r="T167">
        <f t="shared" si="20"/>
        <v>7</v>
      </c>
      <c r="V167" s="3">
        <v>40348.916666666664</v>
      </c>
      <c r="W167" s="27">
        <v>1</v>
      </c>
      <c r="X167" s="2">
        <v>47.9</v>
      </c>
      <c r="Y167" s="2">
        <v>72.180000000000007</v>
      </c>
      <c r="Z167" s="2">
        <v>72.180000000000007</v>
      </c>
      <c r="AA167">
        <f t="shared" si="21"/>
        <v>-1752.5304000000008</v>
      </c>
      <c r="AB167" s="2"/>
    </row>
    <row r="168" spans="20:28" x14ac:dyDescent="0.25">
      <c r="T168">
        <f t="shared" si="20"/>
        <v>7</v>
      </c>
      <c r="V168" s="3">
        <v>40348.958333333336</v>
      </c>
      <c r="W168" s="27">
        <v>1</v>
      </c>
      <c r="X168" s="2">
        <v>42.88</v>
      </c>
      <c r="Y168" s="2">
        <v>72.180000000000007</v>
      </c>
      <c r="Z168" s="2">
        <v>72.180000000000007</v>
      </c>
      <c r="AA168">
        <f t="shared" si="21"/>
        <v>-2114.8740000000007</v>
      </c>
      <c r="AB168" s="2"/>
    </row>
    <row r="169" spans="20:28" x14ac:dyDescent="0.25">
      <c r="T169">
        <f t="shared" si="20"/>
        <v>1</v>
      </c>
      <c r="V169" s="3">
        <v>40349</v>
      </c>
      <c r="W169" s="27">
        <v>1</v>
      </c>
      <c r="X169" s="2">
        <v>46.81</v>
      </c>
      <c r="Y169" s="2">
        <v>82.98</v>
      </c>
      <c r="Z169" s="2">
        <v>82.98</v>
      </c>
      <c r="AA169">
        <f t="shared" si="21"/>
        <v>-3001.3866000000003</v>
      </c>
    </row>
    <row r="170" spans="20:28" x14ac:dyDescent="0.25">
      <c r="T170">
        <f t="shared" si="20"/>
        <v>1</v>
      </c>
      <c r="V170" s="3">
        <v>40349.041666666664</v>
      </c>
      <c r="W170" s="27">
        <v>1</v>
      </c>
      <c r="X170" s="2">
        <v>46.27</v>
      </c>
      <c r="Y170" s="2">
        <v>82.98</v>
      </c>
      <c r="Z170" s="2">
        <v>82.98</v>
      </c>
      <c r="AA170">
        <f t="shared" si="21"/>
        <v>-3046.1958000000004</v>
      </c>
      <c r="AB170" s="2"/>
    </row>
    <row r="171" spans="20:28" x14ac:dyDescent="0.25">
      <c r="T171">
        <f t="shared" si="20"/>
        <v>1</v>
      </c>
      <c r="V171" s="3">
        <v>40349.083333333336</v>
      </c>
      <c r="W171" s="27">
        <v>1</v>
      </c>
      <c r="X171" s="2">
        <v>46.12</v>
      </c>
      <c r="Y171" s="2">
        <v>82.98</v>
      </c>
      <c r="Z171" s="2">
        <v>82.98</v>
      </c>
      <c r="AA171">
        <f t="shared" si="21"/>
        <v>-3058.6428000000005</v>
      </c>
      <c r="AB171" s="2"/>
    </row>
    <row r="172" spans="20:28" x14ac:dyDescent="0.25">
      <c r="T172">
        <f t="shared" si="20"/>
        <v>1</v>
      </c>
      <c r="V172" s="3">
        <v>40349.125</v>
      </c>
      <c r="W172" s="27">
        <v>1</v>
      </c>
      <c r="X172" s="2">
        <v>45.97</v>
      </c>
      <c r="Y172" s="2">
        <v>82.98</v>
      </c>
      <c r="Z172" s="2">
        <v>82.98</v>
      </c>
      <c r="AA172">
        <f t="shared" si="21"/>
        <v>-3071.0898000000007</v>
      </c>
      <c r="AB172" s="2"/>
    </row>
    <row r="173" spans="20:28" x14ac:dyDescent="0.25">
      <c r="T173">
        <f t="shared" si="20"/>
        <v>1</v>
      </c>
      <c r="V173" s="3">
        <v>40349.166666666664</v>
      </c>
      <c r="W173" s="27">
        <v>1</v>
      </c>
      <c r="X173" s="2">
        <v>42.82</v>
      </c>
      <c r="Y173" s="2">
        <v>82.98</v>
      </c>
      <c r="Z173" s="2">
        <v>82.98</v>
      </c>
      <c r="AA173">
        <f t="shared" si="21"/>
        <v>-3332.4768000000004</v>
      </c>
      <c r="AB173" s="2"/>
    </row>
    <row r="174" spans="20:28" x14ac:dyDescent="0.25">
      <c r="T174">
        <f t="shared" si="20"/>
        <v>1</v>
      </c>
      <c r="V174" s="3">
        <v>40349.208333333336</v>
      </c>
      <c r="W174" s="27">
        <v>1</v>
      </c>
      <c r="X174" s="2">
        <v>41.92</v>
      </c>
      <c r="Y174" s="2">
        <v>82.98</v>
      </c>
      <c r="Z174" s="2">
        <v>82.98</v>
      </c>
      <c r="AA174">
        <f t="shared" si="21"/>
        <v>-3407.1588000000002</v>
      </c>
      <c r="AB174" s="2"/>
    </row>
    <row r="175" spans="20:28" x14ac:dyDescent="0.25">
      <c r="T175">
        <f t="shared" si="20"/>
        <v>1</v>
      </c>
      <c r="V175" s="3">
        <v>40349.25</v>
      </c>
      <c r="W175" s="27">
        <v>1</v>
      </c>
      <c r="X175" s="2">
        <v>39.94</v>
      </c>
      <c r="Y175" s="2">
        <v>82.98</v>
      </c>
      <c r="Z175" s="2">
        <v>82.98</v>
      </c>
      <c r="AA175">
        <f t="shared" si="21"/>
        <v>-3571.4592000000007</v>
      </c>
      <c r="AB175" s="2"/>
    </row>
    <row r="176" spans="20:28" x14ac:dyDescent="0.25">
      <c r="T176">
        <f t="shared" si="20"/>
        <v>1</v>
      </c>
      <c r="V176" s="3">
        <v>40349.291666666664</v>
      </c>
      <c r="W176" s="27">
        <v>1</v>
      </c>
      <c r="X176" s="2">
        <v>39.18</v>
      </c>
      <c r="Y176" s="2">
        <v>82.98</v>
      </c>
      <c r="Z176" s="2">
        <v>82.98</v>
      </c>
      <c r="AA176">
        <f t="shared" si="21"/>
        <v>-3634.5240000000003</v>
      </c>
      <c r="AB176" s="2"/>
    </row>
    <row r="177" spans="20:28" x14ac:dyDescent="0.25">
      <c r="T177">
        <f t="shared" si="20"/>
        <v>1</v>
      </c>
      <c r="U177" t="s">
        <v>199</v>
      </c>
      <c r="V177" s="3">
        <v>40349.333333333336</v>
      </c>
      <c r="W177" s="27">
        <v>1</v>
      </c>
      <c r="X177" s="2">
        <v>39.14</v>
      </c>
      <c r="Y177" s="2">
        <v>82.98</v>
      </c>
      <c r="Z177" s="2">
        <v>82.98</v>
      </c>
      <c r="AA177">
        <f t="shared" si="21"/>
        <v>-3637.8432000000003</v>
      </c>
      <c r="AB177" s="2"/>
    </row>
    <row r="178" spans="20:28" x14ac:dyDescent="0.25">
      <c r="T178">
        <f t="shared" si="20"/>
        <v>1</v>
      </c>
      <c r="U178" t="s">
        <v>199</v>
      </c>
      <c r="V178" s="3">
        <v>40349.375</v>
      </c>
      <c r="W178" s="27">
        <v>1</v>
      </c>
      <c r="X178" s="2">
        <v>44.8</v>
      </c>
      <c r="Y178" s="2">
        <v>82.98</v>
      </c>
      <c r="Z178" s="2">
        <v>82.98</v>
      </c>
      <c r="AA178">
        <f t="shared" si="21"/>
        <v>-3168.1764000000007</v>
      </c>
      <c r="AB178" s="2"/>
    </row>
    <row r="179" spans="20:28" x14ac:dyDescent="0.25">
      <c r="T179">
        <f t="shared" si="20"/>
        <v>1</v>
      </c>
      <c r="U179" t="s">
        <v>199</v>
      </c>
      <c r="V179" s="3">
        <v>40349.416666666664</v>
      </c>
      <c r="W179" s="27">
        <v>1</v>
      </c>
      <c r="X179" s="2">
        <v>46.38</v>
      </c>
      <c r="Y179" s="2">
        <v>82.98</v>
      </c>
      <c r="Z179" s="2">
        <v>82.98</v>
      </c>
      <c r="AA179">
        <f t="shared" si="21"/>
        <v>-3037.0680000000002</v>
      </c>
      <c r="AB179" s="2"/>
    </row>
    <row r="180" spans="20:28" x14ac:dyDescent="0.25">
      <c r="T180">
        <f t="shared" si="20"/>
        <v>1</v>
      </c>
      <c r="U180" t="s">
        <v>199</v>
      </c>
      <c r="V180" s="3">
        <v>40349.458333333336</v>
      </c>
      <c r="W180" s="27">
        <v>1</v>
      </c>
      <c r="X180" s="2">
        <v>46.86</v>
      </c>
      <c r="Y180" s="2">
        <v>82.98</v>
      </c>
      <c r="Z180" s="2">
        <v>82.98</v>
      </c>
      <c r="AA180">
        <f t="shared" si="21"/>
        <v>-2997.2376000000004</v>
      </c>
      <c r="AB180" s="2"/>
    </row>
    <row r="181" spans="20:28" x14ac:dyDescent="0.25">
      <c r="T181">
        <f t="shared" si="20"/>
        <v>1</v>
      </c>
      <c r="U181" t="s">
        <v>199</v>
      </c>
      <c r="V181" s="3">
        <v>40349.5</v>
      </c>
      <c r="W181" s="27">
        <v>1</v>
      </c>
      <c r="X181" s="2">
        <v>46.93</v>
      </c>
      <c r="Y181" s="2">
        <v>82.98</v>
      </c>
      <c r="Z181" s="2">
        <v>82.98</v>
      </c>
      <c r="AA181">
        <f t="shared" si="21"/>
        <v>-2991.4290000000005</v>
      </c>
      <c r="AB181" s="2"/>
    </row>
    <row r="182" spans="20:28" x14ac:dyDescent="0.25">
      <c r="T182">
        <f t="shared" si="20"/>
        <v>1</v>
      </c>
      <c r="U182" t="s">
        <v>199</v>
      </c>
      <c r="V182" s="3">
        <v>40349.541666666664</v>
      </c>
      <c r="W182" s="27">
        <v>1</v>
      </c>
      <c r="X182" s="2">
        <v>46.15</v>
      </c>
      <c r="Y182" s="2">
        <v>82.98</v>
      </c>
      <c r="Z182" s="2">
        <v>82.98</v>
      </c>
      <c r="AA182">
        <f t="shared" si="21"/>
        <v>-3056.1534000000006</v>
      </c>
      <c r="AB182" s="2"/>
    </row>
    <row r="183" spans="20:28" x14ac:dyDescent="0.25">
      <c r="T183">
        <f t="shared" si="20"/>
        <v>1</v>
      </c>
      <c r="U183" t="s">
        <v>199</v>
      </c>
      <c r="V183" s="3">
        <v>40349.583333333336</v>
      </c>
      <c r="W183" s="27">
        <v>1</v>
      </c>
      <c r="X183" s="2">
        <v>46</v>
      </c>
      <c r="Y183" s="2">
        <v>82.98</v>
      </c>
      <c r="Z183" s="2">
        <v>82.98</v>
      </c>
      <c r="AA183">
        <f t="shared" si="21"/>
        <v>-3068.6004000000003</v>
      </c>
      <c r="AB183" s="2"/>
    </row>
    <row r="184" spans="20:28" x14ac:dyDescent="0.25">
      <c r="T184">
        <f t="shared" si="20"/>
        <v>1</v>
      </c>
      <c r="U184" t="s">
        <v>199</v>
      </c>
      <c r="V184" s="3">
        <v>40349.625</v>
      </c>
      <c r="W184" s="27">
        <v>1</v>
      </c>
      <c r="X184" s="2">
        <v>46.04</v>
      </c>
      <c r="Y184" s="2">
        <v>82.98</v>
      </c>
      <c r="Z184" s="2">
        <v>82.98</v>
      </c>
      <c r="AA184">
        <f t="shared" si="21"/>
        <v>-3065.2812000000004</v>
      </c>
      <c r="AB184" s="2"/>
    </row>
    <row r="185" spans="20:28" x14ac:dyDescent="0.25">
      <c r="T185">
        <f t="shared" si="20"/>
        <v>1</v>
      </c>
      <c r="U185" t="s">
        <v>199</v>
      </c>
      <c r="V185" s="3">
        <v>40349.666666666664</v>
      </c>
      <c r="W185" s="27">
        <v>1</v>
      </c>
      <c r="X185" s="2">
        <v>45.46</v>
      </c>
      <c r="Y185" s="2">
        <v>82.98</v>
      </c>
      <c r="Z185" s="2">
        <v>82.98</v>
      </c>
      <c r="AA185">
        <f t="shared" si="21"/>
        <v>-3113.4096000000004</v>
      </c>
      <c r="AB185" s="2"/>
    </row>
    <row r="186" spans="20:28" x14ac:dyDescent="0.25">
      <c r="T186">
        <f t="shared" si="20"/>
        <v>1</v>
      </c>
      <c r="U186" t="s">
        <v>199</v>
      </c>
      <c r="V186" s="3">
        <v>40349.708333333336</v>
      </c>
      <c r="W186" s="27">
        <v>1</v>
      </c>
      <c r="X186" s="2">
        <v>46.34</v>
      </c>
      <c r="Y186" s="2">
        <v>82.98</v>
      </c>
      <c r="Z186" s="2">
        <v>82.98</v>
      </c>
      <c r="AA186">
        <f t="shared" si="21"/>
        <v>-3040.3872000000001</v>
      </c>
      <c r="AB186" s="2"/>
    </row>
    <row r="187" spans="20:28" x14ac:dyDescent="0.25">
      <c r="T187">
        <f t="shared" si="20"/>
        <v>1</v>
      </c>
      <c r="U187" t="s">
        <v>199</v>
      </c>
      <c r="V187" s="3">
        <v>40349.75</v>
      </c>
      <c r="W187" s="27">
        <v>1</v>
      </c>
      <c r="X187" s="2">
        <v>47.26</v>
      </c>
      <c r="Y187" s="2">
        <v>82.98</v>
      </c>
      <c r="Z187" s="2">
        <v>82.98</v>
      </c>
      <c r="AA187">
        <f t="shared" si="21"/>
        <v>-2964.0456000000008</v>
      </c>
      <c r="AB187" s="2"/>
    </row>
    <row r="188" spans="20:28" x14ac:dyDescent="0.25">
      <c r="T188">
        <f t="shared" si="20"/>
        <v>1</v>
      </c>
      <c r="U188" t="s">
        <v>199</v>
      </c>
      <c r="V188" s="3">
        <v>40349.791666666664</v>
      </c>
      <c r="W188" s="27">
        <v>1</v>
      </c>
      <c r="X188" s="2">
        <v>47.61</v>
      </c>
      <c r="Y188" s="2">
        <v>82.98</v>
      </c>
      <c r="Z188" s="2">
        <v>82.98</v>
      </c>
      <c r="AA188">
        <f t="shared" si="21"/>
        <v>-2935.0026000000007</v>
      </c>
      <c r="AB188" s="2"/>
    </row>
    <row r="189" spans="20:28" x14ac:dyDescent="0.25">
      <c r="T189">
        <f t="shared" si="20"/>
        <v>1</v>
      </c>
      <c r="V189" s="3">
        <v>40349.833333333336</v>
      </c>
      <c r="W189" s="27">
        <v>1</v>
      </c>
      <c r="X189" s="2">
        <v>48.12</v>
      </c>
      <c r="Y189" s="2">
        <v>82.98</v>
      </c>
      <c r="Z189" s="2">
        <v>82.98</v>
      </c>
      <c r="AA189">
        <f t="shared" si="21"/>
        <v>-2892.6828000000005</v>
      </c>
      <c r="AB189" s="2"/>
    </row>
    <row r="190" spans="20:28" x14ac:dyDescent="0.25">
      <c r="T190">
        <f t="shared" si="20"/>
        <v>1</v>
      </c>
      <c r="V190" s="3">
        <v>40349.875</v>
      </c>
      <c r="W190" s="27">
        <v>1</v>
      </c>
      <c r="X190" s="2">
        <v>48.86</v>
      </c>
      <c r="Y190" s="2">
        <v>82.98</v>
      </c>
      <c r="Z190" s="2">
        <v>82.98</v>
      </c>
      <c r="AA190">
        <f t="shared" si="21"/>
        <v>-2831.2776000000003</v>
      </c>
      <c r="AB190" s="2"/>
    </row>
    <row r="191" spans="20:28" x14ac:dyDescent="0.25">
      <c r="T191">
        <f t="shared" si="20"/>
        <v>1</v>
      </c>
      <c r="V191" s="3">
        <v>40349.916666666664</v>
      </c>
      <c r="W191" s="27">
        <v>1</v>
      </c>
      <c r="X191" s="2">
        <v>48.12</v>
      </c>
      <c r="Y191" s="2">
        <v>82.98</v>
      </c>
      <c r="Z191" s="2">
        <v>82.98</v>
      </c>
      <c r="AA191">
        <f t="shared" si="21"/>
        <v>-2892.6828000000005</v>
      </c>
      <c r="AB191" s="2"/>
    </row>
    <row r="192" spans="20:28" x14ac:dyDescent="0.25">
      <c r="T192">
        <f t="shared" si="20"/>
        <v>1</v>
      </c>
      <c r="V192" s="3">
        <v>40349.958333333336</v>
      </c>
      <c r="W192" s="27">
        <v>1</v>
      </c>
      <c r="X192" s="2">
        <v>46.65</v>
      </c>
      <c r="Y192" s="2">
        <v>82.98</v>
      </c>
      <c r="Z192" s="2">
        <v>82.98</v>
      </c>
      <c r="AA192">
        <f t="shared" si="21"/>
        <v>-3014.6634000000004</v>
      </c>
      <c r="AB192" s="2"/>
    </row>
    <row r="193" spans="20:28" x14ac:dyDescent="0.25">
      <c r="T193">
        <f t="shared" si="20"/>
        <v>2</v>
      </c>
      <c r="V193" s="3">
        <v>40350</v>
      </c>
      <c r="W193" s="27">
        <v>1</v>
      </c>
      <c r="X193" s="2">
        <v>44.05</v>
      </c>
      <c r="Y193" s="2">
        <v>19.04</v>
      </c>
      <c r="Z193" s="2">
        <v>19.04</v>
      </c>
      <c r="AA193">
        <f t="shared" si="21"/>
        <v>476.19039999999995</v>
      </c>
    </row>
    <row r="194" spans="20:28" x14ac:dyDescent="0.25">
      <c r="T194">
        <f t="shared" ref="T194:T257" si="22">WEEKDAY(V194)</f>
        <v>2</v>
      </c>
      <c r="V194" s="3">
        <v>40350.041666666664</v>
      </c>
      <c r="W194" s="27">
        <v>1</v>
      </c>
      <c r="X194" s="2">
        <v>41.3</v>
      </c>
      <c r="Y194" s="2">
        <v>19.04</v>
      </c>
      <c r="Z194" s="2">
        <v>19.04</v>
      </c>
      <c r="AA194">
        <f t="shared" ref="AA194:AA257" si="23">W194*Y194*(X194-Z194)</f>
        <v>423.83039999999994</v>
      </c>
      <c r="AB194" s="2"/>
    </row>
    <row r="195" spans="20:28" x14ac:dyDescent="0.25">
      <c r="T195">
        <f t="shared" si="22"/>
        <v>2</v>
      </c>
      <c r="V195" s="3">
        <v>40350.083333333336</v>
      </c>
      <c r="W195" s="27">
        <v>1</v>
      </c>
      <c r="X195" s="2">
        <v>39.65</v>
      </c>
      <c r="Y195" s="2">
        <v>19.04</v>
      </c>
      <c r="Z195" s="2">
        <v>19.04</v>
      </c>
      <c r="AA195">
        <f t="shared" si="23"/>
        <v>392.41439999999994</v>
      </c>
      <c r="AB195" s="2"/>
    </row>
    <row r="196" spans="20:28" x14ac:dyDescent="0.25">
      <c r="T196">
        <f t="shared" si="22"/>
        <v>2</v>
      </c>
      <c r="V196" s="3">
        <v>40350.125</v>
      </c>
      <c r="W196" s="27">
        <v>1</v>
      </c>
      <c r="X196" s="2">
        <v>39.380000000000003</v>
      </c>
      <c r="Y196" s="2">
        <v>19.04</v>
      </c>
      <c r="Z196" s="2">
        <v>19.04</v>
      </c>
      <c r="AA196">
        <f t="shared" si="23"/>
        <v>387.27360000000004</v>
      </c>
      <c r="AB196" s="2"/>
    </row>
    <row r="197" spans="20:28" x14ac:dyDescent="0.25">
      <c r="T197">
        <f t="shared" si="22"/>
        <v>2</v>
      </c>
      <c r="V197" s="3">
        <v>40350.166666666664</v>
      </c>
      <c r="W197" s="27">
        <v>1</v>
      </c>
      <c r="X197" s="2">
        <v>39.72</v>
      </c>
      <c r="Y197" s="2">
        <v>19.04</v>
      </c>
      <c r="Z197" s="2">
        <v>19.04</v>
      </c>
      <c r="AA197">
        <f t="shared" si="23"/>
        <v>393.74719999999996</v>
      </c>
      <c r="AB197" s="2"/>
    </row>
    <row r="198" spans="20:28" x14ac:dyDescent="0.25">
      <c r="T198">
        <f t="shared" si="22"/>
        <v>2</v>
      </c>
      <c r="V198" s="3">
        <v>40350.208333333336</v>
      </c>
      <c r="W198" s="27">
        <v>1</v>
      </c>
      <c r="X198" s="2">
        <v>38.74</v>
      </c>
      <c r="Y198" s="2">
        <v>19.04</v>
      </c>
      <c r="Z198" s="2">
        <v>19.04</v>
      </c>
      <c r="AA198">
        <f t="shared" si="23"/>
        <v>375.08800000000002</v>
      </c>
      <c r="AB198" s="2"/>
    </row>
    <row r="199" spans="20:28" x14ac:dyDescent="0.25">
      <c r="T199">
        <f t="shared" si="22"/>
        <v>2</v>
      </c>
      <c r="V199" s="3">
        <v>40350.25</v>
      </c>
      <c r="W199" s="27">
        <v>1</v>
      </c>
      <c r="X199" s="2">
        <v>47.81</v>
      </c>
      <c r="Y199" s="2">
        <v>19.04</v>
      </c>
      <c r="Z199" s="2">
        <v>19.04</v>
      </c>
      <c r="AA199">
        <f t="shared" si="23"/>
        <v>547.7808</v>
      </c>
      <c r="AB199" s="2"/>
    </row>
    <row r="200" spans="20:28" x14ac:dyDescent="0.25">
      <c r="T200">
        <f t="shared" si="22"/>
        <v>2</v>
      </c>
      <c r="V200" s="3">
        <v>40350.291666666664</v>
      </c>
      <c r="W200" s="27">
        <v>1</v>
      </c>
      <c r="X200" s="2">
        <v>53.33</v>
      </c>
      <c r="Y200" s="2">
        <v>19.04</v>
      </c>
      <c r="Z200" s="2">
        <v>19.04</v>
      </c>
      <c r="AA200">
        <f t="shared" si="23"/>
        <v>652.88159999999993</v>
      </c>
      <c r="AB200" s="2"/>
    </row>
    <row r="201" spans="20:28" x14ac:dyDescent="0.25">
      <c r="T201">
        <f t="shared" si="22"/>
        <v>2</v>
      </c>
      <c r="U201" t="s">
        <v>199</v>
      </c>
      <c r="V201" s="3">
        <v>40350.333333333336</v>
      </c>
      <c r="W201" s="27">
        <v>1</v>
      </c>
      <c r="X201" s="2">
        <v>54.53</v>
      </c>
      <c r="Y201" s="2">
        <v>2.92</v>
      </c>
      <c r="Z201" s="2">
        <v>1.1200000000000001</v>
      </c>
      <c r="AA201">
        <f t="shared" si="23"/>
        <v>155.9572</v>
      </c>
      <c r="AB201" s="2"/>
    </row>
    <row r="202" spans="20:28" x14ac:dyDescent="0.25">
      <c r="T202">
        <f t="shared" si="22"/>
        <v>2</v>
      </c>
      <c r="U202" t="s">
        <v>199</v>
      </c>
      <c r="V202" s="3">
        <v>40350.375</v>
      </c>
      <c r="W202" s="27">
        <v>1</v>
      </c>
      <c r="X202" s="2">
        <v>55.38</v>
      </c>
      <c r="Y202" s="2">
        <v>2.92</v>
      </c>
      <c r="Z202" s="2">
        <v>1.1200000000000001</v>
      </c>
      <c r="AA202">
        <f t="shared" si="23"/>
        <v>158.4392</v>
      </c>
      <c r="AB202" s="2"/>
    </row>
    <row r="203" spans="20:28" x14ac:dyDescent="0.25">
      <c r="T203">
        <f t="shared" si="22"/>
        <v>2</v>
      </c>
      <c r="U203" t="s">
        <v>199</v>
      </c>
      <c r="V203" s="3">
        <v>40350.416666666664</v>
      </c>
      <c r="W203" s="27">
        <v>1</v>
      </c>
      <c r="X203" s="2">
        <v>55.1</v>
      </c>
      <c r="Y203" s="2">
        <v>2.92</v>
      </c>
      <c r="Z203" s="2">
        <v>1.1200000000000001</v>
      </c>
      <c r="AA203">
        <f t="shared" si="23"/>
        <v>157.6216</v>
      </c>
      <c r="AB203" s="2"/>
    </row>
    <row r="204" spans="20:28" x14ac:dyDescent="0.25">
      <c r="T204">
        <f t="shared" si="22"/>
        <v>2</v>
      </c>
      <c r="U204" t="s">
        <v>199</v>
      </c>
      <c r="V204" s="3">
        <v>40350.458333333336</v>
      </c>
      <c r="W204" s="27">
        <v>1</v>
      </c>
      <c r="X204" s="2">
        <v>55.41</v>
      </c>
      <c r="Y204" s="2">
        <v>2.92</v>
      </c>
      <c r="Z204" s="2">
        <v>1.1200000000000001</v>
      </c>
      <c r="AA204">
        <f t="shared" si="23"/>
        <v>158.52679999999998</v>
      </c>
      <c r="AB204" s="2"/>
    </row>
    <row r="205" spans="20:28" x14ac:dyDescent="0.25">
      <c r="T205">
        <f t="shared" si="22"/>
        <v>2</v>
      </c>
      <c r="U205" t="s">
        <v>199</v>
      </c>
      <c r="V205" s="3">
        <v>40350.5</v>
      </c>
      <c r="W205" s="27">
        <v>1</v>
      </c>
      <c r="X205" s="2">
        <v>55.34</v>
      </c>
      <c r="Y205" s="2">
        <v>2.92</v>
      </c>
      <c r="Z205" s="2">
        <v>1.1200000000000001</v>
      </c>
      <c r="AA205">
        <f t="shared" si="23"/>
        <v>158.32240000000002</v>
      </c>
      <c r="AB205" s="2"/>
    </row>
    <row r="206" spans="20:28" x14ac:dyDescent="0.25">
      <c r="T206">
        <f t="shared" si="22"/>
        <v>2</v>
      </c>
      <c r="U206" t="s">
        <v>199</v>
      </c>
      <c r="V206" s="3">
        <v>40350.541666666664</v>
      </c>
      <c r="W206" s="27">
        <v>1</v>
      </c>
      <c r="X206" s="2">
        <v>55.21</v>
      </c>
      <c r="Y206" s="2">
        <v>2.92</v>
      </c>
      <c r="Z206" s="2">
        <v>1.1200000000000001</v>
      </c>
      <c r="AA206">
        <f t="shared" si="23"/>
        <v>157.94280000000001</v>
      </c>
      <c r="AB206" s="2"/>
    </row>
    <row r="207" spans="20:28" x14ac:dyDescent="0.25">
      <c r="T207">
        <f t="shared" si="22"/>
        <v>2</v>
      </c>
      <c r="U207" t="s">
        <v>199</v>
      </c>
      <c r="V207" s="3">
        <v>40350.583333333336</v>
      </c>
      <c r="W207" s="27">
        <v>1</v>
      </c>
      <c r="X207" s="2">
        <v>54.53</v>
      </c>
      <c r="Y207" s="2">
        <v>2.92</v>
      </c>
      <c r="Z207" s="2">
        <v>1.1200000000000001</v>
      </c>
      <c r="AA207">
        <f t="shared" si="23"/>
        <v>155.9572</v>
      </c>
      <c r="AB207" s="2"/>
    </row>
    <row r="208" spans="20:28" x14ac:dyDescent="0.25">
      <c r="T208">
        <f t="shared" si="22"/>
        <v>2</v>
      </c>
      <c r="U208" t="s">
        <v>199</v>
      </c>
      <c r="V208" s="3">
        <v>40350.625</v>
      </c>
      <c r="W208" s="27">
        <v>1</v>
      </c>
      <c r="X208" s="2">
        <v>52.16</v>
      </c>
      <c r="Y208" s="2">
        <v>2.92</v>
      </c>
      <c r="Z208" s="2">
        <v>1.1200000000000001</v>
      </c>
      <c r="AA208">
        <f t="shared" si="23"/>
        <v>149.0368</v>
      </c>
      <c r="AB208" s="2"/>
    </row>
    <row r="209" spans="20:28" x14ac:dyDescent="0.25">
      <c r="T209">
        <f t="shared" si="22"/>
        <v>2</v>
      </c>
      <c r="U209" t="s">
        <v>199</v>
      </c>
      <c r="V209" s="3">
        <v>40350.666666666664</v>
      </c>
      <c r="W209" s="27">
        <v>1</v>
      </c>
      <c r="X209" s="2">
        <v>51.43</v>
      </c>
      <c r="Y209" s="2">
        <v>2.92</v>
      </c>
      <c r="Z209" s="2">
        <v>1.1200000000000001</v>
      </c>
      <c r="AA209">
        <f t="shared" si="23"/>
        <v>146.90520000000001</v>
      </c>
      <c r="AB209" s="2"/>
    </row>
    <row r="210" spans="20:28" x14ac:dyDescent="0.25">
      <c r="T210">
        <f t="shared" si="22"/>
        <v>2</v>
      </c>
      <c r="U210" t="s">
        <v>199</v>
      </c>
      <c r="V210" s="3">
        <v>40350.708333333336</v>
      </c>
      <c r="W210" s="27">
        <v>1</v>
      </c>
      <c r="X210" s="2">
        <v>49.69</v>
      </c>
      <c r="Y210" s="2">
        <v>2.92</v>
      </c>
      <c r="Z210" s="2">
        <v>1.1200000000000001</v>
      </c>
      <c r="AA210">
        <f t="shared" si="23"/>
        <v>141.8244</v>
      </c>
      <c r="AB210" s="2"/>
    </row>
    <row r="211" spans="20:28" x14ac:dyDescent="0.25">
      <c r="T211">
        <f t="shared" si="22"/>
        <v>2</v>
      </c>
      <c r="U211" t="s">
        <v>199</v>
      </c>
      <c r="V211" s="3">
        <v>40350.75</v>
      </c>
      <c r="W211" s="27">
        <v>1</v>
      </c>
      <c r="X211" s="2">
        <v>47.5</v>
      </c>
      <c r="Y211" s="2">
        <v>2.92</v>
      </c>
      <c r="Z211" s="2">
        <v>1.1200000000000001</v>
      </c>
      <c r="AA211">
        <f t="shared" si="23"/>
        <v>135.42959999999999</v>
      </c>
      <c r="AB211" s="2"/>
    </row>
    <row r="212" spans="20:28" x14ac:dyDescent="0.25">
      <c r="T212">
        <f t="shared" si="22"/>
        <v>2</v>
      </c>
      <c r="U212" t="s">
        <v>199</v>
      </c>
      <c r="V212" s="3">
        <v>40350.791666666664</v>
      </c>
      <c r="W212" s="27">
        <v>1</v>
      </c>
      <c r="X212" s="2">
        <v>47.31</v>
      </c>
      <c r="Y212" s="2">
        <v>2.92</v>
      </c>
      <c r="Z212" s="2">
        <v>1.1200000000000001</v>
      </c>
      <c r="AA212">
        <f t="shared" si="23"/>
        <v>134.87480000000002</v>
      </c>
      <c r="AB212" s="2"/>
    </row>
    <row r="213" spans="20:28" x14ac:dyDescent="0.25">
      <c r="T213">
        <f t="shared" si="22"/>
        <v>2</v>
      </c>
      <c r="V213" s="3">
        <v>40350.833333333336</v>
      </c>
      <c r="W213" s="27">
        <v>1</v>
      </c>
      <c r="X213" s="2">
        <v>47.35</v>
      </c>
      <c r="Y213" s="2">
        <v>19.04</v>
      </c>
      <c r="Z213" s="2">
        <v>19.04</v>
      </c>
      <c r="AA213">
        <f t="shared" si="23"/>
        <v>539.02240000000006</v>
      </c>
      <c r="AB213" s="2"/>
    </row>
    <row r="214" spans="20:28" x14ac:dyDescent="0.25">
      <c r="T214">
        <f t="shared" si="22"/>
        <v>2</v>
      </c>
      <c r="V214" s="3">
        <v>40350.875</v>
      </c>
      <c r="W214" s="27">
        <v>1</v>
      </c>
      <c r="X214" s="2">
        <v>47.05</v>
      </c>
      <c r="Y214" s="2">
        <v>19.04</v>
      </c>
      <c r="Z214" s="2">
        <v>19.04</v>
      </c>
      <c r="AA214">
        <f t="shared" si="23"/>
        <v>533.31039999999996</v>
      </c>
      <c r="AB214" s="2"/>
    </row>
    <row r="215" spans="20:28" x14ac:dyDescent="0.25">
      <c r="T215">
        <f t="shared" si="22"/>
        <v>2</v>
      </c>
      <c r="V215" s="3">
        <v>40350.916666666664</v>
      </c>
      <c r="W215" s="27">
        <v>1</v>
      </c>
      <c r="X215" s="2">
        <v>47.21</v>
      </c>
      <c r="Y215" s="2">
        <v>19.04</v>
      </c>
      <c r="Z215" s="2">
        <v>19.04</v>
      </c>
      <c r="AA215">
        <f t="shared" si="23"/>
        <v>536.35680000000002</v>
      </c>
      <c r="AB215" s="2"/>
    </row>
    <row r="216" spans="20:28" x14ac:dyDescent="0.25">
      <c r="T216">
        <f t="shared" si="22"/>
        <v>2</v>
      </c>
      <c r="V216" s="3">
        <v>40350.958333333336</v>
      </c>
      <c r="W216" s="27">
        <v>1</v>
      </c>
      <c r="X216" s="2">
        <v>44.07</v>
      </c>
      <c r="Y216" s="2">
        <v>19.04</v>
      </c>
      <c r="Z216" s="2">
        <v>19.04</v>
      </c>
      <c r="AA216">
        <f t="shared" si="23"/>
        <v>476.57119999999998</v>
      </c>
      <c r="AB216" s="2"/>
    </row>
    <row r="217" spans="20:28" x14ac:dyDescent="0.25">
      <c r="T217">
        <f t="shared" si="22"/>
        <v>3</v>
      </c>
      <c r="V217" s="3">
        <v>40351</v>
      </c>
      <c r="W217" s="27">
        <v>1</v>
      </c>
      <c r="X217" s="2">
        <v>47.59</v>
      </c>
      <c r="Y217" s="2">
        <v>91.58</v>
      </c>
      <c r="Z217" s="2">
        <v>91.58</v>
      </c>
      <c r="AA217">
        <f t="shared" si="23"/>
        <v>-4028.6041999999993</v>
      </c>
    </row>
    <row r="218" spans="20:28" x14ac:dyDescent="0.25">
      <c r="T218">
        <f t="shared" si="22"/>
        <v>3</v>
      </c>
      <c r="V218" s="3">
        <v>40351.041666666664</v>
      </c>
      <c r="W218" s="27">
        <v>1</v>
      </c>
      <c r="X218" s="2">
        <v>47.14</v>
      </c>
      <c r="Y218" s="2">
        <v>91.58</v>
      </c>
      <c r="Z218" s="2">
        <v>91.58</v>
      </c>
      <c r="AA218">
        <f t="shared" si="23"/>
        <v>-4069.8151999999995</v>
      </c>
      <c r="AB218" s="2"/>
    </row>
    <row r="219" spans="20:28" x14ac:dyDescent="0.25">
      <c r="T219">
        <f t="shared" si="22"/>
        <v>3</v>
      </c>
      <c r="V219" s="3">
        <v>40351.083333333336</v>
      </c>
      <c r="W219" s="27">
        <v>1</v>
      </c>
      <c r="X219" s="2">
        <v>47.3</v>
      </c>
      <c r="Y219" s="2">
        <v>91.58</v>
      </c>
      <c r="Z219" s="2">
        <v>91.58</v>
      </c>
      <c r="AA219">
        <f t="shared" si="23"/>
        <v>-4055.1624000000002</v>
      </c>
      <c r="AB219" s="2"/>
    </row>
    <row r="220" spans="20:28" x14ac:dyDescent="0.25">
      <c r="T220">
        <f t="shared" si="22"/>
        <v>3</v>
      </c>
      <c r="V220" s="3">
        <v>40351.125</v>
      </c>
      <c r="W220" s="27">
        <v>1</v>
      </c>
      <c r="X220" s="2">
        <v>46.27</v>
      </c>
      <c r="Y220" s="2">
        <v>91.58</v>
      </c>
      <c r="Z220" s="2">
        <v>91.58</v>
      </c>
      <c r="AA220">
        <f t="shared" si="23"/>
        <v>-4149.4897999999994</v>
      </c>
      <c r="AB220" s="2"/>
    </row>
    <row r="221" spans="20:28" x14ac:dyDescent="0.25">
      <c r="T221">
        <f t="shared" si="22"/>
        <v>3</v>
      </c>
      <c r="V221" s="3">
        <v>40351.166666666664</v>
      </c>
      <c r="W221" s="27">
        <v>1</v>
      </c>
      <c r="X221" s="2">
        <v>43.2</v>
      </c>
      <c r="Y221" s="2">
        <v>91.58</v>
      </c>
      <c r="Z221" s="2">
        <v>91.58</v>
      </c>
      <c r="AA221">
        <f t="shared" si="23"/>
        <v>-4430.6403999999993</v>
      </c>
      <c r="AB221" s="2"/>
    </row>
    <row r="222" spans="20:28" x14ac:dyDescent="0.25">
      <c r="T222">
        <f t="shared" si="22"/>
        <v>3</v>
      </c>
      <c r="V222" s="3">
        <v>40351.208333333336</v>
      </c>
      <c r="W222" s="27">
        <v>1</v>
      </c>
      <c r="X222" s="2">
        <v>41.51</v>
      </c>
      <c r="Y222" s="2">
        <v>91.58</v>
      </c>
      <c r="Z222" s="2">
        <v>91.58</v>
      </c>
      <c r="AA222">
        <f t="shared" si="23"/>
        <v>-4585.4106000000002</v>
      </c>
      <c r="AB222" s="2"/>
    </row>
    <row r="223" spans="20:28" x14ac:dyDescent="0.25">
      <c r="T223">
        <f t="shared" si="22"/>
        <v>3</v>
      </c>
      <c r="V223" s="3">
        <v>40351.25</v>
      </c>
      <c r="W223" s="27">
        <v>1</v>
      </c>
      <c r="X223" s="2">
        <v>48.5</v>
      </c>
      <c r="Y223" s="2">
        <v>91.58</v>
      </c>
      <c r="Z223" s="2">
        <v>91.58</v>
      </c>
      <c r="AA223">
        <f t="shared" si="23"/>
        <v>-3945.2664</v>
      </c>
      <c r="AB223" s="2"/>
    </row>
    <row r="224" spans="20:28" x14ac:dyDescent="0.25">
      <c r="T224">
        <f t="shared" si="22"/>
        <v>3</v>
      </c>
      <c r="V224" s="3">
        <v>40351.291666666664</v>
      </c>
      <c r="W224" s="27">
        <v>1</v>
      </c>
      <c r="X224" s="2">
        <v>52.41</v>
      </c>
      <c r="Y224" s="2">
        <v>91.58</v>
      </c>
      <c r="Z224" s="2">
        <v>91.58</v>
      </c>
      <c r="AA224">
        <f t="shared" si="23"/>
        <v>-3587.1886</v>
      </c>
      <c r="AB224" s="2"/>
    </row>
    <row r="225" spans="20:28" x14ac:dyDescent="0.25">
      <c r="T225">
        <f t="shared" si="22"/>
        <v>3</v>
      </c>
      <c r="U225" t="s">
        <v>199</v>
      </c>
      <c r="V225" s="3">
        <v>40351.333333333336</v>
      </c>
      <c r="W225" s="27">
        <v>1</v>
      </c>
      <c r="X225" s="2">
        <v>53.99</v>
      </c>
      <c r="Y225" s="2">
        <v>0.44</v>
      </c>
      <c r="Z225" s="2">
        <v>88.72</v>
      </c>
      <c r="AA225">
        <f t="shared" si="23"/>
        <v>-15.281199999999998</v>
      </c>
      <c r="AB225" s="2"/>
    </row>
    <row r="226" spans="20:28" x14ac:dyDescent="0.25">
      <c r="T226">
        <f t="shared" si="22"/>
        <v>3</v>
      </c>
      <c r="U226" t="s">
        <v>199</v>
      </c>
      <c r="V226" s="3">
        <v>40351.375</v>
      </c>
      <c r="W226" s="27">
        <v>1</v>
      </c>
      <c r="X226" s="2">
        <v>53.81</v>
      </c>
      <c r="Y226" s="2">
        <v>0.44</v>
      </c>
      <c r="Z226" s="2">
        <v>88.72</v>
      </c>
      <c r="AA226">
        <f t="shared" si="23"/>
        <v>-15.360399999999998</v>
      </c>
      <c r="AB226" s="2"/>
    </row>
    <row r="227" spans="20:28" x14ac:dyDescent="0.25">
      <c r="T227">
        <f t="shared" si="22"/>
        <v>3</v>
      </c>
      <c r="U227" t="s">
        <v>199</v>
      </c>
      <c r="V227" s="3">
        <v>40351.416666666664</v>
      </c>
      <c r="W227" s="27">
        <v>1</v>
      </c>
      <c r="X227" s="2">
        <v>53.73</v>
      </c>
      <c r="Y227" s="2">
        <v>0.44</v>
      </c>
      <c r="Z227" s="2">
        <v>88.72</v>
      </c>
      <c r="AA227">
        <f t="shared" si="23"/>
        <v>-15.395600000000002</v>
      </c>
      <c r="AB227" s="2"/>
    </row>
    <row r="228" spans="20:28" x14ac:dyDescent="0.25">
      <c r="T228">
        <f t="shared" si="22"/>
        <v>3</v>
      </c>
      <c r="U228" t="s">
        <v>199</v>
      </c>
      <c r="V228" s="3">
        <v>40351.458333333336</v>
      </c>
      <c r="W228" s="27">
        <v>1</v>
      </c>
      <c r="X228" s="2">
        <v>53.37</v>
      </c>
      <c r="Y228" s="2">
        <v>0.44</v>
      </c>
      <c r="Z228" s="2">
        <v>88.72</v>
      </c>
      <c r="AA228">
        <f t="shared" si="23"/>
        <v>-15.554</v>
      </c>
      <c r="AB228" s="2"/>
    </row>
    <row r="229" spans="20:28" x14ac:dyDescent="0.25">
      <c r="T229">
        <f t="shared" si="22"/>
        <v>3</v>
      </c>
      <c r="U229" t="s">
        <v>199</v>
      </c>
      <c r="V229" s="3">
        <v>40351.5</v>
      </c>
      <c r="W229" s="27">
        <v>1</v>
      </c>
      <c r="X229" s="2">
        <v>53.18</v>
      </c>
      <c r="Y229" s="2">
        <v>0.44</v>
      </c>
      <c r="Z229" s="2">
        <v>88.72</v>
      </c>
      <c r="AA229">
        <f t="shared" si="23"/>
        <v>-15.637599999999999</v>
      </c>
      <c r="AB229" s="2"/>
    </row>
    <row r="230" spans="20:28" x14ac:dyDescent="0.25">
      <c r="T230">
        <f t="shared" si="22"/>
        <v>3</v>
      </c>
      <c r="U230" t="s">
        <v>199</v>
      </c>
      <c r="V230" s="3">
        <v>40351.541666666664</v>
      </c>
      <c r="W230" s="27">
        <v>1</v>
      </c>
      <c r="X230" s="2">
        <v>53.02</v>
      </c>
      <c r="Y230" s="2">
        <v>0.44</v>
      </c>
      <c r="Z230" s="2">
        <v>88.72</v>
      </c>
      <c r="AA230">
        <f t="shared" si="23"/>
        <v>-15.707999999999998</v>
      </c>
      <c r="AB230" s="2"/>
    </row>
    <row r="231" spans="20:28" x14ac:dyDescent="0.25">
      <c r="T231">
        <f t="shared" si="22"/>
        <v>3</v>
      </c>
      <c r="U231" t="s">
        <v>199</v>
      </c>
      <c r="V231" s="3">
        <v>40351.583333333336</v>
      </c>
      <c r="W231" s="27">
        <v>1</v>
      </c>
      <c r="X231" s="2">
        <v>52.87</v>
      </c>
      <c r="Y231" s="2">
        <v>0.44</v>
      </c>
      <c r="Z231" s="2">
        <v>88.72</v>
      </c>
      <c r="AA231">
        <f t="shared" si="23"/>
        <v>-15.774000000000001</v>
      </c>
      <c r="AB231" s="2"/>
    </row>
    <row r="232" spans="20:28" x14ac:dyDescent="0.25">
      <c r="T232">
        <f t="shared" si="22"/>
        <v>3</v>
      </c>
      <c r="U232" t="s">
        <v>199</v>
      </c>
      <c r="V232" s="3">
        <v>40351.625</v>
      </c>
      <c r="W232" s="27">
        <v>1</v>
      </c>
      <c r="X232" s="2">
        <v>50.87</v>
      </c>
      <c r="Y232" s="2">
        <v>0.44</v>
      </c>
      <c r="Z232" s="2">
        <v>88.72</v>
      </c>
      <c r="AA232">
        <f t="shared" si="23"/>
        <v>-16.654</v>
      </c>
      <c r="AB232" s="2"/>
    </row>
    <row r="233" spans="20:28" x14ac:dyDescent="0.25">
      <c r="T233">
        <f t="shared" si="22"/>
        <v>3</v>
      </c>
      <c r="U233" t="s">
        <v>199</v>
      </c>
      <c r="V233" s="3">
        <v>40351.666666666664</v>
      </c>
      <c r="W233" s="27">
        <v>1</v>
      </c>
      <c r="X233" s="2">
        <v>49.52</v>
      </c>
      <c r="Y233" s="2">
        <v>0.44</v>
      </c>
      <c r="Z233" s="2">
        <v>88.72</v>
      </c>
      <c r="AA233">
        <f t="shared" si="23"/>
        <v>-17.247999999999998</v>
      </c>
      <c r="AB233" s="2"/>
    </row>
    <row r="234" spans="20:28" x14ac:dyDescent="0.25">
      <c r="T234">
        <f t="shared" si="22"/>
        <v>3</v>
      </c>
      <c r="U234" t="s">
        <v>199</v>
      </c>
      <c r="V234" s="3">
        <v>40351.708333333336</v>
      </c>
      <c r="W234" s="27">
        <v>1</v>
      </c>
      <c r="X234" s="2">
        <v>48.69</v>
      </c>
      <c r="Y234" s="2">
        <v>0.44</v>
      </c>
      <c r="Z234" s="2">
        <v>88.72</v>
      </c>
      <c r="AA234">
        <f t="shared" si="23"/>
        <v>-17.613199999999999</v>
      </c>
      <c r="AB234" s="2"/>
    </row>
    <row r="235" spans="20:28" x14ac:dyDescent="0.25">
      <c r="T235">
        <f t="shared" si="22"/>
        <v>3</v>
      </c>
      <c r="U235" t="s">
        <v>199</v>
      </c>
      <c r="V235" s="3">
        <v>40351.75</v>
      </c>
      <c r="W235" s="27">
        <v>1</v>
      </c>
      <c r="X235" s="2">
        <v>48.85</v>
      </c>
      <c r="Y235" s="2">
        <v>0.44</v>
      </c>
      <c r="Z235" s="2">
        <v>88.72</v>
      </c>
      <c r="AA235">
        <f t="shared" si="23"/>
        <v>-17.5428</v>
      </c>
      <c r="AB235" s="2"/>
    </row>
    <row r="236" spans="20:28" x14ac:dyDescent="0.25">
      <c r="T236">
        <f t="shared" si="22"/>
        <v>3</v>
      </c>
      <c r="U236" t="s">
        <v>199</v>
      </c>
      <c r="V236" s="3">
        <v>40351.791666666664</v>
      </c>
      <c r="W236" s="27">
        <v>1</v>
      </c>
      <c r="X236" s="2">
        <v>48.36</v>
      </c>
      <c r="Y236" s="2">
        <v>0.44</v>
      </c>
      <c r="Z236" s="2">
        <v>88.72</v>
      </c>
      <c r="AA236">
        <f t="shared" si="23"/>
        <v>-17.758399999999998</v>
      </c>
      <c r="AB236" s="2"/>
    </row>
    <row r="237" spans="20:28" x14ac:dyDescent="0.25">
      <c r="T237">
        <f t="shared" si="22"/>
        <v>3</v>
      </c>
      <c r="V237" s="3">
        <v>40351.833333333336</v>
      </c>
      <c r="W237" s="27">
        <v>1</v>
      </c>
      <c r="X237" s="2">
        <v>48.08</v>
      </c>
      <c r="Y237" s="2">
        <v>91.58</v>
      </c>
      <c r="Z237" s="2">
        <v>91.58</v>
      </c>
      <c r="AA237">
        <f t="shared" si="23"/>
        <v>-3983.73</v>
      </c>
      <c r="AB237" s="2"/>
    </row>
    <row r="238" spans="20:28" x14ac:dyDescent="0.25">
      <c r="T238">
        <f t="shared" si="22"/>
        <v>3</v>
      </c>
      <c r="V238" s="3">
        <v>40351.875</v>
      </c>
      <c r="W238" s="27">
        <v>1</v>
      </c>
      <c r="X238" s="2">
        <v>48.57</v>
      </c>
      <c r="Y238" s="2">
        <v>91.58</v>
      </c>
      <c r="Z238" s="2">
        <v>91.58</v>
      </c>
      <c r="AA238">
        <f t="shared" si="23"/>
        <v>-3938.8557999999998</v>
      </c>
      <c r="AB238" s="2"/>
    </row>
    <row r="239" spans="20:28" x14ac:dyDescent="0.25">
      <c r="T239">
        <f t="shared" si="22"/>
        <v>3</v>
      </c>
      <c r="V239" s="3">
        <v>40351.916666666664</v>
      </c>
      <c r="W239" s="27">
        <v>1</v>
      </c>
      <c r="X239" s="2">
        <v>48.37</v>
      </c>
      <c r="Y239" s="2">
        <v>91.58</v>
      </c>
      <c r="Z239" s="2">
        <v>91.58</v>
      </c>
      <c r="AA239">
        <f t="shared" si="23"/>
        <v>-3957.1718000000001</v>
      </c>
      <c r="AB239" s="2"/>
    </row>
    <row r="240" spans="20:28" x14ac:dyDescent="0.25">
      <c r="T240">
        <f t="shared" si="22"/>
        <v>3</v>
      </c>
      <c r="V240" s="3">
        <v>40351.958333333336</v>
      </c>
      <c r="W240" s="27">
        <v>1</v>
      </c>
      <c r="X240" s="2">
        <v>47.16</v>
      </c>
      <c r="Y240" s="2">
        <v>91.58</v>
      </c>
      <c r="Z240" s="2">
        <v>91.58</v>
      </c>
      <c r="AA240">
        <f t="shared" si="23"/>
        <v>-4067.9836</v>
      </c>
      <c r="AB240" s="2"/>
    </row>
    <row r="241" spans="20:28" x14ac:dyDescent="0.25">
      <c r="T241">
        <f t="shared" si="22"/>
        <v>4</v>
      </c>
      <c r="V241" s="3">
        <v>40352</v>
      </c>
      <c r="W241" s="27">
        <v>1</v>
      </c>
      <c r="X241" s="2">
        <v>45.79</v>
      </c>
      <c r="Y241" s="2">
        <v>17.66</v>
      </c>
      <c r="Z241" s="2">
        <v>17.66</v>
      </c>
      <c r="AA241">
        <f t="shared" si="23"/>
        <v>496.7758</v>
      </c>
    </row>
    <row r="242" spans="20:28" x14ac:dyDescent="0.25">
      <c r="T242">
        <f t="shared" si="22"/>
        <v>4</v>
      </c>
      <c r="V242" s="3">
        <v>40352.041666666664</v>
      </c>
      <c r="W242" s="27">
        <v>1</v>
      </c>
      <c r="X242" s="2">
        <v>45.08</v>
      </c>
      <c r="Y242" s="2">
        <v>17.66</v>
      </c>
      <c r="Z242" s="2">
        <v>17.66</v>
      </c>
      <c r="AA242">
        <f t="shared" si="23"/>
        <v>484.23719999999997</v>
      </c>
      <c r="AB242" s="2"/>
    </row>
    <row r="243" spans="20:28" x14ac:dyDescent="0.25">
      <c r="T243">
        <f t="shared" si="22"/>
        <v>4</v>
      </c>
      <c r="V243" s="3">
        <v>40352.083333333336</v>
      </c>
      <c r="W243" s="27">
        <v>1</v>
      </c>
      <c r="X243" s="2">
        <v>36.93</v>
      </c>
      <c r="Y243" s="2">
        <v>17.66</v>
      </c>
      <c r="Z243" s="2">
        <v>17.66</v>
      </c>
      <c r="AA243">
        <f t="shared" si="23"/>
        <v>340.3082</v>
      </c>
      <c r="AB243" s="2"/>
    </row>
    <row r="244" spans="20:28" x14ac:dyDescent="0.25">
      <c r="T244">
        <f t="shared" si="22"/>
        <v>4</v>
      </c>
      <c r="V244" s="3">
        <v>40352.125</v>
      </c>
      <c r="W244" s="27">
        <v>1</v>
      </c>
      <c r="X244" s="2">
        <v>36.07</v>
      </c>
      <c r="Y244" s="2">
        <v>17.66</v>
      </c>
      <c r="Z244" s="2">
        <v>17.66</v>
      </c>
      <c r="AA244">
        <f t="shared" si="23"/>
        <v>325.12060000000002</v>
      </c>
      <c r="AB244" s="2"/>
    </row>
    <row r="245" spans="20:28" x14ac:dyDescent="0.25">
      <c r="T245">
        <f t="shared" si="22"/>
        <v>4</v>
      </c>
      <c r="V245" s="3">
        <v>40352.166666666664</v>
      </c>
      <c r="W245" s="27">
        <v>1</v>
      </c>
      <c r="X245" s="2">
        <v>35.83</v>
      </c>
      <c r="Y245" s="2">
        <v>17.66</v>
      </c>
      <c r="Z245" s="2">
        <v>17.66</v>
      </c>
      <c r="AA245">
        <f t="shared" si="23"/>
        <v>320.88219999999995</v>
      </c>
      <c r="AB245" s="2"/>
    </row>
    <row r="246" spans="20:28" x14ac:dyDescent="0.25">
      <c r="T246">
        <f t="shared" si="22"/>
        <v>4</v>
      </c>
      <c r="V246" s="3">
        <v>40352.208333333336</v>
      </c>
      <c r="W246" s="27">
        <v>1</v>
      </c>
      <c r="X246" s="2">
        <v>43.04</v>
      </c>
      <c r="Y246" s="2">
        <v>17.66</v>
      </c>
      <c r="Z246" s="2">
        <v>17.66</v>
      </c>
      <c r="AA246">
        <f t="shared" si="23"/>
        <v>448.21080000000001</v>
      </c>
      <c r="AB246" s="2"/>
    </row>
    <row r="247" spans="20:28" x14ac:dyDescent="0.25">
      <c r="T247">
        <f t="shared" si="22"/>
        <v>4</v>
      </c>
      <c r="V247" s="3">
        <v>40352.25</v>
      </c>
      <c r="W247" s="27">
        <v>1</v>
      </c>
      <c r="X247" s="2">
        <v>47.82</v>
      </c>
      <c r="Y247" s="2">
        <v>17.66</v>
      </c>
      <c r="Z247" s="2">
        <v>17.66</v>
      </c>
      <c r="AA247">
        <f t="shared" si="23"/>
        <v>532.62559999999996</v>
      </c>
      <c r="AB247" s="2"/>
    </row>
    <row r="248" spans="20:28" x14ac:dyDescent="0.25">
      <c r="T248">
        <f t="shared" si="22"/>
        <v>4</v>
      </c>
      <c r="V248" s="3">
        <v>40352.291666666664</v>
      </c>
      <c r="W248" s="27">
        <v>1</v>
      </c>
      <c r="X248" s="2">
        <v>49.74</v>
      </c>
      <c r="Y248" s="2">
        <v>17.66</v>
      </c>
      <c r="Z248" s="2">
        <v>17.66</v>
      </c>
      <c r="AA248">
        <f t="shared" si="23"/>
        <v>566.53279999999995</v>
      </c>
      <c r="AB248" s="2"/>
    </row>
    <row r="249" spans="20:28" x14ac:dyDescent="0.25">
      <c r="T249">
        <f t="shared" si="22"/>
        <v>4</v>
      </c>
      <c r="U249" t="s">
        <v>199</v>
      </c>
      <c r="V249" s="3">
        <v>40352.333333333336</v>
      </c>
      <c r="W249" s="27">
        <v>1</v>
      </c>
      <c r="X249" s="2">
        <v>49.94</v>
      </c>
      <c r="Y249" s="2">
        <v>2.74</v>
      </c>
      <c r="Z249" s="2">
        <v>18.010000000000002</v>
      </c>
      <c r="AA249">
        <f t="shared" si="23"/>
        <v>87.488199999999992</v>
      </c>
      <c r="AB249" s="2"/>
    </row>
    <row r="250" spans="20:28" x14ac:dyDescent="0.25">
      <c r="T250">
        <f t="shared" si="22"/>
        <v>4</v>
      </c>
      <c r="U250" t="s">
        <v>199</v>
      </c>
      <c r="V250" s="3">
        <v>40352.375</v>
      </c>
      <c r="W250" s="27">
        <v>1</v>
      </c>
      <c r="X250" s="2">
        <v>49.93</v>
      </c>
      <c r="Y250" s="2">
        <v>2.74</v>
      </c>
      <c r="Z250" s="2">
        <v>18.010000000000002</v>
      </c>
      <c r="AA250">
        <f t="shared" si="23"/>
        <v>87.460800000000006</v>
      </c>
      <c r="AB250" s="2"/>
    </row>
    <row r="251" spans="20:28" x14ac:dyDescent="0.25">
      <c r="T251">
        <f t="shared" si="22"/>
        <v>4</v>
      </c>
      <c r="U251" t="s">
        <v>199</v>
      </c>
      <c r="V251" s="3">
        <v>40352.416666666664</v>
      </c>
      <c r="W251" s="27">
        <v>1</v>
      </c>
      <c r="X251" s="2">
        <v>50.64</v>
      </c>
      <c r="Y251" s="2">
        <v>2.74</v>
      </c>
      <c r="Z251" s="2">
        <v>18.010000000000002</v>
      </c>
      <c r="AA251">
        <f t="shared" si="23"/>
        <v>89.406199999999998</v>
      </c>
      <c r="AB251" s="2"/>
    </row>
    <row r="252" spans="20:28" x14ac:dyDescent="0.25">
      <c r="T252">
        <f t="shared" si="22"/>
        <v>4</v>
      </c>
      <c r="U252" t="s">
        <v>199</v>
      </c>
      <c r="V252" s="3">
        <v>40352.458333333336</v>
      </c>
      <c r="W252" s="27">
        <v>1</v>
      </c>
      <c r="X252" s="2">
        <v>51.82</v>
      </c>
      <c r="Y252" s="2">
        <v>2.74</v>
      </c>
      <c r="Z252" s="2">
        <v>18.010000000000002</v>
      </c>
      <c r="AA252">
        <f t="shared" si="23"/>
        <v>92.639400000000009</v>
      </c>
      <c r="AB252" s="2"/>
    </row>
    <row r="253" spans="20:28" x14ac:dyDescent="0.25">
      <c r="T253">
        <f t="shared" si="22"/>
        <v>4</v>
      </c>
      <c r="U253" t="s">
        <v>199</v>
      </c>
      <c r="V253" s="3">
        <v>40352.5</v>
      </c>
      <c r="W253" s="27">
        <v>1</v>
      </c>
      <c r="X253" s="2">
        <v>50.83</v>
      </c>
      <c r="Y253" s="2">
        <v>2.74</v>
      </c>
      <c r="Z253" s="2">
        <v>18.010000000000002</v>
      </c>
      <c r="AA253">
        <f t="shared" si="23"/>
        <v>89.926799999999986</v>
      </c>
      <c r="AB253" s="2"/>
    </row>
    <row r="254" spans="20:28" x14ac:dyDescent="0.25">
      <c r="T254">
        <f t="shared" si="22"/>
        <v>4</v>
      </c>
      <c r="U254" t="s">
        <v>199</v>
      </c>
      <c r="V254" s="3">
        <v>40352.541666666664</v>
      </c>
      <c r="W254" s="27">
        <v>1</v>
      </c>
      <c r="X254" s="2">
        <v>50.44</v>
      </c>
      <c r="Y254" s="2">
        <v>2.74</v>
      </c>
      <c r="Z254" s="2">
        <v>18.010000000000002</v>
      </c>
      <c r="AA254">
        <f t="shared" si="23"/>
        <v>88.858199999999982</v>
      </c>
      <c r="AB254" s="2"/>
    </row>
    <row r="255" spans="20:28" x14ac:dyDescent="0.25">
      <c r="T255">
        <f t="shared" si="22"/>
        <v>4</v>
      </c>
      <c r="U255" t="s">
        <v>199</v>
      </c>
      <c r="V255" s="3">
        <v>40352.583333333336</v>
      </c>
      <c r="W255" s="27">
        <v>1</v>
      </c>
      <c r="X255" s="2">
        <v>49.75</v>
      </c>
      <c r="Y255" s="2">
        <v>2.74</v>
      </c>
      <c r="Z255" s="2">
        <v>18.010000000000002</v>
      </c>
      <c r="AA255">
        <f t="shared" si="23"/>
        <v>86.967600000000004</v>
      </c>
      <c r="AB255" s="2"/>
    </row>
    <row r="256" spans="20:28" x14ac:dyDescent="0.25">
      <c r="T256">
        <f t="shared" si="22"/>
        <v>4</v>
      </c>
      <c r="U256" t="s">
        <v>199</v>
      </c>
      <c r="V256" s="3">
        <v>40352.625</v>
      </c>
      <c r="W256" s="27">
        <v>1</v>
      </c>
      <c r="X256" s="2">
        <v>49.61</v>
      </c>
      <c r="Y256" s="2">
        <v>2.74</v>
      </c>
      <c r="Z256" s="2">
        <v>18.010000000000002</v>
      </c>
      <c r="AA256">
        <f t="shared" si="23"/>
        <v>86.584000000000003</v>
      </c>
      <c r="AB256" s="2"/>
    </row>
    <row r="257" spans="20:28" x14ac:dyDescent="0.25">
      <c r="T257">
        <f t="shared" si="22"/>
        <v>4</v>
      </c>
      <c r="U257" t="s">
        <v>199</v>
      </c>
      <c r="V257" s="3">
        <v>40352.666666666664</v>
      </c>
      <c r="W257" s="27">
        <v>1</v>
      </c>
      <c r="X257" s="2">
        <v>49.66</v>
      </c>
      <c r="Y257" s="2">
        <v>2.74</v>
      </c>
      <c r="Z257" s="2">
        <v>18.010000000000002</v>
      </c>
      <c r="AA257">
        <f t="shared" si="23"/>
        <v>86.720999999999989</v>
      </c>
      <c r="AB257" s="2"/>
    </row>
    <row r="258" spans="20:28" x14ac:dyDescent="0.25">
      <c r="T258">
        <f t="shared" ref="T258:T321" si="24">WEEKDAY(V258)</f>
        <v>4</v>
      </c>
      <c r="U258" t="s">
        <v>199</v>
      </c>
      <c r="V258" s="3">
        <v>40352.708333333336</v>
      </c>
      <c r="W258" s="27">
        <v>1</v>
      </c>
      <c r="X258" s="2">
        <v>49.85</v>
      </c>
      <c r="Y258" s="2">
        <v>2.74</v>
      </c>
      <c r="Z258" s="2">
        <v>18.010000000000002</v>
      </c>
      <c r="AA258">
        <f t="shared" ref="AA258:AA321" si="25">W258*Y258*(X258-Z258)</f>
        <v>87.241600000000005</v>
      </c>
      <c r="AB258" s="2"/>
    </row>
    <row r="259" spans="20:28" x14ac:dyDescent="0.25">
      <c r="T259">
        <f t="shared" si="24"/>
        <v>4</v>
      </c>
      <c r="U259" t="s">
        <v>199</v>
      </c>
      <c r="V259" s="3">
        <v>40352.75</v>
      </c>
      <c r="W259" s="27">
        <v>1</v>
      </c>
      <c r="X259" s="2">
        <v>49.76</v>
      </c>
      <c r="Y259" s="2">
        <v>2.74</v>
      </c>
      <c r="Z259" s="2">
        <v>18.010000000000002</v>
      </c>
      <c r="AA259">
        <f t="shared" si="25"/>
        <v>86.99499999999999</v>
      </c>
      <c r="AB259" s="2"/>
    </row>
    <row r="260" spans="20:28" x14ac:dyDescent="0.25">
      <c r="T260">
        <f t="shared" si="24"/>
        <v>4</v>
      </c>
      <c r="U260" t="s">
        <v>199</v>
      </c>
      <c r="V260" s="3">
        <v>40352.791666666664</v>
      </c>
      <c r="W260" s="27">
        <v>1</v>
      </c>
      <c r="X260" s="2">
        <v>49.64</v>
      </c>
      <c r="Y260" s="2">
        <v>2.74</v>
      </c>
      <c r="Z260" s="2">
        <v>18.010000000000002</v>
      </c>
      <c r="AA260">
        <f t="shared" si="25"/>
        <v>86.666200000000003</v>
      </c>
      <c r="AB260" s="2"/>
    </row>
    <row r="261" spans="20:28" x14ac:dyDescent="0.25">
      <c r="T261">
        <f t="shared" si="24"/>
        <v>4</v>
      </c>
      <c r="V261" s="3">
        <v>40352.833333333336</v>
      </c>
      <c r="W261" s="27">
        <v>1</v>
      </c>
      <c r="X261" s="2">
        <v>49.41</v>
      </c>
      <c r="Y261" s="2">
        <v>17.66</v>
      </c>
      <c r="Z261" s="2">
        <v>17.66</v>
      </c>
      <c r="AA261">
        <f t="shared" si="25"/>
        <v>560.70499999999993</v>
      </c>
      <c r="AB261" s="2"/>
    </row>
    <row r="262" spans="20:28" x14ac:dyDescent="0.25">
      <c r="T262">
        <f t="shared" si="24"/>
        <v>4</v>
      </c>
      <c r="V262" s="3">
        <v>40352.875</v>
      </c>
      <c r="W262" s="27">
        <v>1</v>
      </c>
      <c r="X262" s="2">
        <v>49.56</v>
      </c>
      <c r="Y262" s="2">
        <v>17.66</v>
      </c>
      <c r="Z262" s="2">
        <v>17.66</v>
      </c>
      <c r="AA262">
        <f t="shared" si="25"/>
        <v>563.35400000000004</v>
      </c>
      <c r="AB262" s="2"/>
    </row>
    <row r="263" spans="20:28" x14ac:dyDescent="0.25">
      <c r="T263">
        <f t="shared" si="24"/>
        <v>4</v>
      </c>
      <c r="V263" s="3">
        <v>40352.916666666664</v>
      </c>
      <c r="W263" s="27">
        <v>1</v>
      </c>
      <c r="X263" s="2">
        <v>49.24</v>
      </c>
      <c r="Y263" s="2">
        <v>17.66</v>
      </c>
      <c r="Z263" s="2">
        <v>17.66</v>
      </c>
      <c r="AA263">
        <f t="shared" si="25"/>
        <v>557.70280000000002</v>
      </c>
      <c r="AB263" s="2"/>
    </row>
    <row r="264" spans="20:28" x14ac:dyDescent="0.25">
      <c r="T264">
        <f t="shared" si="24"/>
        <v>4</v>
      </c>
      <c r="V264" s="3">
        <v>40352.958333333336</v>
      </c>
      <c r="W264" s="27">
        <v>1</v>
      </c>
      <c r="X264" s="2">
        <v>47.37</v>
      </c>
      <c r="Y264" s="2">
        <v>17.66</v>
      </c>
      <c r="Z264" s="2">
        <v>17.66</v>
      </c>
      <c r="AA264">
        <f t="shared" si="25"/>
        <v>524.67859999999996</v>
      </c>
      <c r="AB264" s="2"/>
    </row>
    <row r="265" spans="20:28" x14ac:dyDescent="0.25">
      <c r="T265">
        <f t="shared" si="24"/>
        <v>5</v>
      </c>
      <c r="V265" s="3">
        <v>40353</v>
      </c>
      <c r="W265" s="27">
        <v>1</v>
      </c>
      <c r="X265" s="2">
        <v>45.97</v>
      </c>
      <c r="Y265" s="2">
        <v>57.52</v>
      </c>
      <c r="Z265" s="2">
        <v>57.52</v>
      </c>
      <c r="AA265">
        <f t="shared" si="25"/>
        <v>-664.35600000000034</v>
      </c>
    </row>
    <row r="266" spans="20:28" x14ac:dyDescent="0.25">
      <c r="T266">
        <f t="shared" si="24"/>
        <v>5</v>
      </c>
      <c r="V266" s="3">
        <v>40353.041666666664</v>
      </c>
      <c r="W266" s="27">
        <v>1</v>
      </c>
      <c r="X266" s="2">
        <v>43.53</v>
      </c>
      <c r="Y266" s="2">
        <v>57.52</v>
      </c>
      <c r="Z266" s="2">
        <v>57.52</v>
      </c>
      <c r="AA266">
        <f t="shared" si="25"/>
        <v>-804.7048000000002</v>
      </c>
      <c r="AB266" s="2"/>
    </row>
    <row r="267" spans="20:28" x14ac:dyDescent="0.25">
      <c r="T267">
        <f t="shared" si="24"/>
        <v>5</v>
      </c>
      <c r="V267" s="3">
        <v>40353.083333333336</v>
      </c>
      <c r="W267" s="27">
        <v>1</v>
      </c>
      <c r="X267" s="2">
        <v>41.52</v>
      </c>
      <c r="Y267" s="2">
        <v>57.52</v>
      </c>
      <c r="Z267" s="2">
        <v>57.52</v>
      </c>
      <c r="AA267">
        <f t="shared" si="25"/>
        <v>-920.32</v>
      </c>
      <c r="AB267" s="2"/>
    </row>
    <row r="268" spans="20:28" x14ac:dyDescent="0.25">
      <c r="T268">
        <f t="shared" si="24"/>
        <v>5</v>
      </c>
      <c r="V268" s="3">
        <v>40353.125</v>
      </c>
      <c r="W268" s="27">
        <v>1</v>
      </c>
      <c r="X268" s="2">
        <v>40.950000000000003</v>
      </c>
      <c r="Y268" s="2">
        <v>57.52</v>
      </c>
      <c r="Z268" s="2">
        <v>57.52</v>
      </c>
      <c r="AA268">
        <f t="shared" si="25"/>
        <v>-953.10640000000012</v>
      </c>
      <c r="AB268" s="2"/>
    </row>
    <row r="269" spans="20:28" x14ac:dyDescent="0.25">
      <c r="T269">
        <f t="shared" si="24"/>
        <v>5</v>
      </c>
      <c r="V269" s="3">
        <v>40353.166666666664</v>
      </c>
      <c r="W269" s="27">
        <v>1</v>
      </c>
      <c r="X269" s="2">
        <v>40.93</v>
      </c>
      <c r="Y269" s="2">
        <v>57.52</v>
      </c>
      <c r="Z269" s="2">
        <v>57.52</v>
      </c>
      <c r="AA269">
        <f t="shared" si="25"/>
        <v>-954.25680000000023</v>
      </c>
      <c r="AB269" s="2"/>
    </row>
    <row r="270" spans="20:28" x14ac:dyDescent="0.25">
      <c r="T270">
        <f t="shared" si="24"/>
        <v>5</v>
      </c>
      <c r="V270" s="3">
        <v>40353.208333333336</v>
      </c>
      <c r="W270" s="27">
        <v>1</v>
      </c>
      <c r="X270" s="2">
        <v>46.52</v>
      </c>
      <c r="Y270" s="2">
        <v>57.52</v>
      </c>
      <c r="Z270" s="2">
        <v>57.52</v>
      </c>
      <c r="AA270">
        <f t="shared" si="25"/>
        <v>-632.72</v>
      </c>
      <c r="AB270" s="2"/>
    </row>
    <row r="271" spans="20:28" x14ac:dyDescent="0.25">
      <c r="T271">
        <f t="shared" si="24"/>
        <v>5</v>
      </c>
      <c r="V271" s="3">
        <v>40353.25</v>
      </c>
      <c r="W271" s="27">
        <v>1</v>
      </c>
      <c r="X271" s="2">
        <v>50.28</v>
      </c>
      <c r="Y271" s="2">
        <v>57.52</v>
      </c>
      <c r="Z271" s="2">
        <v>57.52</v>
      </c>
      <c r="AA271">
        <f t="shared" si="25"/>
        <v>-416.44480000000016</v>
      </c>
      <c r="AB271" s="2"/>
    </row>
    <row r="272" spans="20:28" x14ac:dyDescent="0.25">
      <c r="T272">
        <f t="shared" si="24"/>
        <v>5</v>
      </c>
      <c r="V272" s="3">
        <v>40353.291666666664</v>
      </c>
      <c r="W272" s="27">
        <v>1</v>
      </c>
      <c r="X272" s="2">
        <v>50.82</v>
      </c>
      <c r="Y272" s="2">
        <v>57.52</v>
      </c>
      <c r="Z272" s="2">
        <v>57.52</v>
      </c>
      <c r="AA272">
        <f t="shared" si="25"/>
        <v>-385.38400000000019</v>
      </c>
      <c r="AB272" s="2"/>
    </row>
    <row r="273" spans="20:28" x14ac:dyDescent="0.25">
      <c r="T273">
        <f t="shared" si="24"/>
        <v>5</v>
      </c>
      <c r="U273" t="s">
        <v>199</v>
      </c>
      <c r="V273" s="3">
        <v>40353.333333333336</v>
      </c>
      <c r="W273" s="27">
        <v>1</v>
      </c>
      <c r="X273" s="2">
        <v>50.85</v>
      </c>
      <c r="Y273" s="2">
        <v>7.66</v>
      </c>
      <c r="Z273" s="2">
        <v>78.069999999999993</v>
      </c>
      <c r="AA273">
        <f t="shared" si="25"/>
        <v>-208.50519999999995</v>
      </c>
      <c r="AB273" s="2"/>
    </row>
    <row r="274" spans="20:28" x14ac:dyDescent="0.25">
      <c r="T274">
        <f t="shared" si="24"/>
        <v>5</v>
      </c>
      <c r="U274" t="s">
        <v>199</v>
      </c>
      <c r="V274" s="3">
        <v>40353.375</v>
      </c>
      <c r="W274" s="27">
        <v>1</v>
      </c>
      <c r="X274" s="2">
        <v>50.89</v>
      </c>
      <c r="Y274" s="2">
        <v>7.66</v>
      </c>
      <c r="Z274" s="2">
        <v>78.069999999999993</v>
      </c>
      <c r="AA274">
        <f t="shared" si="25"/>
        <v>-208.19879999999995</v>
      </c>
      <c r="AB274" s="2"/>
    </row>
    <row r="275" spans="20:28" x14ac:dyDescent="0.25">
      <c r="T275">
        <f t="shared" si="24"/>
        <v>5</v>
      </c>
      <c r="U275" t="s">
        <v>199</v>
      </c>
      <c r="V275" s="3">
        <v>40353.416666666664</v>
      </c>
      <c r="W275" s="27">
        <v>1</v>
      </c>
      <c r="X275" s="2">
        <v>50.87</v>
      </c>
      <c r="Y275" s="2">
        <v>7.66</v>
      </c>
      <c r="Z275" s="2">
        <v>78.069999999999993</v>
      </c>
      <c r="AA275">
        <f t="shared" si="25"/>
        <v>-208.35199999999998</v>
      </c>
      <c r="AB275" s="2"/>
    </row>
    <row r="276" spans="20:28" x14ac:dyDescent="0.25">
      <c r="T276">
        <f t="shared" si="24"/>
        <v>5</v>
      </c>
      <c r="U276" t="s">
        <v>199</v>
      </c>
      <c r="V276" s="3">
        <v>40353.458333333336</v>
      </c>
      <c r="W276" s="27">
        <v>1</v>
      </c>
      <c r="X276" s="2">
        <v>50.85</v>
      </c>
      <c r="Y276" s="2">
        <v>7.66</v>
      </c>
      <c r="Z276" s="2">
        <v>78.069999999999993</v>
      </c>
      <c r="AA276">
        <f t="shared" si="25"/>
        <v>-208.50519999999995</v>
      </c>
      <c r="AB276" s="2"/>
    </row>
    <row r="277" spans="20:28" x14ac:dyDescent="0.25">
      <c r="T277">
        <f t="shared" si="24"/>
        <v>5</v>
      </c>
      <c r="U277" t="s">
        <v>199</v>
      </c>
      <c r="V277" s="3">
        <v>40353.5</v>
      </c>
      <c r="W277" s="27">
        <v>1</v>
      </c>
      <c r="X277" s="2">
        <v>50.83</v>
      </c>
      <c r="Y277" s="2">
        <v>7.66</v>
      </c>
      <c r="Z277" s="2">
        <v>78.069999999999993</v>
      </c>
      <c r="AA277">
        <f t="shared" si="25"/>
        <v>-208.65839999999997</v>
      </c>
      <c r="AB277" s="2"/>
    </row>
    <row r="278" spans="20:28" x14ac:dyDescent="0.25">
      <c r="T278">
        <f t="shared" si="24"/>
        <v>5</v>
      </c>
      <c r="U278" t="s">
        <v>199</v>
      </c>
      <c r="V278" s="3">
        <v>40353.541666666664</v>
      </c>
      <c r="W278" s="27">
        <v>1</v>
      </c>
      <c r="X278" s="2">
        <v>50.8</v>
      </c>
      <c r="Y278" s="2">
        <v>7.66</v>
      </c>
      <c r="Z278" s="2">
        <v>78.069999999999993</v>
      </c>
      <c r="AA278">
        <f t="shared" si="25"/>
        <v>-208.88819999999998</v>
      </c>
      <c r="AB278" s="2"/>
    </row>
    <row r="279" spans="20:28" x14ac:dyDescent="0.25">
      <c r="T279">
        <f t="shared" si="24"/>
        <v>5</v>
      </c>
      <c r="U279" t="s">
        <v>199</v>
      </c>
      <c r="V279" s="3">
        <v>40353.583333333336</v>
      </c>
      <c r="W279" s="27">
        <v>1</v>
      </c>
      <c r="X279" s="2">
        <v>50.75</v>
      </c>
      <c r="Y279" s="2">
        <v>7.66</v>
      </c>
      <c r="Z279" s="2">
        <v>78.069999999999993</v>
      </c>
      <c r="AA279">
        <f t="shared" si="25"/>
        <v>-209.27119999999996</v>
      </c>
      <c r="AB279" s="2"/>
    </row>
    <row r="280" spans="20:28" x14ac:dyDescent="0.25">
      <c r="T280">
        <f t="shared" si="24"/>
        <v>5</v>
      </c>
      <c r="U280" t="s">
        <v>199</v>
      </c>
      <c r="V280" s="3">
        <v>40353.625</v>
      </c>
      <c r="W280" s="27">
        <v>1</v>
      </c>
      <c r="X280" s="2">
        <v>50.7</v>
      </c>
      <c r="Y280" s="2">
        <v>7.66</v>
      </c>
      <c r="Z280" s="2">
        <v>78.069999999999993</v>
      </c>
      <c r="AA280">
        <f t="shared" si="25"/>
        <v>-209.65419999999992</v>
      </c>
      <c r="AB280" s="2"/>
    </row>
    <row r="281" spans="20:28" x14ac:dyDescent="0.25">
      <c r="T281">
        <f t="shared" si="24"/>
        <v>5</v>
      </c>
      <c r="U281" t="s">
        <v>199</v>
      </c>
      <c r="V281" s="3">
        <v>40353.666666666664</v>
      </c>
      <c r="W281" s="27">
        <v>1</v>
      </c>
      <c r="X281" s="2">
        <v>50.93</v>
      </c>
      <c r="Y281" s="2">
        <v>7.66</v>
      </c>
      <c r="Z281" s="2">
        <v>78.069999999999993</v>
      </c>
      <c r="AA281">
        <f t="shared" si="25"/>
        <v>-207.89239999999995</v>
      </c>
      <c r="AB281" s="2"/>
    </row>
    <row r="282" spans="20:28" x14ac:dyDescent="0.25">
      <c r="T282">
        <f t="shared" si="24"/>
        <v>5</v>
      </c>
      <c r="U282" t="s">
        <v>199</v>
      </c>
      <c r="V282" s="3">
        <v>40353.708333333336</v>
      </c>
      <c r="W282" s="27">
        <v>1</v>
      </c>
      <c r="X282" s="2">
        <v>51.17</v>
      </c>
      <c r="Y282" s="2">
        <v>7.66</v>
      </c>
      <c r="Z282" s="2">
        <v>78.069999999999993</v>
      </c>
      <c r="AA282">
        <f t="shared" si="25"/>
        <v>-206.05399999999995</v>
      </c>
      <c r="AB282" s="2"/>
    </row>
    <row r="283" spans="20:28" x14ac:dyDescent="0.25">
      <c r="T283">
        <f t="shared" si="24"/>
        <v>5</v>
      </c>
      <c r="U283" t="s">
        <v>199</v>
      </c>
      <c r="V283" s="3">
        <v>40353.75</v>
      </c>
      <c r="W283" s="27">
        <v>1</v>
      </c>
      <c r="X283" s="2">
        <v>50.93</v>
      </c>
      <c r="Y283" s="2">
        <v>7.66</v>
      </c>
      <c r="Z283" s="2">
        <v>78.069999999999993</v>
      </c>
      <c r="AA283">
        <f t="shared" si="25"/>
        <v>-207.89239999999995</v>
      </c>
      <c r="AB283" s="2"/>
    </row>
    <row r="284" spans="20:28" x14ac:dyDescent="0.25">
      <c r="T284">
        <f t="shared" si="24"/>
        <v>5</v>
      </c>
      <c r="U284" t="s">
        <v>199</v>
      </c>
      <c r="V284" s="3">
        <v>40353.791666666664</v>
      </c>
      <c r="W284" s="27">
        <v>1</v>
      </c>
      <c r="X284" s="2">
        <v>50.96</v>
      </c>
      <c r="Y284" s="2">
        <v>7.66</v>
      </c>
      <c r="Z284" s="2">
        <v>78.069999999999993</v>
      </c>
      <c r="AA284">
        <f t="shared" si="25"/>
        <v>-207.66259999999994</v>
      </c>
      <c r="AB284" s="2"/>
    </row>
    <row r="285" spans="20:28" x14ac:dyDescent="0.25">
      <c r="T285">
        <f t="shared" si="24"/>
        <v>5</v>
      </c>
      <c r="V285" s="3">
        <v>40353.833333333336</v>
      </c>
      <c r="W285" s="27">
        <v>1</v>
      </c>
      <c r="X285" s="2">
        <v>51.17</v>
      </c>
      <c r="Y285" s="2">
        <v>57.52</v>
      </c>
      <c r="Z285" s="2">
        <v>57.52</v>
      </c>
      <c r="AA285">
        <f t="shared" si="25"/>
        <v>-365.25200000000012</v>
      </c>
      <c r="AB285" s="2"/>
    </row>
    <row r="286" spans="20:28" x14ac:dyDescent="0.25">
      <c r="T286">
        <f t="shared" si="24"/>
        <v>5</v>
      </c>
      <c r="V286" s="3">
        <v>40353.875</v>
      </c>
      <c r="W286" s="27">
        <v>1</v>
      </c>
      <c r="X286" s="2">
        <v>50.24</v>
      </c>
      <c r="Y286" s="2">
        <v>57.52</v>
      </c>
      <c r="Z286" s="2">
        <v>57.52</v>
      </c>
      <c r="AA286">
        <f t="shared" si="25"/>
        <v>-418.74560000000008</v>
      </c>
      <c r="AB286" s="2"/>
    </row>
    <row r="287" spans="20:28" x14ac:dyDescent="0.25">
      <c r="T287">
        <f t="shared" si="24"/>
        <v>5</v>
      </c>
      <c r="V287" s="3">
        <v>40353.916666666664</v>
      </c>
      <c r="W287" s="27">
        <v>1</v>
      </c>
      <c r="X287" s="2">
        <v>50.24</v>
      </c>
      <c r="Y287" s="2">
        <v>57.52</v>
      </c>
      <c r="Z287" s="2">
        <v>57.52</v>
      </c>
      <c r="AA287">
        <f t="shared" si="25"/>
        <v>-418.74560000000008</v>
      </c>
      <c r="AB287" s="2"/>
    </row>
    <row r="288" spans="20:28" x14ac:dyDescent="0.25">
      <c r="T288">
        <f t="shared" si="24"/>
        <v>5</v>
      </c>
      <c r="V288" s="3">
        <v>40353.958333333336</v>
      </c>
      <c r="W288" s="27">
        <v>1</v>
      </c>
      <c r="X288" s="2">
        <v>47.4</v>
      </c>
      <c r="Y288" s="2">
        <v>57.52</v>
      </c>
      <c r="Z288" s="2">
        <v>57.52</v>
      </c>
      <c r="AA288">
        <f t="shared" si="25"/>
        <v>-582.10240000000033</v>
      </c>
      <c r="AB288" s="2"/>
    </row>
    <row r="289" spans="20:28" x14ac:dyDescent="0.25">
      <c r="T289">
        <f t="shared" si="24"/>
        <v>6</v>
      </c>
      <c r="V289" s="3">
        <v>40354</v>
      </c>
      <c r="W289" s="27">
        <v>1</v>
      </c>
      <c r="X289" s="2">
        <v>47.24</v>
      </c>
      <c r="Y289" s="2">
        <v>64.03</v>
      </c>
      <c r="Z289" s="2">
        <v>64.03</v>
      </c>
      <c r="AA289">
        <f t="shared" si="25"/>
        <v>-1075.0636999999999</v>
      </c>
    </row>
    <row r="290" spans="20:28" x14ac:dyDescent="0.25">
      <c r="T290">
        <f t="shared" si="24"/>
        <v>6</v>
      </c>
      <c r="V290" s="3">
        <v>40354.041666666664</v>
      </c>
      <c r="W290" s="27">
        <v>1</v>
      </c>
      <c r="X290" s="2">
        <v>42.83</v>
      </c>
      <c r="Y290" s="2">
        <v>64.03</v>
      </c>
      <c r="Z290" s="2">
        <v>64.03</v>
      </c>
      <c r="AA290">
        <f t="shared" si="25"/>
        <v>-1357.4360000000001</v>
      </c>
      <c r="AB290" s="2"/>
    </row>
    <row r="291" spans="20:28" x14ac:dyDescent="0.25">
      <c r="T291">
        <f t="shared" si="24"/>
        <v>6</v>
      </c>
      <c r="V291" s="3">
        <v>40354.083333333336</v>
      </c>
      <c r="W291" s="27">
        <v>1</v>
      </c>
      <c r="X291" s="2">
        <v>41.7</v>
      </c>
      <c r="Y291" s="2">
        <v>64.03</v>
      </c>
      <c r="Z291" s="2">
        <v>64.03</v>
      </c>
      <c r="AA291">
        <f t="shared" si="25"/>
        <v>-1429.7899</v>
      </c>
      <c r="AB291" s="2"/>
    </row>
    <row r="292" spans="20:28" x14ac:dyDescent="0.25">
      <c r="T292">
        <f t="shared" si="24"/>
        <v>6</v>
      </c>
      <c r="V292" s="3">
        <v>40354.125</v>
      </c>
      <c r="W292" s="27">
        <v>1</v>
      </c>
      <c r="X292" s="2">
        <v>41.01</v>
      </c>
      <c r="Y292" s="2">
        <v>64.03</v>
      </c>
      <c r="Z292" s="2">
        <v>64.03</v>
      </c>
      <c r="AA292">
        <f t="shared" si="25"/>
        <v>-1473.9706000000003</v>
      </c>
      <c r="AB292" s="2"/>
    </row>
    <row r="293" spans="20:28" x14ac:dyDescent="0.25">
      <c r="T293">
        <f t="shared" si="24"/>
        <v>6</v>
      </c>
      <c r="V293" s="3">
        <v>40354.166666666664</v>
      </c>
      <c r="W293" s="27">
        <v>1</v>
      </c>
      <c r="X293" s="2">
        <v>40.479999999999997</v>
      </c>
      <c r="Y293" s="2">
        <v>64.03</v>
      </c>
      <c r="Z293" s="2">
        <v>64.03</v>
      </c>
      <c r="AA293">
        <f t="shared" si="25"/>
        <v>-1507.9065000000003</v>
      </c>
      <c r="AB293" s="2"/>
    </row>
    <row r="294" spans="20:28" x14ac:dyDescent="0.25">
      <c r="T294">
        <f t="shared" si="24"/>
        <v>6</v>
      </c>
      <c r="V294" s="3">
        <v>40354.208333333336</v>
      </c>
      <c r="W294" s="27">
        <v>1</v>
      </c>
      <c r="X294" s="2">
        <v>41.46</v>
      </c>
      <c r="Y294" s="2">
        <v>64.03</v>
      </c>
      <c r="Z294" s="2">
        <v>64.03</v>
      </c>
      <c r="AA294">
        <f t="shared" si="25"/>
        <v>-1445.1571000000001</v>
      </c>
      <c r="AB294" s="2"/>
    </row>
    <row r="295" spans="20:28" x14ac:dyDescent="0.25">
      <c r="T295">
        <f t="shared" si="24"/>
        <v>6</v>
      </c>
      <c r="V295" s="3">
        <v>40354.25</v>
      </c>
      <c r="W295" s="27">
        <v>1</v>
      </c>
      <c r="X295" s="2">
        <v>48.33</v>
      </c>
      <c r="Y295" s="2">
        <v>64.03</v>
      </c>
      <c r="Z295" s="2">
        <v>64.03</v>
      </c>
      <c r="AA295">
        <f t="shared" si="25"/>
        <v>-1005.2710000000002</v>
      </c>
      <c r="AB295" s="2"/>
    </row>
    <row r="296" spans="20:28" x14ac:dyDescent="0.25">
      <c r="T296">
        <f t="shared" si="24"/>
        <v>6</v>
      </c>
      <c r="V296" s="3">
        <v>40354.291666666664</v>
      </c>
      <c r="W296" s="27">
        <v>1</v>
      </c>
      <c r="X296" s="2">
        <v>51.88</v>
      </c>
      <c r="Y296" s="2">
        <v>64.03</v>
      </c>
      <c r="Z296" s="2">
        <v>64.03</v>
      </c>
      <c r="AA296">
        <f t="shared" si="25"/>
        <v>-777.96449999999993</v>
      </c>
      <c r="AB296" s="2"/>
    </row>
    <row r="297" spans="20:28" x14ac:dyDescent="0.25">
      <c r="T297">
        <f t="shared" si="24"/>
        <v>6</v>
      </c>
      <c r="U297" t="s">
        <v>199</v>
      </c>
      <c r="V297" s="3">
        <v>40354.333333333336</v>
      </c>
      <c r="W297" s="27">
        <v>1</v>
      </c>
      <c r="X297" s="2">
        <v>52.13</v>
      </c>
      <c r="Y297" s="2">
        <v>5</v>
      </c>
      <c r="Z297" s="2">
        <v>73.39</v>
      </c>
      <c r="AA297">
        <f t="shared" si="25"/>
        <v>-106.29999999999998</v>
      </c>
      <c r="AB297" s="2"/>
    </row>
    <row r="298" spans="20:28" x14ac:dyDescent="0.25">
      <c r="T298">
        <f t="shared" si="24"/>
        <v>6</v>
      </c>
      <c r="U298" t="s">
        <v>199</v>
      </c>
      <c r="V298" s="3">
        <v>40354.375</v>
      </c>
      <c r="W298" s="27">
        <v>1</v>
      </c>
      <c r="X298" s="2">
        <v>52</v>
      </c>
      <c r="Y298" s="2">
        <v>5</v>
      </c>
      <c r="Z298" s="2">
        <v>73.39</v>
      </c>
      <c r="AA298">
        <f t="shared" si="25"/>
        <v>-106.95</v>
      </c>
      <c r="AB298" s="2"/>
    </row>
    <row r="299" spans="20:28" x14ac:dyDescent="0.25">
      <c r="T299">
        <f t="shared" si="24"/>
        <v>6</v>
      </c>
      <c r="U299" t="s">
        <v>199</v>
      </c>
      <c r="V299" s="3">
        <v>40354.416666666664</v>
      </c>
      <c r="W299" s="27">
        <v>1</v>
      </c>
      <c r="X299" s="2">
        <v>52.02</v>
      </c>
      <c r="Y299" s="2">
        <v>5</v>
      </c>
      <c r="Z299" s="2">
        <v>73.39</v>
      </c>
      <c r="AA299">
        <f t="shared" si="25"/>
        <v>-106.85</v>
      </c>
      <c r="AB299" s="2"/>
    </row>
    <row r="300" spans="20:28" x14ac:dyDescent="0.25">
      <c r="T300">
        <f t="shared" si="24"/>
        <v>6</v>
      </c>
      <c r="U300" t="s">
        <v>199</v>
      </c>
      <c r="V300" s="3">
        <v>40354.458333333336</v>
      </c>
      <c r="W300" s="27">
        <v>1</v>
      </c>
      <c r="X300" s="2">
        <v>51.9</v>
      </c>
      <c r="Y300" s="2">
        <v>5</v>
      </c>
      <c r="Z300" s="2">
        <v>73.39</v>
      </c>
      <c r="AA300">
        <f t="shared" si="25"/>
        <v>-107.45000000000002</v>
      </c>
      <c r="AB300" s="2"/>
    </row>
    <row r="301" spans="20:28" x14ac:dyDescent="0.25">
      <c r="T301">
        <f t="shared" si="24"/>
        <v>6</v>
      </c>
      <c r="U301" t="s">
        <v>199</v>
      </c>
      <c r="V301" s="3">
        <v>40354.5</v>
      </c>
      <c r="W301" s="27">
        <v>1</v>
      </c>
      <c r="X301" s="2">
        <v>51.83</v>
      </c>
      <c r="Y301" s="2">
        <v>5</v>
      </c>
      <c r="Z301" s="2">
        <v>73.39</v>
      </c>
      <c r="AA301">
        <f t="shared" si="25"/>
        <v>-107.80000000000001</v>
      </c>
      <c r="AB301" s="2"/>
    </row>
    <row r="302" spans="20:28" x14ac:dyDescent="0.25">
      <c r="T302">
        <f t="shared" si="24"/>
        <v>6</v>
      </c>
      <c r="U302" t="s">
        <v>199</v>
      </c>
      <c r="V302" s="3">
        <v>40354.541666666664</v>
      </c>
      <c r="W302" s="27">
        <v>1</v>
      </c>
      <c r="X302" s="2">
        <v>51.77</v>
      </c>
      <c r="Y302" s="2">
        <v>5</v>
      </c>
      <c r="Z302" s="2">
        <v>73.39</v>
      </c>
      <c r="AA302">
        <f t="shared" si="25"/>
        <v>-108.1</v>
      </c>
      <c r="AB302" s="2"/>
    </row>
    <row r="303" spans="20:28" x14ac:dyDescent="0.25">
      <c r="T303">
        <f t="shared" si="24"/>
        <v>6</v>
      </c>
      <c r="U303" t="s">
        <v>199</v>
      </c>
      <c r="V303" s="3">
        <v>40354.583333333336</v>
      </c>
      <c r="W303" s="27">
        <v>1</v>
      </c>
      <c r="X303" s="2">
        <v>51.28</v>
      </c>
      <c r="Y303" s="2">
        <v>5</v>
      </c>
      <c r="Z303" s="2">
        <v>73.39</v>
      </c>
      <c r="AA303">
        <f t="shared" si="25"/>
        <v>-110.55</v>
      </c>
      <c r="AB303" s="2"/>
    </row>
    <row r="304" spans="20:28" x14ac:dyDescent="0.25">
      <c r="T304">
        <f t="shared" si="24"/>
        <v>6</v>
      </c>
      <c r="U304" t="s">
        <v>199</v>
      </c>
      <c r="V304" s="3">
        <v>40354.625</v>
      </c>
      <c r="W304" s="27">
        <v>1</v>
      </c>
      <c r="X304" s="2">
        <v>50.21</v>
      </c>
      <c r="Y304" s="2">
        <v>5</v>
      </c>
      <c r="Z304" s="2">
        <v>73.39</v>
      </c>
      <c r="AA304">
        <f t="shared" si="25"/>
        <v>-115.9</v>
      </c>
      <c r="AB304" s="2"/>
    </row>
    <row r="305" spans="20:28" x14ac:dyDescent="0.25">
      <c r="T305">
        <f t="shared" si="24"/>
        <v>6</v>
      </c>
      <c r="U305" t="s">
        <v>199</v>
      </c>
      <c r="V305" s="3">
        <v>40354.666666666664</v>
      </c>
      <c r="W305" s="27">
        <v>1</v>
      </c>
      <c r="X305" s="2">
        <v>48.64</v>
      </c>
      <c r="Y305" s="2">
        <v>5</v>
      </c>
      <c r="Z305" s="2">
        <v>73.39</v>
      </c>
      <c r="AA305">
        <f t="shared" si="25"/>
        <v>-123.75</v>
      </c>
      <c r="AB305" s="2"/>
    </row>
    <row r="306" spans="20:28" x14ac:dyDescent="0.25">
      <c r="T306">
        <f t="shared" si="24"/>
        <v>6</v>
      </c>
      <c r="U306" t="s">
        <v>199</v>
      </c>
      <c r="V306" s="3">
        <v>40354.708333333336</v>
      </c>
      <c r="W306" s="27">
        <v>1</v>
      </c>
      <c r="X306" s="2">
        <v>49.89</v>
      </c>
      <c r="Y306" s="2">
        <v>5</v>
      </c>
      <c r="Z306" s="2">
        <v>73.39</v>
      </c>
      <c r="AA306">
        <f t="shared" si="25"/>
        <v>-117.5</v>
      </c>
      <c r="AB306" s="2"/>
    </row>
    <row r="307" spans="20:28" x14ac:dyDescent="0.25">
      <c r="T307">
        <f t="shared" si="24"/>
        <v>6</v>
      </c>
      <c r="U307" t="s">
        <v>199</v>
      </c>
      <c r="V307" s="3">
        <v>40354.75</v>
      </c>
      <c r="W307" s="27">
        <v>1</v>
      </c>
      <c r="X307" s="2">
        <v>47.99</v>
      </c>
      <c r="Y307" s="2">
        <v>5</v>
      </c>
      <c r="Z307" s="2">
        <v>73.39</v>
      </c>
      <c r="AA307">
        <f t="shared" si="25"/>
        <v>-127</v>
      </c>
      <c r="AB307" s="2"/>
    </row>
    <row r="308" spans="20:28" x14ac:dyDescent="0.25">
      <c r="T308">
        <f t="shared" si="24"/>
        <v>6</v>
      </c>
      <c r="U308" t="s">
        <v>199</v>
      </c>
      <c r="V308" s="3">
        <v>40354.791666666664</v>
      </c>
      <c r="W308" s="27">
        <v>1</v>
      </c>
      <c r="X308" s="2">
        <v>47.96</v>
      </c>
      <c r="Y308" s="2">
        <v>5</v>
      </c>
      <c r="Z308" s="2">
        <v>73.39</v>
      </c>
      <c r="AA308">
        <f t="shared" si="25"/>
        <v>-127.15</v>
      </c>
      <c r="AB308" s="2"/>
    </row>
    <row r="309" spans="20:28" x14ac:dyDescent="0.25">
      <c r="T309">
        <f t="shared" si="24"/>
        <v>6</v>
      </c>
      <c r="V309" s="3">
        <v>40354.833333333336</v>
      </c>
      <c r="W309" s="27">
        <v>1</v>
      </c>
      <c r="X309" s="2">
        <v>46.91</v>
      </c>
      <c r="Y309" s="2">
        <v>64.03</v>
      </c>
      <c r="Z309" s="2">
        <v>64.03</v>
      </c>
      <c r="AA309">
        <f t="shared" si="25"/>
        <v>-1096.1936000000003</v>
      </c>
      <c r="AB309" s="2"/>
    </row>
    <row r="310" spans="20:28" x14ac:dyDescent="0.25">
      <c r="T310">
        <f t="shared" si="24"/>
        <v>6</v>
      </c>
      <c r="V310" s="3">
        <v>40354.875</v>
      </c>
      <c r="W310" s="27">
        <v>1</v>
      </c>
      <c r="X310" s="2">
        <v>46.87</v>
      </c>
      <c r="Y310" s="2">
        <v>64.03</v>
      </c>
      <c r="Z310" s="2">
        <v>64.03</v>
      </c>
      <c r="AA310">
        <f t="shared" si="25"/>
        <v>-1098.7548000000002</v>
      </c>
      <c r="AB310" s="2"/>
    </row>
    <row r="311" spans="20:28" x14ac:dyDescent="0.25">
      <c r="T311">
        <f t="shared" si="24"/>
        <v>6</v>
      </c>
      <c r="V311" s="3">
        <v>40354.916666666664</v>
      </c>
      <c r="W311" s="27">
        <v>1</v>
      </c>
      <c r="X311" s="2">
        <v>48.33</v>
      </c>
      <c r="Y311" s="2">
        <v>64.03</v>
      </c>
      <c r="Z311" s="2">
        <v>64.03</v>
      </c>
      <c r="AA311">
        <f t="shared" si="25"/>
        <v>-1005.2710000000002</v>
      </c>
      <c r="AB311" s="2"/>
    </row>
    <row r="312" spans="20:28" x14ac:dyDescent="0.25">
      <c r="T312">
        <f t="shared" si="24"/>
        <v>6</v>
      </c>
      <c r="V312" s="3">
        <v>40354.958333333336</v>
      </c>
      <c r="W312" s="27">
        <v>1</v>
      </c>
      <c r="X312" s="2">
        <v>44.63</v>
      </c>
      <c r="Y312" s="2">
        <v>64.03</v>
      </c>
      <c r="Z312" s="2">
        <v>64.03</v>
      </c>
      <c r="AA312">
        <f t="shared" si="25"/>
        <v>-1242.182</v>
      </c>
      <c r="AB312" s="2"/>
    </row>
    <row r="313" spans="20:28" x14ac:dyDescent="0.25">
      <c r="T313">
        <f t="shared" si="24"/>
        <v>7</v>
      </c>
      <c r="V313" s="3">
        <v>40355</v>
      </c>
      <c r="W313" s="27">
        <v>1</v>
      </c>
      <c r="X313" s="2">
        <v>46.93</v>
      </c>
      <c r="Y313" s="2">
        <v>18.86</v>
      </c>
      <c r="Z313" s="2">
        <v>18.86</v>
      </c>
      <c r="AA313">
        <f t="shared" si="25"/>
        <v>529.40020000000004</v>
      </c>
    </row>
    <row r="314" spans="20:28" x14ac:dyDescent="0.25">
      <c r="T314">
        <f t="shared" si="24"/>
        <v>7</v>
      </c>
      <c r="V314" s="3">
        <v>40355.041666666664</v>
      </c>
      <c r="W314" s="27">
        <v>1</v>
      </c>
      <c r="X314" s="2">
        <v>41.58</v>
      </c>
      <c r="Y314" s="2">
        <v>18.86</v>
      </c>
      <c r="Z314" s="2">
        <v>18.86</v>
      </c>
      <c r="AA314">
        <f t="shared" si="25"/>
        <v>428.49919999999997</v>
      </c>
      <c r="AB314" s="2"/>
    </row>
    <row r="315" spans="20:28" x14ac:dyDescent="0.25">
      <c r="T315">
        <f t="shared" si="24"/>
        <v>7</v>
      </c>
      <c r="V315" s="3">
        <v>40355.083333333336</v>
      </c>
      <c r="W315" s="27">
        <v>1</v>
      </c>
      <c r="X315" s="2">
        <v>42.07</v>
      </c>
      <c r="Y315" s="2">
        <v>18.86</v>
      </c>
      <c r="Z315" s="2">
        <v>18.86</v>
      </c>
      <c r="AA315">
        <f t="shared" si="25"/>
        <v>437.74060000000003</v>
      </c>
      <c r="AB315" s="2"/>
    </row>
    <row r="316" spans="20:28" x14ac:dyDescent="0.25">
      <c r="T316">
        <f t="shared" si="24"/>
        <v>7</v>
      </c>
      <c r="V316" s="3">
        <v>40355.125</v>
      </c>
      <c r="W316" s="27">
        <v>1</v>
      </c>
      <c r="X316" s="2">
        <v>41.57</v>
      </c>
      <c r="Y316" s="2">
        <v>18.86</v>
      </c>
      <c r="Z316" s="2">
        <v>18.86</v>
      </c>
      <c r="AA316">
        <f t="shared" si="25"/>
        <v>428.31060000000002</v>
      </c>
      <c r="AB316" s="2"/>
    </row>
    <row r="317" spans="20:28" x14ac:dyDescent="0.25">
      <c r="T317">
        <f t="shared" si="24"/>
        <v>7</v>
      </c>
      <c r="V317" s="3">
        <v>40355.166666666664</v>
      </c>
      <c r="W317" s="27">
        <v>1</v>
      </c>
      <c r="X317" s="2">
        <v>40.72</v>
      </c>
      <c r="Y317" s="2">
        <v>18.86</v>
      </c>
      <c r="Z317" s="2">
        <v>18.86</v>
      </c>
      <c r="AA317">
        <f t="shared" si="25"/>
        <v>412.27959999999996</v>
      </c>
      <c r="AB317" s="2"/>
    </row>
    <row r="318" spans="20:28" x14ac:dyDescent="0.25">
      <c r="T318">
        <f t="shared" si="24"/>
        <v>7</v>
      </c>
      <c r="V318" s="3">
        <v>40355.208333333336</v>
      </c>
      <c r="W318" s="27">
        <v>1</v>
      </c>
      <c r="X318" s="2">
        <v>40.409999999999997</v>
      </c>
      <c r="Y318" s="2">
        <v>18.86</v>
      </c>
      <c r="Z318" s="2">
        <v>18.86</v>
      </c>
      <c r="AA318">
        <f t="shared" si="25"/>
        <v>406.43299999999994</v>
      </c>
      <c r="AB318" s="2"/>
    </row>
    <row r="319" spans="20:28" x14ac:dyDescent="0.25">
      <c r="T319">
        <f t="shared" si="24"/>
        <v>7</v>
      </c>
      <c r="V319" s="3">
        <v>40355.25</v>
      </c>
      <c r="W319" s="27">
        <v>1</v>
      </c>
      <c r="X319" s="2">
        <v>40.51</v>
      </c>
      <c r="Y319" s="2">
        <v>18.86</v>
      </c>
      <c r="Z319" s="2">
        <v>18.86</v>
      </c>
      <c r="AA319">
        <f t="shared" si="25"/>
        <v>408.31899999999996</v>
      </c>
      <c r="AB319" s="2"/>
    </row>
    <row r="320" spans="20:28" x14ac:dyDescent="0.25">
      <c r="T320">
        <f t="shared" si="24"/>
        <v>7</v>
      </c>
      <c r="V320" s="3">
        <v>40355.291666666664</v>
      </c>
      <c r="W320" s="27">
        <v>1</v>
      </c>
      <c r="X320" s="2">
        <v>38.659999999999997</v>
      </c>
      <c r="Y320" s="2">
        <v>18.86</v>
      </c>
      <c r="Z320" s="2">
        <v>18.86</v>
      </c>
      <c r="AA320">
        <f t="shared" si="25"/>
        <v>373.42799999999994</v>
      </c>
      <c r="AB320" s="2"/>
    </row>
    <row r="321" spans="20:28" x14ac:dyDescent="0.25">
      <c r="T321">
        <f t="shared" si="24"/>
        <v>7</v>
      </c>
      <c r="U321" t="s">
        <v>199</v>
      </c>
      <c r="V321" s="3">
        <v>40355.333333333336</v>
      </c>
      <c r="W321" s="27">
        <v>1</v>
      </c>
      <c r="X321" s="2">
        <v>42.19</v>
      </c>
      <c r="Y321" s="2">
        <v>18.86</v>
      </c>
      <c r="Z321" s="2">
        <v>18.86</v>
      </c>
      <c r="AA321">
        <f t="shared" si="25"/>
        <v>440.00379999999996</v>
      </c>
      <c r="AB321" s="2"/>
    </row>
    <row r="322" spans="20:28" x14ac:dyDescent="0.25">
      <c r="T322">
        <f t="shared" ref="T322:T385" si="26">WEEKDAY(V322)</f>
        <v>7</v>
      </c>
      <c r="U322" t="s">
        <v>199</v>
      </c>
      <c r="V322" s="3">
        <v>40355.375</v>
      </c>
      <c r="W322" s="27">
        <v>1</v>
      </c>
      <c r="X322" s="2">
        <v>42.68</v>
      </c>
      <c r="Y322" s="2">
        <v>18.86</v>
      </c>
      <c r="Z322" s="2">
        <v>18.86</v>
      </c>
      <c r="AA322">
        <f t="shared" ref="AA322:AA385" si="27">W322*Y322*(X322-Z322)</f>
        <v>449.24520000000001</v>
      </c>
      <c r="AB322" s="2"/>
    </row>
    <row r="323" spans="20:28" x14ac:dyDescent="0.25">
      <c r="T323">
        <f t="shared" si="26"/>
        <v>7</v>
      </c>
      <c r="U323" t="s">
        <v>199</v>
      </c>
      <c r="V323" s="3">
        <v>40355.416666666664</v>
      </c>
      <c r="W323" s="27">
        <v>1</v>
      </c>
      <c r="X323" s="2">
        <v>46.38</v>
      </c>
      <c r="Y323" s="2">
        <v>18.86</v>
      </c>
      <c r="Z323" s="2">
        <v>18.86</v>
      </c>
      <c r="AA323">
        <f t="shared" si="27"/>
        <v>519.02719999999999</v>
      </c>
      <c r="AB323" s="2"/>
    </row>
    <row r="324" spans="20:28" x14ac:dyDescent="0.25">
      <c r="T324">
        <f t="shared" si="26"/>
        <v>7</v>
      </c>
      <c r="U324" t="s">
        <v>199</v>
      </c>
      <c r="V324" s="3">
        <v>40355.458333333336</v>
      </c>
      <c r="W324" s="27">
        <v>1</v>
      </c>
      <c r="X324" s="2">
        <v>48.61</v>
      </c>
      <c r="Y324" s="2">
        <v>18.86</v>
      </c>
      <c r="Z324" s="2">
        <v>18.86</v>
      </c>
      <c r="AA324">
        <f t="shared" si="27"/>
        <v>561.08500000000004</v>
      </c>
      <c r="AB324" s="2"/>
    </row>
    <row r="325" spans="20:28" x14ac:dyDescent="0.25">
      <c r="T325">
        <f t="shared" si="26"/>
        <v>7</v>
      </c>
      <c r="U325" t="s">
        <v>199</v>
      </c>
      <c r="V325" s="3">
        <v>40355.5</v>
      </c>
      <c r="W325" s="27">
        <v>1</v>
      </c>
      <c r="X325" s="2">
        <v>47</v>
      </c>
      <c r="Y325" s="2">
        <v>18.86</v>
      </c>
      <c r="Z325" s="2">
        <v>18.86</v>
      </c>
      <c r="AA325">
        <f t="shared" si="27"/>
        <v>530.72040000000004</v>
      </c>
      <c r="AB325" s="2"/>
    </row>
    <row r="326" spans="20:28" x14ac:dyDescent="0.25">
      <c r="T326">
        <f t="shared" si="26"/>
        <v>7</v>
      </c>
      <c r="U326" t="s">
        <v>199</v>
      </c>
      <c r="V326" s="3">
        <v>40355.541666666664</v>
      </c>
      <c r="W326" s="27">
        <v>1</v>
      </c>
      <c r="X326" s="2">
        <v>42.07</v>
      </c>
      <c r="Y326" s="2">
        <v>18.86</v>
      </c>
      <c r="Z326" s="2">
        <v>18.86</v>
      </c>
      <c r="AA326">
        <f t="shared" si="27"/>
        <v>437.74060000000003</v>
      </c>
      <c r="AB326" s="2"/>
    </row>
    <row r="327" spans="20:28" x14ac:dyDescent="0.25">
      <c r="T327">
        <f t="shared" si="26"/>
        <v>7</v>
      </c>
      <c r="U327" t="s">
        <v>199</v>
      </c>
      <c r="V327" s="3">
        <v>40355.583333333336</v>
      </c>
      <c r="W327" s="27">
        <v>1</v>
      </c>
      <c r="X327" s="2">
        <v>43.94</v>
      </c>
      <c r="Y327" s="2">
        <v>18.86</v>
      </c>
      <c r="Z327" s="2">
        <v>18.86</v>
      </c>
      <c r="AA327">
        <f t="shared" si="27"/>
        <v>473.00879999999995</v>
      </c>
      <c r="AB327" s="2"/>
    </row>
    <row r="328" spans="20:28" x14ac:dyDescent="0.25">
      <c r="T328">
        <f t="shared" si="26"/>
        <v>7</v>
      </c>
      <c r="U328" t="s">
        <v>199</v>
      </c>
      <c r="V328" s="3">
        <v>40355.625</v>
      </c>
      <c r="W328" s="27">
        <v>1</v>
      </c>
      <c r="X328" s="2">
        <v>42.52</v>
      </c>
      <c r="Y328" s="2">
        <v>18.86</v>
      </c>
      <c r="Z328" s="2">
        <v>18.86</v>
      </c>
      <c r="AA328">
        <f t="shared" si="27"/>
        <v>446.22760000000005</v>
      </c>
      <c r="AB328" s="2"/>
    </row>
    <row r="329" spans="20:28" x14ac:dyDescent="0.25">
      <c r="T329">
        <f t="shared" si="26"/>
        <v>7</v>
      </c>
      <c r="U329" t="s">
        <v>199</v>
      </c>
      <c r="V329" s="3">
        <v>40355.666666666664</v>
      </c>
      <c r="W329" s="27">
        <v>1</v>
      </c>
      <c r="X329" s="2">
        <v>41.75</v>
      </c>
      <c r="Y329" s="2">
        <v>18.86</v>
      </c>
      <c r="Z329" s="2">
        <v>18.86</v>
      </c>
      <c r="AA329">
        <f t="shared" si="27"/>
        <v>431.7054</v>
      </c>
      <c r="AB329" s="2"/>
    </row>
    <row r="330" spans="20:28" x14ac:dyDescent="0.25">
      <c r="T330">
        <f t="shared" si="26"/>
        <v>7</v>
      </c>
      <c r="U330" t="s">
        <v>199</v>
      </c>
      <c r="V330" s="3">
        <v>40355.708333333336</v>
      </c>
      <c r="W330" s="27">
        <v>1</v>
      </c>
      <c r="X330" s="2">
        <v>43.77</v>
      </c>
      <c r="Y330" s="2">
        <v>18.86</v>
      </c>
      <c r="Z330" s="2">
        <v>18.86</v>
      </c>
      <c r="AA330">
        <f t="shared" si="27"/>
        <v>469.80260000000004</v>
      </c>
      <c r="AB330" s="2"/>
    </row>
    <row r="331" spans="20:28" x14ac:dyDescent="0.25">
      <c r="T331">
        <f t="shared" si="26"/>
        <v>7</v>
      </c>
      <c r="U331" t="s">
        <v>199</v>
      </c>
      <c r="V331" s="3">
        <v>40355.75</v>
      </c>
      <c r="W331" s="27">
        <v>1</v>
      </c>
      <c r="X331" s="2">
        <v>47.29</v>
      </c>
      <c r="Y331" s="2">
        <v>18.86</v>
      </c>
      <c r="Z331" s="2">
        <v>18.86</v>
      </c>
      <c r="AA331">
        <f t="shared" si="27"/>
        <v>536.18979999999999</v>
      </c>
      <c r="AB331" s="2"/>
    </row>
    <row r="332" spans="20:28" x14ac:dyDescent="0.25">
      <c r="T332">
        <f t="shared" si="26"/>
        <v>7</v>
      </c>
      <c r="U332" t="s">
        <v>199</v>
      </c>
      <c r="V332" s="3">
        <v>40355.791666666664</v>
      </c>
      <c r="W332" s="27">
        <v>1</v>
      </c>
      <c r="X332" s="2">
        <v>47.61</v>
      </c>
      <c r="Y332" s="2">
        <v>18.86</v>
      </c>
      <c r="Z332" s="2">
        <v>18.86</v>
      </c>
      <c r="AA332">
        <f t="shared" si="27"/>
        <v>542.22500000000002</v>
      </c>
      <c r="AB332" s="2"/>
    </row>
    <row r="333" spans="20:28" x14ac:dyDescent="0.25">
      <c r="T333">
        <f t="shared" si="26"/>
        <v>7</v>
      </c>
      <c r="V333" s="3">
        <v>40355.833333333336</v>
      </c>
      <c r="W333" s="27">
        <v>1</v>
      </c>
      <c r="X333" s="2">
        <v>43.43</v>
      </c>
      <c r="Y333" s="2">
        <v>18.86</v>
      </c>
      <c r="Z333" s="2">
        <v>18.86</v>
      </c>
      <c r="AA333">
        <f t="shared" si="27"/>
        <v>463.39019999999999</v>
      </c>
      <c r="AB333" s="2"/>
    </row>
    <row r="334" spans="20:28" x14ac:dyDescent="0.25">
      <c r="T334">
        <f t="shared" si="26"/>
        <v>7</v>
      </c>
      <c r="V334" s="3">
        <v>40355.875</v>
      </c>
      <c r="W334" s="27">
        <v>1</v>
      </c>
      <c r="X334" s="2">
        <v>43.27</v>
      </c>
      <c r="Y334" s="2">
        <v>18.86</v>
      </c>
      <c r="Z334" s="2">
        <v>18.86</v>
      </c>
      <c r="AA334">
        <f t="shared" si="27"/>
        <v>460.37260000000003</v>
      </c>
      <c r="AB334" s="2"/>
    </row>
    <row r="335" spans="20:28" x14ac:dyDescent="0.25">
      <c r="T335">
        <f t="shared" si="26"/>
        <v>7</v>
      </c>
      <c r="V335" s="3">
        <v>40355.916666666664</v>
      </c>
      <c r="W335" s="27">
        <v>1</v>
      </c>
      <c r="X335" s="2">
        <v>47.36</v>
      </c>
      <c r="Y335" s="2">
        <v>18.86</v>
      </c>
      <c r="Z335" s="2">
        <v>18.86</v>
      </c>
      <c r="AA335">
        <f t="shared" si="27"/>
        <v>537.51</v>
      </c>
      <c r="AB335" s="2"/>
    </row>
    <row r="336" spans="20:28" x14ac:dyDescent="0.25">
      <c r="T336">
        <f t="shared" si="26"/>
        <v>7</v>
      </c>
      <c r="V336" s="3">
        <v>40355.958333333336</v>
      </c>
      <c r="W336" s="27">
        <v>1</v>
      </c>
      <c r="X336" s="2">
        <v>44.38</v>
      </c>
      <c r="Y336" s="2">
        <v>18.86</v>
      </c>
      <c r="Z336" s="2">
        <v>18.86</v>
      </c>
      <c r="AA336">
        <f t="shared" si="27"/>
        <v>481.30720000000002</v>
      </c>
      <c r="AB336" s="2"/>
    </row>
    <row r="337" spans="20:28" x14ac:dyDescent="0.25">
      <c r="T337">
        <f t="shared" si="26"/>
        <v>1</v>
      </c>
      <c r="V337" s="3">
        <v>40356</v>
      </c>
      <c r="W337" s="27">
        <v>1</v>
      </c>
      <c r="X337" s="2">
        <v>46.09</v>
      </c>
      <c r="Y337" s="2">
        <v>76.27</v>
      </c>
      <c r="Z337" s="2">
        <v>76.27</v>
      </c>
      <c r="AA337">
        <f t="shared" si="27"/>
        <v>-2301.8285999999994</v>
      </c>
    </row>
    <row r="338" spans="20:28" x14ac:dyDescent="0.25">
      <c r="T338">
        <f t="shared" si="26"/>
        <v>1</v>
      </c>
      <c r="V338" s="3">
        <v>40356.041666666664</v>
      </c>
      <c r="W338" s="27">
        <v>1</v>
      </c>
      <c r="X338" s="2">
        <v>40.270000000000003</v>
      </c>
      <c r="Y338" s="2">
        <v>76.27</v>
      </c>
      <c r="Z338" s="2">
        <v>76.27</v>
      </c>
      <c r="AA338">
        <f t="shared" si="27"/>
        <v>-2745.7199999999993</v>
      </c>
      <c r="AB338" s="2"/>
    </row>
    <row r="339" spans="20:28" x14ac:dyDescent="0.25">
      <c r="T339">
        <f t="shared" si="26"/>
        <v>1</v>
      </c>
      <c r="V339" s="3">
        <v>40356.083333333336</v>
      </c>
      <c r="W339" s="27">
        <v>1</v>
      </c>
      <c r="X339" s="2">
        <v>29.71</v>
      </c>
      <c r="Y339" s="2">
        <v>76.27</v>
      </c>
      <c r="Z339" s="2">
        <v>76.27</v>
      </c>
      <c r="AA339">
        <f t="shared" si="27"/>
        <v>-3551.1311999999994</v>
      </c>
      <c r="AB339" s="2"/>
    </row>
    <row r="340" spans="20:28" x14ac:dyDescent="0.25">
      <c r="T340">
        <f t="shared" si="26"/>
        <v>1</v>
      </c>
      <c r="V340" s="3">
        <v>40356.125</v>
      </c>
      <c r="W340" s="27">
        <v>1</v>
      </c>
      <c r="X340" s="2">
        <v>25.77</v>
      </c>
      <c r="Y340" s="2">
        <v>76.27</v>
      </c>
      <c r="Z340" s="2">
        <v>76.27</v>
      </c>
      <c r="AA340">
        <f t="shared" si="27"/>
        <v>-3851.6349999999998</v>
      </c>
      <c r="AB340" s="2"/>
    </row>
    <row r="341" spans="20:28" x14ac:dyDescent="0.25">
      <c r="T341">
        <f t="shared" si="26"/>
        <v>1</v>
      </c>
      <c r="V341" s="3">
        <v>40356.166666666664</v>
      </c>
      <c r="W341" s="27">
        <v>1</v>
      </c>
      <c r="X341" s="2">
        <v>18.57</v>
      </c>
      <c r="Y341" s="2">
        <v>76.27</v>
      </c>
      <c r="Z341" s="2">
        <v>76.27</v>
      </c>
      <c r="AA341">
        <f t="shared" si="27"/>
        <v>-4400.7789999999995</v>
      </c>
      <c r="AB341" s="2"/>
    </row>
    <row r="342" spans="20:28" x14ac:dyDescent="0.25">
      <c r="T342">
        <f t="shared" si="26"/>
        <v>1</v>
      </c>
      <c r="V342" s="3">
        <v>40356.208333333336</v>
      </c>
      <c r="W342" s="27">
        <v>1</v>
      </c>
      <c r="X342" s="2">
        <v>11.26</v>
      </c>
      <c r="Y342" s="2">
        <v>76.27</v>
      </c>
      <c r="Z342" s="2">
        <v>76.27</v>
      </c>
      <c r="AA342">
        <f t="shared" si="27"/>
        <v>-4958.3126999999995</v>
      </c>
      <c r="AB342" s="2"/>
    </row>
    <row r="343" spans="20:28" x14ac:dyDescent="0.25">
      <c r="T343">
        <f t="shared" si="26"/>
        <v>1</v>
      </c>
      <c r="V343" s="3">
        <v>40356.25</v>
      </c>
      <c r="W343" s="27">
        <v>1</v>
      </c>
      <c r="X343" s="2">
        <v>25.03</v>
      </c>
      <c r="Y343" s="2">
        <v>76.27</v>
      </c>
      <c r="Z343" s="2">
        <v>76.27</v>
      </c>
      <c r="AA343">
        <f t="shared" si="27"/>
        <v>-3908.0747999999994</v>
      </c>
      <c r="AB343" s="2"/>
    </row>
    <row r="344" spans="20:28" x14ac:dyDescent="0.25">
      <c r="T344">
        <f t="shared" si="26"/>
        <v>1</v>
      </c>
      <c r="V344" s="3">
        <v>40356.291666666664</v>
      </c>
      <c r="W344" s="27">
        <v>1</v>
      </c>
      <c r="X344" s="2">
        <v>29.77</v>
      </c>
      <c r="Y344" s="2">
        <v>76.27</v>
      </c>
      <c r="Z344" s="2">
        <v>76.27</v>
      </c>
      <c r="AA344">
        <f t="shared" si="27"/>
        <v>-3546.5549999999998</v>
      </c>
      <c r="AB344" s="2"/>
    </row>
    <row r="345" spans="20:28" x14ac:dyDescent="0.25">
      <c r="T345">
        <f t="shared" si="26"/>
        <v>1</v>
      </c>
      <c r="U345" t="s">
        <v>199</v>
      </c>
      <c r="V345" s="3">
        <v>40356.333333333336</v>
      </c>
      <c r="W345" s="27">
        <v>1</v>
      </c>
      <c r="X345" s="2">
        <v>33.64</v>
      </c>
      <c r="Y345" s="2">
        <v>76.27</v>
      </c>
      <c r="Z345" s="2">
        <v>76.27</v>
      </c>
      <c r="AA345">
        <f t="shared" si="27"/>
        <v>-3251.3900999999996</v>
      </c>
      <c r="AB345" s="2"/>
    </row>
    <row r="346" spans="20:28" x14ac:dyDescent="0.25">
      <c r="T346">
        <f t="shared" si="26"/>
        <v>1</v>
      </c>
      <c r="U346" t="s">
        <v>199</v>
      </c>
      <c r="V346" s="3">
        <v>40356.375</v>
      </c>
      <c r="W346" s="27">
        <v>1</v>
      </c>
      <c r="X346" s="2">
        <v>38.479999999999997</v>
      </c>
      <c r="Y346" s="2">
        <v>76.27</v>
      </c>
      <c r="Z346" s="2">
        <v>76.27</v>
      </c>
      <c r="AA346">
        <f t="shared" si="27"/>
        <v>-2882.2432999999996</v>
      </c>
      <c r="AB346" s="2"/>
    </row>
    <row r="347" spans="20:28" x14ac:dyDescent="0.25">
      <c r="T347">
        <f t="shared" si="26"/>
        <v>1</v>
      </c>
      <c r="U347" t="s">
        <v>199</v>
      </c>
      <c r="V347" s="3">
        <v>40356.416666666664</v>
      </c>
      <c r="W347" s="27">
        <v>1</v>
      </c>
      <c r="X347" s="2">
        <v>41.85</v>
      </c>
      <c r="Y347" s="2">
        <v>76.27</v>
      </c>
      <c r="Z347" s="2">
        <v>76.27</v>
      </c>
      <c r="AA347">
        <f t="shared" si="27"/>
        <v>-2625.2133999999996</v>
      </c>
      <c r="AB347" s="2"/>
    </row>
    <row r="348" spans="20:28" x14ac:dyDescent="0.25">
      <c r="T348">
        <f t="shared" si="26"/>
        <v>1</v>
      </c>
      <c r="U348" t="s">
        <v>199</v>
      </c>
      <c r="V348" s="3">
        <v>40356.458333333336</v>
      </c>
      <c r="W348" s="27">
        <v>1</v>
      </c>
      <c r="X348" s="2">
        <v>47.93</v>
      </c>
      <c r="Y348" s="2">
        <v>76.27</v>
      </c>
      <c r="Z348" s="2">
        <v>76.27</v>
      </c>
      <c r="AA348">
        <f t="shared" si="27"/>
        <v>-2161.4917999999998</v>
      </c>
      <c r="AB348" s="2"/>
    </row>
    <row r="349" spans="20:28" x14ac:dyDescent="0.25">
      <c r="T349">
        <f t="shared" si="26"/>
        <v>1</v>
      </c>
      <c r="U349" t="s">
        <v>199</v>
      </c>
      <c r="V349" s="3">
        <v>40356.5</v>
      </c>
      <c r="W349" s="27">
        <v>1</v>
      </c>
      <c r="X349" s="2">
        <v>47.57</v>
      </c>
      <c r="Y349" s="2">
        <v>76.27</v>
      </c>
      <c r="Z349" s="2">
        <v>76.27</v>
      </c>
      <c r="AA349">
        <f t="shared" si="27"/>
        <v>-2188.9489999999996</v>
      </c>
      <c r="AB349" s="2"/>
    </row>
    <row r="350" spans="20:28" x14ac:dyDescent="0.25">
      <c r="T350">
        <f t="shared" si="26"/>
        <v>1</v>
      </c>
      <c r="U350" t="s">
        <v>199</v>
      </c>
      <c r="V350" s="3">
        <v>40356.541666666664</v>
      </c>
      <c r="W350" s="27">
        <v>1</v>
      </c>
      <c r="X350" s="2">
        <v>46.64</v>
      </c>
      <c r="Y350" s="2">
        <v>76.27</v>
      </c>
      <c r="Z350" s="2">
        <v>76.27</v>
      </c>
      <c r="AA350">
        <f t="shared" si="27"/>
        <v>-2259.8800999999994</v>
      </c>
      <c r="AB350" s="2"/>
    </row>
    <row r="351" spans="20:28" x14ac:dyDescent="0.25">
      <c r="T351">
        <f t="shared" si="26"/>
        <v>1</v>
      </c>
      <c r="U351" t="s">
        <v>199</v>
      </c>
      <c r="V351" s="3">
        <v>40356.583333333336</v>
      </c>
      <c r="W351" s="27">
        <v>1</v>
      </c>
      <c r="X351" s="2">
        <v>41.64</v>
      </c>
      <c r="Y351" s="2">
        <v>76.27</v>
      </c>
      <c r="Z351" s="2">
        <v>76.27</v>
      </c>
      <c r="AA351">
        <f t="shared" si="27"/>
        <v>-2641.2300999999993</v>
      </c>
      <c r="AB351" s="2"/>
    </row>
    <row r="352" spans="20:28" x14ac:dyDescent="0.25">
      <c r="T352">
        <f t="shared" si="26"/>
        <v>1</v>
      </c>
      <c r="U352" t="s">
        <v>199</v>
      </c>
      <c r="V352" s="3">
        <v>40356.625</v>
      </c>
      <c r="W352" s="27">
        <v>1</v>
      </c>
      <c r="X352" s="2">
        <v>42.07</v>
      </c>
      <c r="Y352" s="2">
        <v>76.27</v>
      </c>
      <c r="Z352" s="2">
        <v>76.27</v>
      </c>
      <c r="AA352">
        <f t="shared" si="27"/>
        <v>-2608.4339999999997</v>
      </c>
      <c r="AB352" s="2"/>
    </row>
    <row r="353" spans="20:28" x14ac:dyDescent="0.25">
      <c r="T353">
        <f t="shared" si="26"/>
        <v>1</v>
      </c>
      <c r="U353" t="s">
        <v>199</v>
      </c>
      <c r="V353" s="3">
        <v>40356.666666666664</v>
      </c>
      <c r="W353" s="27">
        <v>1</v>
      </c>
      <c r="X353" s="2">
        <v>46.32</v>
      </c>
      <c r="Y353" s="2">
        <v>76.27</v>
      </c>
      <c r="Z353" s="2">
        <v>76.27</v>
      </c>
      <c r="AA353">
        <f t="shared" si="27"/>
        <v>-2284.2864999999997</v>
      </c>
      <c r="AB353" s="2"/>
    </row>
    <row r="354" spans="20:28" x14ac:dyDescent="0.25">
      <c r="T354">
        <f t="shared" si="26"/>
        <v>1</v>
      </c>
      <c r="U354" t="s">
        <v>199</v>
      </c>
      <c r="V354" s="3">
        <v>40356.708333333336</v>
      </c>
      <c r="W354" s="27">
        <v>1</v>
      </c>
      <c r="X354" s="2">
        <v>46.78</v>
      </c>
      <c r="Y354" s="2">
        <v>76.27</v>
      </c>
      <c r="Z354" s="2">
        <v>76.27</v>
      </c>
      <c r="AA354">
        <f t="shared" si="27"/>
        <v>-2249.2022999999995</v>
      </c>
      <c r="AB354" s="2"/>
    </row>
    <row r="355" spans="20:28" x14ac:dyDescent="0.25">
      <c r="T355">
        <f t="shared" si="26"/>
        <v>1</v>
      </c>
      <c r="U355" t="s">
        <v>199</v>
      </c>
      <c r="V355" s="3">
        <v>40356.75</v>
      </c>
      <c r="W355" s="27">
        <v>1</v>
      </c>
      <c r="X355" s="2">
        <v>48.96</v>
      </c>
      <c r="Y355" s="2">
        <v>76.27</v>
      </c>
      <c r="Z355" s="2">
        <v>76.27</v>
      </c>
      <c r="AA355">
        <f t="shared" si="27"/>
        <v>-2082.9336999999996</v>
      </c>
      <c r="AB355" s="2"/>
    </row>
    <row r="356" spans="20:28" x14ac:dyDescent="0.25">
      <c r="T356">
        <f t="shared" si="26"/>
        <v>1</v>
      </c>
      <c r="U356" t="s">
        <v>199</v>
      </c>
      <c r="V356" s="3">
        <v>40356.791666666664</v>
      </c>
      <c r="W356" s="27">
        <v>1</v>
      </c>
      <c r="X356" s="2">
        <v>49.27</v>
      </c>
      <c r="Y356" s="2">
        <v>76.27</v>
      </c>
      <c r="Z356" s="2">
        <v>76.27</v>
      </c>
      <c r="AA356">
        <f t="shared" si="27"/>
        <v>-2059.2899999999995</v>
      </c>
      <c r="AB356" s="2"/>
    </row>
    <row r="357" spans="20:28" x14ac:dyDescent="0.25">
      <c r="T357">
        <f t="shared" si="26"/>
        <v>1</v>
      </c>
      <c r="V357" s="3">
        <v>40356.833333333336</v>
      </c>
      <c r="W357" s="27">
        <v>1</v>
      </c>
      <c r="X357" s="2">
        <v>49.68</v>
      </c>
      <c r="Y357" s="2">
        <v>76.27</v>
      </c>
      <c r="Z357" s="2">
        <v>76.27</v>
      </c>
      <c r="AA357">
        <f t="shared" si="27"/>
        <v>-2028.0192999999997</v>
      </c>
      <c r="AB357" s="2"/>
    </row>
    <row r="358" spans="20:28" x14ac:dyDescent="0.25">
      <c r="T358">
        <f t="shared" si="26"/>
        <v>1</v>
      </c>
      <c r="V358" s="3">
        <v>40356.875</v>
      </c>
      <c r="W358" s="27">
        <v>1</v>
      </c>
      <c r="X358" s="2">
        <v>49.04</v>
      </c>
      <c r="Y358" s="2">
        <v>76.27</v>
      </c>
      <c r="Z358" s="2">
        <v>76.27</v>
      </c>
      <c r="AA358">
        <f t="shared" si="27"/>
        <v>-2076.8320999999996</v>
      </c>
      <c r="AB358" s="2"/>
    </row>
    <row r="359" spans="20:28" x14ac:dyDescent="0.25">
      <c r="T359">
        <f t="shared" si="26"/>
        <v>1</v>
      </c>
      <c r="V359" s="3">
        <v>40356.916666666664</v>
      </c>
      <c r="W359" s="27">
        <v>1</v>
      </c>
      <c r="X359" s="2">
        <v>51.35</v>
      </c>
      <c r="Y359" s="2">
        <v>76.27</v>
      </c>
      <c r="Z359" s="2">
        <v>76.27</v>
      </c>
      <c r="AA359">
        <f t="shared" si="27"/>
        <v>-1900.6483999999996</v>
      </c>
      <c r="AB359" s="2"/>
    </row>
    <row r="360" spans="20:28" x14ac:dyDescent="0.25">
      <c r="T360">
        <f t="shared" si="26"/>
        <v>1</v>
      </c>
      <c r="V360" s="3">
        <v>40356.958333333336</v>
      </c>
      <c r="W360" s="27">
        <v>1</v>
      </c>
      <c r="X360" s="2">
        <v>48.57</v>
      </c>
      <c r="Y360" s="2">
        <v>76.27</v>
      </c>
      <c r="Z360" s="2">
        <v>76.27</v>
      </c>
      <c r="AA360">
        <f t="shared" si="27"/>
        <v>-2112.6789999999996</v>
      </c>
      <c r="AB360" s="2"/>
    </row>
    <row r="361" spans="20:28" x14ac:dyDescent="0.25">
      <c r="T361">
        <f t="shared" si="26"/>
        <v>2</v>
      </c>
      <c r="V361" s="3">
        <v>40357</v>
      </c>
      <c r="W361" s="27">
        <v>1</v>
      </c>
      <c r="X361" s="2">
        <v>41.23</v>
      </c>
      <c r="Y361" s="2">
        <v>93.89</v>
      </c>
      <c r="Z361" s="2">
        <v>93.89</v>
      </c>
      <c r="AA361">
        <f t="shared" si="27"/>
        <v>-4944.2474000000002</v>
      </c>
    </row>
    <row r="362" spans="20:28" x14ac:dyDescent="0.25">
      <c r="T362">
        <f t="shared" si="26"/>
        <v>2</v>
      </c>
      <c r="V362" s="3">
        <v>40357.041666666664</v>
      </c>
      <c r="W362" s="27">
        <v>1</v>
      </c>
      <c r="X362" s="2">
        <v>40.270000000000003</v>
      </c>
      <c r="Y362" s="2">
        <v>93.89</v>
      </c>
      <c r="Z362" s="2">
        <v>93.89</v>
      </c>
      <c r="AA362">
        <f t="shared" si="27"/>
        <v>-5034.3818000000001</v>
      </c>
      <c r="AB362" s="2"/>
    </row>
    <row r="363" spans="20:28" x14ac:dyDescent="0.25">
      <c r="T363">
        <f t="shared" si="26"/>
        <v>2</v>
      </c>
      <c r="V363" s="3">
        <v>40357.083333333336</v>
      </c>
      <c r="W363" s="27">
        <v>1</v>
      </c>
      <c r="X363" s="2">
        <v>38.090000000000003</v>
      </c>
      <c r="Y363" s="2">
        <v>93.89</v>
      </c>
      <c r="Z363" s="2">
        <v>93.89</v>
      </c>
      <c r="AA363">
        <f t="shared" si="27"/>
        <v>-5239.0619999999999</v>
      </c>
      <c r="AB363" s="2"/>
    </row>
    <row r="364" spans="20:28" x14ac:dyDescent="0.25">
      <c r="T364">
        <f t="shared" si="26"/>
        <v>2</v>
      </c>
      <c r="V364" s="3">
        <v>40357.125</v>
      </c>
      <c r="W364" s="27">
        <v>1</v>
      </c>
      <c r="X364" s="2">
        <v>34.29</v>
      </c>
      <c r="Y364" s="2">
        <v>93.89</v>
      </c>
      <c r="Z364" s="2">
        <v>93.89</v>
      </c>
      <c r="AA364">
        <f t="shared" si="27"/>
        <v>-5595.8440000000001</v>
      </c>
      <c r="AB364" s="2"/>
    </row>
    <row r="365" spans="20:28" x14ac:dyDescent="0.25">
      <c r="T365">
        <f t="shared" si="26"/>
        <v>2</v>
      </c>
      <c r="V365" s="3">
        <v>40357.166666666664</v>
      </c>
      <c r="W365" s="27">
        <v>1</v>
      </c>
      <c r="X365" s="2">
        <v>34.39</v>
      </c>
      <c r="Y365" s="2">
        <v>93.89</v>
      </c>
      <c r="Z365" s="2">
        <v>93.89</v>
      </c>
      <c r="AA365">
        <f t="shared" si="27"/>
        <v>-5586.4549999999999</v>
      </c>
      <c r="AB365" s="2"/>
    </row>
    <row r="366" spans="20:28" x14ac:dyDescent="0.25">
      <c r="T366">
        <f t="shared" si="26"/>
        <v>2</v>
      </c>
      <c r="V366" s="3">
        <v>40357.208333333336</v>
      </c>
      <c r="W366" s="27">
        <v>1</v>
      </c>
      <c r="X366" s="2">
        <v>38.5</v>
      </c>
      <c r="Y366" s="2">
        <v>93.89</v>
      </c>
      <c r="Z366" s="2">
        <v>93.89</v>
      </c>
      <c r="AA366">
        <f t="shared" si="27"/>
        <v>-5200.5671000000002</v>
      </c>
      <c r="AB366" s="2"/>
    </row>
    <row r="367" spans="20:28" x14ac:dyDescent="0.25">
      <c r="T367">
        <f t="shared" si="26"/>
        <v>2</v>
      </c>
      <c r="V367" s="3">
        <v>40357.25</v>
      </c>
      <c r="W367" s="27">
        <v>1</v>
      </c>
      <c r="X367" s="2">
        <v>48.71</v>
      </c>
      <c r="Y367" s="2">
        <v>93.89</v>
      </c>
      <c r="Z367" s="2">
        <v>93.89</v>
      </c>
      <c r="AA367">
        <f t="shared" si="27"/>
        <v>-4241.9502000000002</v>
      </c>
      <c r="AB367" s="2"/>
    </row>
    <row r="368" spans="20:28" x14ac:dyDescent="0.25">
      <c r="T368">
        <f t="shared" si="26"/>
        <v>2</v>
      </c>
      <c r="V368" s="3">
        <v>40357.291666666664</v>
      </c>
      <c r="W368" s="27">
        <v>1</v>
      </c>
      <c r="X368" s="2">
        <v>51.78</v>
      </c>
      <c r="Y368" s="2">
        <v>93.89</v>
      </c>
      <c r="Z368" s="2">
        <v>93.89</v>
      </c>
      <c r="AA368">
        <f t="shared" si="27"/>
        <v>-3953.7078999999999</v>
      </c>
      <c r="AB368" s="2"/>
    </row>
    <row r="369" spans="20:28" x14ac:dyDescent="0.25">
      <c r="T369">
        <f t="shared" si="26"/>
        <v>2</v>
      </c>
      <c r="U369" t="s">
        <v>199</v>
      </c>
      <c r="V369" s="3">
        <v>40357.333333333336</v>
      </c>
      <c r="W369" s="27">
        <v>1</v>
      </c>
      <c r="X369" s="2">
        <v>52.01</v>
      </c>
      <c r="Y369" s="2">
        <v>5.34</v>
      </c>
      <c r="Z369" s="2">
        <v>12.22</v>
      </c>
      <c r="AA369">
        <f t="shared" si="27"/>
        <v>212.4786</v>
      </c>
      <c r="AB369" s="2"/>
    </row>
    <row r="370" spans="20:28" x14ac:dyDescent="0.25">
      <c r="T370">
        <f t="shared" si="26"/>
        <v>2</v>
      </c>
      <c r="U370" t="s">
        <v>199</v>
      </c>
      <c r="V370" s="3">
        <v>40357.375</v>
      </c>
      <c r="W370" s="27">
        <v>1</v>
      </c>
      <c r="X370" s="2">
        <v>51.95</v>
      </c>
      <c r="Y370" s="2">
        <v>5.34</v>
      </c>
      <c r="Z370" s="2">
        <v>12.22</v>
      </c>
      <c r="AA370">
        <f t="shared" si="27"/>
        <v>212.15820000000002</v>
      </c>
      <c r="AB370" s="2"/>
    </row>
    <row r="371" spans="20:28" x14ac:dyDescent="0.25">
      <c r="T371">
        <f t="shared" si="26"/>
        <v>2</v>
      </c>
      <c r="U371" t="s">
        <v>199</v>
      </c>
      <c r="V371" s="3">
        <v>40357.416666666664</v>
      </c>
      <c r="W371" s="27">
        <v>1</v>
      </c>
      <c r="X371" s="2">
        <v>52.28</v>
      </c>
      <c r="Y371" s="2">
        <v>5.34</v>
      </c>
      <c r="Z371" s="2">
        <v>12.22</v>
      </c>
      <c r="AA371">
        <f t="shared" si="27"/>
        <v>213.9204</v>
      </c>
      <c r="AB371" s="2"/>
    </row>
    <row r="372" spans="20:28" x14ac:dyDescent="0.25">
      <c r="T372">
        <f t="shared" si="26"/>
        <v>2</v>
      </c>
      <c r="U372" t="s">
        <v>199</v>
      </c>
      <c r="V372" s="3">
        <v>40357.458333333336</v>
      </c>
      <c r="W372" s="27">
        <v>1</v>
      </c>
      <c r="X372" s="2">
        <v>52.37</v>
      </c>
      <c r="Y372" s="2">
        <v>5.34</v>
      </c>
      <c r="Z372" s="2">
        <v>12.22</v>
      </c>
      <c r="AA372">
        <f t="shared" si="27"/>
        <v>214.40099999999998</v>
      </c>
      <c r="AB372" s="2"/>
    </row>
    <row r="373" spans="20:28" x14ac:dyDescent="0.25">
      <c r="T373">
        <f t="shared" si="26"/>
        <v>2</v>
      </c>
      <c r="U373" t="s">
        <v>199</v>
      </c>
      <c r="V373" s="3">
        <v>40357.5</v>
      </c>
      <c r="W373" s="27">
        <v>1</v>
      </c>
      <c r="X373" s="2">
        <v>52.29</v>
      </c>
      <c r="Y373" s="2">
        <v>5.34</v>
      </c>
      <c r="Z373" s="2">
        <v>12.22</v>
      </c>
      <c r="AA373">
        <f t="shared" si="27"/>
        <v>213.97379999999998</v>
      </c>
      <c r="AB373" s="2"/>
    </row>
    <row r="374" spans="20:28" x14ac:dyDescent="0.25">
      <c r="T374">
        <f t="shared" si="26"/>
        <v>2</v>
      </c>
      <c r="U374" t="s">
        <v>199</v>
      </c>
      <c r="V374" s="3">
        <v>40357.541666666664</v>
      </c>
      <c r="W374" s="27">
        <v>1</v>
      </c>
      <c r="X374" s="2">
        <v>51.95</v>
      </c>
      <c r="Y374" s="2">
        <v>5.34</v>
      </c>
      <c r="Z374" s="2">
        <v>12.22</v>
      </c>
      <c r="AA374">
        <f t="shared" si="27"/>
        <v>212.15820000000002</v>
      </c>
      <c r="AB374" s="2"/>
    </row>
    <row r="375" spans="20:28" x14ac:dyDescent="0.25">
      <c r="T375">
        <f t="shared" si="26"/>
        <v>2</v>
      </c>
      <c r="U375" t="s">
        <v>199</v>
      </c>
      <c r="V375" s="3">
        <v>40357.583333333336</v>
      </c>
      <c r="W375" s="27">
        <v>1</v>
      </c>
      <c r="X375" s="2">
        <v>51.91</v>
      </c>
      <c r="Y375" s="2">
        <v>5.34</v>
      </c>
      <c r="Z375" s="2">
        <v>12.22</v>
      </c>
      <c r="AA375">
        <f t="shared" si="27"/>
        <v>211.94459999999998</v>
      </c>
      <c r="AB375" s="2"/>
    </row>
    <row r="376" spans="20:28" x14ac:dyDescent="0.25">
      <c r="T376">
        <f t="shared" si="26"/>
        <v>2</v>
      </c>
      <c r="U376" t="s">
        <v>199</v>
      </c>
      <c r="V376" s="3">
        <v>40357.625</v>
      </c>
      <c r="W376" s="27">
        <v>1</v>
      </c>
      <c r="X376" s="2">
        <v>51.8</v>
      </c>
      <c r="Y376" s="2">
        <v>5.34</v>
      </c>
      <c r="Z376" s="2">
        <v>12.22</v>
      </c>
      <c r="AA376">
        <f t="shared" si="27"/>
        <v>211.35719999999998</v>
      </c>
      <c r="AB376" s="2"/>
    </row>
    <row r="377" spans="20:28" x14ac:dyDescent="0.25">
      <c r="T377">
        <f t="shared" si="26"/>
        <v>2</v>
      </c>
      <c r="U377" t="s">
        <v>199</v>
      </c>
      <c r="V377" s="3">
        <v>40357.666666666664</v>
      </c>
      <c r="W377" s="27">
        <v>1</v>
      </c>
      <c r="X377" s="2">
        <v>51.82</v>
      </c>
      <c r="Y377" s="2">
        <v>5.34</v>
      </c>
      <c r="Z377" s="2">
        <v>12.22</v>
      </c>
      <c r="AA377">
        <f t="shared" si="27"/>
        <v>211.464</v>
      </c>
      <c r="AB377" s="2"/>
    </row>
    <row r="378" spans="20:28" x14ac:dyDescent="0.25">
      <c r="T378">
        <f t="shared" si="26"/>
        <v>2</v>
      </c>
      <c r="U378" t="s">
        <v>199</v>
      </c>
      <c r="V378" s="3">
        <v>40357.708333333336</v>
      </c>
      <c r="W378" s="27">
        <v>1</v>
      </c>
      <c r="X378" s="2">
        <v>52.07</v>
      </c>
      <c r="Y378" s="2">
        <v>5.34</v>
      </c>
      <c r="Z378" s="2">
        <v>12.22</v>
      </c>
      <c r="AA378">
        <f t="shared" si="27"/>
        <v>212.79900000000001</v>
      </c>
      <c r="AB378" s="2"/>
    </row>
    <row r="379" spans="20:28" x14ac:dyDescent="0.25">
      <c r="T379">
        <f t="shared" si="26"/>
        <v>2</v>
      </c>
      <c r="U379" t="s">
        <v>199</v>
      </c>
      <c r="V379" s="3">
        <v>40357.75</v>
      </c>
      <c r="W379" s="27">
        <v>1</v>
      </c>
      <c r="X379" s="2">
        <v>52.18</v>
      </c>
      <c r="Y379" s="2">
        <v>5.34</v>
      </c>
      <c r="Z379" s="2">
        <v>12.22</v>
      </c>
      <c r="AA379">
        <f t="shared" si="27"/>
        <v>213.38640000000001</v>
      </c>
      <c r="AB379" s="2"/>
    </row>
    <row r="380" spans="20:28" x14ac:dyDescent="0.25">
      <c r="T380">
        <f t="shared" si="26"/>
        <v>2</v>
      </c>
      <c r="U380" t="s">
        <v>199</v>
      </c>
      <c r="V380" s="3">
        <v>40357.791666666664</v>
      </c>
      <c r="W380" s="27">
        <v>1</v>
      </c>
      <c r="X380" s="2">
        <v>51.83</v>
      </c>
      <c r="Y380" s="2">
        <v>5.34</v>
      </c>
      <c r="Z380" s="2">
        <v>12.22</v>
      </c>
      <c r="AA380">
        <f t="shared" si="27"/>
        <v>211.51739999999998</v>
      </c>
      <c r="AB380" s="2"/>
    </row>
    <row r="381" spans="20:28" x14ac:dyDescent="0.25">
      <c r="T381">
        <f t="shared" si="26"/>
        <v>2</v>
      </c>
      <c r="V381" s="3">
        <v>40357.833333333336</v>
      </c>
      <c r="W381" s="27">
        <v>1</v>
      </c>
      <c r="X381" s="2">
        <v>50.03</v>
      </c>
      <c r="Y381" s="2">
        <v>93.89</v>
      </c>
      <c r="Z381" s="2">
        <v>93.89</v>
      </c>
      <c r="AA381">
        <f t="shared" si="27"/>
        <v>-4118.0154000000002</v>
      </c>
      <c r="AB381" s="2"/>
    </row>
    <row r="382" spans="20:28" x14ac:dyDescent="0.25">
      <c r="T382">
        <f t="shared" si="26"/>
        <v>2</v>
      </c>
      <c r="V382" s="3">
        <v>40357.875</v>
      </c>
      <c r="W382" s="27">
        <v>1</v>
      </c>
      <c r="X382" s="2">
        <v>46.15</v>
      </c>
      <c r="Y382" s="2">
        <v>93.89</v>
      </c>
      <c r="Z382" s="2">
        <v>93.89</v>
      </c>
      <c r="AA382">
        <f t="shared" si="27"/>
        <v>-4482.3086000000003</v>
      </c>
      <c r="AB382" s="2"/>
    </row>
    <row r="383" spans="20:28" x14ac:dyDescent="0.25">
      <c r="T383">
        <f t="shared" si="26"/>
        <v>2</v>
      </c>
      <c r="V383" s="3">
        <v>40357.916666666664</v>
      </c>
      <c r="W383" s="27">
        <v>1</v>
      </c>
      <c r="X383" s="2">
        <v>50.56</v>
      </c>
      <c r="Y383" s="2">
        <v>93.89</v>
      </c>
      <c r="Z383" s="2">
        <v>93.89</v>
      </c>
      <c r="AA383">
        <f t="shared" si="27"/>
        <v>-4068.2536999999998</v>
      </c>
      <c r="AB383" s="2"/>
    </row>
    <row r="384" spans="20:28" x14ac:dyDescent="0.25">
      <c r="T384">
        <f t="shared" si="26"/>
        <v>2</v>
      </c>
      <c r="V384" s="3">
        <v>40357.958333333336</v>
      </c>
      <c r="W384" s="27">
        <v>1</v>
      </c>
      <c r="X384" s="2">
        <v>46.83</v>
      </c>
      <c r="Y384" s="2">
        <v>93.89</v>
      </c>
      <c r="Z384" s="2">
        <v>93.89</v>
      </c>
      <c r="AA384">
        <f t="shared" si="27"/>
        <v>-4418.4634000000005</v>
      </c>
      <c r="AB384" s="2"/>
    </row>
    <row r="385" spans="20:28" x14ac:dyDescent="0.25">
      <c r="T385">
        <f t="shared" si="26"/>
        <v>3</v>
      </c>
      <c r="V385" s="3">
        <v>40358</v>
      </c>
      <c r="W385" s="27">
        <v>1</v>
      </c>
      <c r="X385" s="2">
        <v>44.06</v>
      </c>
      <c r="Y385" s="2">
        <v>84.55</v>
      </c>
      <c r="Z385" s="2">
        <v>84.55</v>
      </c>
      <c r="AA385">
        <f t="shared" si="27"/>
        <v>-3423.4294999999993</v>
      </c>
    </row>
    <row r="386" spans="20:28" x14ac:dyDescent="0.25">
      <c r="T386">
        <f t="shared" ref="T386:T449" si="28">WEEKDAY(V386)</f>
        <v>3</v>
      </c>
      <c r="V386" s="3">
        <v>40358.041666666664</v>
      </c>
      <c r="W386" s="27">
        <v>1</v>
      </c>
      <c r="X386" s="2">
        <v>41.05</v>
      </c>
      <c r="Y386" s="2">
        <v>84.55</v>
      </c>
      <c r="Z386" s="2">
        <v>84.55</v>
      </c>
      <c r="AA386">
        <f t="shared" ref="AA386:AA449" si="29">W386*Y386*(X386-Z386)</f>
        <v>-3677.9249999999997</v>
      </c>
      <c r="AB386" s="2"/>
    </row>
    <row r="387" spans="20:28" x14ac:dyDescent="0.25">
      <c r="T387">
        <f t="shared" si="28"/>
        <v>3</v>
      </c>
      <c r="V387" s="3">
        <v>40358.083333333336</v>
      </c>
      <c r="W387" s="27">
        <v>1</v>
      </c>
      <c r="X387" s="2">
        <v>40.770000000000003</v>
      </c>
      <c r="Y387" s="2">
        <v>84.55</v>
      </c>
      <c r="Z387" s="2">
        <v>84.55</v>
      </c>
      <c r="AA387">
        <f t="shared" si="29"/>
        <v>-3701.5989999999993</v>
      </c>
      <c r="AB387" s="2"/>
    </row>
    <row r="388" spans="20:28" x14ac:dyDescent="0.25">
      <c r="T388">
        <f t="shared" si="28"/>
        <v>3</v>
      </c>
      <c r="V388" s="3">
        <v>40358.125</v>
      </c>
      <c r="W388" s="27">
        <v>1</v>
      </c>
      <c r="X388" s="2">
        <v>40.71</v>
      </c>
      <c r="Y388" s="2">
        <v>84.55</v>
      </c>
      <c r="Z388" s="2">
        <v>84.55</v>
      </c>
      <c r="AA388">
        <f t="shared" si="29"/>
        <v>-3706.6719999999996</v>
      </c>
      <c r="AB388" s="2"/>
    </row>
    <row r="389" spans="20:28" x14ac:dyDescent="0.25">
      <c r="T389">
        <f t="shared" si="28"/>
        <v>3</v>
      </c>
      <c r="V389" s="3">
        <v>40358.166666666664</v>
      </c>
      <c r="W389" s="27">
        <v>1</v>
      </c>
      <c r="X389" s="2">
        <v>40.1</v>
      </c>
      <c r="Y389" s="2">
        <v>84.55</v>
      </c>
      <c r="Z389" s="2">
        <v>84.55</v>
      </c>
      <c r="AA389">
        <f t="shared" si="29"/>
        <v>-3758.2474999999995</v>
      </c>
      <c r="AB389" s="2"/>
    </row>
    <row r="390" spans="20:28" x14ac:dyDescent="0.25">
      <c r="T390">
        <f t="shared" si="28"/>
        <v>3</v>
      </c>
      <c r="V390" s="3">
        <v>40358.208333333336</v>
      </c>
      <c r="W390" s="27">
        <v>1</v>
      </c>
      <c r="X390" s="2">
        <v>40.79</v>
      </c>
      <c r="Y390" s="2">
        <v>84.55</v>
      </c>
      <c r="Z390" s="2">
        <v>84.55</v>
      </c>
      <c r="AA390">
        <f t="shared" si="29"/>
        <v>-3699.9079999999999</v>
      </c>
      <c r="AB390" s="2"/>
    </row>
    <row r="391" spans="20:28" x14ac:dyDescent="0.25">
      <c r="T391">
        <f t="shared" si="28"/>
        <v>3</v>
      </c>
      <c r="V391" s="3">
        <v>40358.25</v>
      </c>
      <c r="W391" s="27">
        <v>1</v>
      </c>
      <c r="X391" s="2">
        <v>47.17</v>
      </c>
      <c r="Y391" s="2">
        <v>84.55</v>
      </c>
      <c r="Z391" s="2">
        <v>84.55</v>
      </c>
      <c r="AA391">
        <f t="shared" si="29"/>
        <v>-3160.4789999999994</v>
      </c>
      <c r="AB391" s="2"/>
    </row>
    <row r="392" spans="20:28" x14ac:dyDescent="0.25">
      <c r="T392">
        <f t="shared" si="28"/>
        <v>3</v>
      </c>
      <c r="V392" s="3">
        <v>40358.291666666664</v>
      </c>
      <c r="W392" s="27">
        <v>1</v>
      </c>
      <c r="X392" s="2">
        <v>50.73</v>
      </c>
      <c r="Y392" s="2">
        <v>84.55</v>
      </c>
      <c r="Z392" s="2">
        <v>84.55</v>
      </c>
      <c r="AA392">
        <f t="shared" si="29"/>
        <v>-2859.4809999999998</v>
      </c>
      <c r="AB392" s="2"/>
    </row>
    <row r="393" spans="20:28" x14ac:dyDescent="0.25">
      <c r="T393">
        <f t="shared" si="28"/>
        <v>3</v>
      </c>
      <c r="U393" t="s">
        <v>199</v>
      </c>
      <c r="V393" s="3">
        <v>40358.333333333336</v>
      </c>
      <c r="W393" s="27">
        <v>1</v>
      </c>
      <c r="X393" s="2">
        <v>52.13</v>
      </c>
      <c r="Y393" s="2">
        <v>9.98</v>
      </c>
      <c r="Z393" s="2">
        <v>26.47</v>
      </c>
      <c r="AA393">
        <f t="shared" si="29"/>
        <v>256.08680000000004</v>
      </c>
      <c r="AB393" s="2"/>
    </row>
    <row r="394" spans="20:28" x14ac:dyDescent="0.25">
      <c r="T394">
        <f t="shared" si="28"/>
        <v>3</v>
      </c>
      <c r="U394" t="s">
        <v>199</v>
      </c>
      <c r="V394" s="3">
        <v>40358.375</v>
      </c>
      <c r="W394" s="27">
        <v>1</v>
      </c>
      <c r="X394" s="2">
        <v>52.69</v>
      </c>
      <c r="Y394" s="2">
        <v>9.98</v>
      </c>
      <c r="Z394" s="2">
        <v>26.47</v>
      </c>
      <c r="AA394">
        <f t="shared" si="29"/>
        <v>261.67559999999997</v>
      </c>
      <c r="AB394" s="2"/>
    </row>
    <row r="395" spans="20:28" x14ac:dyDescent="0.25">
      <c r="T395">
        <f t="shared" si="28"/>
        <v>3</v>
      </c>
      <c r="U395" t="s">
        <v>199</v>
      </c>
      <c r="V395" s="3">
        <v>40358.416666666664</v>
      </c>
      <c r="W395" s="27">
        <v>1</v>
      </c>
      <c r="X395" s="2">
        <v>52.83</v>
      </c>
      <c r="Y395" s="2">
        <v>9.98</v>
      </c>
      <c r="Z395" s="2">
        <v>26.47</v>
      </c>
      <c r="AA395">
        <f t="shared" si="29"/>
        <v>263.07280000000003</v>
      </c>
      <c r="AB395" s="2"/>
    </row>
    <row r="396" spans="20:28" x14ac:dyDescent="0.25">
      <c r="T396">
        <f t="shared" si="28"/>
        <v>3</v>
      </c>
      <c r="U396" t="s">
        <v>199</v>
      </c>
      <c r="V396" s="3">
        <v>40358.458333333336</v>
      </c>
      <c r="W396" s="27">
        <v>1</v>
      </c>
      <c r="X396" s="2">
        <v>52.55</v>
      </c>
      <c r="Y396" s="2">
        <v>9.98</v>
      </c>
      <c r="Z396" s="2">
        <v>26.47</v>
      </c>
      <c r="AA396">
        <f t="shared" si="29"/>
        <v>260.27839999999998</v>
      </c>
      <c r="AB396" s="2"/>
    </row>
    <row r="397" spans="20:28" x14ac:dyDescent="0.25">
      <c r="T397">
        <f t="shared" si="28"/>
        <v>3</v>
      </c>
      <c r="U397" t="s">
        <v>199</v>
      </c>
      <c r="V397" s="3">
        <v>40358.5</v>
      </c>
      <c r="W397" s="27">
        <v>1</v>
      </c>
      <c r="X397" s="2">
        <v>52.52</v>
      </c>
      <c r="Y397" s="2">
        <v>9.98</v>
      </c>
      <c r="Z397" s="2">
        <v>26.47</v>
      </c>
      <c r="AA397">
        <f t="shared" si="29"/>
        <v>259.97900000000004</v>
      </c>
      <c r="AB397" s="2"/>
    </row>
    <row r="398" spans="20:28" x14ac:dyDescent="0.25">
      <c r="T398">
        <f t="shared" si="28"/>
        <v>3</v>
      </c>
      <c r="U398" t="s">
        <v>199</v>
      </c>
      <c r="V398" s="3">
        <v>40358.541666666664</v>
      </c>
      <c r="W398" s="27">
        <v>1</v>
      </c>
      <c r="X398" s="2">
        <v>52.47</v>
      </c>
      <c r="Y398" s="2">
        <v>9.98</v>
      </c>
      <c r="Z398" s="2">
        <v>26.47</v>
      </c>
      <c r="AA398">
        <f t="shared" si="29"/>
        <v>259.48</v>
      </c>
      <c r="AB398" s="2"/>
    </row>
    <row r="399" spans="20:28" x14ac:dyDescent="0.25">
      <c r="T399">
        <f t="shared" si="28"/>
        <v>3</v>
      </c>
      <c r="U399" t="s">
        <v>199</v>
      </c>
      <c r="V399" s="3">
        <v>40358.583333333336</v>
      </c>
      <c r="W399" s="27">
        <v>1</v>
      </c>
      <c r="X399" s="2">
        <v>52.4</v>
      </c>
      <c r="Y399" s="2">
        <v>9.98</v>
      </c>
      <c r="Z399" s="2">
        <v>26.47</v>
      </c>
      <c r="AA399">
        <f t="shared" si="29"/>
        <v>258.78140000000002</v>
      </c>
      <c r="AB399" s="2"/>
    </row>
    <row r="400" spans="20:28" x14ac:dyDescent="0.25">
      <c r="T400">
        <f t="shared" si="28"/>
        <v>3</v>
      </c>
      <c r="U400" t="s">
        <v>199</v>
      </c>
      <c r="V400" s="3">
        <v>40358.625</v>
      </c>
      <c r="W400" s="27">
        <v>1</v>
      </c>
      <c r="X400" s="2">
        <v>52.3</v>
      </c>
      <c r="Y400" s="2">
        <v>9.98</v>
      </c>
      <c r="Z400" s="2">
        <v>26.47</v>
      </c>
      <c r="AA400">
        <f t="shared" si="29"/>
        <v>257.78339999999997</v>
      </c>
      <c r="AB400" s="2"/>
    </row>
    <row r="401" spans="20:28" x14ac:dyDescent="0.25">
      <c r="T401">
        <f t="shared" si="28"/>
        <v>3</v>
      </c>
      <c r="U401" t="s">
        <v>199</v>
      </c>
      <c r="V401" s="3">
        <v>40358.666666666664</v>
      </c>
      <c r="W401" s="27">
        <v>1</v>
      </c>
      <c r="X401" s="2">
        <v>50.96</v>
      </c>
      <c r="Y401" s="2">
        <v>9.98</v>
      </c>
      <c r="Z401" s="2">
        <v>26.47</v>
      </c>
      <c r="AA401">
        <f t="shared" si="29"/>
        <v>244.41020000000003</v>
      </c>
      <c r="AB401" s="2"/>
    </row>
    <row r="402" spans="20:28" x14ac:dyDescent="0.25">
      <c r="T402">
        <f t="shared" si="28"/>
        <v>3</v>
      </c>
      <c r="U402" t="s">
        <v>199</v>
      </c>
      <c r="V402" s="3">
        <v>40358.708333333336</v>
      </c>
      <c r="W402" s="27">
        <v>1</v>
      </c>
      <c r="X402" s="2">
        <v>50.93</v>
      </c>
      <c r="Y402" s="2">
        <v>9.98</v>
      </c>
      <c r="Z402" s="2">
        <v>26.47</v>
      </c>
      <c r="AA402">
        <f t="shared" si="29"/>
        <v>244.11080000000001</v>
      </c>
      <c r="AB402" s="2"/>
    </row>
    <row r="403" spans="20:28" x14ac:dyDescent="0.25">
      <c r="T403">
        <f t="shared" si="28"/>
        <v>3</v>
      </c>
      <c r="U403" t="s">
        <v>199</v>
      </c>
      <c r="V403" s="3">
        <v>40358.75</v>
      </c>
      <c r="W403" s="27">
        <v>1</v>
      </c>
      <c r="X403" s="2">
        <v>50.3</v>
      </c>
      <c r="Y403" s="2">
        <v>9.98</v>
      </c>
      <c r="Z403" s="2">
        <v>26.47</v>
      </c>
      <c r="AA403">
        <f t="shared" si="29"/>
        <v>237.82339999999999</v>
      </c>
      <c r="AB403" s="2"/>
    </row>
    <row r="404" spans="20:28" x14ac:dyDescent="0.25">
      <c r="T404">
        <f t="shared" si="28"/>
        <v>3</v>
      </c>
      <c r="U404" t="s">
        <v>199</v>
      </c>
      <c r="V404" s="3">
        <v>40358.791666666664</v>
      </c>
      <c r="W404" s="27">
        <v>1</v>
      </c>
      <c r="X404" s="2">
        <v>48.28</v>
      </c>
      <c r="Y404" s="2">
        <v>9.98</v>
      </c>
      <c r="Z404" s="2">
        <v>26.47</v>
      </c>
      <c r="AA404">
        <f t="shared" si="29"/>
        <v>217.66380000000004</v>
      </c>
      <c r="AB404" s="2"/>
    </row>
    <row r="405" spans="20:28" x14ac:dyDescent="0.25">
      <c r="T405">
        <f t="shared" si="28"/>
        <v>3</v>
      </c>
      <c r="V405" s="3">
        <v>40358.833333333336</v>
      </c>
      <c r="W405" s="27">
        <v>1</v>
      </c>
      <c r="X405" s="2">
        <v>47.38</v>
      </c>
      <c r="Y405" s="2">
        <v>84.55</v>
      </c>
      <c r="Z405" s="2">
        <v>84.55</v>
      </c>
      <c r="AA405">
        <f t="shared" si="29"/>
        <v>-3142.7234999999996</v>
      </c>
      <c r="AB405" s="2"/>
    </row>
    <row r="406" spans="20:28" x14ac:dyDescent="0.25">
      <c r="T406">
        <f t="shared" si="28"/>
        <v>3</v>
      </c>
      <c r="V406" s="3">
        <v>40358.875</v>
      </c>
      <c r="W406" s="27">
        <v>1</v>
      </c>
      <c r="X406" s="2">
        <v>46.43</v>
      </c>
      <c r="Y406" s="2">
        <v>84.55</v>
      </c>
      <c r="Z406" s="2">
        <v>84.55</v>
      </c>
      <c r="AA406">
        <f t="shared" si="29"/>
        <v>-3223.0459999999998</v>
      </c>
      <c r="AB406" s="2"/>
    </row>
    <row r="407" spans="20:28" x14ac:dyDescent="0.25">
      <c r="T407">
        <f t="shared" si="28"/>
        <v>3</v>
      </c>
      <c r="V407" s="3">
        <v>40358.916666666664</v>
      </c>
      <c r="W407" s="27">
        <v>1</v>
      </c>
      <c r="X407" s="2">
        <v>46.26</v>
      </c>
      <c r="Y407" s="2">
        <v>84.55</v>
      </c>
      <c r="Z407" s="2">
        <v>84.55</v>
      </c>
      <c r="AA407">
        <f t="shared" si="29"/>
        <v>-3237.4195</v>
      </c>
      <c r="AB407" s="2"/>
    </row>
    <row r="408" spans="20:28" x14ac:dyDescent="0.25">
      <c r="T408">
        <f t="shared" si="28"/>
        <v>3</v>
      </c>
      <c r="V408" s="3">
        <v>40358.958333333336</v>
      </c>
      <c r="W408" s="27">
        <v>1</v>
      </c>
      <c r="X408" s="2">
        <v>42.12</v>
      </c>
      <c r="Y408" s="2">
        <v>84.55</v>
      </c>
      <c r="Z408" s="2">
        <v>84.55</v>
      </c>
      <c r="AA408">
        <f t="shared" si="29"/>
        <v>-3587.4564999999998</v>
      </c>
      <c r="AB408" s="2"/>
    </row>
    <row r="409" spans="20:28" x14ac:dyDescent="0.25">
      <c r="T409">
        <f t="shared" si="28"/>
        <v>4</v>
      </c>
      <c r="V409" s="3">
        <v>40359</v>
      </c>
      <c r="W409" s="27">
        <v>1</v>
      </c>
      <c r="X409" s="2">
        <v>50.03</v>
      </c>
      <c r="Y409" s="2">
        <v>52.09</v>
      </c>
      <c r="Z409" s="2">
        <v>52.09</v>
      </c>
      <c r="AA409">
        <f t="shared" si="29"/>
        <v>-107.30540000000012</v>
      </c>
    </row>
    <row r="410" spans="20:28" x14ac:dyDescent="0.25">
      <c r="T410">
        <f t="shared" si="28"/>
        <v>4</v>
      </c>
      <c r="V410" s="3">
        <v>40359.041666666664</v>
      </c>
      <c r="W410" s="27">
        <v>1</v>
      </c>
      <c r="X410" s="2">
        <v>45.26</v>
      </c>
      <c r="Y410" s="2">
        <v>52.09</v>
      </c>
      <c r="Z410" s="2">
        <v>52.09</v>
      </c>
      <c r="AA410">
        <f t="shared" si="29"/>
        <v>-355.77470000000028</v>
      </c>
      <c r="AB410" s="2"/>
    </row>
    <row r="411" spans="20:28" x14ac:dyDescent="0.25">
      <c r="T411">
        <f t="shared" si="28"/>
        <v>4</v>
      </c>
      <c r="V411" s="3">
        <v>40359.083333333336</v>
      </c>
      <c r="W411" s="27">
        <v>1</v>
      </c>
      <c r="X411" s="2">
        <v>40.19</v>
      </c>
      <c r="Y411" s="2">
        <v>52.09</v>
      </c>
      <c r="Z411" s="2">
        <v>52.09</v>
      </c>
      <c r="AA411">
        <f t="shared" si="29"/>
        <v>-619.87100000000032</v>
      </c>
      <c r="AB411" s="2"/>
    </row>
    <row r="412" spans="20:28" x14ac:dyDescent="0.25">
      <c r="T412">
        <f t="shared" si="28"/>
        <v>4</v>
      </c>
      <c r="V412" s="3">
        <v>40359.125</v>
      </c>
      <c r="W412" s="27">
        <v>1</v>
      </c>
      <c r="X412" s="2">
        <v>36.19</v>
      </c>
      <c r="Y412" s="2">
        <v>52.09</v>
      </c>
      <c r="Z412" s="2">
        <v>52.09</v>
      </c>
      <c r="AA412">
        <f t="shared" si="29"/>
        <v>-828.23100000000034</v>
      </c>
      <c r="AB412" s="2"/>
    </row>
    <row r="413" spans="20:28" x14ac:dyDescent="0.25">
      <c r="T413">
        <f t="shared" si="28"/>
        <v>4</v>
      </c>
      <c r="V413" s="3">
        <v>40359.166666666664</v>
      </c>
      <c r="W413" s="27">
        <v>1</v>
      </c>
      <c r="X413" s="2">
        <v>36.68</v>
      </c>
      <c r="Y413" s="2">
        <v>52.09</v>
      </c>
      <c r="Z413" s="2">
        <v>52.09</v>
      </c>
      <c r="AA413">
        <f t="shared" si="29"/>
        <v>-802.70690000000025</v>
      </c>
      <c r="AB413" s="2"/>
    </row>
    <row r="414" spans="20:28" x14ac:dyDescent="0.25">
      <c r="T414">
        <f t="shared" si="28"/>
        <v>4</v>
      </c>
      <c r="V414" s="3">
        <v>40359.208333333336</v>
      </c>
      <c r="W414" s="27">
        <v>1</v>
      </c>
      <c r="X414" s="2">
        <v>40.1</v>
      </c>
      <c r="Y414" s="2">
        <v>52.09</v>
      </c>
      <c r="Z414" s="2">
        <v>52.09</v>
      </c>
      <c r="AA414">
        <f t="shared" si="29"/>
        <v>-624.55910000000017</v>
      </c>
      <c r="AB414" s="2"/>
    </row>
    <row r="415" spans="20:28" x14ac:dyDescent="0.25">
      <c r="T415">
        <f t="shared" si="28"/>
        <v>4</v>
      </c>
      <c r="V415" s="3">
        <v>40359.25</v>
      </c>
      <c r="W415" s="27">
        <v>1</v>
      </c>
      <c r="X415" s="2">
        <v>48.69</v>
      </c>
      <c r="Y415" s="2">
        <v>52.09</v>
      </c>
      <c r="Z415" s="2">
        <v>52.09</v>
      </c>
      <c r="AA415">
        <f t="shared" si="29"/>
        <v>-177.10600000000031</v>
      </c>
      <c r="AB415" s="2"/>
    </row>
    <row r="416" spans="20:28" x14ac:dyDescent="0.25">
      <c r="T416">
        <f t="shared" si="28"/>
        <v>4</v>
      </c>
      <c r="V416" s="3">
        <v>40359.291666666664</v>
      </c>
      <c r="W416" s="27">
        <v>1</v>
      </c>
      <c r="X416" s="2">
        <v>51.67</v>
      </c>
      <c r="Y416" s="2">
        <v>52.09</v>
      </c>
      <c r="Z416" s="2">
        <v>52.09</v>
      </c>
      <c r="AA416">
        <f t="shared" si="29"/>
        <v>-21.877800000000089</v>
      </c>
      <c r="AB416" s="2"/>
    </row>
    <row r="417" spans="20:28" x14ac:dyDescent="0.25">
      <c r="T417">
        <f t="shared" si="28"/>
        <v>4</v>
      </c>
      <c r="U417" t="s">
        <v>199</v>
      </c>
      <c r="V417" s="3">
        <v>40359.333333333336</v>
      </c>
      <c r="W417" s="27">
        <v>1</v>
      </c>
      <c r="X417" s="2">
        <v>53.01</v>
      </c>
      <c r="Y417" s="2">
        <v>9.43</v>
      </c>
      <c r="Z417" s="2">
        <v>78.27</v>
      </c>
      <c r="AA417">
        <f t="shared" si="29"/>
        <v>-238.20179999999996</v>
      </c>
      <c r="AB417" s="2"/>
    </row>
    <row r="418" spans="20:28" x14ac:dyDescent="0.25">
      <c r="T418">
        <f t="shared" si="28"/>
        <v>4</v>
      </c>
      <c r="U418" t="s">
        <v>199</v>
      </c>
      <c r="V418" s="3">
        <v>40359.375</v>
      </c>
      <c r="W418" s="27">
        <v>1</v>
      </c>
      <c r="X418" s="2">
        <v>53.58</v>
      </c>
      <c r="Y418" s="2">
        <v>9.43</v>
      </c>
      <c r="Z418" s="2">
        <v>78.27</v>
      </c>
      <c r="AA418">
        <f t="shared" si="29"/>
        <v>-232.82669999999996</v>
      </c>
      <c r="AB418" s="2"/>
    </row>
    <row r="419" spans="20:28" x14ac:dyDescent="0.25">
      <c r="T419">
        <f t="shared" si="28"/>
        <v>4</v>
      </c>
      <c r="U419" t="s">
        <v>199</v>
      </c>
      <c r="V419" s="3">
        <v>40359.416666666664</v>
      </c>
      <c r="W419" s="27">
        <v>1</v>
      </c>
      <c r="X419" s="2">
        <v>53.68</v>
      </c>
      <c r="Y419" s="2">
        <v>9.43</v>
      </c>
      <c r="Z419" s="2">
        <v>78.27</v>
      </c>
      <c r="AA419">
        <f t="shared" si="29"/>
        <v>-231.88369999999995</v>
      </c>
      <c r="AB419" s="2"/>
    </row>
    <row r="420" spans="20:28" x14ac:dyDescent="0.25">
      <c r="T420">
        <f t="shared" si="28"/>
        <v>4</v>
      </c>
      <c r="U420" t="s">
        <v>199</v>
      </c>
      <c r="V420" s="3">
        <v>40359.458333333336</v>
      </c>
      <c r="W420" s="27">
        <v>1</v>
      </c>
      <c r="X420" s="2">
        <v>53.62</v>
      </c>
      <c r="Y420" s="2">
        <v>9.43</v>
      </c>
      <c r="Z420" s="2">
        <v>78.27</v>
      </c>
      <c r="AA420">
        <f t="shared" si="29"/>
        <v>-232.44949999999997</v>
      </c>
      <c r="AB420" s="2"/>
    </row>
    <row r="421" spans="20:28" x14ac:dyDescent="0.25">
      <c r="T421">
        <f t="shared" si="28"/>
        <v>4</v>
      </c>
      <c r="U421" t="s">
        <v>199</v>
      </c>
      <c r="V421" s="3">
        <v>40359.5</v>
      </c>
      <c r="W421" s="27">
        <v>1</v>
      </c>
      <c r="X421" s="2">
        <v>53.7</v>
      </c>
      <c r="Y421" s="2">
        <v>9.43</v>
      </c>
      <c r="Z421" s="2">
        <v>78.27</v>
      </c>
      <c r="AA421">
        <f t="shared" si="29"/>
        <v>-231.69509999999994</v>
      </c>
      <c r="AB421" s="2"/>
    </row>
    <row r="422" spans="20:28" x14ac:dyDescent="0.25">
      <c r="T422">
        <f t="shared" si="28"/>
        <v>4</v>
      </c>
      <c r="U422" t="s">
        <v>199</v>
      </c>
      <c r="V422" s="3">
        <v>40359.541666666664</v>
      </c>
      <c r="W422" s="27">
        <v>1</v>
      </c>
      <c r="X422" s="2">
        <v>53.74</v>
      </c>
      <c r="Y422" s="2">
        <v>9.43</v>
      </c>
      <c r="Z422" s="2">
        <v>78.27</v>
      </c>
      <c r="AA422">
        <f t="shared" si="29"/>
        <v>-231.31789999999992</v>
      </c>
      <c r="AB422" s="2"/>
    </row>
    <row r="423" spans="20:28" x14ac:dyDescent="0.25">
      <c r="T423">
        <f t="shared" si="28"/>
        <v>4</v>
      </c>
      <c r="U423" t="s">
        <v>199</v>
      </c>
      <c r="V423" s="3">
        <v>40359.583333333336</v>
      </c>
      <c r="W423" s="27">
        <v>1</v>
      </c>
      <c r="X423" s="2">
        <v>53.67</v>
      </c>
      <c r="Y423" s="2">
        <v>9.43</v>
      </c>
      <c r="Z423" s="2">
        <v>78.27</v>
      </c>
      <c r="AA423">
        <f t="shared" si="29"/>
        <v>-231.97799999999995</v>
      </c>
      <c r="AB423" s="2"/>
    </row>
    <row r="424" spans="20:28" x14ac:dyDescent="0.25">
      <c r="T424">
        <f t="shared" si="28"/>
        <v>4</v>
      </c>
      <c r="U424" t="s">
        <v>199</v>
      </c>
      <c r="V424" s="3">
        <v>40359.625</v>
      </c>
      <c r="W424" s="27">
        <v>1</v>
      </c>
      <c r="X424" s="2">
        <v>53.55</v>
      </c>
      <c r="Y424" s="2">
        <v>9.43</v>
      </c>
      <c r="Z424" s="2">
        <v>78.27</v>
      </c>
      <c r="AA424">
        <f t="shared" si="29"/>
        <v>-233.10959999999997</v>
      </c>
      <c r="AB424" s="2"/>
    </row>
    <row r="425" spans="20:28" x14ac:dyDescent="0.25">
      <c r="T425">
        <f t="shared" si="28"/>
        <v>4</v>
      </c>
      <c r="U425" t="s">
        <v>199</v>
      </c>
      <c r="V425" s="3">
        <v>40359.666666666664</v>
      </c>
      <c r="W425" s="27">
        <v>1</v>
      </c>
      <c r="X425" s="2">
        <v>52.79</v>
      </c>
      <c r="Y425" s="2">
        <v>9.43</v>
      </c>
      <c r="Z425" s="2">
        <v>78.27</v>
      </c>
      <c r="AA425">
        <f t="shared" si="29"/>
        <v>-240.27639999999997</v>
      </c>
      <c r="AB425" s="2"/>
    </row>
    <row r="426" spans="20:28" x14ac:dyDescent="0.25">
      <c r="T426">
        <f t="shared" si="28"/>
        <v>4</v>
      </c>
      <c r="U426" t="s">
        <v>199</v>
      </c>
      <c r="V426" s="3">
        <v>40359.708333333336</v>
      </c>
      <c r="W426" s="27">
        <v>1</v>
      </c>
      <c r="X426" s="2">
        <v>52.74</v>
      </c>
      <c r="Y426" s="2">
        <v>9.43</v>
      </c>
      <c r="Z426" s="2">
        <v>78.27</v>
      </c>
      <c r="AA426">
        <f t="shared" si="29"/>
        <v>-240.74789999999993</v>
      </c>
      <c r="AB426" s="2"/>
    </row>
    <row r="427" spans="20:28" x14ac:dyDescent="0.25">
      <c r="T427">
        <f t="shared" si="28"/>
        <v>4</v>
      </c>
      <c r="U427" t="s">
        <v>199</v>
      </c>
      <c r="V427" s="3">
        <v>40359.75</v>
      </c>
      <c r="W427" s="27">
        <v>1</v>
      </c>
      <c r="X427" s="2">
        <v>52.52</v>
      </c>
      <c r="Y427" s="2">
        <v>9.43</v>
      </c>
      <c r="Z427" s="2">
        <v>78.27</v>
      </c>
      <c r="AA427">
        <f t="shared" si="29"/>
        <v>-242.82249999999993</v>
      </c>
      <c r="AB427" s="2"/>
    </row>
    <row r="428" spans="20:28" x14ac:dyDescent="0.25">
      <c r="T428">
        <f t="shared" si="28"/>
        <v>4</v>
      </c>
      <c r="U428" t="s">
        <v>199</v>
      </c>
      <c r="V428" s="3">
        <v>40359.791666666664</v>
      </c>
      <c r="W428" s="27">
        <v>1</v>
      </c>
      <c r="X428" s="2">
        <v>50.66</v>
      </c>
      <c r="Y428" s="2">
        <v>9.43</v>
      </c>
      <c r="Z428" s="2">
        <v>78.27</v>
      </c>
      <c r="AA428">
        <f t="shared" si="29"/>
        <v>-260.3623</v>
      </c>
      <c r="AB428" s="2"/>
    </row>
    <row r="429" spans="20:28" x14ac:dyDescent="0.25">
      <c r="T429">
        <f t="shared" si="28"/>
        <v>4</v>
      </c>
      <c r="V429" s="3">
        <v>40359.833333333336</v>
      </c>
      <c r="W429" s="27">
        <v>1</v>
      </c>
      <c r="X429" s="2">
        <v>49.68</v>
      </c>
      <c r="Y429" s="2">
        <v>52.09</v>
      </c>
      <c r="Z429" s="2">
        <v>52.09</v>
      </c>
      <c r="AA429">
        <f t="shared" si="29"/>
        <v>-125.5369000000002</v>
      </c>
      <c r="AB429" s="2"/>
    </row>
    <row r="430" spans="20:28" x14ac:dyDescent="0.25">
      <c r="T430">
        <f t="shared" si="28"/>
        <v>4</v>
      </c>
      <c r="V430" s="3">
        <v>40359.875</v>
      </c>
      <c r="W430" s="27">
        <v>1</v>
      </c>
      <c r="X430" s="2">
        <v>49.68</v>
      </c>
      <c r="Y430" s="2">
        <v>52.09</v>
      </c>
      <c r="Z430" s="2">
        <v>52.09</v>
      </c>
      <c r="AA430">
        <f t="shared" si="29"/>
        <v>-125.5369000000002</v>
      </c>
      <c r="AB430" s="2"/>
    </row>
    <row r="431" spans="20:28" x14ac:dyDescent="0.25">
      <c r="T431">
        <f t="shared" si="28"/>
        <v>4</v>
      </c>
      <c r="V431" s="3">
        <v>40359.916666666664</v>
      </c>
      <c r="W431" s="27">
        <v>1</v>
      </c>
      <c r="X431" s="2">
        <v>50.98</v>
      </c>
      <c r="Y431" s="2">
        <v>52.09</v>
      </c>
      <c r="Z431" s="2">
        <v>52.09</v>
      </c>
      <c r="AA431">
        <f t="shared" si="29"/>
        <v>-57.819900000000345</v>
      </c>
      <c r="AB431" s="2"/>
    </row>
    <row r="432" spans="20:28" x14ac:dyDescent="0.25">
      <c r="T432">
        <f t="shared" si="28"/>
        <v>4</v>
      </c>
      <c r="V432" s="3">
        <v>40359.958333333336</v>
      </c>
      <c r="W432" s="27">
        <v>1</v>
      </c>
      <c r="X432" s="2">
        <v>47.73</v>
      </c>
      <c r="Y432" s="2">
        <v>52.09</v>
      </c>
      <c r="Z432" s="2">
        <v>52.09</v>
      </c>
      <c r="AA432">
        <f t="shared" si="29"/>
        <v>-227.11240000000035</v>
      </c>
      <c r="AB432" s="2"/>
    </row>
    <row r="433" spans="20:28" x14ac:dyDescent="0.25">
      <c r="T433">
        <f t="shared" si="28"/>
        <v>5</v>
      </c>
      <c r="V433" s="3">
        <v>40360</v>
      </c>
      <c r="W433" s="27">
        <v>1</v>
      </c>
      <c r="X433" s="2">
        <v>46.68</v>
      </c>
      <c r="Y433" s="2">
        <v>97.08</v>
      </c>
      <c r="Z433" s="2">
        <v>97.08</v>
      </c>
      <c r="AA433">
        <f t="shared" si="29"/>
        <v>-4892.8319999999994</v>
      </c>
    </row>
    <row r="434" spans="20:28" x14ac:dyDescent="0.25">
      <c r="T434">
        <f t="shared" si="28"/>
        <v>5</v>
      </c>
      <c r="V434" s="3">
        <v>40360.041666666664</v>
      </c>
      <c r="W434" s="27">
        <v>1</v>
      </c>
      <c r="X434" s="2">
        <v>41.51</v>
      </c>
      <c r="Y434" s="2">
        <v>97.08</v>
      </c>
      <c r="Z434" s="2">
        <v>97.08</v>
      </c>
      <c r="AA434">
        <f t="shared" si="29"/>
        <v>-5394.7356</v>
      </c>
      <c r="AB434" s="2"/>
    </row>
    <row r="435" spans="20:28" x14ac:dyDescent="0.25">
      <c r="T435">
        <f t="shared" si="28"/>
        <v>5</v>
      </c>
      <c r="V435" s="3">
        <v>40360.083333333336</v>
      </c>
      <c r="W435" s="27">
        <v>1</v>
      </c>
      <c r="X435" s="2">
        <v>40.94</v>
      </c>
      <c r="Y435" s="2">
        <v>97.08</v>
      </c>
      <c r="Z435" s="2">
        <v>97.08</v>
      </c>
      <c r="AA435">
        <f t="shared" si="29"/>
        <v>-5450.0712000000003</v>
      </c>
      <c r="AB435" s="2"/>
    </row>
    <row r="436" spans="20:28" x14ac:dyDescent="0.25">
      <c r="T436">
        <f t="shared" si="28"/>
        <v>5</v>
      </c>
      <c r="V436" s="3">
        <v>40360.125</v>
      </c>
      <c r="W436" s="27">
        <v>1</v>
      </c>
      <c r="X436" s="2">
        <v>40.47</v>
      </c>
      <c r="Y436" s="2">
        <v>97.08</v>
      </c>
      <c r="Z436" s="2">
        <v>97.08</v>
      </c>
      <c r="AA436">
        <f t="shared" si="29"/>
        <v>-5495.6988000000001</v>
      </c>
      <c r="AB436" s="2"/>
    </row>
    <row r="437" spans="20:28" x14ac:dyDescent="0.25">
      <c r="T437">
        <f t="shared" si="28"/>
        <v>5</v>
      </c>
      <c r="V437" s="3">
        <v>40360.166666666664</v>
      </c>
      <c r="W437" s="27">
        <v>1</v>
      </c>
      <c r="X437" s="2">
        <v>40.68</v>
      </c>
      <c r="Y437" s="2">
        <v>97.08</v>
      </c>
      <c r="Z437" s="2">
        <v>97.08</v>
      </c>
      <c r="AA437">
        <f t="shared" si="29"/>
        <v>-5475.3119999999999</v>
      </c>
      <c r="AB437" s="2"/>
    </row>
    <row r="438" spans="20:28" x14ac:dyDescent="0.25">
      <c r="T438">
        <f t="shared" si="28"/>
        <v>5</v>
      </c>
      <c r="V438" s="3">
        <v>40360.208333333336</v>
      </c>
      <c r="W438" s="27">
        <v>1</v>
      </c>
      <c r="X438" s="2">
        <v>41.36</v>
      </c>
      <c r="Y438" s="2">
        <v>97.08</v>
      </c>
      <c r="Z438" s="2">
        <v>97.08</v>
      </c>
      <c r="AA438">
        <f t="shared" si="29"/>
        <v>-5409.2975999999999</v>
      </c>
      <c r="AB438" s="2"/>
    </row>
    <row r="439" spans="20:28" x14ac:dyDescent="0.25">
      <c r="T439">
        <f t="shared" si="28"/>
        <v>5</v>
      </c>
      <c r="V439" s="3">
        <v>40360.25</v>
      </c>
      <c r="W439" s="27">
        <v>1</v>
      </c>
      <c r="X439" s="2">
        <v>49.57</v>
      </c>
      <c r="Y439" s="2">
        <v>97.08</v>
      </c>
      <c r="Z439" s="2">
        <v>97.08</v>
      </c>
      <c r="AA439">
        <f t="shared" si="29"/>
        <v>-4612.2707999999993</v>
      </c>
      <c r="AB439" s="2"/>
    </row>
    <row r="440" spans="20:28" x14ac:dyDescent="0.25">
      <c r="T440">
        <f t="shared" si="28"/>
        <v>5</v>
      </c>
      <c r="V440" s="3">
        <v>40360.291666666664</v>
      </c>
      <c r="W440" s="27">
        <v>1</v>
      </c>
      <c r="X440" s="2">
        <v>51.93</v>
      </c>
      <c r="Y440" s="2">
        <v>97.08</v>
      </c>
      <c r="Z440" s="2">
        <v>97.08</v>
      </c>
      <c r="AA440">
        <f t="shared" si="29"/>
        <v>-4383.1619999999994</v>
      </c>
      <c r="AB440" s="2"/>
    </row>
    <row r="441" spans="20:28" x14ac:dyDescent="0.25">
      <c r="T441">
        <f t="shared" si="28"/>
        <v>5</v>
      </c>
      <c r="U441" t="s">
        <v>199</v>
      </c>
      <c r="V441" s="3">
        <v>40360.333333333336</v>
      </c>
      <c r="W441" s="27">
        <v>1</v>
      </c>
      <c r="X441" s="2">
        <v>53.3</v>
      </c>
      <c r="Y441" s="2">
        <v>9.69</v>
      </c>
      <c r="Z441" s="2">
        <v>22.9</v>
      </c>
      <c r="AA441">
        <f t="shared" si="29"/>
        <v>294.57599999999996</v>
      </c>
      <c r="AB441" s="2"/>
    </row>
    <row r="442" spans="20:28" x14ac:dyDescent="0.25">
      <c r="T442">
        <f t="shared" si="28"/>
        <v>5</v>
      </c>
      <c r="U442" t="s">
        <v>199</v>
      </c>
      <c r="V442" s="3">
        <v>40360.375</v>
      </c>
      <c r="W442" s="27">
        <v>1</v>
      </c>
      <c r="X442" s="2">
        <v>53.16</v>
      </c>
      <c r="Y442" s="2">
        <v>9.69</v>
      </c>
      <c r="Z442" s="2">
        <v>22.9</v>
      </c>
      <c r="AA442">
        <f t="shared" si="29"/>
        <v>293.21939999999995</v>
      </c>
      <c r="AB442" s="2"/>
    </row>
    <row r="443" spans="20:28" x14ac:dyDescent="0.25">
      <c r="T443">
        <f t="shared" si="28"/>
        <v>5</v>
      </c>
      <c r="U443" t="s">
        <v>199</v>
      </c>
      <c r="V443" s="3">
        <v>40360.416666666664</v>
      </c>
      <c r="W443" s="27">
        <v>1</v>
      </c>
      <c r="X443" s="2">
        <v>53.25</v>
      </c>
      <c r="Y443" s="2">
        <v>9.69</v>
      </c>
      <c r="Z443" s="2">
        <v>22.9</v>
      </c>
      <c r="AA443">
        <f t="shared" si="29"/>
        <v>294.0915</v>
      </c>
      <c r="AB443" s="2"/>
    </row>
    <row r="444" spans="20:28" x14ac:dyDescent="0.25">
      <c r="T444">
        <f t="shared" si="28"/>
        <v>5</v>
      </c>
      <c r="U444" t="s">
        <v>199</v>
      </c>
      <c r="V444" s="3">
        <v>40360.458333333336</v>
      </c>
      <c r="W444" s="27">
        <v>1</v>
      </c>
      <c r="X444" s="2">
        <v>53.27</v>
      </c>
      <c r="Y444" s="2">
        <v>9.69</v>
      </c>
      <c r="Z444" s="2">
        <v>22.9</v>
      </c>
      <c r="AA444">
        <f t="shared" si="29"/>
        <v>294.28530000000001</v>
      </c>
      <c r="AB444" s="2"/>
    </row>
    <row r="445" spans="20:28" x14ac:dyDescent="0.25">
      <c r="T445">
        <f t="shared" si="28"/>
        <v>5</v>
      </c>
      <c r="U445" t="s">
        <v>199</v>
      </c>
      <c r="V445" s="3">
        <v>40360.5</v>
      </c>
      <c r="W445" s="27">
        <v>1</v>
      </c>
      <c r="X445" s="2">
        <v>53.29</v>
      </c>
      <c r="Y445" s="2">
        <v>9.69</v>
      </c>
      <c r="Z445" s="2">
        <v>22.9</v>
      </c>
      <c r="AA445">
        <f t="shared" si="29"/>
        <v>294.47910000000002</v>
      </c>
      <c r="AB445" s="2"/>
    </row>
    <row r="446" spans="20:28" x14ac:dyDescent="0.25">
      <c r="T446">
        <f t="shared" si="28"/>
        <v>5</v>
      </c>
      <c r="U446" t="s">
        <v>199</v>
      </c>
      <c r="V446" s="3">
        <v>40360.541666666664</v>
      </c>
      <c r="W446" s="27">
        <v>1</v>
      </c>
      <c r="X446" s="2">
        <v>53.22</v>
      </c>
      <c r="Y446" s="2">
        <v>9.69</v>
      </c>
      <c r="Z446" s="2">
        <v>22.9</v>
      </c>
      <c r="AA446">
        <f t="shared" si="29"/>
        <v>293.80079999999998</v>
      </c>
      <c r="AB446" s="2"/>
    </row>
    <row r="447" spans="20:28" x14ac:dyDescent="0.25">
      <c r="T447">
        <f t="shared" si="28"/>
        <v>5</v>
      </c>
      <c r="U447" t="s">
        <v>199</v>
      </c>
      <c r="V447" s="3">
        <v>40360.583333333336</v>
      </c>
      <c r="W447" s="27">
        <v>1</v>
      </c>
      <c r="X447" s="2">
        <v>53.42</v>
      </c>
      <c r="Y447" s="2">
        <v>9.69</v>
      </c>
      <c r="Z447" s="2">
        <v>22.9</v>
      </c>
      <c r="AA447">
        <f t="shared" si="29"/>
        <v>295.73880000000003</v>
      </c>
      <c r="AB447" s="2"/>
    </row>
    <row r="448" spans="20:28" x14ac:dyDescent="0.25">
      <c r="T448">
        <f t="shared" si="28"/>
        <v>5</v>
      </c>
      <c r="U448" t="s">
        <v>199</v>
      </c>
      <c r="V448" s="3">
        <v>40360.625</v>
      </c>
      <c r="W448" s="27">
        <v>1</v>
      </c>
      <c r="X448" s="2">
        <v>53.11</v>
      </c>
      <c r="Y448" s="2">
        <v>9.69</v>
      </c>
      <c r="Z448" s="2">
        <v>22.9</v>
      </c>
      <c r="AA448">
        <f t="shared" si="29"/>
        <v>292.73489999999998</v>
      </c>
      <c r="AB448" s="2"/>
    </row>
    <row r="449" spans="20:28" x14ac:dyDescent="0.25">
      <c r="T449">
        <f t="shared" si="28"/>
        <v>5</v>
      </c>
      <c r="U449" t="s">
        <v>199</v>
      </c>
      <c r="V449" s="3">
        <v>40360.666666666664</v>
      </c>
      <c r="W449" s="27">
        <v>1</v>
      </c>
      <c r="X449" s="2">
        <v>52.93</v>
      </c>
      <c r="Y449" s="2">
        <v>9.69</v>
      </c>
      <c r="Z449" s="2">
        <v>22.9</v>
      </c>
      <c r="AA449">
        <f t="shared" si="29"/>
        <v>290.9907</v>
      </c>
      <c r="AB449" s="2"/>
    </row>
    <row r="450" spans="20:28" x14ac:dyDescent="0.25">
      <c r="T450">
        <f t="shared" ref="T450:T513" si="30">WEEKDAY(V450)</f>
        <v>5</v>
      </c>
      <c r="U450" t="s">
        <v>199</v>
      </c>
      <c r="V450" s="3">
        <v>40360.708333333336</v>
      </c>
      <c r="W450" s="27">
        <v>1</v>
      </c>
      <c r="X450" s="2">
        <v>52.99</v>
      </c>
      <c r="Y450" s="2">
        <v>9.69</v>
      </c>
      <c r="Z450" s="2">
        <v>22.9</v>
      </c>
      <c r="AA450">
        <f t="shared" ref="AA450:AA513" si="31">W450*Y450*(X450-Z450)</f>
        <v>291.57210000000003</v>
      </c>
      <c r="AB450" s="2"/>
    </row>
    <row r="451" spans="20:28" x14ac:dyDescent="0.25">
      <c r="T451">
        <f t="shared" si="30"/>
        <v>5</v>
      </c>
      <c r="U451" t="s">
        <v>199</v>
      </c>
      <c r="V451" s="3">
        <v>40360.75</v>
      </c>
      <c r="W451" s="27">
        <v>1</v>
      </c>
      <c r="X451" s="2">
        <v>52.98</v>
      </c>
      <c r="Y451" s="2">
        <v>9.69</v>
      </c>
      <c r="Z451" s="2">
        <v>22.9</v>
      </c>
      <c r="AA451">
        <f t="shared" si="31"/>
        <v>291.47519999999997</v>
      </c>
      <c r="AB451" s="2"/>
    </row>
    <row r="452" spans="20:28" x14ac:dyDescent="0.25">
      <c r="T452">
        <f t="shared" si="30"/>
        <v>5</v>
      </c>
      <c r="U452" t="s">
        <v>199</v>
      </c>
      <c r="V452" s="3">
        <v>40360.791666666664</v>
      </c>
      <c r="W452" s="27">
        <v>1</v>
      </c>
      <c r="X452" s="2">
        <v>52.71</v>
      </c>
      <c r="Y452" s="2">
        <v>9.69</v>
      </c>
      <c r="Z452" s="2">
        <v>22.9</v>
      </c>
      <c r="AA452">
        <f t="shared" si="31"/>
        <v>288.85890000000001</v>
      </c>
      <c r="AB452" s="2"/>
    </row>
    <row r="453" spans="20:28" x14ac:dyDescent="0.25">
      <c r="T453">
        <f t="shared" si="30"/>
        <v>5</v>
      </c>
      <c r="V453" s="3">
        <v>40360.833333333336</v>
      </c>
      <c r="W453" s="27">
        <v>1</v>
      </c>
      <c r="X453" s="2">
        <v>51.18</v>
      </c>
      <c r="Y453" s="2">
        <v>97.08</v>
      </c>
      <c r="Z453" s="2">
        <v>97.08</v>
      </c>
      <c r="AA453">
        <f t="shared" si="31"/>
        <v>-4455.9719999999998</v>
      </c>
      <c r="AB453" s="2"/>
    </row>
    <row r="454" spans="20:28" x14ac:dyDescent="0.25">
      <c r="T454">
        <f t="shared" si="30"/>
        <v>5</v>
      </c>
      <c r="V454" s="3">
        <v>40360.875</v>
      </c>
      <c r="W454" s="27">
        <v>1</v>
      </c>
      <c r="X454" s="2">
        <v>50.62</v>
      </c>
      <c r="Y454" s="2">
        <v>97.08</v>
      </c>
      <c r="Z454" s="2">
        <v>97.08</v>
      </c>
      <c r="AA454">
        <f t="shared" si="31"/>
        <v>-4510.3368</v>
      </c>
      <c r="AB454" s="2"/>
    </row>
    <row r="455" spans="20:28" x14ac:dyDescent="0.25">
      <c r="T455">
        <f t="shared" si="30"/>
        <v>5</v>
      </c>
      <c r="V455" s="3">
        <v>40360.916666666664</v>
      </c>
      <c r="W455" s="27">
        <v>1</v>
      </c>
      <c r="X455" s="2">
        <v>51.69</v>
      </c>
      <c r="Y455" s="2">
        <v>97.08</v>
      </c>
      <c r="Z455" s="2">
        <v>97.08</v>
      </c>
      <c r="AA455">
        <f t="shared" si="31"/>
        <v>-4406.4611999999997</v>
      </c>
      <c r="AB455" s="2"/>
    </row>
    <row r="456" spans="20:28" x14ac:dyDescent="0.25">
      <c r="T456">
        <f t="shared" si="30"/>
        <v>5</v>
      </c>
      <c r="V456" s="3">
        <v>40360.958333333336</v>
      </c>
      <c r="W456" s="27">
        <v>1</v>
      </c>
      <c r="X456" s="2">
        <v>49.72</v>
      </c>
      <c r="Y456" s="2">
        <v>97.08</v>
      </c>
      <c r="Z456" s="2">
        <v>97.08</v>
      </c>
      <c r="AA456">
        <f t="shared" si="31"/>
        <v>-4597.7087999999994</v>
      </c>
      <c r="AB456" s="2"/>
    </row>
    <row r="457" spans="20:28" x14ac:dyDescent="0.25">
      <c r="T457">
        <f t="shared" si="30"/>
        <v>6</v>
      </c>
      <c r="V457" s="3">
        <v>40361</v>
      </c>
      <c r="W457" s="27">
        <v>1</v>
      </c>
      <c r="X457" s="2">
        <v>49.51</v>
      </c>
      <c r="Y457" s="2">
        <v>0.93</v>
      </c>
      <c r="Z457" s="2">
        <v>0.93</v>
      </c>
      <c r="AA457">
        <f t="shared" si="31"/>
        <v>45.179400000000001</v>
      </c>
    </row>
    <row r="458" spans="20:28" x14ac:dyDescent="0.25">
      <c r="T458">
        <f t="shared" si="30"/>
        <v>6</v>
      </c>
      <c r="V458" s="3">
        <v>40361.041666666664</v>
      </c>
      <c r="W458" s="27">
        <v>1</v>
      </c>
      <c r="X458" s="2">
        <v>42.09</v>
      </c>
      <c r="Y458" s="2">
        <v>0.93</v>
      </c>
      <c r="Z458" s="2">
        <v>0.93</v>
      </c>
      <c r="AA458">
        <f t="shared" si="31"/>
        <v>38.278800000000004</v>
      </c>
      <c r="AB458" s="2"/>
    </row>
    <row r="459" spans="20:28" x14ac:dyDescent="0.25">
      <c r="T459">
        <f t="shared" si="30"/>
        <v>6</v>
      </c>
      <c r="V459" s="3">
        <v>40361.083333333336</v>
      </c>
      <c r="W459" s="27">
        <v>1</v>
      </c>
      <c r="X459" s="2">
        <v>41.77</v>
      </c>
      <c r="Y459" s="2">
        <v>0.93</v>
      </c>
      <c r="Z459" s="2">
        <v>0.93</v>
      </c>
      <c r="AA459">
        <f t="shared" si="31"/>
        <v>37.981200000000008</v>
      </c>
      <c r="AB459" s="2"/>
    </row>
    <row r="460" spans="20:28" x14ac:dyDescent="0.25">
      <c r="T460">
        <f t="shared" si="30"/>
        <v>6</v>
      </c>
      <c r="V460" s="3">
        <v>40361.125</v>
      </c>
      <c r="W460" s="27">
        <v>1</v>
      </c>
      <c r="X460" s="2">
        <v>40.19</v>
      </c>
      <c r="Y460" s="2">
        <v>0.93</v>
      </c>
      <c r="Z460" s="2">
        <v>0.93</v>
      </c>
      <c r="AA460">
        <f t="shared" si="31"/>
        <v>36.511800000000001</v>
      </c>
      <c r="AB460" s="2"/>
    </row>
    <row r="461" spans="20:28" x14ac:dyDescent="0.25">
      <c r="T461">
        <f t="shared" si="30"/>
        <v>6</v>
      </c>
      <c r="V461" s="3">
        <v>40361.166666666664</v>
      </c>
      <c r="W461" s="27">
        <v>1</v>
      </c>
      <c r="X461" s="2">
        <v>35.880000000000003</v>
      </c>
      <c r="Y461" s="2">
        <v>0.93</v>
      </c>
      <c r="Z461" s="2">
        <v>0.93</v>
      </c>
      <c r="AA461">
        <f t="shared" si="31"/>
        <v>32.503500000000003</v>
      </c>
      <c r="AB461" s="2"/>
    </row>
    <row r="462" spans="20:28" x14ac:dyDescent="0.25">
      <c r="T462">
        <f t="shared" si="30"/>
        <v>6</v>
      </c>
      <c r="V462" s="3">
        <v>40361.208333333336</v>
      </c>
      <c r="W462" s="27">
        <v>1</v>
      </c>
      <c r="X462" s="2">
        <v>43.33</v>
      </c>
      <c r="Y462" s="2">
        <v>0.93</v>
      </c>
      <c r="Z462" s="2">
        <v>0.93</v>
      </c>
      <c r="AA462">
        <f t="shared" si="31"/>
        <v>39.432000000000002</v>
      </c>
      <c r="AB462" s="2"/>
    </row>
    <row r="463" spans="20:28" x14ac:dyDescent="0.25">
      <c r="T463">
        <f t="shared" si="30"/>
        <v>6</v>
      </c>
      <c r="V463" s="3">
        <v>40361.25</v>
      </c>
      <c r="W463" s="27">
        <v>1</v>
      </c>
      <c r="X463" s="2">
        <v>50.42</v>
      </c>
      <c r="Y463" s="2">
        <v>0.93</v>
      </c>
      <c r="Z463" s="2">
        <v>0.93</v>
      </c>
      <c r="AA463">
        <f t="shared" si="31"/>
        <v>46.025700000000008</v>
      </c>
      <c r="AB463" s="2"/>
    </row>
    <row r="464" spans="20:28" x14ac:dyDescent="0.25">
      <c r="T464">
        <f t="shared" si="30"/>
        <v>6</v>
      </c>
      <c r="V464" s="3">
        <v>40361.291666666664</v>
      </c>
      <c r="W464" s="27">
        <v>1</v>
      </c>
      <c r="X464" s="2">
        <v>52.9</v>
      </c>
      <c r="Y464" s="2">
        <v>0.93</v>
      </c>
      <c r="Z464" s="2">
        <v>0.93</v>
      </c>
      <c r="AA464">
        <f t="shared" si="31"/>
        <v>48.332100000000004</v>
      </c>
      <c r="AB464" s="2"/>
    </row>
    <row r="465" spans="20:28" x14ac:dyDescent="0.25">
      <c r="T465">
        <f t="shared" si="30"/>
        <v>6</v>
      </c>
      <c r="U465" t="s">
        <v>199</v>
      </c>
      <c r="V465" s="3">
        <v>40361.333333333336</v>
      </c>
      <c r="W465" s="27">
        <v>1</v>
      </c>
      <c r="X465" s="2">
        <v>53.8</v>
      </c>
      <c r="Y465" s="2">
        <v>7.49</v>
      </c>
      <c r="Z465" s="2">
        <v>79.97</v>
      </c>
      <c r="AA465">
        <f t="shared" si="31"/>
        <v>-196.01330000000002</v>
      </c>
      <c r="AB465" s="2"/>
    </row>
    <row r="466" spans="20:28" x14ac:dyDescent="0.25">
      <c r="T466">
        <f t="shared" si="30"/>
        <v>6</v>
      </c>
      <c r="U466" t="s">
        <v>199</v>
      </c>
      <c r="V466" s="3">
        <v>40361.375</v>
      </c>
      <c r="W466" s="27">
        <v>1</v>
      </c>
      <c r="X466" s="2">
        <v>54.36</v>
      </c>
      <c r="Y466" s="2">
        <v>7.49</v>
      </c>
      <c r="Z466" s="2">
        <v>79.97</v>
      </c>
      <c r="AA466">
        <f t="shared" si="31"/>
        <v>-191.81890000000001</v>
      </c>
      <c r="AB466" s="2"/>
    </row>
    <row r="467" spans="20:28" x14ac:dyDescent="0.25">
      <c r="T467">
        <f t="shared" si="30"/>
        <v>6</v>
      </c>
      <c r="U467" t="s">
        <v>199</v>
      </c>
      <c r="V467" s="3">
        <v>40361.416666666664</v>
      </c>
      <c r="W467" s="27">
        <v>1</v>
      </c>
      <c r="X467" s="2">
        <v>54.56</v>
      </c>
      <c r="Y467" s="2">
        <v>7.49</v>
      </c>
      <c r="Z467" s="2">
        <v>79.97</v>
      </c>
      <c r="AA467">
        <f t="shared" si="31"/>
        <v>-190.32089999999997</v>
      </c>
      <c r="AB467" s="2"/>
    </row>
    <row r="468" spans="20:28" x14ac:dyDescent="0.25">
      <c r="T468">
        <f t="shared" si="30"/>
        <v>6</v>
      </c>
      <c r="U468" t="s">
        <v>199</v>
      </c>
      <c r="V468" s="3">
        <v>40361.458333333336</v>
      </c>
      <c r="W468" s="27">
        <v>1</v>
      </c>
      <c r="X468" s="2">
        <v>54.22</v>
      </c>
      <c r="Y468" s="2">
        <v>7.49</v>
      </c>
      <c r="Z468" s="2">
        <v>79.97</v>
      </c>
      <c r="AA468">
        <f t="shared" si="31"/>
        <v>-192.86750000000001</v>
      </c>
      <c r="AB468" s="2"/>
    </row>
    <row r="469" spans="20:28" x14ac:dyDescent="0.25">
      <c r="T469">
        <f t="shared" si="30"/>
        <v>6</v>
      </c>
      <c r="U469" t="s">
        <v>199</v>
      </c>
      <c r="V469" s="3">
        <v>40361.5</v>
      </c>
      <c r="W469" s="27">
        <v>1</v>
      </c>
      <c r="X469" s="2">
        <v>53.92</v>
      </c>
      <c r="Y469" s="2">
        <v>7.49</v>
      </c>
      <c r="Z469" s="2">
        <v>79.97</v>
      </c>
      <c r="AA469">
        <f t="shared" si="31"/>
        <v>-195.11449999999999</v>
      </c>
      <c r="AB469" s="2"/>
    </row>
    <row r="470" spans="20:28" x14ac:dyDescent="0.25">
      <c r="T470">
        <f t="shared" si="30"/>
        <v>6</v>
      </c>
      <c r="U470" t="s">
        <v>199</v>
      </c>
      <c r="V470" s="3">
        <v>40361.541666666664</v>
      </c>
      <c r="W470" s="27">
        <v>1</v>
      </c>
      <c r="X470" s="2">
        <v>53.86</v>
      </c>
      <c r="Y470" s="2">
        <v>7.49</v>
      </c>
      <c r="Z470" s="2">
        <v>79.97</v>
      </c>
      <c r="AA470">
        <f t="shared" si="31"/>
        <v>-195.56389999999999</v>
      </c>
      <c r="AB470" s="2"/>
    </row>
    <row r="471" spans="20:28" x14ac:dyDescent="0.25">
      <c r="T471">
        <f t="shared" si="30"/>
        <v>6</v>
      </c>
      <c r="U471" t="s">
        <v>199</v>
      </c>
      <c r="V471" s="3">
        <v>40361.583333333336</v>
      </c>
      <c r="W471" s="27">
        <v>1</v>
      </c>
      <c r="X471" s="2">
        <v>53.17</v>
      </c>
      <c r="Y471" s="2">
        <v>7.49</v>
      </c>
      <c r="Z471" s="2">
        <v>79.97</v>
      </c>
      <c r="AA471">
        <f t="shared" si="31"/>
        <v>-200.73199999999997</v>
      </c>
      <c r="AB471" s="2"/>
    </row>
    <row r="472" spans="20:28" x14ac:dyDescent="0.25">
      <c r="T472">
        <f t="shared" si="30"/>
        <v>6</v>
      </c>
      <c r="U472" t="s">
        <v>199</v>
      </c>
      <c r="V472" s="3">
        <v>40361.625</v>
      </c>
      <c r="W472" s="27">
        <v>1</v>
      </c>
      <c r="X472" s="2">
        <v>52.25</v>
      </c>
      <c r="Y472" s="2">
        <v>7.49</v>
      </c>
      <c r="Z472" s="2">
        <v>79.97</v>
      </c>
      <c r="AA472">
        <f t="shared" si="31"/>
        <v>-207.62279999999998</v>
      </c>
      <c r="AB472" s="2"/>
    </row>
    <row r="473" spans="20:28" x14ac:dyDescent="0.25">
      <c r="T473">
        <f t="shared" si="30"/>
        <v>6</v>
      </c>
      <c r="U473" t="s">
        <v>199</v>
      </c>
      <c r="V473" s="3">
        <v>40361.666666666664</v>
      </c>
      <c r="W473" s="27">
        <v>1</v>
      </c>
      <c r="X473" s="2">
        <v>51.66</v>
      </c>
      <c r="Y473" s="2">
        <v>7.49</v>
      </c>
      <c r="Z473" s="2">
        <v>79.97</v>
      </c>
      <c r="AA473">
        <f t="shared" si="31"/>
        <v>-212.04190000000003</v>
      </c>
      <c r="AB473" s="2"/>
    </row>
    <row r="474" spans="20:28" x14ac:dyDescent="0.25">
      <c r="T474">
        <f t="shared" si="30"/>
        <v>6</v>
      </c>
      <c r="U474" t="s">
        <v>199</v>
      </c>
      <c r="V474" s="3">
        <v>40361.708333333336</v>
      </c>
      <c r="W474" s="27">
        <v>1</v>
      </c>
      <c r="X474" s="2">
        <v>51.9</v>
      </c>
      <c r="Y474" s="2">
        <v>7.49</v>
      </c>
      <c r="Z474" s="2">
        <v>79.97</v>
      </c>
      <c r="AA474">
        <f t="shared" si="31"/>
        <v>-210.24430000000001</v>
      </c>
      <c r="AB474" s="2"/>
    </row>
    <row r="475" spans="20:28" x14ac:dyDescent="0.25">
      <c r="T475">
        <f t="shared" si="30"/>
        <v>6</v>
      </c>
      <c r="U475" t="s">
        <v>199</v>
      </c>
      <c r="V475" s="3">
        <v>40361.75</v>
      </c>
      <c r="W475" s="27">
        <v>1</v>
      </c>
      <c r="X475" s="2">
        <v>51.77</v>
      </c>
      <c r="Y475" s="2">
        <v>7.49</v>
      </c>
      <c r="Z475" s="2">
        <v>79.97</v>
      </c>
      <c r="AA475">
        <f t="shared" si="31"/>
        <v>-211.21799999999996</v>
      </c>
      <c r="AB475" s="2"/>
    </row>
    <row r="476" spans="20:28" x14ac:dyDescent="0.25">
      <c r="T476">
        <f t="shared" si="30"/>
        <v>6</v>
      </c>
      <c r="U476" t="s">
        <v>199</v>
      </c>
      <c r="V476" s="3">
        <v>40361.791666666664</v>
      </c>
      <c r="W476" s="27">
        <v>1</v>
      </c>
      <c r="X476" s="2">
        <v>50.55</v>
      </c>
      <c r="Y476" s="2">
        <v>7.49</v>
      </c>
      <c r="Z476" s="2">
        <v>79.97</v>
      </c>
      <c r="AA476">
        <f t="shared" si="31"/>
        <v>-220.35580000000002</v>
      </c>
      <c r="AB476" s="2"/>
    </row>
    <row r="477" spans="20:28" x14ac:dyDescent="0.25">
      <c r="T477">
        <f t="shared" si="30"/>
        <v>6</v>
      </c>
      <c r="V477" s="3">
        <v>40361.833333333336</v>
      </c>
      <c r="W477" s="27">
        <v>1</v>
      </c>
      <c r="X477" s="2">
        <v>49.91</v>
      </c>
      <c r="Y477" s="2">
        <v>0.93</v>
      </c>
      <c r="Z477" s="2">
        <v>0.93</v>
      </c>
      <c r="AA477">
        <f t="shared" si="31"/>
        <v>45.551400000000001</v>
      </c>
      <c r="AB477" s="2"/>
    </row>
    <row r="478" spans="20:28" x14ac:dyDescent="0.25">
      <c r="T478">
        <f t="shared" si="30"/>
        <v>6</v>
      </c>
      <c r="V478" s="3">
        <v>40361.875</v>
      </c>
      <c r="W478" s="27">
        <v>1</v>
      </c>
      <c r="X478" s="2">
        <v>48.71</v>
      </c>
      <c r="Y478" s="2">
        <v>0.93</v>
      </c>
      <c r="Z478" s="2">
        <v>0.93</v>
      </c>
      <c r="AA478">
        <f t="shared" si="31"/>
        <v>44.435400000000001</v>
      </c>
      <c r="AB478" s="2"/>
    </row>
    <row r="479" spans="20:28" x14ac:dyDescent="0.25">
      <c r="T479">
        <f t="shared" si="30"/>
        <v>6</v>
      </c>
      <c r="V479" s="3">
        <v>40361.916666666664</v>
      </c>
      <c r="W479" s="27">
        <v>1</v>
      </c>
      <c r="X479" s="2">
        <v>50.31</v>
      </c>
      <c r="Y479" s="2">
        <v>0.93</v>
      </c>
      <c r="Z479" s="2">
        <v>0.93</v>
      </c>
      <c r="AA479">
        <f t="shared" si="31"/>
        <v>45.923400000000008</v>
      </c>
      <c r="AB479" s="2"/>
    </row>
    <row r="480" spans="20:28" x14ac:dyDescent="0.25">
      <c r="T480">
        <f t="shared" si="30"/>
        <v>6</v>
      </c>
      <c r="V480" s="3">
        <v>40361.958333333336</v>
      </c>
      <c r="W480" s="27">
        <v>1</v>
      </c>
      <c r="X480" s="2">
        <v>46.19</v>
      </c>
      <c r="Y480" s="2">
        <v>0.93</v>
      </c>
      <c r="Z480" s="2">
        <v>0.93</v>
      </c>
      <c r="AA480">
        <f t="shared" si="31"/>
        <v>42.091799999999999</v>
      </c>
      <c r="AB480" s="2"/>
    </row>
    <row r="481" spans="20:28" x14ac:dyDescent="0.25">
      <c r="T481">
        <f t="shared" si="30"/>
        <v>7</v>
      </c>
      <c r="V481" s="3">
        <v>40362</v>
      </c>
      <c r="W481" s="27">
        <v>1</v>
      </c>
      <c r="X481" s="2">
        <v>51.52</v>
      </c>
      <c r="Y481" s="2">
        <v>88.9</v>
      </c>
      <c r="Z481" s="2">
        <v>88.9</v>
      </c>
      <c r="AA481">
        <f t="shared" si="31"/>
        <v>-3323.0820000000003</v>
      </c>
    </row>
    <row r="482" spans="20:28" x14ac:dyDescent="0.25">
      <c r="T482">
        <f t="shared" si="30"/>
        <v>7</v>
      </c>
      <c r="V482" s="3">
        <v>40362.041666666664</v>
      </c>
      <c r="W482" s="27">
        <v>1</v>
      </c>
      <c r="X482" s="2">
        <v>50.69</v>
      </c>
      <c r="Y482" s="2">
        <v>88.9</v>
      </c>
      <c r="Z482" s="2">
        <v>88.9</v>
      </c>
      <c r="AA482">
        <f t="shared" si="31"/>
        <v>-3396.8690000000011</v>
      </c>
      <c r="AB482" s="2"/>
    </row>
    <row r="483" spans="20:28" x14ac:dyDescent="0.25">
      <c r="T483">
        <f t="shared" si="30"/>
        <v>7</v>
      </c>
      <c r="V483" s="3">
        <v>40362.083333333336</v>
      </c>
      <c r="W483" s="27">
        <v>1</v>
      </c>
      <c r="X483" s="2">
        <v>50.29</v>
      </c>
      <c r="Y483" s="2">
        <v>88.9</v>
      </c>
      <c r="Z483" s="2">
        <v>88.9</v>
      </c>
      <c r="AA483">
        <f t="shared" si="31"/>
        <v>-3432.429000000001</v>
      </c>
      <c r="AB483" s="2"/>
    </row>
    <row r="484" spans="20:28" x14ac:dyDescent="0.25">
      <c r="T484">
        <f t="shared" si="30"/>
        <v>7</v>
      </c>
      <c r="V484" s="3">
        <v>40362.125</v>
      </c>
      <c r="W484" s="27">
        <v>1</v>
      </c>
      <c r="X484" s="2">
        <v>47.18</v>
      </c>
      <c r="Y484" s="2">
        <v>88.9</v>
      </c>
      <c r="Z484" s="2">
        <v>88.9</v>
      </c>
      <c r="AA484">
        <f t="shared" si="31"/>
        <v>-3708.9080000000008</v>
      </c>
      <c r="AB484" s="2"/>
    </row>
    <row r="485" spans="20:28" x14ac:dyDescent="0.25">
      <c r="T485">
        <f t="shared" si="30"/>
        <v>7</v>
      </c>
      <c r="V485" s="3">
        <v>40362.166666666664</v>
      </c>
      <c r="W485" s="27">
        <v>1</v>
      </c>
      <c r="X485" s="2">
        <v>44.03</v>
      </c>
      <c r="Y485" s="2">
        <v>88.9</v>
      </c>
      <c r="Z485" s="2">
        <v>88.9</v>
      </c>
      <c r="AA485">
        <f t="shared" si="31"/>
        <v>-3988.9430000000007</v>
      </c>
      <c r="AB485" s="2"/>
    </row>
    <row r="486" spans="20:28" x14ac:dyDescent="0.25">
      <c r="T486">
        <f t="shared" si="30"/>
        <v>7</v>
      </c>
      <c r="V486" s="3">
        <v>40362.208333333336</v>
      </c>
      <c r="W486" s="27">
        <v>1</v>
      </c>
      <c r="X486" s="2">
        <v>45.87</v>
      </c>
      <c r="Y486" s="2">
        <v>88.9</v>
      </c>
      <c r="Z486" s="2">
        <v>88.9</v>
      </c>
      <c r="AA486">
        <f t="shared" si="31"/>
        <v>-3825.3670000000011</v>
      </c>
      <c r="AB486" s="2"/>
    </row>
    <row r="487" spans="20:28" x14ac:dyDescent="0.25">
      <c r="T487">
        <f t="shared" si="30"/>
        <v>7</v>
      </c>
      <c r="V487" s="3">
        <v>40362.25</v>
      </c>
      <c r="W487" s="27">
        <v>1</v>
      </c>
      <c r="X487" s="2">
        <v>45.44</v>
      </c>
      <c r="Y487" s="2">
        <v>88.9</v>
      </c>
      <c r="Z487" s="2">
        <v>88.9</v>
      </c>
      <c r="AA487">
        <f t="shared" si="31"/>
        <v>-3863.594000000001</v>
      </c>
      <c r="AB487" s="2"/>
    </row>
    <row r="488" spans="20:28" x14ac:dyDescent="0.25">
      <c r="T488">
        <f t="shared" si="30"/>
        <v>7</v>
      </c>
      <c r="V488" s="3">
        <v>40362.291666666664</v>
      </c>
      <c r="W488" s="27">
        <v>1</v>
      </c>
      <c r="X488" s="2">
        <v>46.42</v>
      </c>
      <c r="Y488" s="2">
        <v>88.9</v>
      </c>
      <c r="Z488" s="2">
        <v>88.9</v>
      </c>
      <c r="AA488">
        <f t="shared" si="31"/>
        <v>-3776.4720000000007</v>
      </c>
      <c r="AB488" s="2"/>
    </row>
    <row r="489" spans="20:28" x14ac:dyDescent="0.25">
      <c r="T489">
        <f t="shared" si="30"/>
        <v>7</v>
      </c>
      <c r="U489" t="s">
        <v>199</v>
      </c>
      <c r="V489" s="3">
        <v>40362.333333333336</v>
      </c>
      <c r="W489" s="27">
        <v>1</v>
      </c>
      <c r="X489" s="2">
        <v>47.81</v>
      </c>
      <c r="Y489" s="2">
        <v>88.9</v>
      </c>
      <c r="Z489" s="2">
        <v>88.9</v>
      </c>
      <c r="AA489">
        <f t="shared" si="31"/>
        <v>-3652.9010000000007</v>
      </c>
      <c r="AB489" s="2"/>
    </row>
    <row r="490" spans="20:28" x14ac:dyDescent="0.25">
      <c r="T490">
        <f t="shared" si="30"/>
        <v>7</v>
      </c>
      <c r="U490" t="s">
        <v>199</v>
      </c>
      <c r="V490" s="3">
        <v>40362.375</v>
      </c>
      <c r="W490" s="27">
        <v>1</v>
      </c>
      <c r="X490" s="2">
        <v>50.92</v>
      </c>
      <c r="Y490" s="2">
        <v>88.9</v>
      </c>
      <c r="Z490" s="2">
        <v>88.9</v>
      </c>
      <c r="AA490">
        <f t="shared" si="31"/>
        <v>-3376.4220000000005</v>
      </c>
      <c r="AB490" s="2"/>
    </row>
    <row r="491" spans="20:28" x14ac:dyDescent="0.25">
      <c r="T491">
        <f t="shared" si="30"/>
        <v>7</v>
      </c>
      <c r="U491" t="s">
        <v>199</v>
      </c>
      <c r="V491" s="3">
        <v>40362.416666666664</v>
      </c>
      <c r="W491" s="27">
        <v>1</v>
      </c>
      <c r="X491" s="2">
        <v>51.88</v>
      </c>
      <c r="Y491" s="2">
        <v>88.9</v>
      </c>
      <c r="Z491" s="2">
        <v>88.9</v>
      </c>
      <c r="AA491">
        <f t="shared" si="31"/>
        <v>-3291.0780000000004</v>
      </c>
      <c r="AB491" s="2"/>
    </row>
    <row r="492" spans="20:28" x14ac:dyDescent="0.25">
      <c r="T492">
        <f t="shared" si="30"/>
        <v>7</v>
      </c>
      <c r="U492" t="s">
        <v>199</v>
      </c>
      <c r="V492" s="3">
        <v>40362.458333333336</v>
      </c>
      <c r="W492" s="27">
        <v>1</v>
      </c>
      <c r="X492" s="2">
        <v>52.59</v>
      </c>
      <c r="Y492" s="2">
        <v>88.9</v>
      </c>
      <c r="Z492" s="2">
        <v>88.9</v>
      </c>
      <c r="AA492">
        <f t="shared" si="31"/>
        <v>-3227.9590000000003</v>
      </c>
      <c r="AB492" s="2"/>
    </row>
    <row r="493" spans="20:28" x14ac:dyDescent="0.25">
      <c r="T493">
        <f t="shared" si="30"/>
        <v>7</v>
      </c>
      <c r="U493" t="s">
        <v>199</v>
      </c>
      <c r="V493" s="3">
        <v>40362.5</v>
      </c>
      <c r="W493" s="27">
        <v>1</v>
      </c>
      <c r="X493" s="2">
        <v>52.24</v>
      </c>
      <c r="Y493" s="2">
        <v>88.9</v>
      </c>
      <c r="Z493" s="2">
        <v>88.9</v>
      </c>
      <c r="AA493">
        <f t="shared" si="31"/>
        <v>-3259.0740000000005</v>
      </c>
      <c r="AB493" s="2"/>
    </row>
    <row r="494" spans="20:28" x14ac:dyDescent="0.25">
      <c r="T494">
        <f t="shared" si="30"/>
        <v>7</v>
      </c>
      <c r="U494" t="s">
        <v>199</v>
      </c>
      <c r="V494" s="3">
        <v>40362.541666666664</v>
      </c>
      <c r="W494" s="27">
        <v>1</v>
      </c>
      <c r="X494" s="2">
        <v>51.5</v>
      </c>
      <c r="Y494" s="2">
        <v>88.9</v>
      </c>
      <c r="Z494" s="2">
        <v>88.9</v>
      </c>
      <c r="AA494">
        <f t="shared" si="31"/>
        <v>-3324.8600000000006</v>
      </c>
      <c r="AB494" s="2"/>
    </row>
    <row r="495" spans="20:28" x14ac:dyDescent="0.25">
      <c r="T495">
        <f t="shared" si="30"/>
        <v>7</v>
      </c>
      <c r="U495" t="s">
        <v>199</v>
      </c>
      <c r="V495" s="3">
        <v>40362.583333333336</v>
      </c>
      <c r="W495" s="27">
        <v>1</v>
      </c>
      <c r="X495" s="2">
        <v>50.05</v>
      </c>
      <c r="Y495" s="2">
        <v>88.9</v>
      </c>
      <c r="Z495" s="2">
        <v>88.9</v>
      </c>
      <c r="AA495">
        <f t="shared" si="31"/>
        <v>-3453.7650000000008</v>
      </c>
      <c r="AB495" s="2"/>
    </row>
    <row r="496" spans="20:28" x14ac:dyDescent="0.25">
      <c r="T496">
        <f t="shared" si="30"/>
        <v>7</v>
      </c>
      <c r="U496" t="s">
        <v>199</v>
      </c>
      <c r="V496" s="3">
        <v>40362.625</v>
      </c>
      <c r="W496" s="27">
        <v>1</v>
      </c>
      <c r="X496" s="2">
        <v>48.37</v>
      </c>
      <c r="Y496" s="2">
        <v>88.9</v>
      </c>
      <c r="Z496" s="2">
        <v>88.9</v>
      </c>
      <c r="AA496">
        <f t="shared" si="31"/>
        <v>-3603.1170000000011</v>
      </c>
      <c r="AB496" s="2"/>
    </row>
    <row r="497" spans="20:28" x14ac:dyDescent="0.25">
      <c r="T497">
        <f t="shared" si="30"/>
        <v>7</v>
      </c>
      <c r="U497" t="s">
        <v>199</v>
      </c>
      <c r="V497" s="3">
        <v>40362.666666666664</v>
      </c>
      <c r="W497" s="27">
        <v>1</v>
      </c>
      <c r="X497" s="2">
        <v>47.97</v>
      </c>
      <c r="Y497" s="2">
        <v>88.9</v>
      </c>
      <c r="Z497" s="2">
        <v>88.9</v>
      </c>
      <c r="AA497">
        <f t="shared" si="31"/>
        <v>-3638.677000000001</v>
      </c>
      <c r="AB497" s="2"/>
    </row>
    <row r="498" spans="20:28" x14ac:dyDescent="0.25">
      <c r="T498">
        <f t="shared" si="30"/>
        <v>7</v>
      </c>
      <c r="U498" t="s">
        <v>199</v>
      </c>
      <c r="V498" s="3">
        <v>40362.708333333336</v>
      </c>
      <c r="W498" s="27">
        <v>1</v>
      </c>
      <c r="X498" s="2">
        <v>47.81</v>
      </c>
      <c r="Y498" s="2">
        <v>88.9</v>
      </c>
      <c r="Z498" s="2">
        <v>88.9</v>
      </c>
      <c r="AA498">
        <f t="shared" si="31"/>
        <v>-3652.9010000000007</v>
      </c>
      <c r="AB498" s="2"/>
    </row>
    <row r="499" spans="20:28" x14ac:dyDescent="0.25">
      <c r="T499">
        <f t="shared" si="30"/>
        <v>7</v>
      </c>
      <c r="U499" t="s">
        <v>199</v>
      </c>
      <c r="V499" s="3">
        <v>40362.75</v>
      </c>
      <c r="W499" s="27">
        <v>1</v>
      </c>
      <c r="X499" s="2">
        <v>48.62</v>
      </c>
      <c r="Y499" s="2">
        <v>88.9</v>
      </c>
      <c r="Z499" s="2">
        <v>88.9</v>
      </c>
      <c r="AA499">
        <f t="shared" si="31"/>
        <v>-3580.8920000000007</v>
      </c>
      <c r="AB499" s="2"/>
    </row>
    <row r="500" spans="20:28" x14ac:dyDescent="0.25">
      <c r="T500">
        <f t="shared" si="30"/>
        <v>7</v>
      </c>
      <c r="U500" t="s">
        <v>199</v>
      </c>
      <c r="V500" s="3">
        <v>40362.791666666664</v>
      </c>
      <c r="W500" s="27">
        <v>1</v>
      </c>
      <c r="X500" s="2">
        <v>48.6</v>
      </c>
      <c r="Y500" s="2">
        <v>88.9</v>
      </c>
      <c r="Z500" s="2">
        <v>88.9</v>
      </c>
      <c r="AA500">
        <f t="shared" si="31"/>
        <v>-3582.6700000000005</v>
      </c>
      <c r="AB500" s="2"/>
    </row>
    <row r="501" spans="20:28" x14ac:dyDescent="0.25">
      <c r="T501">
        <f t="shared" si="30"/>
        <v>7</v>
      </c>
      <c r="V501" s="3">
        <v>40362.833333333336</v>
      </c>
      <c r="W501" s="27">
        <v>1</v>
      </c>
      <c r="X501" s="2">
        <v>47.95</v>
      </c>
      <c r="Y501" s="2">
        <v>88.9</v>
      </c>
      <c r="Z501" s="2">
        <v>88.9</v>
      </c>
      <c r="AA501">
        <f t="shared" si="31"/>
        <v>-3640.4550000000004</v>
      </c>
      <c r="AB501" s="2"/>
    </row>
    <row r="502" spans="20:28" x14ac:dyDescent="0.25">
      <c r="T502">
        <f t="shared" si="30"/>
        <v>7</v>
      </c>
      <c r="V502" s="3">
        <v>40362.875</v>
      </c>
      <c r="W502" s="27">
        <v>1</v>
      </c>
      <c r="X502" s="2">
        <v>47.87</v>
      </c>
      <c r="Y502" s="2">
        <v>88.9</v>
      </c>
      <c r="Z502" s="2">
        <v>88.9</v>
      </c>
      <c r="AA502">
        <f t="shared" si="31"/>
        <v>-3647.5670000000009</v>
      </c>
      <c r="AB502" s="2"/>
    </row>
    <row r="503" spans="20:28" x14ac:dyDescent="0.25">
      <c r="T503">
        <f t="shared" si="30"/>
        <v>7</v>
      </c>
      <c r="V503" s="3">
        <v>40362.916666666664</v>
      </c>
      <c r="W503" s="27">
        <v>1</v>
      </c>
      <c r="X503" s="2">
        <v>47.91</v>
      </c>
      <c r="Y503" s="2">
        <v>88.9</v>
      </c>
      <c r="Z503" s="2">
        <v>88.9</v>
      </c>
      <c r="AA503">
        <f t="shared" si="31"/>
        <v>-3644.0110000000009</v>
      </c>
      <c r="AB503" s="2"/>
    </row>
    <row r="504" spans="20:28" x14ac:dyDescent="0.25">
      <c r="T504">
        <f t="shared" si="30"/>
        <v>7</v>
      </c>
      <c r="V504" s="3">
        <v>40362.958333333336</v>
      </c>
      <c r="W504" s="27">
        <v>1</v>
      </c>
      <c r="X504" s="2">
        <v>47.82</v>
      </c>
      <c r="Y504" s="2">
        <v>88.9</v>
      </c>
      <c r="Z504" s="2">
        <v>88.9</v>
      </c>
      <c r="AA504">
        <f t="shared" si="31"/>
        <v>-3652.0120000000006</v>
      </c>
      <c r="AB504" s="2"/>
    </row>
    <row r="505" spans="20:28" x14ac:dyDescent="0.25">
      <c r="T505">
        <f t="shared" si="30"/>
        <v>1</v>
      </c>
      <c r="V505" s="3">
        <v>40363</v>
      </c>
      <c r="W505" s="27">
        <v>1</v>
      </c>
      <c r="X505" s="2">
        <v>48.05</v>
      </c>
      <c r="Y505" s="2">
        <v>43.7</v>
      </c>
      <c r="Z505" s="2">
        <v>43.7</v>
      </c>
      <c r="AA505">
        <f t="shared" si="31"/>
        <v>190.09499999999977</v>
      </c>
    </row>
    <row r="506" spans="20:28" x14ac:dyDescent="0.25">
      <c r="T506">
        <f t="shared" si="30"/>
        <v>1</v>
      </c>
      <c r="V506" s="3">
        <v>40363.041666666664</v>
      </c>
      <c r="W506" s="27">
        <v>1</v>
      </c>
      <c r="X506" s="2">
        <v>44.89</v>
      </c>
      <c r="Y506" s="2">
        <v>43.7</v>
      </c>
      <c r="Z506" s="2">
        <v>43.7</v>
      </c>
      <c r="AA506">
        <f t="shared" si="31"/>
        <v>52.002999999999901</v>
      </c>
      <c r="AB506" s="2"/>
    </row>
    <row r="507" spans="20:28" x14ac:dyDescent="0.25">
      <c r="T507">
        <f t="shared" si="30"/>
        <v>1</v>
      </c>
      <c r="V507" s="3">
        <v>40363.083333333336</v>
      </c>
      <c r="W507" s="27">
        <v>1</v>
      </c>
      <c r="X507" s="2">
        <v>42.74</v>
      </c>
      <c r="Y507" s="2">
        <v>43.7</v>
      </c>
      <c r="Z507" s="2">
        <v>43.7</v>
      </c>
      <c r="AA507">
        <f t="shared" si="31"/>
        <v>-41.952000000000041</v>
      </c>
      <c r="AB507" s="2"/>
    </row>
    <row r="508" spans="20:28" x14ac:dyDescent="0.25">
      <c r="T508">
        <f t="shared" si="30"/>
        <v>1</v>
      </c>
      <c r="V508" s="3">
        <v>40363.125</v>
      </c>
      <c r="W508" s="27">
        <v>1</v>
      </c>
      <c r="X508" s="2">
        <v>43.41</v>
      </c>
      <c r="Y508" s="2">
        <v>43.7</v>
      </c>
      <c r="Z508" s="2">
        <v>43.7</v>
      </c>
      <c r="AA508">
        <f t="shared" si="31"/>
        <v>-12.673000000000274</v>
      </c>
      <c r="AB508" s="2"/>
    </row>
    <row r="509" spans="20:28" x14ac:dyDescent="0.25">
      <c r="T509">
        <f t="shared" si="30"/>
        <v>1</v>
      </c>
      <c r="V509" s="3">
        <v>40363.166666666664</v>
      </c>
      <c r="W509" s="27">
        <v>1</v>
      </c>
      <c r="X509" s="2">
        <v>40.950000000000003</v>
      </c>
      <c r="Y509" s="2">
        <v>43.7</v>
      </c>
      <c r="Z509" s="2">
        <v>43.7</v>
      </c>
      <c r="AA509">
        <f t="shared" si="31"/>
        <v>-120.17500000000001</v>
      </c>
      <c r="AB509" s="2"/>
    </row>
    <row r="510" spans="20:28" x14ac:dyDescent="0.25">
      <c r="T510">
        <f t="shared" si="30"/>
        <v>1</v>
      </c>
      <c r="V510" s="3">
        <v>40363.208333333336</v>
      </c>
      <c r="W510" s="27">
        <v>1</v>
      </c>
      <c r="X510" s="2">
        <v>40.97</v>
      </c>
      <c r="Y510" s="2">
        <v>43.7</v>
      </c>
      <c r="Z510" s="2">
        <v>43.7</v>
      </c>
      <c r="AA510">
        <f t="shared" si="31"/>
        <v>-119.30100000000019</v>
      </c>
      <c r="AB510" s="2"/>
    </row>
    <row r="511" spans="20:28" x14ac:dyDescent="0.25">
      <c r="T511">
        <f t="shared" si="30"/>
        <v>1</v>
      </c>
      <c r="V511" s="3">
        <v>40363.25</v>
      </c>
      <c r="W511" s="27">
        <v>1</v>
      </c>
      <c r="X511" s="2">
        <v>41.03</v>
      </c>
      <c r="Y511" s="2">
        <v>43.7</v>
      </c>
      <c r="Z511" s="2">
        <v>43.7</v>
      </c>
      <c r="AA511">
        <f t="shared" si="31"/>
        <v>-116.67900000000009</v>
      </c>
      <c r="AB511" s="2"/>
    </row>
    <row r="512" spans="20:28" x14ac:dyDescent="0.25">
      <c r="T512">
        <f t="shared" si="30"/>
        <v>1</v>
      </c>
      <c r="V512" s="3">
        <v>40363.291666666664</v>
      </c>
      <c r="W512" s="27">
        <v>1</v>
      </c>
      <c r="X512" s="2">
        <v>42.93</v>
      </c>
      <c r="Y512" s="2">
        <v>43.7</v>
      </c>
      <c r="Z512" s="2">
        <v>43.7</v>
      </c>
      <c r="AA512">
        <f t="shared" si="31"/>
        <v>-33.649000000000136</v>
      </c>
      <c r="AB512" s="2"/>
    </row>
    <row r="513" spans="20:28" x14ac:dyDescent="0.25">
      <c r="T513">
        <f t="shared" si="30"/>
        <v>1</v>
      </c>
      <c r="U513" t="s">
        <v>199</v>
      </c>
      <c r="V513" s="3">
        <v>40363.333333333336</v>
      </c>
      <c r="W513" s="27">
        <v>1</v>
      </c>
      <c r="X513" s="2">
        <v>43.33</v>
      </c>
      <c r="Y513" s="2">
        <v>43.7</v>
      </c>
      <c r="Z513" s="2">
        <v>43.7</v>
      </c>
      <c r="AA513">
        <f t="shared" si="31"/>
        <v>-16.169000000000199</v>
      </c>
      <c r="AB513" s="2"/>
    </row>
    <row r="514" spans="20:28" x14ac:dyDescent="0.25">
      <c r="T514">
        <f t="shared" ref="T514:T577" si="32">WEEKDAY(V514)</f>
        <v>1</v>
      </c>
      <c r="U514" t="s">
        <v>199</v>
      </c>
      <c r="V514" s="3">
        <v>40363.375</v>
      </c>
      <c r="W514" s="27">
        <v>1</v>
      </c>
      <c r="X514" s="2">
        <v>47.69</v>
      </c>
      <c r="Y514" s="2">
        <v>43.7</v>
      </c>
      <c r="Z514" s="2">
        <v>43.7</v>
      </c>
      <c r="AA514">
        <f t="shared" ref="AA514:AA577" si="33">W514*Y514*(X514-Z514)</f>
        <v>174.3629999999998</v>
      </c>
      <c r="AB514" s="2"/>
    </row>
    <row r="515" spans="20:28" x14ac:dyDescent="0.25">
      <c r="T515">
        <f t="shared" si="32"/>
        <v>1</v>
      </c>
      <c r="U515" t="s">
        <v>199</v>
      </c>
      <c r="V515" s="3">
        <v>40363.416666666664</v>
      </c>
      <c r="W515" s="27">
        <v>1</v>
      </c>
      <c r="X515" s="2">
        <v>48.38</v>
      </c>
      <c r="Y515" s="2">
        <v>43.7</v>
      </c>
      <c r="Z515" s="2">
        <v>43.7</v>
      </c>
      <c r="AA515">
        <f t="shared" si="33"/>
        <v>204.51599999999999</v>
      </c>
      <c r="AB515" s="2"/>
    </row>
    <row r="516" spans="20:28" x14ac:dyDescent="0.25">
      <c r="T516">
        <f t="shared" si="32"/>
        <v>1</v>
      </c>
      <c r="U516" t="s">
        <v>199</v>
      </c>
      <c r="V516" s="3">
        <v>40363.458333333336</v>
      </c>
      <c r="W516" s="27">
        <v>1</v>
      </c>
      <c r="X516" s="2">
        <v>48.97</v>
      </c>
      <c r="Y516" s="2">
        <v>43.7</v>
      </c>
      <c r="Z516" s="2">
        <v>43.7</v>
      </c>
      <c r="AA516">
        <f t="shared" si="33"/>
        <v>230.29899999999984</v>
      </c>
      <c r="AB516" s="2"/>
    </row>
    <row r="517" spans="20:28" x14ac:dyDescent="0.25">
      <c r="T517">
        <f t="shared" si="32"/>
        <v>1</v>
      </c>
      <c r="U517" t="s">
        <v>199</v>
      </c>
      <c r="V517" s="3">
        <v>40363.5</v>
      </c>
      <c r="W517" s="27">
        <v>1</v>
      </c>
      <c r="X517" s="2">
        <v>49.15</v>
      </c>
      <c r="Y517" s="2">
        <v>43.7</v>
      </c>
      <c r="Z517" s="2">
        <v>43.7</v>
      </c>
      <c r="AA517">
        <f t="shared" si="33"/>
        <v>238.16499999999982</v>
      </c>
      <c r="AB517" s="2"/>
    </row>
    <row r="518" spans="20:28" x14ac:dyDescent="0.25">
      <c r="T518">
        <f t="shared" si="32"/>
        <v>1</v>
      </c>
      <c r="U518" t="s">
        <v>199</v>
      </c>
      <c r="V518" s="3">
        <v>40363.541666666664</v>
      </c>
      <c r="W518" s="27">
        <v>1</v>
      </c>
      <c r="X518" s="2">
        <v>48.74</v>
      </c>
      <c r="Y518" s="2">
        <v>43.7</v>
      </c>
      <c r="Z518" s="2">
        <v>43.7</v>
      </c>
      <c r="AA518">
        <f t="shared" si="33"/>
        <v>220.24799999999999</v>
      </c>
      <c r="AB518" s="2"/>
    </row>
    <row r="519" spans="20:28" x14ac:dyDescent="0.25">
      <c r="T519">
        <f t="shared" si="32"/>
        <v>1</v>
      </c>
      <c r="U519" t="s">
        <v>199</v>
      </c>
      <c r="V519" s="3">
        <v>40363.583333333336</v>
      </c>
      <c r="W519" s="27">
        <v>1</v>
      </c>
      <c r="X519" s="2">
        <v>47.8</v>
      </c>
      <c r="Y519" s="2">
        <v>43.7</v>
      </c>
      <c r="Z519" s="2">
        <v>43.7</v>
      </c>
      <c r="AA519">
        <f t="shared" si="33"/>
        <v>179.16999999999976</v>
      </c>
      <c r="AB519" s="2"/>
    </row>
    <row r="520" spans="20:28" x14ac:dyDescent="0.25">
      <c r="T520">
        <f t="shared" si="32"/>
        <v>1</v>
      </c>
      <c r="U520" t="s">
        <v>199</v>
      </c>
      <c r="V520" s="3">
        <v>40363.625</v>
      </c>
      <c r="W520" s="27">
        <v>1</v>
      </c>
      <c r="X520" s="2">
        <v>47.42</v>
      </c>
      <c r="Y520" s="2">
        <v>43.7</v>
      </c>
      <c r="Z520" s="2">
        <v>43.7</v>
      </c>
      <c r="AA520">
        <f t="shared" si="33"/>
        <v>162.56399999999996</v>
      </c>
      <c r="AB520" s="2"/>
    </row>
    <row r="521" spans="20:28" x14ac:dyDescent="0.25">
      <c r="T521">
        <f t="shared" si="32"/>
        <v>1</v>
      </c>
      <c r="U521" t="s">
        <v>199</v>
      </c>
      <c r="V521" s="3">
        <v>40363.666666666664</v>
      </c>
      <c r="W521" s="27">
        <v>1</v>
      </c>
      <c r="X521" s="2">
        <v>47.19</v>
      </c>
      <c r="Y521" s="2">
        <v>43.7</v>
      </c>
      <c r="Z521" s="2">
        <v>43.7</v>
      </c>
      <c r="AA521">
        <f t="shared" si="33"/>
        <v>152.51299999999978</v>
      </c>
      <c r="AB521" s="2"/>
    </row>
    <row r="522" spans="20:28" x14ac:dyDescent="0.25">
      <c r="T522">
        <f t="shared" si="32"/>
        <v>1</v>
      </c>
      <c r="U522" t="s">
        <v>199</v>
      </c>
      <c r="V522" s="3">
        <v>40363.708333333336</v>
      </c>
      <c r="W522" s="27">
        <v>1</v>
      </c>
      <c r="X522" s="2">
        <v>46.3</v>
      </c>
      <c r="Y522" s="2">
        <v>43.7</v>
      </c>
      <c r="Z522" s="2">
        <v>43.7</v>
      </c>
      <c r="AA522">
        <f t="shared" si="33"/>
        <v>113.61999999999976</v>
      </c>
      <c r="AB522" s="2"/>
    </row>
    <row r="523" spans="20:28" x14ac:dyDescent="0.25">
      <c r="T523">
        <f t="shared" si="32"/>
        <v>1</v>
      </c>
      <c r="U523" t="s">
        <v>199</v>
      </c>
      <c r="V523" s="3">
        <v>40363.75</v>
      </c>
      <c r="W523" s="27">
        <v>1</v>
      </c>
      <c r="X523" s="2">
        <v>47.04</v>
      </c>
      <c r="Y523" s="2">
        <v>43.7</v>
      </c>
      <c r="Z523" s="2">
        <v>43.7</v>
      </c>
      <c r="AA523">
        <f t="shared" si="33"/>
        <v>145.95799999999986</v>
      </c>
      <c r="AB523" s="2"/>
    </row>
    <row r="524" spans="20:28" x14ac:dyDescent="0.25">
      <c r="T524">
        <f t="shared" si="32"/>
        <v>1</v>
      </c>
      <c r="U524" t="s">
        <v>199</v>
      </c>
      <c r="V524" s="3">
        <v>40363.791666666664</v>
      </c>
      <c r="W524" s="27">
        <v>1</v>
      </c>
      <c r="X524" s="2">
        <v>47.03</v>
      </c>
      <c r="Y524" s="2">
        <v>43.7</v>
      </c>
      <c r="Z524" s="2">
        <v>43.7</v>
      </c>
      <c r="AA524">
        <f t="shared" si="33"/>
        <v>145.52099999999993</v>
      </c>
      <c r="AB524" s="2"/>
    </row>
    <row r="525" spans="20:28" x14ac:dyDescent="0.25">
      <c r="T525">
        <f t="shared" si="32"/>
        <v>1</v>
      </c>
      <c r="V525" s="3">
        <v>40363.833333333336</v>
      </c>
      <c r="W525" s="27">
        <v>1</v>
      </c>
      <c r="X525" s="2">
        <v>45.3</v>
      </c>
      <c r="Y525" s="2">
        <v>43.7</v>
      </c>
      <c r="Z525" s="2">
        <v>43.7</v>
      </c>
      <c r="AA525">
        <f t="shared" si="33"/>
        <v>69.91999999999976</v>
      </c>
      <c r="AB525" s="2"/>
    </row>
    <row r="526" spans="20:28" x14ac:dyDescent="0.25">
      <c r="T526">
        <f t="shared" si="32"/>
        <v>1</v>
      </c>
      <c r="V526" s="3">
        <v>40363.875</v>
      </c>
      <c r="W526" s="27">
        <v>1</v>
      </c>
      <c r="X526" s="2">
        <v>50</v>
      </c>
      <c r="Y526" s="2">
        <v>43.7</v>
      </c>
      <c r="Z526" s="2">
        <v>43.7</v>
      </c>
      <c r="AA526">
        <f t="shared" si="33"/>
        <v>275.30999999999989</v>
      </c>
      <c r="AB526" s="2"/>
    </row>
    <row r="527" spans="20:28" x14ac:dyDescent="0.25">
      <c r="T527">
        <f t="shared" si="32"/>
        <v>1</v>
      </c>
      <c r="V527" s="3">
        <v>40363.916666666664</v>
      </c>
      <c r="W527" s="27">
        <v>1</v>
      </c>
      <c r="X527" s="2">
        <v>52.01</v>
      </c>
      <c r="Y527" s="2">
        <v>43.7</v>
      </c>
      <c r="Z527" s="2">
        <v>43.7</v>
      </c>
      <c r="AA527">
        <f t="shared" si="33"/>
        <v>363.14699999999982</v>
      </c>
      <c r="AB527" s="2"/>
    </row>
    <row r="528" spans="20:28" x14ac:dyDescent="0.25">
      <c r="T528">
        <f t="shared" si="32"/>
        <v>1</v>
      </c>
      <c r="V528" s="3">
        <v>40363.958333333336</v>
      </c>
      <c r="W528" s="27">
        <v>1</v>
      </c>
      <c r="X528" s="2">
        <v>48.31</v>
      </c>
      <c r="Y528" s="2">
        <v>43.7</v>
      </c>
      <c r="Z528" s="2">
        <v>43.7</v>
      </c>
      <c r="AA528">
        <f t="shared" si="33"/>
        <v>201.45699999999999</v>
      </c>
      <c r="AB528" s="2"/>
    </row>
    <row r="529" spans="20:28" x14ac:dyDescent="0.25">
      <c r="T529">
        <f t="shared" si="32"/>
        <v>2</v>
      </c>
      <c r="V529" s="3">
        <v>40364</v>
      </c>
      <c r="W529" s="27">
        <v>1</v>
      </c>
      <c r="X529" s="2">
        <v>44.91</v>
      </c>
      <c r="Y529" s="2">
        <v>22.1</v>
      </c>
      <c r="Z529" s="2">
        <v>22.1</v>
      </c>
      <c r="AA529">
        <f t="shared" si="33"/>
        <v>504.10099999999994</v>
      </c>
    </row>
    <row r="530" spans="20:28" x14ac:dyDescent="0.25">
      <c r="T530">
        <f t="shared" si="32"/>
        <v>2</v>
      </c>
      <c r="V530" s="3">
        <v>40364.041666666664</v>
      </c>
      <c r="W530" s="27">
        <v>1</v>
      </c>
      <c r="X530" s="2">
        <v>42.75</v>
      </c>
      <c r="Y530" s="2">
        <v>22.1</v>
      </c>
      <c r="Z530" s="2">
        <v>22.1</v>
      </c>
      <c r="AA530">
        <f t="shared" si="33"/>
        <v>456.36500000000001</v>
      </c>
      <c r="AB530" s="2"/>
    </row>
    <row r="531" spans="20:28" x14ac:dyDescent="0.25">
      <c r="T531">
        <f t="shared" si="32"/>
        <v>2</v>
      </c>
      <c r="V531" s="3">
        <v>40364.083333333336</v>
      </c>
      <c r="W531" s="27">
        <v>1</v>
      </c>
      <c r="X531" s="2">
        <v>39.93</v>
      </c>
      <c r="Y531" s="2">
        <v>22.1</v>
      </c>
      <c r="Z531" s="2">
        <v>22.1</v>
      </c>
      <c r="AA531">
        <f t="shared" si="33"/>
        <v>394.04300000000001</v>
      </c>
      <c r="AB531" s="2"/>
    </row>
    <row r="532" spans="20:28" x14ac:dyDescent="0.25">
      <c r="T532">
        <f t="shared" si="32"/>
        <v>2</v>
      </c>
      <c r="V532" s="3">
        <v>40364.125</v>
      </c>
      <c r="W532" s="27">
        <v>1</v>
      </c>
      <c r="X532" s="2">
        <v>37.450000000000003</v>
      </c>
      <c r="Y532" s="2">
        <v>22.1</v>
      </c>
      <c r="Z532" s="2">
        <v>22.1</v>
      </c>
      <c r="AA532">
        <f t="shared" si="33"/>
        <v>339.23500000000007</v>
      </c>
      <c r="AB532" s="2"/>
    </row>
    <row r="533" spans="20:28" x14ac:dyDescent="0.25">
      <c r="T533">
        <f t="shared" si="32"/>
        <v>2</v>
      </c>
      <c r="V533" s="3">
        <v>40364.166666666664</v>
      </c>
      <c r="W533" s="27">
        <v>1</v>
      </c>
      <c r="X533" s="2">
        <v>35.82</v>
      </c>
      <c r="Y533" s="2">
        <v>22.1</v>
      </c>
      <c r="Z533" s="2">
        <v>22.1</v>
      </c>
      <c r="AA533">
        <f t="shared" si="33"/>
        <v>303.21199999999999</v>
      </c>
      <c r="AB533" s="2"/>
    </row>
    <row r="534" spans="20:28" x14ac:dyDescent="0.25">
      <c r="T534">
        <f t="shared" si="32"/>
        <v>2</v>
      </c>
      <c r="V534" s="3">
        <v>40364.208333333336</v>
      </c>
      <c r="W534" s="27">
        <v>1</v>
      </c>
      <c r="X534" s="2">
        <v>44.19</v>
      </c>
      <c r="Y534" s="2">
        <v>22.1</v>
      </c>
      <c r="Z534" s="2">
        <v>22.1</v>
      </c>
      <c r="AA534">
        <f t="shared" si="33"/>
        <v>488.18899999999996</v>
      </c>
      <c r="AB534" s="2"/>
    </row>
    <row r="535" spans="20:28" x14ac:dyDescent="0.25">
      <c r="T535">
        <f t="shared" si="32"/>
        <v>2</v>
      </c>
      <c r="V535" s="3">
        <v>40364.25</v>
      </c>
      <c r="W535" s="27">
        <v>1</v>
      </c>
      <c r="X535" s="2">
        <v>50.07</v>
      </c>
      <c r="Y535" s="2">
        <v>22.1</v>
      </c>
      <c r="Z535" s="2">
        <v>22.1</v>
      </c>
      <c r="AA535">
        <f t="shared" si="33"/>
        <v>618.13700000000006</v>
      </c>
      <c r="AB535" s="2"/>
    </row>
    <row r="536" spans="20:28" x14ac:dyDescent="0.25">
      <c r="T536">
        <f t="shared" si="32"/>
        <v>2</v>
      </c>
      <c r="V536" s="3">
        <v>40364.291666666664</v>
      </c>
      <c r="W536" s="27">
        <v>1</v>
      </c>
      <c r="X536" s="2">
        <v>51.55</v>
      </c>
      <c r="Y536" s="2">
        <v>22.1</v>
      </c>
      <c r="Z536" s="2">
        <v>22.1</v>
      </c>
      <c r="AA536">
        <f t="shared" si="33"/>
        <v>650.84499999999991</v>
      </c>
      <c r="AB536" s="2"/>
    </row>
    <row r="537" spans="20:28" x14ac:dyDescent="0.25">
      <c r="T537">
        <f t="shared" si="32"/>
        <v>2</v>
      </c>
      <c r="U537" t="s">
        <v>199</v>
      </c>
      <c r="V537" s="3">
        <v>40364.333333333336</v>
      </c>
      <c r="W537" s="27">
        <v>1</v>
      </c>
      <c r="X537" s="2">
        <v>52.02</v>
      </c>
      <c r="Y537" s="2">
        <v>9.9700000000000006</v>
      </c>
      <c r="Z537" s="2">
        <v>16.649999999999999</v>
      </c>
      <c r="AA537">
        <f t="shared" si="33"/>
        <v>352.63890000000009</v>
      </c>
      <c r="AB537" s="2"/>
    </row>
    <row r="538" spans="20:28" x14ac:dyDescent="0.25">
      <c r="T538">
        <f t="shared" si="32"/>
        <v>2</v>
      </c>
      <c r="U538" t="s">
        <v>199</v>
      </c>
      <c r="V538" s="3">
        <v>40364.375</v>
      </c>
      <c r="W538" s="27">
        <v>1</v>
      </c>
      <c r="X538" s="2">
        <v>52.02</v>
      </c>
      <c r="Y538" s="2">
        <v>9.9700000000000006</v>
      </c>
      <c r="Z538" s="2">
        <v>16.649999999999999</v>
      </c>
      <c r="AA538">
        <f t="shared" si="33"/>
        <v>352.63890000000009</v>
      </c>
      <c r="AB538" s="2"/>
    </row>
    <row r="539" spans="20:28" x14ac:dyDescent="0.25">
      <c r="T539">
        <f t="shared" si="32"/>
        <v>2</v>
      </c>
      <c r="U539" t="s">
        <v>199</v>
      </c>
      <c r="V539" s="3">
        <v>40364.416666666664</v>
      </c>
      <c r="W539" s="27">
        <v>1</v>
      </c>
      <c r="X539" s="2">
        <v>52.02</v>
      </c>
      <c r="Y539" s="2">
        <v>9.9700000000000006</v>
      </c>
      <c r="Z539" s="2">
        <v>16.649999999999999</v>
      </c>
      <c r="AA539">
        <f t="shared" si="33"/>
        <v>352.63890000000009</v>
      </c>
      <c r="AB539" s="2"/>
    </row>
    <row r="540" spans="20:28" x14ac:dyDescent="0.25">
      <c r="T540">
        <f t="shared" si="32"/>
        <v>2</v>
      </c>
      <c r="U540" t="s">
        <v>199</v>
      </c>
      <c r="V540" s="3">
        <v>40364.458333333336</v>
      </c>
      <c r="W540" s="27">
        <v>1</v>
      </c>
      <c r="X540" s="2">
        <v>52.01</v>
      </c>
      <c r="Y540" s="2">
        <v>9.9700000000000006</v>
      </c>
      <c r="Z540" s="2">
        <v>16.649999999999999</v>
      </c>
      <c r="AA540">
        <f t="shared" si="33"/>
        <v>352.53919999999999</v>
      </c>
      <c r="AB540" s="2"/>
    </row>
    <row r="541" spans="20:28" x14ac:dyDescent="0.25">
      <c r="T541">
        <f t="shared" si="32"/>
        <v>2</v>
      </c>
      <c r="U541" t="s">
        <v>199</v>
      </c>
      <c r="V541" s="3">
        <v>40364.5</v>
      </c>
      <c r="W541" s="27">
        <v>1</v>
      </c>
      <c r="X541" s="2">
        <v>51.99</v>
      </c>
      <c r="Y541" s="2">
        <v>9.9700000000000006</v>
      </c>
      <c r="Z541" s="2">
        <v>16.649999999999999</v>
      </c>
      <c r="AA541">
        <f t="shared" si="33"/>
        <v>352.33980000000008</v>
      </c>
      <c r="AB541" s="2"/>
    </row>
    <row r="542" spans="20:28" x14ac:dyDescent="0.25">
      <c r="T542">
        <f t="shared" si="32"/>
        <v>2</v>
      </c>
      <c r="U542" t="s">
        <v>199</v>
      </c>
      <c r="V542" s="3">
        <v>40364.541666666664</v>
      </c>
      <c r="W542" s="27">
        <v>1</v>
      </c>
      <c r="X542" s="2">
        <v>51.99</v>
      </c>
      <c r="Y542" s="2">
        <v>9.9700000000000006</v>
      </c>
      <c r="Z542" s="2">
        <v>16.649999999999999</v>
      </c>
      <c r="AA542">
        <f t="shared" si="33"/>
        <v>352.33980000000008</v>
      </c>
      <c r="AB542" s="2"/>
    </row>
    <row r="543" spans="20:28" x14ac:dyDescent="0.25">
      <c r="T543">
        <f t="shared" si="32"/>
        <v>2</v>
      </c>
      <c r="U543" t="s">
        <v>199</v>
      </c>
      <c r="V543" s="3">
        <v>40364.583333333336</v>
      </c>
      <c r="W543" s="27">
        <v>1</v>
      </c>
      <c r="X543" s="2">
        <v>51.98</v>
      </c>
      <c r="Y543" s="2">
        <v>9.9700000000000006</v>
      </c>
      <c r="Z543" s="2">
        <v>16.649999999999999</v>
      </c>
      <c r="AA543">
        <f t="shared" si="33"/>
        <v>352.24009999999998</v>
      </c>
      <c r="AB543" s="2"/>
    </row>
    <row r="544" spans="20:28" x14ac:dyDescent="0.25">
      <c r="T544">
        <f t="shared" si="32"/>
        <v>2</v>
      </c>
      <c r="U544" t="s">
        <v>199</v>
      </c>
      <c r="V544" s="3">
        <v>40364.625</v>
      </c>
      <c r="W544" s="27">
        <v>1</v>
      </c>
      <c r="X544" s="2">
        <v>51.95</v>
      </c>
      <c r="Y544" s="2">
        <v>9.9700000000000006</v>
      </c>
      <c r="Z544" s="2">
        <v>16.649999999999999</v>
      </c>
      <c r="AA544">
        <f t="shared" si="33"/>
        <v>351.94100000000009</v>
      </c>
      <c r="AB544" s="2"/>
    </row>
    <row r="545" spans="20:28" x14ac:dyDescent="0.25">
      <c r="T545">
        <f t="shared" si="32"/>
        <v>2</v>
      </c>
      <c r="U545" t="s">
        <v>199</v>
      </c>
      <c r="V545" s="3">
        <v>40364.666666666664</v>
      </c>
      <c r="W545" s="27">
        <v>1</v>
      </c>
      <c r="X545" s="2">
        <v>52</v>
      </c>
      <c r="Y545" s="2">
        <v>9.9700000000000006</v>
      </c>
      <c r="Z545" s="2">
        <v>16.649999999999999</v>
      </c>
      <c r="AA545">
        <f t="shared" si="33"/>
        <v>352.43950000000001</v>
      </c>
      <c r="AB545" s="2"/>
    </row>
    <row r="546" spans="20:28" x14ac:dyDescent="0.25">
      <c r="T546">
        <f t="shared" si="32"/>
        <v>2</v>
      </c>
      <c r="U546" t="s">
        <v>199</v>
      </c>
      <c r="V546" s="3">
        <v>40364.708333333336</v>
      </c>
      <c r="W546" s="27">
        <v>1</v>
      </c>
      <c r="X546" s="2">
        <v>51.69</v>
      </c>
      <c r="Y546" s="2">
        <v>9.9700000000000006</v>
      </c>
      <c r="Z546" s="2">
        <v>16.649999999999999</v>
      </c>
      <c r="AA546">
        <f t="shared" si="33"/>
        <v>349.34880000000004</v>
      </c>
      <c r="AB546" s="2"/>
    </row>
    <row r="547" spans="20:28" x14ac:dyDescent="0.25">
      <c r="T547">
        <f t="shared" si="32"/>
        <v>2</v>
      </c>
      <c r="U547" t="s">
        <v>199</v>
      </c>
      <c r="V547" s="3">
        <v>40364.75</v>
      </c>
      <c r="W547" s="27">
        <v>1</v>
      </c>
      <c r="X547" s="2">
        <v>51.68</v>
      </c>
      <c r="Y547" s="2">
        <v>9.9700000000000006</v>
      </c>
      <c r="Z547" s="2">
        <v>16.649999999999999</v>
      </c>
      <c r="AA547">
        <f t="shared" si="33"/>
        <v>349.24910000000006</v>
      </c>
      <c r="AB547" s="2"/>
    </row>
    <row r="548" spans="20:28" x14ac:dyDescent="0.25">
      <c r="T548">
        <f t="shared" si="32"/>
        <v>2</v>
      </c>
      <c r="U548" t="s">
        <v>199</v>
      </c>
      <c r="V548" s="3">
        <v>40364.791666666664</v>
      </c>
      <c r="W548" s="27">
        <v>1</v>
      </c>
      <c r="X548" s="2">
        <v>51.1</v>
      </c>
      <c r="Y548" s="2">
        <v>9.9700000000000006</v>
      </c>
      <c r="Z548" s="2">
        <v>16.649999999999999</v>
      </c>
      <c r="AA548">
        <f t="shared" si="33"/>
        <v>343.46650000000005</v>
      </c>
      <c r="AB548" s="2"/>
    </row>
    <row r="549" spans="20:28" x14ac:dyDescent="0.25">
      <c r="T549">
        <f t="shared" si="32"/>
        <v>2</v>
      </c>
      <c r="V549" s="3">
        <v>40364.833333333336</v>
      </c>
      <c r="W549" s="27">
        <v>1</v>
      </c>
      <c r="X549" s="2">
        <v>50.02</v>
      </c>
      <c r="Y549" s="2">
        <v>22.1</v>
      </c>
      <c r="Z549" s="2">
        <v>22.1</v>
      </c>
      <c r="AA549">
        <f t="shared" si="33"/>
        <v>617.03200000000004</v>
      </c>
      <c r="AB549" s="2"/>
    </row>
    <row r="550" spans="20:28" x14ac:dyDescent="0.25">
      <c r="T550">
        <f t="shared" si="32"/>
        <v>2</v>
      </c>
      <c r="V550" s="3">
        <v>40364.875</v>
      </c>
      <c r="W550" s="27">
        <v>1</v>
      </c>
      <c r="X550" s="2">
        <v>49.98</v>
      </c>
      <c r="Y550" s="2">
        <v>22.1</v>
      </c>
      <c r="Z550" s="2">
        <v>22.1</v>
      </c>
      <c r="AA550">
        <f t="shared" si="33"/>
        <v>616.14799999999991</v>
      </c>
      <c r="AB550" s="2"/>
    </row>
    <row r="551" spans="20:28" x14ac:dyDescent="0.25">
      <c r="T551">
        <f t="shared" si="32"/>
        <v>2</v>
      </c>
      <c r="V551" s="3">
        <v>40364.916666666664</v>
      </c>
      <c r="W551" s="27">
        <v>1</v>
      </c>
      <c r="X551" s="2">
        <v>50.35</v>
      </c>
      <c r="Y551" s="2">
        <v>22.1</v>
      </c>
      <c r="Z551" s="2">
        <v>22.1</v>
      </c>
      <c r="AA551">
        <f t="shared" si="33"/>
        <v>624.32500000000005</v>
      </c>
      <c r="AB551" s="2"/>
    </row>
    <row r="552" spans="20:28" x14ac:dyDescent="0.25">
      <c r="T552">
        <f t="shared" si="32"/>
        <v>2</v>
      </c>
      <c r="V552" s="3">
        <v>40364.958333333336</v>
      </c>
      <c r="W552" s="27">
        <v>1</v>
      </c>
      <c r="X552" s="2">
        <v>47.91</v>
      </c>
      <c r="Y552" s="2">
        <v>22.1</v>
      </c>
      <c r="Z552" s="2">
        <v>22.1</v>
      </c>
      <c r="AA552">
        <f t="shared" si="33"/>
        <v>570.40099999999995</v>
      </c>
      <c r="AB552" s="2"/>
    </row>
    <row r="553" spans="20:28" x14ac:dyDescent="0.25">
      <c r="T553">
        <f t="shared" si="32"/>
        <v>3</v>
      </c>
      <c r="V553" s="3">
        <v>40365</v>
      </c>
      <c r="W553" s="27">
        <v>1</v>
      </c>
      <c r="X553" s="2">
        <v>49.11</v>
      </c>
      <c r="Y553" s="2">
        <v>25.21</v>
      </c>
      <c r="Z553" s="2">
        <v>25.21</v>
      </c>
      <c r="AA553">
        <f t="shared" si="33"/>
        <v>602.51900000000001</v>
      </c>
    </row>
    <row r="554" spans="20:28" x14ac:dyDescent="0.25">
      <c r="T554">
        <f t="shared" si="32"/>
        <v>3</v>
      </c>
      <c r="V554" s="3">
        <v>40365.041666666664</v>
      </c>
      <c r="W554" s="27">
        <v>1</v>
      </c>
      <c r="X554" s="2">
        <v>47.86</v>
      </c>
      <c r="Y554" s="2">
        <v>25.21</v>
      </c>
      <c r="Z554" s="2">
        <v>25.21</v>
      </c>
      <c r="AA554">
        <f t="shared" si="33"/>
        <v>571.00649999999996</v>
      </c>
      <c r="AB554" s="2"/>
    </row>
    <row r="555" spans="20:28" x14ac:dyDescent="0.25">
      <c r="T555">
        <f t="shared" si="32"/>
        <v>3</v>
      </c>
      <c r="V555" s="3">
        <v>40365.083333333336</v>
      </c>
      <c r="W555" s="27">
        <v>1</v>
      </c>
      <c r="X555" s="2">
        <v>47.7</v>
      </c>
      <c r="Y555" s="2">
        <v>25.21</v>
      </c>
      <c r="Z555" s="2">
        <v>25.21</v>
      </c>
      <c r="AA555">
        <f t="shared" si="33"/>
        <v>566.9729000000001</v>
      </c>
      <c r="AB555" s="2"/>
    </row>
    <row r="556" spans="20:28" x14ac:dyDescent="0.25">
      <c r="T556">
        <f t="shared" si="32"/>
        <v>3</v>
      </c>
      <c r="V556" s="3">
        <v>40365.125</v>
      </c>
      <c r="W556" s="27">
        <v>1</v>
      </c>
      <c r="X556" s="2">
        <v>47.03</v>
      </c>
      <c r="Y556" s="2">
        <v>25.21</v>
      </c>
      <c r="Z556" s="2">
        <v>25.21</v>
      </c>
      <c r="AA556">
        <f t="shared" si="33"/>
        <v>550.08220000000006</v>
      </c>
      <c r="AB556" s="2"/>
    </row>
    <row r="557" spans="20:28" x14ac:dyDescent="0.25">
      <c r="T557">
        <f t="shared" si="32"/>
        <v>3</v>
      </c>
      <c r="V557" s="3">
        <v>40365.166666666664</v>
      </c>
      <c r="W557" s="27">
        <v>1</v>
      </c>
      <c r="X557" s="2">
        <v>44.15</v>
      </c>
      <c r="Y557" s="2">
        <v>25.21</v>
      </c>
      <c r="Z557" s="2">
        <v>25.21</v>
      </c>
      <c r="AA557">
        <f t="shared" si="33"/>
        <v>477.47739999999993</v>
      </c>
      <c r="AB557" s="2"/>
    </row>
    <row r="558" spans="20:28" x14ac:dyDescent="0.25">
      <c r="T558">
        <f t="shared" si="32"/>
        <v>3</v>
      </c>
      <c r="V558" s="3">
        <v>40365.208333333336</v>
      </c>
      <c r="W558" s="27">
        <v>1</v>
      </c>
      <c r="X558" s="2">
        <v>44.22</v>
      </c>
      <c r="Y558" s="2">
        <v>25.21</v>
      </c>
      <c r="Z558" s="2">
        <v>25.21</v>
      </c>
      <c r="AA558">
        <f t="shared" si="33"/>
        <v>479.24209999999999</v>
      </c>
      <c r="AB558" s="2"/>
    </row>
    <row r="559" spans="20:28" x14ac:dyDescent="0.25">
      <c r="T559">
        <f t="shared" si="32"/>
        <v>3</v>
      </c>
      <c r="V559" s="3">
        <v>40365.25</v>
      </c>
      <c r="W559" s="27">
        <v>1</v>
      </c>
      <c r="X559" s="2">
        <v>49.6</v>
      </c>
      <c r="Y559" s="2">
        <v>25.21</v>
      </c>
      <c r="Z559" s="2">
        <v>25.21</v>
      </c>
      <c r="AA559">
        <f t="shared" si="33"/>
        <v>614.87189999999998</v>
      </c>
      <c r="AB559" s="2"/>
    </row>
    <row r="560" spans="20:28" x14ac:dyDescent="0.25">
      <c r="T560">
        <f t="shared" si="32"/>
        <v>3</v>
      </c>
      <c r="V560" s="3">
        <v>40365.291666666664</v>
      </c>
      <c r="W560" s="27">
        <v>1</v>
      </c>
      <c r="X560" s="2">
        <v>49.69</v>
      </c>
      <c r="Y560" s="2">
        <v>25.21</v>
      </c>
      <c r="Z560" s="2">
        <v>25.21</v>
      </c>
      <c r="AA560">
        <f t="shared" si="33"/>
        <v>617.1407999999999</v>
      </c>
      <c r="AB560" s="2"/>
    </row>
    <row r="561" spans="20:28" x14ac:dyDescent="0.25">
      <c r="T561">
        <f t="shared" si="32"/>
        <v>3</v>
      </c>
      <c r="U561" t="s">
        <v>199</v>
      </c>
      <c r="V561" s="3">
        <v>40365.333333333336</v>
      </c>
      <c r="W561" s="27">
        <v>1</v>
      </c>
      <c r="X561" s="2">
        <v>51.94</v>
      </c>
      <c r="Y561" s="2">
        <v>5.72</v>
      </c>
      <c r="Z561" s="2">
        <v>89.95</v>
      </c>
      <c r="AA561">
        <f t="shared" si="33"/>
        <v>-217.41720000000001</v>
      </c>
      <c r="AB561" s="2"/>
    </row>
    <row r="562" spans="20:28" x14ac:dyDescent="0.25">
      <c r="T562">
        <f t="shared" si="32"/>
        <v>3</v>
      </c>
      <c r="U562" t="s">
        <v>199</v>
      </c>
      <c r="V562" s="3">
        <v>40365.375</v>
      </c>
      <c r="W562" s="27">
        <v>1</v>
      </c>
      <c r="X562" s="2">
        <v>52.14</v>
      </c>
      <c r="Y562" s="2">
        <v>5.72</v>
      </c>
      <c r="Z562" s="2">
        <v>89.95</v>
      </c>
      <c r="AA562">
        <f t="shared" si="33"/>
        <v>-216.2732</v>
      </c>
      <c r="AB562" s="2"/>
    </row>
    <row r="563" spans="20:28" x14ac:dyDescent="0.25">
      <c r="T563">
        <f t="shared" si="32"/>
        <v>3</v>
      </c>
      <c r="U563" t="s">
        <v>199</v>
      </c>
      <c r="V563" s="3">
        <v>40365.416666666664</v>
      </c>
      <c r="W563" s="27">
        <v>1</v>
      </c>
      <c r="X563" s="2">
        <v>52.15</v>
      </c>
      <c r="Y563" s="2">
        <v>5.72</v>
      </c>
      <c r="Z563" s="2">
        <v>89.95</v>
      </c>
      <c r="AA563">
        <f t="shared" si="33"/>
        <v>-216.21600000000001</v>
      </c>
      <c r="AB563" s="2"/>
    </row>
    <row r="564" spans="20:28" x14ac:dyDescent="0.25">
      <c r="T564">
        <f t="shared" si="32"/>
        <v>3</v>
      </c>
      <c r="U564" t="s">
        <v>199</v>
      </c>
      <c r="V564" s="3">
        <v>40365.458333333336</v>
      </c>
      <c r="W564" s="27">
        <v>1</v>
      </c>
      <c r="X564" s="2">
        <v>52.13</v>
      </c>
      <c r="Y564" s="2">
        <v>5.72</v>
      </c>
      <c r="Z564" s="2">
        <v>89.95</v>
      </c>
      <c r="AA564">
        <f t="shared" si="33"/>
        <v>-216.3304</v>
      </c>
      <c r="AB564" s="2"/>
    </row>
    <row r="565" spans="20:28" x14ac:dyDescent="0.25">
      <c r="T565">
        <f t="shared" si="32"/>
        <v>3</v>
      </c>
      <c r="U565" t="s">
        <v>199</v>
      </c>
      <c r="V565" s="3">
        <v>40365.5</v>
      </c>
      <c r="W565" s="27">
        <v>1</v>
      </c>
      <c r="X565" s="2">
        <v>52.15</v>
      </c>
      <c r="Y565" s="2">
        <v>5.72</v>
      </c>
      <c r="Z565" s="2">
        <v>89.95</v>
      </c>
      <c r="AA565">
        <f t="shared" si="33"/>
        <v>-216.21600000000001</v>
      </c>
      <c r="AB565" s="2"/>
    </row>
    <row r="566" spans="20:28" x14ac:dyDescent="0.25">
      <c r="T566">
        <f t="shared" si="32"/>
        <v>3</v>
      </c>
      <c r="U566" t="s">
        <v>199</v>
      </c>
      <c r="V566" s="3">
        <v>40365.541666666664</v>
      </c>
      <c r="W566" s="27">
        <v>1</v>
      </c>
      <c r="X566" s="2">
        <v>52.15</v>
      </c>
      <c r="Y566" s="2">
        <v>5.72</v>
      </c>
      <c r="Z566" s="2">
        <v>89.95</v>
      </c>
      <c r="AA566">
        <f t="shared" si="33"/>
        <v>-216.21600000000001</v>
      </c>
      <c r="AB566" s="2"/>
    </row>
    <row r="567" spans="20:28" x14ac:dyDescent="0.25">
      <c r="T567">
        <f t="shared" si="32"/>
        <v>3</v>
      </c>
      <c r="U567" t="s">
        <v>199</v>
      </c>
      <c r="V567" s="3">
        <v>40365.583333333336</v>
      </c>
      <c r="W567" s="27">
        <v>1</v>
      </c>
      <c r="X567" s="2">
        <v>52.15</v>
      </c>
      <c r="Y567" s="2">
        <v>5.72</v>
      </c>
      <c r="Z567" s="2">
        <v>89.95</v>
      </c>
      <c r="AA567">
        <f t="shared" si="33"/>
        <v>-216.21600000000001</v>
      </c>
      <c r="AB567" s="2"/>
    </row>
    <row r="568" spans="20:28" x14ac:dyDescent="0.25">
      <c r="T568">
        <f t="shared" si="32"/>
        <v>3</v>
      </c>
      <c r="U568" t="s">
        <v>199</v>
      </c>
      <c r="V568" s="3">
        <v>40365.625</v>
      </c>
      <c r="W568" s="27">
        <v>1</v>
      </c>
      <c r="X568" s="2">
        <v>51.93</v>
      </c>
      <c r="Y568" s="2">
        <v>5.72</v>
      </c>
      <c r="Z568" s="2">
        <v>89.95</v>
      </c>
      <c r="AA568">
        <f t="shared" si="33"/>
        <v>-217.4744</v>
      </c>
      <c r="AB568" s="2"/>
    </row>
    <row r="569" spans="20:28" x14ac:dyDescent="0.25">
      <c r="T569">
        <f t="shared" si="32"/>
        <v>3</v>
      </c>
      <c r="U569" t="s">
        <v>199</v>
      </c>
      <c r="V569" s="3">
        <v>40365.666666666664</v>
      </c>
      <c r="W569" s="27">
        <v>1</v>
      </c>
      <c r="X569" s="2">
        <v>51.06</v>
      </c>
      <c r="Y569" s="2">
        <v>5.72</v>
      </c>
      <c r="Z569" s="2">
        <v>89.95</v>
      </c>
      <c r="AA569">
        <f t="shared" si="33"/>
        <v>-222.45079999999999</v>
      </c>
      <c r="AB569" s="2"/>
    </row>
    <row r="570" spans="20:28" x14ac:dyDescent="0.25">
      <c r="T570">
        <f t="shared" si="32"/>
        <v>3</v>
      </c>
      <c r="U570" t="s">
        <v>199</v>
      </c>
      <c r="V570" s="3">
        <v>40365.708333333336</v>
      </c>
      <c r="W570" s="27">
        <v>1</v>
      </c>
      <c r="X570" s="2">
        <v>49.7</v>
      </c>
      <c r="Y570" s="2">
        <v>5.72</v>
      </c>
      <c r="Z570" s="2">
        <v>89.95</v>
      </c>
      <c r="AA570">
        <f t="shared" si="33"/>
        <v>-230.23</v>
      </c>
      <c r="AB570" s="2"/>
    </row>
    <row r="571" spans="20:28" x14ac:dyDescent="0.25">
      <c r="T571">
        <f t="shared" si="32"/>
        <v>3</v>
      </c>
      <c r="U571" t="s">
        <v>199</v>
      </c>
      <c r="V571" s="3">
        <v>40365.75</v>
      </c>
      <c r="W571" s="27">
        <v>1</v>
      </c>
      <c r="X571" s="2">
        <v>50.67</v>
      </c>
      <c r="Y571" s="2">
        <v>5.72</v>
      </c>
      <c r="Z571" s="2">
        <v>89.95</v>
      </c>
      <c r="AA571">
        <f t="shared" si="33"/>
        <v>-224.6816</v>
      </c>
      <c r="AB571" s="2"/>
    </row>
    <row r="572" spans="20:28" x14ac:dyDescent="0.25">
      <c r="T572">
        <f t="shared" si="32"/>
        <v>3</v>
      </c>
      <c r="U572" t="s">
        <v>199</v>
      </c>
      <c r="V572" s="3">
        <v>40365.791666666664</v>
      </c>
      <c r="W572" s="27">
        <v>1</v>
      </c>
      <c r="X572" s="2">
        <v>49.8</v>
      </c>
      <c r="Y572" s="2">
        <v>5.72</v>
      </c>
      <c r="Z572" s="2">
        <v>89.95</v>
      </c>
      <c r="AA572">
        <f t="shared" si="33"/>
        <v>-229.65800000000002</v>
      </c>
      <c r="AB572" s="2"/>
    </row>
    <row r="573" spans="20:28" x14ac:dyDescent="0.25">
      <c r="T573">
        <f t="shared" si="32"/>
        <v>3</v>
      </c>
      <c r="V573" s="3">
        <v>40365.833333333336</v>
      </c>
      <c r="W573" s="27">
        <v>1</v>
      </c>
      <c r="X573" s="2">
        <v>48.62</v>
      </c>
      <c r="Y573" s="2">
        <v>25.21</v>
      </c>
      <c r="Z573" s="2">
        <v>25.21</v>
      </c>
      <c r="AA573">
        <f t="shared" si="33"/>
        <v>590.16609999999991</v>
      </c>
      <c r="AB573" s="2"/>
    </row>
    <row r="574" spans="20:28" x14ac:dyDescent="0.25">
      <c r="T574">
        <f t="shared" si="32"/>
        <v>3</v>
      </c>
      <c r="V574" s="3">
        <v>40365.875</v>
      </c>
      <c r="W574" s="27">
        <v>1</v>
      </c>
      <c r="X574" s="2">
        <v>47.83</v>
      </c>
      <c r="Y574" s="2">
        <v>25.21</v>
      </c>
      <c r="Z574" s="2">
        <v>25.21</v>
      </c>
      <c r="AA574">
        <f t="shared" si="33"/>
        <v>570.25019999999995</v>
      </c>
      <c r="AB574" s="2"/>
    </row>
    <row r="575" spans="20:28" x14ac:dyDescent="0.25">
      <c r="T575">
        <f t="shared" si="32"/>
        <v>3</v>
      </c>
      <c r="V575" s="3">
        <v>40365.916666666664</v>
      </c>
      <c r="W575" s="27">
        <v>1</v>
      </c>
      <c r="X575" s="2">
        <v>49.42</v>
      </c>
      <c r="Y575" s="2">
        <v>25.21</v>
      </c>
      <c r="Z575" s="2">
        <v>25.21</v>
      </c>
      <c r="AA575">
        <f t="shared" si="33"/>
        <v>610.33410000000003</v>
      </c>
      <c r="AB575" s="2"/>
    </row>
    <row r="576" spans="20:28" x14ac:dyDescent="0.25">
      <c r="T576">
        <f t="shared" si="32"/>
        <v>3</v>
      </c>
      <c r="V576" s="3">
        <v>40365.958333333336</v>
      </c>
      <c r="W576" s="27">
        <v>1</v>
      </c>
      <c r="X576" s="2">
        <v>46.99</v>
      </c>
      <c r="Y576" s="2">
        <v>25.21</v>
      </c>
      <c r="Z576" s="2">
        <v>25.21</v>
      </c>
      <c r="AA576">
        <f t="shared" si="33"/>
        <v>549.07380000000001</v>
      </c>
      <c r="AB576" s="2"/>
    </row>
    <row r="577" spans="20:28" x14ac:dyDescent="0.25">
      <c r="T577">
        <f t="shared" si="32"/>
        <v>4</v>
      </c>
      <c r="V577" s="3">
        <v>40366</v>
      </c>
      <c r="W577" s="27">
        <v>1</v>
      </c>
      <c r="X577" s="2">
        <v>47.65</v>
      </c>
      <c r="Y577" s="2">
        <v>41.21</v>
      </c>
      <c r="Z577" s="2">
        <v>41.21</v>
      </c>
      <c r="AA577">
        <f t="shared" si="33"/>
        <v>265.3923999999999</v>
      </c>
    </row>
    <row r="578" spans="20:28" x14ac:dyDescent="0.25">
      <c r="T578">
        <f t="shared" ref="T578:T641" si="34">WEEKDAY(V578)</f>
        <v>4</v>
      </c>
      <c r="V578" s="3">
        <v>40366.041666666664</v>
      </c>
      <c r="W578" s="27">
        <v>1</v>
      </c>
      <c r="X578" s="2">
        <v>45.92</v>
      </c>
      <c r="Y578" s="2">
        <v>41.21</v>
      </c>
      <c r="Z578" s="2">
        <v>41.21</v>
      </c>
      <c r="AA578">
        <f t="shared" ref="AA578:AA641" si="35">W578*Y578*(X578-Z578)</f>
        <v>194.09910000000005</v>
      </c>
      <c r="AB578" s="2"/>
    </row>
    <row r="579" spans="20:28" x14ac:dyDescent="0.25">
      <c r="T579">
        <f t="shared" si="34"/>
        <v>4</v>
      </c>
      <c r="V579" s="3">
        <v>40366.083333333336</v>
      </c>
      <c r="W579" s="27">
        <v>1</v>
      </c>
      <c r="X579" s="2">
        <v>42.98</v>
      </c>
      <c r="Y579" s="2">
        <v>41.21</v>
      </c>
      <c r="Z579" s="2">
        <v>41.21</v>
      </c>
      <c r="AA579">
        <f t="shared" si="35"/>
        <v>72.941699999999841</v>
      </c>
      <c r="AB579" s="2"/>
    </row>
    <row r="580" spans="20:28" x14ac:dyDescent="0.25">
      <c r="T580">
        <f t="shared" si="34"/>
        <v>4</v>
      </c>
      <c r="V580" s="3">
        <v>40366.125</v>
      </c>
      <c r="W580" s="27">
        <v>1</v>
      </c>
      <c r="X580" s="2">
        <v>42.23</v>
      </c>
      <c r="Y580" s="2">
        <v>41.21</v>
      </c>
      <c r="Z580" s="2">
        <v>41.21</v>
      </c>
      <c r="AA580">
        <f t="shared" si="35"/>
        <v>42.034199999999835</v>
      </c>
      <c r="AB580" s="2"/>
    </row>
    <row r="581" spans="20:28" x14ac:dyDescent="0.25">
      <c r="T581">
        <f t="shared" si="34"/>
        <v>4</v>
      </c>
      <c r="V581" s="3">
        <v>40366.166666666664</v>
      </c>
      <c r="W581" s="27">
        <v>1</v>
      </c>
      <c r="X581" s="2">
        <v>40.200000000000003</v>
      </c>
      <c r="Y581" s="2">
        <v>41.21</v>
      </c>
      <c r="Z581" s="2">
        <v>41.21</v>
      </c>
      <c r="AA581">
        <f t="shared" si="35"/>
        <v>-41.622099999999918</v>
      </c>
      <c r="AB581" s="2"/>
    </row>
    <row r="582" spans="20:28" x14ac:dyDescent="0.25">
      <c r="T582">
        <f t="shared" si="34"/>
        <v>4</v>
      </c>
      <c r="V582" s="3">
        <v>40366.208333333336</v>
      </c>
      <c r="W582" s="27">
        <v>1</v>
      </c>
      <c r="X582" s="2">
        <v>45.43</v>
      </c>
      <c r="Y582" s="2">
        <v>41.21</v>
      </c>
      <c r="Z582" s="2">
        <v>41.21</v>
      </c>
      <c r="AA582">
        <f t="shared" si="35"/>
        <v>173.90619999999996</v>
      </c>
      <c r="AB582" s="2"/>
    </row>
    <row r="583" spans="20:28" x14ac:dyDescent="0.25">
      <c r="T583">
        <f t="shared" si="34"/>
        <v>4</v>
      </c>
      <c r="V583" s="3">
        <v>40366.25</v>
      </c>
      <c r="W583" s="27">
        <v>1</v>
      </c>
      <c r="X583" s="2">
        <v>49.59</v>
      </c>
      <c r="Y583" s="2">
        <v>41.21</v>
      </c>
      <c r="Z583" s="2">
        <v>41.21</v>
      </c>
      <c r="AA583">
        <f t="shared" si="35"/>
        <v>345.33980000000014</v>
      </c>
      <c r="AB583" s="2"/>
    </row>
    <row r="584" spans="20:28" x14ac:dyDescent="0.25">
      <c r="T584">
        <f t="shared" si="34"/>
        <v>4</v>
      </c>
      <c r="V584" s="3">
        <v>40366.291666666664</v>
      </c>
      <c r="W584" s="27">
        <v>1</v>
      </c>
      <c r="X584" s="2">
        <v>50.49</v>
      </c>
      <c r="Y584" s="2">
        <v>41.21</v>
      </c>
      <c r="Z584" s="2">
        <v>41.21</v>
      </c>
      <c r="AA584">
        <f t="shared" si="35"/>
        <v>382.42880000000008</v>
      </c>
      <c r="AB584" s="2"/>
    </row>
    <row r="585" spans="20:28" x14ac:dyDescent="0.25">
      <c r="T585">
        <f t="shared" si="34"/>
        <v>4</v>
      </c>
      <c r="U585" t="s">
        <v>199</v>
      </c>
      <c r="V585" s="3">
        <v>40366.333333333336</v>
      </c>
      <c r="W585" s="27">
        <v>1</v>
      </c>
      <c r="X585" s="2">
        <v>51.7</v>
      </c>
      <c r="Y585" s="2">
        <v>4.54</v>
      </c>
      <c r="Z585" s="2">
        <v>12.93</v>
      </c>
      <c r="AA585">
        <f t="shared" si="35"/>
        <v>176.01580000000001</v>
      </c>
      <c r="AB585" s="2"/>
    </row>
    <row r="586" spans="20:28" x14ac:dyDescent="0.25">
      <c r="T586">
        <f t="shared" si="34"/>
        <v>4</v>
      </c>
      <c r="U586" t="s">
        <v>199</v>
      </c>
      <c r="V586" s="3">
        <v>40366.375</v>
      </c>
      <c r="W586" s="27">
        <v>1</v>
      </c>
      <c r="X586" s="2">
        <v>52.03</v>
      </c>
      <c r="Y586" s="2">
        <v>4.54</v>
      </c>
      <c r="Z586" s="2">
        <v>12.93</v>
      </c>
      <c r="AA586">
        <f t="shared" si="35"/>
        <v>177.51400000000001</v>
      </c>
      <c r="AB586" s="2"/>
    </row>
    <row r="587" spans="20:28" x14ac:dyDescent="0.25">
      <c r="T587">
        <f t="shared" si="34"/>
        <v>4</v>
      </c>
      <c r="U587" t="s">
        <v>199</v>
      </c>
      <c r="V587" s="3">
        <v>40366.416666666664</v>
      </c>
      <c r="W587" s="27">
        <v>1</v>
      </c>
      <c r="X587" s="2">
        <v>52.06</v>
      </c>
      <c r="Y587" s="2">
        <v>4.54</v>
      </c>
      <c r="Z587" s="2">
        <v>12.93</v>
      </c>
      <c r="AA587">
        <f t="shared" si="35"/>
        <v>177.65020000000001</v>
      </c>
      <c r="AB587" s="2"/>
    </row>
    <row r="588" spans="20:28" x14ac:dyDescent="0.25">
      <c r="T588">
        <f t="shared" si="34"/>
        <v>4</v>
      </c>
      <c r="U588" t="s">
        <v>199</v>
      </c>
      <c r="V588" s="3">
        <v>40366.458333333336</v>
      </c>
      <c r="W588" s="27">
        <v>1</v>
      </c>
      <c r="X588" s="2">
        <v>52.03</v>
      </c>
      <c r="Y588" s="2">
        <v>4.54</v>
      </c>
      <c r="Z588" s="2">
        <v>12.93</v>
      </c>
      <c r="AA588">
        <f t="shared" si="35"/>
        <v>177.51400000000001</v>
      </c>
      <c r="AB588" s="2"/>
    </row>
    <row r="589" spans="20:28" x14ac:dyDescent="0.25">
      <c r="T589">
        <f t="shared" si="34"/>
        <v>4</v>
      </c>
      <c r="U589" t="s">
        <v>199</v>
      </c>
      <c r="V589" s="3">
        <v>40366.5</v>
      </c>
      <c r="W589" s="27">
        <v>1</v>
      </c>
      <c r="X589" s="2">
        <v>52.07</v>
      </c>
      <c r="Y589" s="2">
        <v>4.54</v>
      </c>
      <c r="Z589" s="2">
        <v>12.93</v>
      </c>
      <c r="AA589">
        <f t="shared" si="35"/>
        <v>177.69560000000001</v>
      </c>
      <c r="AB589" s="2"/>
    </row>
    <row r="590" spans="20:28" x14ac:dyDescent="0.25">
      <c r="T590">
        <f t="shared" si="34"/>
        <v>4</v>
      </c>
      <c r="U590" t="s">
        <v>199</v>
      </c>
      <c r="V590" s="3">
        <v>40366.541666666664</v>
      </c>
      <c r="W590" s="27">
        <v>1</v>
      </c>
      <c r="X590" s="2">
        <v>52</v>
      </c>
      <c r="Y590" s="2">
        <v>4.54</v>
      </c>
      <c r="Z590" s="2">
        <v>12.93</v>
      </c>
      <c r="AA590">
        <f t="shared" si="35"/>
        <v>177.37780000000001</v>
      </c>
      <c r="AB590" s="2"/>
    </row>
    <row r="591" spans="20:28" x14ac:dyDescent="0.25">
      <c r="T591">
        <f t="shared" si="34"/>
        <v>4</v>
      </c>
      <c r="U591" t="s">
        <v>199</v>
      </c>
      <c r="V591" s="3">
        <v>40366.583333333336</v>
      </c>
      <c r="W591" s="27">
        <v>1</v>
      </c>
      <c r="X591" s="2">
        <v>52.03</v>
      </c>
      <c r="Y591" s="2">
        <v>4.54</v>
      </c>
      <c r="Z591" s="2">
        <v>12.93</v>
      </c>
      <c r="AA591">
        <f t="shared" si="35"/>
        <v>177.51400000000001</v>
      </c>
      <c r="AB591" s="2"/>
    </row>
    <row r="592" spans="20:28" x14ac:dyDescent="0.25">
      <c r="T592">
        <f t="shared" si="34"/>
        <v>4</v>
      </c>
      <c r="U592" t="s">
        <v>199</v>
      </c>
      <c r="V592" s="3">
        <v>40366.625</v>
      </c>
      <c r="W592" s="27">
        <v>1</v>
      </c>
      <c r="X592" s="2">
        <v>51.98</v>
      </c>
      <c r="Y592" s="2">
        <v>4.54</v>
      </c>
      <c r="Z592" s="2">
        <v>12.93</v>
      </c>
      <c r="AA592">
        <f t="shared" si="35"/>
        <v>177.28699999999998</v>
      </c>
      <c r="AB592" s="2"/>
    </row>
    <row r="593" spans="20:28" x14ac:dyDescent="0.25">
      <c r="T593">
        <f t="shared" si="34"/>
        <v>4</v>
      </c>
      <c r="U593" t="s">
        <v>199</v>
      </c>
      <c r="V593" s="3">
        <v>40366.666666666664</v>
      </c>
      <c r="W593" s="27">
        <v>1</v>
      </c>
      <c r="X593" s="2">
        <v>52.03</v>
      </c>
      <c r="Y593" s="2">
        <v>4.54</v>
      </c>
      <c r="Z593" s="2">
        <v>12.93</v>
      </c>
      <c r="AA593">
        <f t="shared" si="35"/>
        <v>177.51400000000001</v>
      </c>
      <c r="AB593" s="2"/>
    </row>
    <row r="594" spans="20:28" x14ac:dyDescent="0.25">
      <c r="T594">
        <f t="shared" si="34"/>
        <v>4</v>
      </c>
      <c r="U594" t="s">
        <v>199</v>
      </c>
      <c r="V594" s="3">
        <v>40366.708333333336</v>
      </c>
      <c r="W594" s="27">
        <v>1</v>
      </c>
      <c r="X594" s="2">
        <v>52.24</v>
      </c>
      <c r="Y594" s="2">
        <v>4.54</v>
      </c>
      <c r="Z594" s="2">
        <v>12.93</v>
      </c>
      <c r="AA594">
        <f t="shared" si="35"/>
        <v>178.4674</v>
      </c>
      <c r="AB594" s="2"/>
    </row>
    <row r="595" spans="20:28" x14ac:dyDescent="0.25">
      <c r="T595">
        <f t="shared" si="34"/>
        <v>4</v>
      </c>
      <c r="U595" t="s">
        <v>199</v>
      </c>
      <c r="V595" s="3">
        <v>40366.75</v>
      </c>
      <c r="W595" s="27">
        <v>1</v>
      </c>
      <c r="X595" s="2">
        <v>52.33</v>
      </c>
      <c r="Y595" s="2">
        <v>4.54</v>
      </c>
      <c r="Z595" s="2">
        <v>12.93</v>
      </c>
      <c r="AA595">
        <f t="shared" si="35"/>
        <v>178.876</v>
      </c>
      <c r="AB595" s="2"/>
    </row>
    <row r="596" spans="20:28" x14ac:dyDescent="0.25">
      <c r="T596">
        <f t="shared" si="34"/>
        <v>4</v>
      </c>
      <c r="U596" t="s">
        <v>199</v>
      </c>
      <c r="V596" s="3">
        <v>40366.791666666664</v>
      </c>
      <c r="W596" s="27">
        <v>1</v>
      </c>
      <c r="X596" s="2">
        <v>52.01</v>
      </c>
      <c r="Y596" s="2">
        <v>4.54</v>
      </c>
      <c r="Z596" s="2">
        <v>12.93</v>
      </c>
      <c r="AA596">
        <f t="shared" si="35"/>
        <v>177.42319999999998</v>
      </c>
      <c r="AB596" s="2"/>
    </row>
    <row r="597" spans="20:28" x14ac:dyDescent="0.25">
      <c r="T597">
        <f t="shared" si="34"/>
        <v>4</v>
      </c>
      <c r="V597" s="3">
        <v>40366.833333333336</v>
      </c>
      <c r="W597" s="27">
        <v>1</v>
      </c>
      <c r="X597" s="2">
        <v>50</v>
      </c>
      <c r="Y597" s="2">
        <v>41.21</v>
      </c>
      <c r="Z597" s="2">
        <v>41.21</v>
      </c>
      <c r="AA597">
        <f t="shared" si="35"/>
        <v>362.23589999999996</v>
      </c>
      <c r="AB597" s="2"/>
    </row>
    <row r="598" spans="20:28" x14ac:dyDescent="0.25">
      <c r="T598">
        <f t="shared" si="34"/>
        <v>4</v>
      </c>
      <c r="V598" s="3">
        <v>40366.875</v>
      </c>
      <c r="W598" s="27">
        <v>1</v>
      </c>
      <c r="X598" s="2">
        <v>48.31</v>
      </c>
      <c r="Y598" s="2">
        <v>41.21</v>
      </c>
      <c r="Z598" s="2">
        <v>41.21</v>
      </c>
      <c r="AA598">
        <f t="shared" si="35"/>
        <v>292.59100000000007</v>
      </c>
      <c r="AB598" s="2"/>
    </row>
    <row r="599" spans="20:28" x14ac:dyDescent="0.25">
      <c r="T599">
        <f t="shared" si="34"/>
        <v>4</v>
      </c>
      <c r="V599" s="3">
        <v>40366.916666666664</v>
      </c>
      <c r="W599" s="27">
        <v>1</v>
      </c>
      <c r="X599" s="2">
        <v>50.09</v>
      </c>
      <c r="Y599" s="2">
        <v>41.21</v>
      </c>
      <c r="Z599" s="2">
        <v>41.21</v>
      </c>
      <c r="AA599">
        <f t="shared" si="35"/>
        <v>365.9448000000001</v>
      </c>
      <c r="AB599" s="2"/>
    </row>
    <row r="600" spans="20:28" x14ac:dyDescent="0.25">
      <c r="T600">
        <f t="shared" si="34"/>
        <v>4</v>
      </c>
      <c r="V600" s="3">
        <v>40366.958333333336</v>
      </c>
      <c r="W600" s="27">
        <v>1</v>
      </c>
      <c r="X600" s="2">
        <v>45.97</v>
      </c>
      <c r="Y600" s="2">
        <v>41.21</v>
      </c>
      <c r="Z600" s="2">
        <v>41.21</v>
      </c>
      <c r="AA600">
        <f t="shared" si="35"/>
        <v>196.15959999999993</v>
      </c>
      <c r="AB600" s="2"/>
    </row>
    <row r="601" spans="20:28" x14ac:dyDescent="0.25">
      <c r="T601">
        <f t="shared" si="34"/>
        <v>5</v>
      </c>
      <c r="V601" s="3">
        <v>40367</v>
      </c>
      <c r="W601" s="27">
        <v>1</v>
      </c>
      <c r="X601" s="2">
        <v>47.9</v>
      </c>
      <c r="Y601" s="2">
        <v>32.31</v>
      </c>
      <c r="Z601" s="2">
        <v>32.31</v>
      </c>
      <c r="AA601">
        <f t="shared" si="35"/>
        <v>503.71289999999993</v>
      </c>
    </row>
    <row r="602" spans="20:28" x14ac:dyDescent="0.25">
      <c r="T602">
        <f t="shared" si="34"/>
        <v>5</v>
      </c>
      <c r="V602" s="3">
        <v>40367.041666666664</v>
      </c>
      <c r="W602" s="27">
        <v>1</v>
      </c>
      <c r="X602" s="2">
        <v>44.58</v>
      </c>
      <c r="Y602" s="2">
        <v>32.31</v>
      </c>
      <c r="Z602" s="2">
        <v>32.31</v>
      </c>
      <c r="AA602">
        <f t="shared" si="35"/>
        <v>396.44369999999992</v>
      </c>
      <c r="AB602" s="2"/>
    </row>
    <row r="603" spans="20:28" x14ac:dyDescent="0.25">
      <c r="T603">
        <f t="shared" si="34"/>
        <v>5</v>
      </c>
      <c r="V603" s="3">
        <v>40367.083333333336</v>
      </c>
      <c r="W603" s="27">
        <v>1</v>
      </c>
      <c r="X603" s="2">
        <v>43.01</v>
      </c>
      <c r="Y603" s="2">
        <v>32.31</v>
      </c>
      <c r="Z603" s="2">
        <v>32.31</v>
      </c>
      <c r="AA603">
        <f t="shared" si="35"/>
        <v>345.71699999999987</v>
      </c>
      <c r="AB603" s="2"/>
    </row>
    <row r="604" spans="20:28" x14ac:dyDescent="0.25">
      <c r="T604">
        <f t="shared" si="34"/>
        <v>5</v>
      </c>
      <c r="V604" s="3">
        <v>40367.125</v>
      </c>
      <c r="W604" s="27">
        <v>1</v>
      </c>
      <c r="X604" s="2">
        <v>39.119999999999997</v>
      </c>
      <c r="Y604" s="2">
        <v>32.31</v>
      </c>
      <c r="Z604" s="2">
        <v>32.31</v>
      </c>
      <c r="AA604">
        <f t="shared" si="35"/>
        <v>220.03109999999987</v>
      </c>
      <c r="AB604" s="2"/>
    </row>
    <row r="605" spans="20:28" x14ac:dyDescent="0.25">
      <c r="T605">
        <f t="shared" si="34"/>
        <v>5</v>
      </c>
      <c r="V605" s="3">
        <v>40367.166666666664</v>
      </c>
      <c r="W605" s="27">
        <v>1</v>
      </c>
      <c r="X605" s="2">
        <v>35.97</v>
      </c>
      <c r="Y605" s="2">
        <v>32.31</v>
      </c>
      <c r="Z605" s="2">
        <v>32.31</v>
      </c>
      <c r="AA605">
        <f t="shared" si="35"/>
        <v>118.2545999999999</v>
      </c>
      <c r="AB605" s="2"/>
    </row>
    <row r="606" spans="20:28" x14ac:dyDescent="0.25">
      <c r="T606">
        <f t="shared" si="34"/>
        <v>5</v>
      </c>
      <c r="V606" s="3">
        <v>40367.208333333336</v>
      </c>
      <c r="W606" s="27">
        <v>1</v>
      </c>
      <c r="X606" s="2">
        <v>39.729999999999997</v>
      </c>
      <c r="Y606" s="2">
        <v>32.31</v>
      </c>
      <c r="Z606" s="2">
        <v>32.31</v>
      </c>
      <c r="AA606">
        <f t="shared" si="35"/>
        <v>239.74019999999985</v>
      </c>
      <c r="AB606" s="2"/>
    </row>
    <row r="607" spans="20:28" x14ac:dyDescent="0.25">
      <c r="T607">
        <f t="shared" si="34"/>
        <v>5</v>
      </c>
      <c r="V607" s="3">
        <v>40367.25</v>
      </c>
      <c r="W607" s="27">
        <v>1</v>
      </c>
      <c r="X607" s="2">
        <v>49.91</v>
      </c>
      <c r="Y607" s="2">
        <v>32.31</v>
      </c>
      <c r="Z607" s="2">
        <v>32.31</v>
      </c>
      <c r="AA607">
        <f t="shared" si="35"/>
        <v>568.65599999999984</v>
      </c>
      <c r="AB607" s="2"/>
    </row>
    <row r="608" spans="20:28" x14ac:dyDescent="0.25">
      <c r="T608">
        <f t="shared" si="34"/>
        <v>5</v>
      </c>
      <c r="V608" s="3">
        <v>40367.291666666664</v>
      </c>
      <c r="W608" s="27">
        <v>1</v>
      </c>
      <c r="X608" s="2">
        <v>50.77</v>
      </c>
      <c r="Y608" s="2">
        <v>32.31</v>
      </c>
      <c r="Z608" s="2">
        <v>32.31</v>
      </c>
      <c r="AA608">
        <f t="shared" si="35"/>
        <v>596.44260000000008</v>
      </c>
      <c r="AB608" s="2"/>
    </row>
    <row r="609" spans="20:28" x14ac:dyDescent="0.25">
      <c r="T609">
        <f t="shared" si="34"/>
        <v>5</v>
      </c>
      <c r="U609" t="s">
        <v>199</v>
      </c>
      <c r="V609" s="3">
        <v>40367.333333333336</v>
      </c>
      <c r="W609" s="27">
        <v>1</v>
      </c>
      <c r="X609" s="2">
        <v>51.54</v>
      </c>
      <c r="Y609" s="2">
        <v>7.67</v>
      </c>
      <c r="Z609" s="2">
        <v>20.74</v>
      </c>
      <c r="AA609">
        <f t="shared" si="35"/>
        <v>236.23599999999999</v>
      </c>
      <c r="AB609" s="2"/>
    </row>
    <row r="610" spans="20:28" x14ac:dyDescent="0.25">
      <c r="T610">
        <f t="shared" si="34"/>
        <v>5</v>
      </c>
      <c r="U610" t="s">
        <v>199</v>
      </c>
      <c r="V610" s="3">
        <v>40367.375</v>
      </c>
      <c r="W610" s="27">
        <v>1</v>
      </c>
      <c r="X610" s="2">
        <v>51.71</v>
      </c>
      <c r="Y610" s="2">
        <v>7.67</v>
      </c>
      <c r="Z610" s="2">
        <v>20.74</v>
      </c>
      <c r="AA610">
        <f t="shared" si="35"/>
        <v>237.53990000000002</v>
      </c>
      <c r="AB610" s="2"/>
    </row>
    <row r="611" spans="20:28" x14ac:dyDescent="0.25">
      <c r="T611">
        <f t="shared" si="34"/>
        <v>5</v>
      </c>
      <c r="U611" t="s">
        <v>199</v>
      </c>
      <c r="V611" s="3">
        <v>40367.416666666664</v>
      </c>
      <c r="W611" s="27">
        <v>1</v>
      </c>
      <c r="X611" s="2">
        <v>51.76</v>
      </c>
      <c r="Y611" s="2">
        <v>7.67</v>
      </c>
      <c r="Z611" s="2">
        <v>20.74</v>
      </c>
      <c r="AA611">
        <f t="shared" si="35"/>
        <v>237.92339999999999</v>
      </c>
      <c r="AB611" s="2"/>
    </row>
    <row r="612" spans="20:28" x14ac:dyDescent="0.25">
      <c r="T612">
        <f t="shared" si="34"/>
        <v>5</v>
      </c>
      <c r="U612" t="s">
        <v>199</v>
      </c>
      <c r="V612" s="3">
        <v>40367.458333333336</v>
      </c>
      <c r="W612" s="27">
        <v>1</v>
      </c>
      <c r="X612" s="2">
        <v>51.75</v>
      </c>
      <c r="Y612" s="2">
        <v>7.67</v>
      </c>
      <c r="Z612" s="2">
        <v>20.74</v>
      </c>
      <c r="AA612">
        <f t="shared" si="35"/>
        <v>237.8467</v>
      </c>
      <c r="AB612" s="2"/>
    </row>
    <row r="613" spans="20:28" x14ac:dyDescent="0.25">
      <c r="T613">
        <f t="shared" si="34"/>
        <v>5</v>
      </c>
      <c r="U613" t="s">
        <v>199</v>
      </c>
      <c r="V613" s="3">
        <v>40367.5</v>
      </c>
      <c r="W613" s="27">
        <v>1</v>
      </c>
      <c r="X613" s="2">
        <v>51.77</v>
      </c>
      <c r="Y613" s="2">
        <v>7.67</v>
      </c>
      <c r="Z613" s="2">
        <v>20.74</v>
      </c>
      <c r="AA613">
        <f t="shared" si="35"/>
        <v>238.00010000000003</v>
      </c>
      <c r="AB613" s="2"/>
    </row>
    <row r="614" spans="20:28" x14ac:dyDescent="0.25">
      <c r="T614">
        <f t="shared" si="34"/>
        <v>5</v>
      </c>
      <c r="U614" t="s">
        <v>199</v>
      </c>
      <c r="V614" s="3">
        <v>40367.541666666664</v>
      </c>
      <c r="W614" s="27">
        <v>1</v>
      </c>
      <c r="X614" s="2">
        <v>51.75</v>
      </c>
      <c r="Y614" s="2">
        <v>7.67</v>
      </c>
      <c r="Z614" s="2">
        <v>20.74</v>
      </c>
      <c r="AA614">
        <f t="shared" si="35"/>
        <v>237.8467</v>
      </c>
      <c r="AB614" s="2"/>
    </row>
    <row r="615" spans="20:28" x14ac:dyDescent="0.25">
      <c r="T615">
        <f t="shared" si="34"/>
        <v>5</v>
      </c>
      <c r="U615" t="s">
        <v>199</v>
      </c>
      <c r="V615" s="3">
        <v>40367.583333333336</v>
      </c>
      <c r="W615" s="27">
        <v>1</v>
      </c>
      <c r="X615" s="2">
        <v>51.75</v>
      </c>
      <c r="Y615" s="2">
        <v>7.67</v>
      </c>
      <c r="Z615" s="2">
        <v>20.74</v>
      </c>
      <c r="AA615">
        <f t="shared" si="35"/>
        <v>237.8467</v>
      </c>
      <c r="AB615" s="2"/>
    </row>
    <row r="616" spans="20:28" x14ac:dyDescent="0.25">
      <c r="T616">
        <f t="shared" si="34"/>
        <v>5</v>
      </c>
      <c r="U616" t="s">
        <v>199</v>
      </c>
      <c r="V616" s="3">
        <v>40367.625</v>
      </c>
      <c r="W616" s="27">
        <v>1</v>
      </c>
      <c r="X616" s="2">
        <v>51.73</v>
      </c>
      <c r="Y616" s="2">
        <v>7.67</v>
      </c>
      <c r="Z616" s="2">
        <v>20.74</v>
      </c>
      <c r="AA616">
        <f t="shared" si="35"/>
        <v>237.69329999999999</v>
      </c>
      <c r="AB616" s="2"/>
    </row>
    <row r="617" spans="20:28" x14ac:dyDescent="0.25">
      <c r="T617">
        <f t="shared" si="34"/>
        <v>5</v>
      </c>
      <c r="U617" t="s">
        <v>199</v>
      </c>
      <c r="V617" s="3">
        <v>40367.666666666664</v>
      </c>
      <c r="W617" s="27">
        <v>1</v>
      </c>
      <c r="X617" s="2">
        <v>52.11</v>
      </c>
      <c r="Y617" s="2">
        <v>7.67</v>
      </c>
      <c r="Z617" s="2">
        <v>20.74</v>
      </c>
      <c r="AA617">
        <f t="shared" si="35"/>
        <v>240.6079</v>
      </c>
      <c r="AB617" s="2"/>
    </row>
    <row r="618" spans="20:28" x14ac:dyDescent="0.25">
      <c r="T618">
        <f t="shared" si="34"/>
        <v>5</v>
      </c>
      <c r="U618" t="s">
        <v>199</v>
      </c>
      <c r="V618" s="3">
        <v>40367.708333333336</v>
      </c>
      <c r="W618" s="27">
        <v>1</v>
      </c>
      <c r="X618" s="2">
        <v>52.41</v>
      </c>
      <c r="Y618" s="2">
        <v>7.67</v>
      </c>
      <c r="Z618" s="2">
        <v>20.74</v>
      </c>
      <c r="AA618">
        <f t="shared" si="35"/>
        <v>242.90889999999999</v>
      </c>
      <c r="AB618" s="2"/>
    </row>
    <row r="619" spans="20:28" x14ac:dyDescent="0.25">
      <c r="T619">
        <f t="shared" si="34"/>
        <v>5</v>
      </c>
      <c r="U619" t="s">
        <v>199</v>
      </c>
      <c r="V619" s="3">
        <v>40367.75</v>
      </c>
      <c r="W619" s="27">
        <v>1</v>
      </c>
      <c r="X619" s="2">
        <v>51.98</v>
      </c>
      <c r="Y619" s="2">
        <v>7.67</v>
      </c>
      <c r="Z619" s="2">
        <v>20.74</v>
      </c>
      <c r="AA619">
        <f t="shared" si="35"/>
        <v>239.61079999999998</v>
      </c>
      <c r="AB619" s="2"/>
    </row>
    <row r="620" spans="20:28" x14ac:dyDescent="0.25">
      <c r="T620">
        <f t="shared" si="34"/>
        <v>5</v>
      </c>
      <c r="U620" t="s">
        <v>199</v>
      </c>
      <c r="V620" s="3">
        <v>40367.791666666664</v>
      </c>
      <c r="W620" s="27">
        <v>1</v>
      </c>
      <c r="X620" s="2">
        <v>52.01</v>
      </c>
      <c r="Y620" s="2">
        <v>7.67</v>
      </c>
      <c r="Z620" s="2">
        <v>20.74</v>
      </c>
      <c r="AA620">
        <f t="shared" si="35"/>
        <v>239.8409</v>
      </c>
      <c r="AB620" s="2"/>
    </row>
    <row r="621" spans="20:28" x14ac:dyDescent="0.25">
      <c r="T621">
        <f t="shared" si="34"/>
        <v>5</v>
      </c>
      <c r="V621" s="3">
        <v>40367.833333333336</v>
      </c>
      <c r="W621" s="27">
        <v>1</v>
      </c>
      <c r="X621" s="2">
        <v>51.35</v>
      </c>
      <c r="Y621" s="2">
        <v>32.31</v>
      </c>
      <c r="Z621" s="2">
        <v>32.31</v>
      </c>
      <c r="AA621">
        <f t="shared" si="35"/>
        <v>615.18240000000003</v>
      </c>
      <c r="AB621" s="2"/>
    </row>
    <row r="622" spans="20:28" x14ac:dyDescent="0.25">
      <c r="T622">
        <f t="shared" si="34"/>
        <v>5</v>
      </c>
      <c r="V622" s="3">
        <v>40367.875</v>
      </c>
      <c r="W622" s="27">
        <v>1</v>
      </c>
      <c r="X622" s="2">
        <v>50.66</v>
      </c>
      <c r="Y622" s="2">
        <v>32.31</v>
      </c>
      <c r="Z622" s="2">
        <v>32.31</v>
      </c>
      <c r="AA622">
        <f t="shared" si="35"/>
        <v>592.88849999999991</v>
      </c>
      <c r="AB622" s="2"/>
    </row>
    <row r="623" spans="20:28" x14ac:dyDescent="0.25">
      <c r="T623">
        <f t="shared" si="34"/>
        <v>5</v>
      </c>
      <c r="V623" s="3">
        <v>40367.916666666664</v>
      </c>
      <c r="W623" s="27">
        <v>1</v>
      </c>
      <c r="X623" s="2">
        <v>51.13</v>
      </c>
      <c r="Y623" s="2">
        <v>32.31</v>
      </c>
      <c r="Z623" s="2">
        <v>32.31</v>
      </c>
      <c r="AA623">
        <f t="shared" si="35"/>
        <v>608.07420000000002</v>
      </c>
      <c r="AB623" s="2"/>
    </row>
    <row r="624" spans="20:28" x14ac:dyDescent="0.25">
      <c r="T624">
        <f t="shared" si="34"/>
        <v>5</v>
      </c>
      <c r="V624" s="3">
        <v>40367.958333333336</v>
      </c>
      <c r="W624" s="27">
        <v>1</v>
      </c>
      <c r="X624" s="2">
        <v>49.09</v>
      </c>
      <c r="Y624" s="2">
        <v>32.31</v>
      </c>
      <c r="Z624" s="2">
        <v>32.31</v>
      </c>
      <c r="AA624">
        <f t="shared" si="35"/>
        <v>542.16180000000008</v>
      </c>
      <c r="AB624" s="2"/>
    </row>
    <row r="625" spans="20:28" x14ac:dyDescent="0.25">
      <c r="T625">
        <f t="shared" si="34"/>
        <v>6</v>
      </c>
      <c r="V625" s="3">
        <v>40368</v>
      </c>
      <c r="W625" s="27">
        <v>1</v>
      </c>
      <c r="X625" s="2">
        <v>47.99</v>
      </c>
      <c r="Y625" s="2">
        <v>26.93</v>
      </c>
      <c r="Z625" s="2">
        <v>26.93</v>
      </c>
      <c r="AA625">
        <f t="shared" si="35"/>
        <v>567.14580000000001</v>
      </c>
    </row>
    <row r="626" spans="20:28" x14ac:dyDescent="0.25">
      <c r="T626">
        <f t="shared" si="34"/>
        <v>6</v>
      </c>
      <c r="V626" s="3">
        <v>40368.041666666664</v>
      </c>
      <c r="W626" s="27">
        <v>1</v>
      </c>
      <c r="X626" s="2">
        <v>44.11</v>
      </c>
      <c r="Y626" s="2">
        <v>26.93</v>
      </c>
      <c r="Z626" s="2">
        <v>26.93</v>
      </c>
      <c r="AA626">
        <f t="shared" si="35"/>
        <v>462.6574</v>
      </c>
      <c r="AB626" s="2"/>
    </row>
    <row r="627" spans="20:28" x14ac:dyDescent="0.25">
      <c r="T627">
        <f t="shared" si="34"/>
        <v>6</v>
      </c>
      <c r="V627" s="3">
        <v>40368.083333333336</v>
      </c>
      <c r="W627" s="27">
        <v>1</v>
      </c>
      <c r="X627" s="2">
        <v>42.77</v>
      </c>
      <c r="Y627" s="2">
        <v>26.93</v>
      </c>
      <c r="Z627" s="2">
        <v>26.93</v>
      </c>
      <c r="AA627">
        <f t="shared" si="35"/>
        <v>426.57120000000009</v>
      </c>
      <c r="AB627" s="2"/>
    </row>
    <row r="628" spans="20:28" x14ac:dyDescent="0.25">
      <c r="T628">
        <f t="shared" si="34"/>
        <v>6</v>
      </c>
      <c r="V628" s="3">
        <v>40368.125</v>
      </c>
      <c r="W628" s="27">
        <v>1</v>
      </c>
      <c r="X628" s="2">
        <v>41.95</v>
      </c>
      <c r="Y628" s="2">
        <v>26.93</v>
      </c>
      <c r="Z628" s="2">
        <v>26.93</v>
      </c>
      <c r="AA628">
        <f t="shared" si="35"/>
        <v>404.48860000000008</v>
      </c>
      <c r="AB628" s="2"/>
    </row>
    <row r="629" spans="20:28" x14ac:dyDescent="0.25">
      <c r="T629">
        <f t="shared" si="34"/>
        <v>6</v>
      </c>
      <c r="V629" s="3">
        <v>40368.166666666664</v>
      </c>
      <c r="W629" s="27">
        <v>1</v>
      </c>
      <c r="X629" s="2">
        <v>41.95</v>
      </c>
      <c r="Y629" s="2">
        <v>26.93</v>
      </c>
      <c r="Z629" s="2">
        <v>26.93</v>
      </c>
      <c r="AA629">
        <f t="shared" si="35"/>
        <v>404.48860000000008</v>
      </c>
      <c r="AB629" s="2"/>
    </row>
    <row r="630" spans="20:28" x14ac:dyDescent="0.25">
      <c r="T630">
        <f t="shared" si="34"/>
        <v>6</v>
      </c>
      <c r="V630" s="3">
        <v>40368.208333333336</v>
      </c>
      <c r="W630" s="27">
        <v>1</v>
      </c>
      <c r="X630" s="2">
        <v>44.87</v>
      </c>
      <c r="Y630" s="2">
        <v>26.93</v>
      </c>
      <c r="Z630" s="2">
        <v>26.93</v>
      </c>
      <c r="AA630">
        <f t="shared" si="35"/>
        <v>483.12419999999992</v>
      </c>
      <c r="AB630" s="2"/>
    </row>
    <row r="631" spans="20:28" x14ac:dyDescent="0.25">
      <c r="T631">
        <f t="shared" si="34"/>
        <v>6</v>
      </c>
      <c r="V631" s="3">
        <v>40368.25</v>
      </c>
      <c r="W631" s="27">
        <v>1</v>
      </c>
      <c r="X631" s="2">
        <v>49.55</v>
      </c>
      <c r="Y631" s="2">
        <v>26.93</v>
      </c>
      <c r="Z631" s="2">
        <v>26.93</v>
      </c>
      <c r="AA631">
        <f t="shared" si="35"/>
        <v>609.15659999999991</v>
      </c>
      <c r="AB631" s="2"/>
    </row>
    <row r="632" spans="20:28" x14ac:dyDescent="0.25">
      <c r="T632">
        <f t="shared" si="34"/>
        <v>6</v>
      </c>
      <c r="V632" s="3">
        <v>40368.291666666664</v>
      </c>
      <c r="W632" s="27">
        <v>1</v>
      </c>
      <c r="X632" s="2">
        <v>50.94</v>
      </c>
      <c r="Y632" s="2">
        <v>26.93</v>
      </c>
      <c r="Z632" s="2">
        <v>26.93</v>
      </c>
      <c r="AA632">
        <f t="shared" si="35"/>
        <v>646.58929999999998</v>
      </c>
      <c r="AB632" s="2"/>
    </row>
    <row r="633" spans="20:28" x14ac:dyDescent="0.25">
      <c r="T633">
        <f t="shared" si="34"/>
        <v>6</v>
      </c>
      <c r="U633" t="s">
        <v>199</v>
      </c>
      <c r="V633" s="3">
        <v>40368.333333333336</v>
      </c>
      <c r="W633" s="27">
        <v>1</v>
      </c>
      <c r="X633" s="2">
        <v>51.68</v>
      </c>
      <c r="Y633" s="2">
        <v>8.06</v>
      </c>
      <c r="Z633" s="2">
        <v>38.479999999999997</v>
      </c>
      <c r="AA633">
        <f t="shared" si="35"/>
        <v>106.39200000000002</v>
      </c>
      <c r="AB633" s="2"/>
    </row>
    <row r="634" spans="20:28" x14ac:dyDescent="0.25">
      <c r="T634">
        <f t="shared" si="34"/>
        <v>6</v>
      </c>
      <c r="U634" t="s">
        <v>199</v>
      </c>
      <c r="V634" s="3">
        <v>40368.375</v>
      </c>
      <c r="W634" s="27">
        <v>1</v>
      </c>
      <c r="X634" s="2">
        <v>51.76</v>
      </c>
      <c r="Y634" s="2">
        <v>8.06</v>
      </c>
      <c r="Z634" s="2">
        <v>38.479999999999997</v>
      </c>
      <c r="AA634">
        <f t="shared" si="35"/>
        <v>107.03680000000001</v>
      </c>
      <c r="AB634" s="2"/>
    </row>
    <row r="635" spans="20:28" x14ac:dyDescent="0.25">
      <c r="T635">
        <f t="shared" si="34"/>
        <v>6</v>
      </c>
      <c r="U635" t="s">
        <v>199</v>
      </c>
      <c r="V635" s="3">
        <v>40368.416666666664</v>
      </c>
      <c r="W635" s="27">
        <v>1</v>
      </c>
      <c r="X635" s="2">
        <v>51.85</v>
      </c>
      <c r="Y635" s="2">
        <v>8.06</v>
      </c>
      <c r="Z635" s="2">
        <v>38.479999999999997</v>
      </c>
      <c r="AA635">
        <f t="shared" si="35"/>
        <v>107.76220000000005</v>
      </c>
      <c r="AB635" s="2"/>
    </row>
    <row r="636" spans="20:28" x14ac:dyDescent="0.25">
      <c r="T636">
        <f t="shared" si="34"/>
        <v>6</v>
      </c>
      <c r="U636" t="s">
        <v>199</v>
      </c>
      <c r="V636" s="3">
        <v>40368.458333333336</v>
      </c>
      <c r="W636" s="27">
        <v>1</v>
      </c>
      <c r="X636" s="2">
        <v>51.84</v>
      </c>
      <c r="Y636" s="2">
        <v>8.06</v>
      </c>
      <c r="Z636" s="2">
        <v>38.479999999999997</v>
      </c>
      <c r="AA636">
        <f t="shared" si="35"/>
        <v>107.68160000000006</v>
      </c>
      <c r="AB636" s="2"/>
    </row>
    <row r="637" spans="20:28" x14ac:dyDescent="0.25">
      <c r="T637">
        <f t="shared" si="34"/>
        <v>6</v>
      </c>
      <c r="U637" t="s">
        <v>199</v>
      </c>
      <c r="V637" s="3">
        <v>40368.5</v>
      </c>
      <c r="W637" s="27">
        <v>1</v>
      </c>
      <c r="X637" s="2">
        <v>52.77</v>
      </c>
      <c r="Y637" s="2">
        <v>8.06</v>
      </c>
      <c r="Z637" s="2">
        <v>38.479999999999997</v>
      </c>
      <c r="AA637">
        <f t="shared" si="35"/>
        <v>115.17740000000006</v>
      </c>
      <c r="AB637" s="2"/>
    </row>
    <row r="638" spans="20:28" x14ac:dyDescent="0.25">
      <c r="T638">
        <f t="shared" si="34"/>
        <v>6</v>
      </c>
      <c r="U638" t="s">
        <v>199</v>
      </c>
      <c r="V638" s="3">
        <v>40368.541666666664</v>
      </c>
      <c r="W638" s="27">
        <v>1</v>
      </c>
      <c r="X638" s="2">
        <v>52.87</v>
      </c>
      <c r="Y638" s="2">
        <v>8.06</v>
      </c>
      <c r="Z638" s="2">
        <v>38.479999999999997</v>
      </c>
      <c r="AA638">
        <f t="shared" si="35"/>
        <v>115.98340000000002</v>
      </c>
      <c r="AB638" s="2"/>
    </row>
    <row r="639" spans="20:28" x14ac:dyDescent="0.25">
      <c r="T639">
        <f t="shared" si="34"/>
        <v>6</v>
      </c>
      <c r="U639" t="s">
        <v>199</v>
      </c>
      <c r="V639" s="3">
        <v>40368.583333333336</v>
      </c>
      <c r="W639" s="27">
        <v>1</v>
      </c>
      <c r="X639" s="2">
        <v>52.64</v>
      </c>
      <c r="Y639" s="2">
        <v>8.06</v>
      </c>
      <c r="Z639" s="2">
        <v>38.479999999999997</v>
      </c>
      <c r="AA639">
        <f t="shared" si="35"/>
        <v>114.12960000000004</v>
      </c>
      <c r="AB639" s="2"/>
    </row>
    <row r="640" spans="20:28" x14ac:dyDescent="0.25">
      <c r="T640">
        <f t="shared" si="34"/>
        <v>6</v>
      </c>
      <c r="U640" t="s">
        <v>199</v>
      </c>
      <c r="V640" s="3">
        <v>40368.625</v>
      </c>
      <c r="W640" s="27">
        <v>1</v>
      </c>
      <c r="X640" s="2">
        <v>52.07</v>
      </c>
      <c r="Y640" s="2">
        <v>8.06</v>
      </c>
      <c r="Z640" s="2">
        <v>38.479999999999997</v>
      </c>
      <c r="AA640">
        <f t="shared" si="35"/>
        <v>109.53540000000004</v>
      </c>
      <c r="AB640" s="2"/>
    </row>
    <row r="641" spans="20:28" x14ac:dyDescent="0.25">
      <c r="T641">
        <f t="shared" si="34"/>
        <v>6</v>
      </c>
      <c r="U641" t="s">
        <v>199</v>
      </c>
      <c r="V641" s="3">
        <v>40368.666666666664</v>
      </c>
      <c r="W641" s="27">
        <v>1</v>
      </c>
      <c r="X641" s="2">
        <v>51.66</v>
      </c>
      <c r="Y641" s="2">
        <v>8.06</v>
      </c>
      <c r="Z641" s="2">
        <v>38.479999999999997</v>
      </c>
      <c r="AA641">
        <f t="shared" si="35"/>
        <v>106.2308</v>
      </c>
      <c r="AB641" s="2"/>
    </row>
    <row r="642" spans="20:28" x14ac:dyDescent="0.25">
      <c r="T642">
        <f t="shared" ref="T642:T705" si="36">WEEKDAY(V642)</f>
        <v>6</v>
      </c>
      <c r="U642" t="s">
        <v>199</v>
      </c>
      <c r="V642" s="3">
        <v>40368.708333333336</v>
      </c>
      <c r="W642" s="27">
        <v>1</v>
      </c>
      <c r="X642" s="2">
        <v>51.66</v>
      </c>
      <c r="Y642" s="2">
        <v>8.06</v>
      </c>
      <c r="Z642" s="2">
        <v>38.479999999999997</v>
      </c>
      <c r="AA642">
        <f t="shared" ref="AA642:AA705" si="37">W642*Y642*(X642-Z642)</f>
        <v>106.2308</v>
      </c>
      <c r="AB642" s="2"/>
    </row>
    <row r="643" spans="20:28" x14ac:dyDescent="0.25">
      <c r="T643">
        <f t="shared" si="36"/>
        <v>6</v>
      </c>
      <c r="U643" t="s">
        <v>199</v>
      </c>
      <c r="V643" s="3">
        <v>40368.75</v>
      </c>
      <c r="W643" s="27">
        <v>1</v>
      </c>
      <c r="X643" s="2">
        <v>51.42</v>
      </c>
      <c r="Y643" s="2">
        <v>8.06</v>
      </c>
      <c r="Z643" s="2">
        <v>38.479999999999997</v>
      </c>
      <c r="AA643">
        <f t="shared" si="37"/>
        <v>104.29640000000005</v>
      </c>
      <c r="AB643" s="2"/>
    </row>
    <row r="644" spans="20:28" x14ac:dyDescent="0.25">
      <c r="T644">
        <f t="shared" si="36"/>
        <v>6</v>
      </c>
      <c r="U644" t="s">
        <v>199</v>
      </c>
      <c r="V644" s="3">
        <v>40368.791666666664</v>
      </c>
      <c r="W644" s="27">
        <v>1</v>
      </c>
      <c r="X644" s="2">
        <v>51.09</v>
      </c>
      <c r="Y644" s="2">
        <v>8.06</v>
      </c>
      <c r="Z644" s="2">
        <v>38.479999999999997</v>
      </c>
      <c r="AA644">
        <f t="shared" si="37"/>
        <v>101.63660000000006</v>
      </c>
      <c r="AB644" s="2"/>
    </row>
    <row r="645" spans="20:28" x14ac:dyDescent="0.25">
      <c r="T645">
        <f t="shared" si="36"/>
        <v>6</v>
      </c>
      <c r="V645" s="3">
        <v>40368.833333333336</v>
      </c>
      <c r="W645" s="27">
        <v>1</v>
      </c>
      <c r="X645" s="2">
        <v>50.5</v>
      </c>
      <c r="Y645" s="2">
        <v>26.93</v>
      </c>
      <c r="Z645" s="2">
        <v>26.93</v>
      </c>
      <c r="AA645">
        <f t="shared" si="37"/>
        <v>634.74009999999998</v>
      </c>
      <c r="AB645" s="2"/>
    </row>
    <row r="646" spans="20:28" x14ac:dyDescent="0.25">
      <c r="T646">
        <f t="shared" si="36"/>
        <v>6</v>
      </c>
      <c r="V646" s="3">
        <v>40368.875</v>
      </c>
      <c r="W646" s="27">
        <v>1</v>
      </c>
      <c r="X646" s="2">
        <v>49.83</v>
      </c>
      <c r="Y646" s="2">
        <v>26.93</v>
      </c>
      <c r="Z646" s="2">
        <v>26.93</v>
      </c>
      <c r="AA646">
        <f t="shared" si="37"/>
        <v>616.697</v>
      </c>
      <c r="AB646" s="2"/>
    </row>
    <row r="647" spans="20:28" x14ac:dyDescent="0.25">
      <c r="T647">
        <f t="shared" si="36"/>
        <v>6</v>
      </c>
      <c r="V647" s="3">
        <v>40368.916666666664</v>
      </c>
      <c r="W647" s="27">
        <v>1</v>
      </c>
      <c r="X647" s="2">
        <v>50.67</v>
      </c>
      <c r="Y647" s="2">
        <v>26.93</v>
      </c>
      <c r="Z647" s="2">
        <v>26.93</v>
      </c>
      <c r="AA647">
        <f t="shared" si="37"/>
        <v>639.31820000000005</v>
      </c>
      <c r="AB647" s="2"/>
    </row>
    <row r="648" spans="20:28" x14ac:dyDescent="0.25">
      <c r="T648">
        <f t="shared" si="36"/>
        <v>6</v>
      </c>
      <c r="V648" s="3">
        <v>40368.958333333336</v>
      </c>
      <c r="W648" s="27">
        <v>1</v>
      </c>
      <c r="X648" s="2">
        <v>49.3</v>
      </c>
      <c r="Y648" s="2">
        <v>26.93</v>
      </c>
      <c r="Z648" s="2">
        <v>26.93</v>
      </c>
      <c r="AA648">
        <f t="shared" si="37"/>
        <v>602.42409999999995</v>
      </c>
      <c r="AB648" s="2"/>
    </row>
    <row r="649" spans="20:28" x14ac:dyDescent="0.25">
      <c r="T649">
        <f t="shared" si="36"/>
        <v>7</v>
      </c>
      <c r="V649" s="3">
        <v>40369</v>
      </c>
      <c r="W649" s="27">
        <v>1</v>
      </c>
      <c r="X649" s="2">
        <v>47.54</v>
      </c>
      <c r="Y649" s="2">
        <v>88.06</v>
      </c>
      <c r="Z649" s="2">
        <v>88.06</v>
      </c>
      <c r="AA649">
        <f t="shared" si="37"/>
        <v>-3568.1912000000002</v>
      </c>
    </row>
    <row r="650" spans="20:28" x14ac:dyDescent="0.25">
      <c r="T650">
        <f t="shared" si="36"/>
        <v>7</v>
      </c>
      <c r="V650" s="3">
        <v>40369.041666666664</v>
      </c>
      <c r="W650" s="27">
        <v>1</v>
      </c>
      <c r="X650" s="2">
        <v>43.82</v>
      </c>
      <c r="Y650" s="2">
        <v>88.06</v>
      </c>
      <c r="Z650" s="2">
        <v>88.06</v>
      </c>
      <c r="AA650">
        <f t="shared" si="37"/>
        <v>-3895.7744000000002</v>
      </c>
      <c r="AB650" s="2"/>
    </row>
    <row r="651" spans="20:28" x14ac:dyDescent="0.25">
      <c r="T651">
        <f t="shared" si="36"/>
        <v>7</v>
      </c>
      <c r="V651" s="3">
        <v>40369.083333333336</v>
      </c>
      <c r="W651" s="27">
        <v>1</v>
      </c>
      <c r="X651" s="2">
        <v>43.02</v>
      </c>
      <c r="Y651" s="2">
        <v>88.06</v>
      </c>
      <c r="Z651" s="2">
        <v>88.06</v>
      </c>
      <c r="AA651">
        <f t="shared" si="37"/>
        <v>-3966.2224000000001</v>
      </c>
      <c r="AB651" s="2"/>
    </row>
    <row r="652" spans="20:28" x14ac:dyDescent="0.25">
      <c r="T652">
        <f t="shared" si="36"/>
        <v>7</v>
      </c>
      <c r="V652" s="3">
        <v>40369.125</v>
      </c>
      <c r="W652" s="27">
        <v>1</v>
      </c>
      <c r="X652" s="2">
        <v>39.99</v>
      </c>
      <c r="Y652" s="2">
        <v>88.06</v>
      </c>
      <c r="Z652" s="2">
        <v>88.06</v>
      </c>
      <c r="AA652">
        <f t="shared" si="37"/>
        <v>-4233.0442000000003</v>
      </c>
      <c r="AB652" s="2"/>
    </row>
    <row r="653" spans="20:28" x14ac:dyDescent="0.25">
      <c r="T653">
        <f t="shared" si="36"/>
        <v>7</v>
      </c>
      <c r="V653" s="3">
        <v>40369.166666666664</v>
      </c>
      <c r="W653" s="27">
        <v>1</v>
      </c>
      <c r="X653" s="2">
        <v>38.479999999999997</v>
      </c>
      <c r="Y653" s="2">
        <v>88.06</v>
      </c>
      <c r="Z653" s="2">
        <v>88.06</v>
      </c>
      <c r="AA653">
        <f t="shared" si="37"/>
        <v>-4366.0148000000008</v>
      </c>
      <c r="AB653" s="2"/>
    </row>
    <row r="654" spans="20:28" x14ac:dyDescent="0.25">
      <c r="T654">
        <f t="shared" si="36"/>
        <v>7</v>
      </c>
      <c r="V654" s="3">
        <v>40369.208333333336</v>
      </c>
      <c r="W654" s="27">
        <v>1</v>
      </c>
      <c r="X654" s="2">
        <v>38.07</v>
      </c>
      <c r="Y654" s="2">
        <v>88.06</v>
      </c>
      <c r="Z654" s="2">
        <v>88.06</v>
      </c>
      <c r="AA654">
        <f t="shared" si="37"/>
        <v>-4402.1194000000005</v>
      </c>
      <c r="AB654" s="2"/>
    </row>
    <row r="655" spans="20:28" x14ac:dyDescent="0.25">
      <c r="T655">
        <f t="shared" si="36"/>
        <v>7</v>
      </c>
      <c r="V655" s="3">
        <v>40369.25</v>
      </c>
      <c r="W655" s="27">
        <v>1</v>
      </c>
      <c r="X655" s="2">
        <v>38.43</v>
      </c>
      <c r="Y655" s="2">
        <v>88.06</v>
      </c>
      <c r="Z655" s="2">
        <v>88.06</v>
      </c>
      <c r="AA655">
        <f t="shared" si="37"/>
        <v>-4370.4178000000002</v>
      </c>
      <c r="AB655" s="2"/>
    </row>
    <row r="656" spans="20:28" x14ac:dyDescent="0.25">
      <c r="T656">
        <f t="shared" si="36"/>
        <v>7</v>
      </c>
      <c r="V656" s="3">
        <v>40369.291666666664</v>
      </c>
      <c r="W656" s="27">
        <v>1</v>
      </c>
      <c r="X656" s="2">
        <v>41.97</v>
      </c>
      <c r="Y656" s="2">
        <v>88.06</v>
      </c>
      <c r="Z656" s="2">
        <v>88.06</v>
      </c>
      <c r="AA656">
        <f t="shared" si="37"/>
        <v>-4058.6854000000003</v>
      </c>
      <c r="AB656" s="2"/>
    </row>
    <row r="657" spans="20:28" x14ac:dyDescent="0.25">
      <c r="T657">
        <f t="shared" si="36"/>
        <v>7</v>
      </c>
      <c r="U657" t="s">
        <v>199</v>
      </c>
      <c r="V657" s="3">
        <v>40369.333333333336</v>
      </c>
      <c r="W657" s="27">
        <v>1</v>
      </c>
      <c r="X657" s="2">
        <v>47.07</v>
      </c>
      <c r="Y657" s="2">
        <v>88.06</v>
      </c>
      <c r="Z657" s="2">
        <v>88.06</v>
      </c>
      <c r="AA657">
        <f t="shared" si="37"/>
        <v>-3609.5794000000001</v>
      </c>
      <c r="AB657" s="2"/>
    </row>
    <row r="658" spans="20:28" x14ac:dyDescent="0.25">
      <c r="T658">
        <f t="shared" si="36"/>
        <v>7</v>
      </c>
      <c r="U658" t="s">
        <v>199</v>
      </c>
      <c r="V658" s="3">
        <v>40369.375</v>
      </c>
      <c r="W658" s="27">
        <v>1</v>
      </c>
      <c r="X658" s="2">
        <v>51.06</v>
      </c>
      <c r="Y658" s="2">
        <v>88.06</v>
      </c>
      <c r="Z658" s="2">
        <v>88.06</v>
      </c>
      <c r="AA658">
        <f t="shared" si="37"/>
        <v>-3258.2200000000003</v>
      </c>
      <c r="AB658" s="2"/>
    </row>
    <row r="659" spans="20:28" x14ac:dyDescent="0.25">
      <c r="T659">
        <f t="shared" si="36"/>
        <v>7</v>
      </c>
      <c r="U659" t="s">
        <v>199</v>
      </c>
      <c r="V659" s="3">
        <v>40369.416666666664</v>
      </c>
      <c r="W659" s="27">
        <v>1</v>
      </c>
      <c r="X659" s="2">
        <v>51.48</v>
      </c>
      <c r="Y659" s="2">
        <v>88.06</v>
      </c>
      <c r="Z659" s="2">
        <v>88.06</v>
      </c>
      <c r="AA659">
        <f t="shared" si="37"/>
        <v>-3221.2348000000006</v>
      </c>
      <c r="AB659" s="2"/>
    </row>
    <row r="660" spans="20:28" x14ac:dyDescent="0.25">
      <c r="T660">
        <f t="shared" si="36"/>
        <v>7</v>
      </c>
      <c r="U660" t="s">
        <v>199</v>
      </c>
      <c r="V660" s="3">
        <v>40369.458333333336</v>
      </c>
      <c r="W660" s="27">
        <v>1</v>
      </c>
      <c r="X660" s="2">
        <v>51.64</v>
      </c>
      <c r="Y660" s="2">
        <v>88.06</v>
      </c>
      <c r="Z660" s="2">
        <v>88.06</v>
      </c>
      <c r="AA660">
        <f t="shared" si="37"/>
        <v>-3207.1452000000004</v>
      </c>
      <c r="AB660" s="2"/>
    </row>
    <row r="661" spans="20:28" x14ac:dyDescent="0.25">
      <c r="T661">
        <f t="shared" si="36"/>
        <v>7</v>
      </c>
      <c r="U661" t="s">
        <v>199</v>
      </c>
      <c r="V661" s="3">
        <v>40369.5</v>
      </c>
      <c r="W661" s="27">
        <v>1</v>
      </c>
      <c r="X661" s="2">
        <v>51.62</v>
      </c>
      <c r="Y661" s="2">
        <v>88.06</v>
      </c>
      <c r="Z661" s="2">
        <v>88.06</v>
      </c>
      <c r="AA661">
        <f t="shared" si="37"/>
        <v>-3208.9064000000003</v>
      </c>
      <c r="AB661" s="2"/>
    </row>
    <row r="662" spans="20:28" x14ac:dyDescent="0.25">
      <c r="T662">
        <f t="shared" si="36"/>
        <v>7</v>
      </c>
      <c r="U662" t="s">
        <v>199</v>
      </c>
      <c r="V662" s="3">
        <v>40369.541666666664</v>
      </c>
      <c r="W662" s="27">
        <v>1</v>
      </c>
      <c r="X662" s="2">
        <v>51.2</v>
      </c>
      <c r="Y662" s="2">
        <v>88.06</v>
      </c>
      <c r="Z662" s="2">
        <v>88.06</v>
      </c>
      <c r="AA662">
        <f t="shared" si="37"/>
        <v>-3245.8915999999999</v>
      </c>
      <c r="AB662" s="2"/>
    </row>
    <row r="663" spans="20:28" x14ac:dyDescent="0.25">
      <c r="T663">
        <f t="shared" si="36"/>
        <v>7</v>
      </c>
      <c r="U663" t="s">
        <v>199</v>
      </c>
      <c r="V663" s="3">
        <v>40369.583333333336</v>
      </c>
      <c r="W663" s="27">
        <v>1</v>
      </c>
      <c r="X663" s="2">
        <v>49.83</v>
      </c>
      <c r="Y663" s="2">
        <v>88.06</v>
      </c>
      <c r="Z663" s="2">
        <v>88.06</v>
      </c>
      <c r="AA663">
        <f t="shared" si="37"/>
        <v>-3366.5338000000006</v>
      </c>
      <c r="AB663" s="2"/>
    </row>
    <row r="664" spans="20:28" x14ac:dyDescent="0.25">
      <c r="T664">
        <f t="shared" si="36"/>
        <v>7</v>
      </c>
      <c r="U664" t="s">
        <v>199</v>
      </c>
      <c r="V664" s="3">
        <v>40369.625</v>
      </c>
      <c r="W664" s="27">
        <v>1</v>
      </c>
      <c r="X664" s="2">
        <v>48</v>
      </c>
      <c r="Y664" s="2">
        <v>88.06</v>
      </c>
      <c r="Z664" s="2">
        <v>88.06</v>
      </c>
      <c r="AA664">
        <f t="shared" si="37"/>
        <v>-3527.6836000000003</v>
      </c>
      <c r="AB664" s="2"/>
    </row>
    <row r="665" spans="20:28" x14ac:dyDescent="0.25">
      <c r="T665">
        <f t="shared" si="36"/>
        <v>7</v>
      </c>
      <c r="U665" t="s">
        <v>199</v>
      </c>
      <c r="V665" s="3">
        <v>40369.666666666664</v>
      </c>
      <c r="W665" s="27">
        <v>1</v>
      </c>
      <c r="X665" s="2">
        <v>47</v>
      </c>
      <c r="Y665" s="2">
        <v>88.06</v>
      </c>
      <c r="Z665" s="2">
        <v>88.06</v>
      </c>
      <c r="AA665">
        <f t="shared" si="37"/>
        <v>-3615.7436000000002</v>
      </c>
      <c r="AB665" s="2"/>
    </row>
    <row r="666" spans="20:28" x14ac:dyDescent="0.25">
      <c r="T666">
        <f t="shared" si="36"/>
        <v>7</v>
      </c>
      <c r="U666" t="s">
        <v>199</v>
      </c>
      <c r="V666" s="3">
        <v>40369.708333333336</v>
      </c>
      <c r="W666" s="27">
        <v>1</v>
      </c>
      <c r="X666" s="2">
        <v>47.68</v>
      </c>
      <c r="Y666" s="2">
        <v>88.06</v>
      </c>
      <c r="Z666" s="2">
        <v>88.06</v>
      </c>
      <c r="AA666">
        <f t="shared" si="37"/>
        <v>-3555.8628000000003</v>
      </c>
      <c r="AB666" s="2"/>
    </row>
    <row r="667" spans="20:28" x14ac:dyDescent="0.25">
      <c r="T667">
        <f t="shared" si="36"/>
        <v>7</v>
      </c>
      <c r="U667" t="s">
        <v>199</v>
      </c>
      <c r="V667" s="3">
        <v>40369.75</v>
      </c>
      <c r="W667" s="27">
        <v>1</v>
      </c>
      <c r="X667" s="2">
        <v>49.18</v>
      </c>
      <c r="Y667" s="2">
        <v>88.06</v>
      </c>
      <c r="Z667" s="2">
        <v>88.06</v>
      </c>
      <c r="AA667">
        <f t="shared" si="37"/>
        <v>-3423.7728000000002</v>
      </c>
      <c r="AB667" s="2"/>
    </row>
    <row r="668" spans="20:28" x14ac:dyDescent="0.25">
      <c r="T668">
        <f t="shared" si="36"/>
        <v>7</v>
      </c>
      <c r="U668" t="s">
        <v>199</v>
      </c>
      <c r="V668" s="3">
        <v>40369.791666666664</v>
      </c>
      <c r="W668" s="27">
        <v>1</v>
      </c>
      <c r="X668" s="2">
        <v>48.05</v>
      </c>
      <c r="Y668" s="2">
        <v>88.06</v>
      </c>
      <c r="Z668" s="2">
        <v>88.06</v>
      </c>
      <c r="AA668">
        <f t="shared" si="37"/>
        <v>-3523.2806000000005</v>
      </c>
      <c r="AB668" s="2"/>
    </row>
    <row r="669" spans="20:28" x14ac:dyDescent="0.25">
      <c r="T669">
        <f t="shared" si="36"/>
        <v>7</v>
      </c>
      <c r="V669" s="3">
        <v>40369.833333333336</v>
      </c>
      <c r="W669" s="27">
        <v>1</v>
      </c>
      <c r="X669" s="2">
        <v>45.99</v>
      </c>
      <c r="Y669" s="2">
        <v>88.06</v>
      </c>
      <c r="Z669" s="2">
        <v>88.06</v>
      </c>
      <c r="AA669">
        <f t="shared" si="37"/>
        <v>-3704.6842000000001</v>
      </c>
      <c r="AB669" s="2"/>
    </row>
    <row r="670" spans="20:28" x14ac:dyDescent="0.25">
      <c r="T670">
        <f t="shared" si="36"/>
        <v>7</v>
      </c>
      <c r="V670" s="3">
        <v>40369.875</v>
      </c>
      <c r="W670" s="27">
        <v>1</v>
      </c>
      <c r="X670" s="2">
        <v>45.95</v>
      </c>
      <c r="Y670" s="2">
        <v>88.06</v>
      </c>
      <c r="Z670" s="2">
        <v>88.06</v>
      </c>
      <c r="AA670">
        <f t="shared" si="37"/>
        <v>-3708.2066</v>
      </c>
      <c r="AB670" s="2"/>
    </row>
    <row r="671" spans="20:28" x14ac:dyDescent="0.25">
      <c r="T671">
        <f t="shared" si="36"/>
        <v>7</v>
      </c>
      <c r="V671" s="3">
        <v>40369.916666666664</v>
      </c>
      <c r="W671" s="27">
        <v>1</v>
      </c>
      <c r="X671" s="2">
        <v>50.18</v>
      </c>
      <c r="Y671" s="2">
        <v>88.06</v>
      </c>
      <c r="Z671" s="2">
        <v>88.06</v>
      </c>
      <c r="AA671">
        <f t="shared" si="37"/>
        <v>-3335.7128000000002</v>
      </c>
      <c r="AB671" s="2"/>
    </row>
    <row r="672" spans="20:28" x14ac:dyDescent="0.25">
      <c r="T672">
        <f t="shared" si="36"/>
        <v>7</v>
      </c>
      <c r="V672" s="3">
        <v>40369.958333333336</v>
      </c>
      <c r="W672" s="27">
        <v>1</v>
      </c>
      <c r="X672" s="2">
        <v>45.68</v>
      </c>
      <c r="Y672" s="2">
        <v>88.06</v>
      </c>
      <c r="Z672" s="2">
        <v>88.06</v>
      </c>
      <c r="AA672">
        <f t="shared" si="37"/>
        <v>-3731.9828000000002</v>
      </c>
      <c r="AB672" s="2"/>
    </row>
    <row r="673" spans="20:28" x14ac:dyDescent="0.25">
      <c r="T673">
        <f t="shared" si="36"/>
        <v>1</v>
      </c>
      <c r="V673" s="3">
        <v>40370</v>
      </c>
      <c r="W673" s="27">
        <v>1</v>
      </c>
      <c r="X673" s="2">
        <v>45.75</v>
      </c>
      <c r="Y673" s="2">
        <v>70.97</v>
      </c>
      <c r="Z673" s="2">
        <v>70.97</v>
      </c>
      <c r="AA673">
        <f t="shared" si="37"/>
        <v>-1789.8634</v>
      </c>
    </row>
    <row r="674" spans="20:28" x14ac:dyDescent="0.25">
      <c r="T674">
        <f t="shared" si="36"/>
        <v>1</v>
      </c>
      <c r="V674" s="3">
        <v>40370.041666666664</v>
      </c>
      <c r="W674" s="27">
        <v>1</v>
      </c>
      <c r="X674" s="2">
        <v>43.97</v>
      </c>
      <c r="Y674" s="2">
        <v>70.97</v>
      </c>
      <c r="Z674" s="2">
        <v>70.97</v>
      </c>
      <c r="AA674">
        <f t="shared" si="37"/>
        <v>-1916.19</v>
      </c>
      <c r="AB674" s="2"/>
    </row>
    <row r="675" spans="20:28" x14ac:dyDescent="0.25">
      <c r="T675">
        <f t="shared" si="36"/>
        <v>1</v>
      </c>
      <c r="V675" s="3">
        <v>40370.083333333336</v>
      </c>
      <c r="W675" s="27">
        <v>1</v>
      </c>
      <c r="X675" s="2">
        <v>41.45</v>
      </c>
      <c r="Y675" s="2">
        <v>70.97</v>
      </c>
      <c r="Z675" s="2">
        <v>70.97</v>
      </c>
      <c r="AA675">
        <f t="shared" si="37"/>
        <v>-2095.0343999999996</v>
      </c>
      <c r="AB675" s="2"/>
    </row>
    <row r="676" spans="20:28" x14ac:dyDescent="0.25">
      <c r="T676">
        <f t="shared" si="36"/>
        <v>1</v>
      </c>
      <c r="V676" s="3">
        <v>40370.125</v>
      </c>
      <c r="W676" s="27">
        <v>1</v>
      </c>
      <c r="X676" s="2">
        <v>39.450000000000003</v>
      </c>
      <c r="Y676" s="2">
        <v>70.97</v>
      </c>
      <c r="Z676" s="2">
        <v>70.97</v>
      </c>
      <c r="AA676">
        <f t="shared" si="37"/>
        <v>-2236.9743999999996</v>
      </c>
      <c r="AB676" s="2"/>
    </row>
    <row r="677" spans="20:28" x14ac:dyDescent="0.25">
      <c r="T677">
        <f t="shared" si="36"/>
        <v>1</v>
      </c>
      <c r="V677" s="3">
        <v>40370.166666666664</v>
      </c>
      <c r="W677" s="27">
        <v>1</v>
      </c>
      <c r="X677" s="2">
        <v>38.520000000000003</v>
      </c>
      <c r="Y677" s="2">
        <v>70.97</v>
      </c>
      <c r="Z677" s="2">
        <v>70.97</v>
      </c>
      <c r="AA677">
        <f t="shared" si="37"/>
        <v>-2302.9764999999998</v>
      </c>
      <c r="AB677" s="2"/>
    </row>
    <row r="678" spans="20:28" x14ac:dyDescent="0.25">
      <c r="T678">
        <f t="shared" si="36"/>
        <v>1</v>
      </c>
      <c r="V678" s="3">
        <v>40370.208333333336</v>
      </c>
      <c r="W678" s="27">
        <v>1</v>
      </c>
      <c r="X678" s="2">
        <v>33.770000000000003</v>
      </c>
      <c r="Y678" s="2">
        <v>70.97</v>
      </c>
      <c r="Z678" s="2">
        <v>70.97</v>
      </c>
      <c r="AA678">
        <f t="shared" si="37"/>
        <v>-2640.0839999999998</v>
      </c>
      <c r="AB678" s="2"/>
    </row>
    <row r="679" spans="20:28" x14ac:dyDescent="0.25">
      <c r="T679">
        <f t="shared" si="36"/>
        <v>1</v>
      </c>
      <c r="V679" s="3">
        <v>40370.25</v>
      </c>
      <c r="W679" s="27">
        <v>1</v>
      </c>
      <c r="X679" s="2">
        <v>36.42</v>
      </c>
      <c r="Y679" s="2">
        <v>70.97</v>
      </c>
      <c r="Z679" s="2">
        <v>70.97</v>
      </c>
      <c r="AA679">
        <f t="shared" si="37"/>
        <v>-2452.0134999999996</v>
      </c>
      <c r="AB679" s="2"/>
    </row>
    <row r="680" spans="20:28" x14ac:dyDescent="0.25">
      <c r="T680">
        <f t="shared" si="36"/>
        <v>1</v>
      </c>
      <c r="V680" s="3">
        <v>40370.291666666664</v>
      </c>
      <c r="W680" s="27">
        <v>1</v>
      </c>
      <c r="X680" s="2">
        <v>39.96</v>
      </c>
      <c r="Y680" s="2">
        <v>70.97</v>
      </c>
      <c r="Z680" s="2">
        <v>70.97</v>
      </c>
      <c r="AA680">
        <f t="shared" si="37"/>
        <v>-2200.7797</v>
      </c>
      <c r="AB680" s="2"/>
    </row>
    <row r="681" spans="20:28" x14ac:dyDescent="0.25">
      <c r="T681">
        <f t="shared" si="36"/>
        <v>1</v>
      </c>
      <c r="U681" t="s">
        <v>199</v>
      </c>
      <c r="V681" s="3">
        <v>40370.333333333336</v>
      </c>
      <c r="W681" s="27">
        <v>1</v>
      </c>
      <c r="X681" s="2">
        <v>40.78</v>
      </c>
      <c r="Y681" s="2">
        <v>70.97</v>
      </c>
      <c r="Z681" s="2">
        <v>70.97</v>
      </c>
      <c r="AA681">
        <f t="shared" si="37"/>
        <v>-2142.5843</v>
      </c>
      <c r="AB681" s="2"/>
    </row>
    <row r="682" spans="20:28" x14ac:dyDescent="0.25">
      <c r="T682">
        <f t="shared" si="36"/>
        <v>1</v>
      </c>
      <c r="U682" t="s">
        <v>199</v>
      </c>
      <c r="V682" s="3">
        <v>40370.375</v>
      </c>
      <c r="W682" s="27">
        <v>1</v>
      </c>
      <c r="X682" s="2">
        <v>41.14</v>
      </c>
      <c r="Y682" s="2">
        <v>70.97</v>
      </c>
      <c r="Z682" s="2">
        <v>70.97</v>
      </c>
      <c r="AA682">
        <f t="shared" si="37"/>
        <v>-2117.0351000000001</v>
      </c>
      <c r="AB682" s="2"/>
    </row>
    <row r="683" spans="20:28" x14ac:dyDescent="0.25">
      <c r="T683">
        <f t="shared" si="36"/>
        <v>1</v>
      </c>
      <c r="U683" t="s">
        <v>199</v>
      </c>
      <c r="V683" s="3">
        <v>40370.416666666664</v>
      </c>
      <c r="W683" s="27">
        <v>1</v>
      </c>
      <c r="X683" s="2">
        <v>43.59</v>
      </c>
      <c r="Y683" s="2">
        <v>70.97</v>
      </c>
      <c r="Z683" s="2">
        <v>70.97</v>
      </c>
      <c r="AA683">
        <f t="shared" si="37"/>
        <v>-1943.1585999999998</v>
      </c>
      <c r="AB683" s="2"/>
    </row>
    <row r="684" spans="20:28" x14ac:dyDescent="0.25">
      <c r="T684">
        <f t="shared" si="36"/>
        <v>1</v>
      </c>
      <c r="U684" t="s">
        <v>199</v>
      </c>
      <c r="V684" s="3">
        <v>40370.458333333336</v>
      </c>
      <c r="W684" s="27">
        <v>1</v>
      </c>
      <c r="X684" s="2">
        <v>47.27</v>
      </c>
      <c r="Y684" s="2">
        <v>70.97</v>
      </c>
      <c r="Z684" s="2">
        <v>70.97</v>
      </c>
      <c r="AA684">
        <f t="shared" si="37"/>
        <v>-1681.9889999999996</v>
      </c>
      <c r="AB684" s="2"/>
    </row>
    <row r="685" spans="20:28" x14ac:dyDescent="0.25">
      <c r="T685">
        <f t="shared" si="36"/>
        <v>1</v>
      </c>
      <c r="U685" t="s">
        <v>199</v>
      </c>
      <c r="V685" s="3">
        <v>40370.5</v>
      </c>
      <c r="W685" s="27">
        <v>1</v>
      </c>
      <c r="X685" s="2">
        <v>47.4</v>
      </c>
      <c r="Y685" s="2">
        <v>70.97</v>
      </c>
      <c r="Z685" s="2">
        <v>70.97</v>
      </c>
      <c r="AA685">
        <f t="shared" si="37"/>
        <v>-1672.7628999999999</v>
      </c>
      <c r="AB685" s="2"/>
    </row>
    <row r="686" spans="20:28" x14ac:dyDescent="0.25">
      <c r="T686">
        <f t="shared" si="36"/>
        <v>1</v>
      </c>
      <c r="U686" t="s">
        <v>199</v>
      </c>
      <c r="V686" s="3">
        <v>40370.541666666664</v>
      </c>
      <c r="W686" s="27">
        <v>1</v>
      </c>
      <c r="X686" s="2">
        <v>45.09</v>
      </c>
      <c r="Y686" s="2">
        <v>70.97</v>
      </c>
      <c r="Z686" s="2">
        <v>70.97</v>
      </c>
      <c r="AA686">
        <f t="shared" si="37"/>
        <v>-1836.7035999999996</v>
      </c>
      <c r="AB686" s="2"/>
    </row>
    <row r="687" spans="20:28" x14ac:dyDescent="0.25">
      <c r="T687">
        <f t="shared" si="36"/>
        <v>1</v>
      </c>
      <c r="U687" t="s">
        <v>199</v>
      </c>
      <c r="V687" s="3">
        <v>40370.583333333336</v>
      </c>
      <c r="W687" s="27">
        <v>1</v>
      </c>
      <c r="X687" s="2">
        <v>43.63</v>
      </c>
      <c r="Y687" s="2">
        <v>70.97</v>
      </c>
      <c r="Z687" s="2">
        <v>70.97</v>
      </c>
      <c r="AA687">
        <f t="shared" si="37"/>
        <v>-1940.3197999999998</v>
      </c>
      <c r="AB687" s="2"/>
    </row>
    <row r="688" spans="20:28" x14ac:dyDescent="0.25">
      <c r="T688">
        <f t="shared" si="36"/>
        <v>1</v>
      </c>
      <c r="U688" t="s">
        <v>199</v>
      </c>
      <c r="V688" s="3">
        <v>40370.625</v>
      </c>
      <c r="W688" s="27">
        <v>1</v>
      </c>
      <c r="X688" s="2">
        <v>43.83</v>
      </c>
      <c r="Y688" s="2">
        <v>70.97</v>
      </c>
      <c r="Z688" s="2">
        <v>70.97</v>
      </c>
      <c r="AA688">
        <f t="shared" si="37"/>
        <v>-1926.1258</v>
      </c>
      <c r="AB688" s="2"/>
    </row>
    <row r="689" spans="20:28" x14ac:dyDescent="0.25">
      <c r="T689">
        <f t="shared" si="36"/>
        <v>1</v>
      </c>
      <c r="U689" t="s">
        <v>199</v>
      </c>
      <c r="V689" s="3">
        <v>40370.666666666664</v>
      </c>
      <c r="W689" s="27">
        <v>1</v>
      </c>
      <c r="X689" s="2">
        <v>43.8</v>
      </c>
      <c r="Y689" s="2">
        <v>70.97</v>
      </c>
      <c r="Z689" s="2">
        <v>70.97</v>
      </c>
      <c r="AA689">
        <f t="shared" si="37"/>
        <v>-1928.2549000000001</v>
      </c>
      <c r="AB689" s="2"/>
    </row>
    <row r="690" spans="20:28" x14ac:dyDescent="0.25">
      <c r="T690">
        <f t="shared" si="36"/>
        <v>1</v>
      </c>
      <c r="U690" t="s">
        <v>199</v>
      </c>
      <c r="V690" s="3">
        <v>40370.708333333336</v>
      </c>
      <c r="W690" s="27">
        <v>1</v>
      </c>
      <c r="X690" s="2">
        <v>44.86</v>
      </c>
      <c r="Y690" s="2">
        <v>70.97</v>
      </c>
      <c r="Z690" s="2">
        <v>70.97</v>
      </c>
      <c r="AA690">
        <f t="shared" si="37"/>
        <v>-1853.0266999999999</v>
      </c>
      <c r="AB690" s="2"/>
    </row>
    <row r="691" spans="20:28" x14ac:dyDescent="0.25">
      <c r="T691">
        <f t="shared" si="36"/>
        <v>1</v>
      </c>
      <c r="U691" t="s">
        <v>199</v>
      </c>
      <c r="V691" s="3">
        <v>40370.75</v>
      </c>
      <c r="W691" s="27">
        <v>1</v>
      </c>
      <c r="X691" s="2">
        <v>47.15</v>
      </c>
      <c r="Y691" s="2">
        <v>70.97</v>
      </c>
      <c r="Z691" s="2">
        <v>70.97</v>
      </c>
      <c r="AA691">
        <f t="shared" si="37"/>
        <v>-1690.5054</v>
      </c>
      <c r="AB691" s="2"/>
    </row>
    <row r="692" spans="20:28" x14ac:dyDescent="0.25">
      <c r="T692">
        <f t="shared" si="36"/>
        <v>1</v>
      </c>
      <c r="U692" t="s">
        <v>199</v>
      </c>
      <c r="V692" s="3">
        <v>40370.791666666664</v>
      </c>
      <c r="W692" s="27">
        <v>1</v>
      </c>
      <c r="X692" s="2">
        <v>49.12</v>
      </c>
      <c r="Y692" s="2">
        <v>70.97</v>
      </c>
      <c r="Z692" s="2">
        <v>70.97</v>
      </c>
      <c r="AA692">
        <f t="shared" si="37"/>
        <v>-1550.6945000000001</v>
      </c>
      <c r="AB692" s="2"/>
    </row>
    <row r="693" spans="20:28" x14ac:dyDescent="0.25">
      <c r="T693">
        <f t="shared" si="36"/>
        <v>1</v>
      </c>
      <c r="V693" s="3">
        <v>40370.833333333336</v>
      </c>
      <c r="W693" s="27">
        <v>1</v>
      </c>
      <c r="X693" s="2">
        <v>47.09</v>
      </c>
      <c r="Y693" s="2">
        <v>70.97</v>
      </c>
      <c r="Z693" s="2">
        <v>70.97</v>
      </c>
      <c r="AA693">
        <f t="shared" si="37"/>
        <v>-1694.7635999999995</v>
      </c>
      <c r="AB693" s="2"/>
    </row>
    <row r="694" spans="20:28" x14ac:dyDescent="0.25">
      <c r="T694">
        <f t="shared" si="36"/>
        <v>1</v>
      </c>
      <c r="V694" s="3">
        <v>40370.875</v>
      </c>
      <c r="W694" s="27">
        <v>1</v>
      </c>
      <c r="X694" s="2">
        <v>47.92</v>
      </c>
      <c r="Y694" s="2">
        <v>70.97</v>
      </c>
      <c r="Z694" s="2">
        <v>70.97</v>
      </c>
      <c r="AA694">
        <f t="shared" si="37"/>
        <v>-1635.8584999999998</v>
      </c>
      <c r="AB694" s="2"/>
    </row>
    <row r="695" spans="20:28" x14ac:dyDescent="0.25">
      <c r="T695">
        <f t="shared" si="36"/>
        <v>1</v>
      </c>
      <c r="V695" s="3">
        <v>40370.916666666664</v>
      </c>
      <c r="W695" s="27">
        <v>1</v>
      </c>
      <c r="X695" s="2">
        <v>51.09</v>
      </c>
      <c r="Y695" s="2">
        <v>70.97</v>
      </c>
      <c r="Z695" s="2">
        <v>70.97</v>
      </c>
      <c r="AA695">
        <f t="shared" si="37"/>
        <v>-1410.8835999999997</v>
      </c>
      <c r="AB695" s="2"/>
    </row>
    <row r="696" spans="20:28" x14ac:dyDescent="0.25">
      <c r="T696">
        <f t="shared" si="36"/>
        <v>1</v>
      </c>
      <c r="V696" s="3">
        <v>40370.958333333336</v>
      </c>
      <c r="W696" s="27">
        <v>1</v>
      </c>
      <c r="X696" s="2">
        <v>49.38</v>
      </c>
      <c r="Y696" s="2">
        <v>70.97</v>
      </c>
      <c r="Z696" s="2">
        <v>70.97</v>
      </c>
      <c r="AA696">
        <f t="shared" si="37"/>
        <v>-1532.2422999999997</v>
      </c>
      <c r="AB696" s="2"/>
    </row>
    <row r="697" spans="20:28" x14ac:dyDescent="0.25">
      <c r="T697">
        <f t="shared" si="36"/>
        <v>2</v>
      </c>
      <c r="V697" s="3">
        <v>40371</v>
      </c>
      <c r="W697" s="27">
        <v>1</v>
      </c>
      <c r="X697" s="2">
        <v>43.65</v>
      </c>
      <c r="Y697" s="2">
        <v>23.21</v>
      </c>
      <c r="Z697" s="2">
        <v>23.21</v>
      </c>
      <c r="AA697">
        <f t="shared" si="37"/>
        <v>474.41239999999999</v>
      </c>
    </row>
    <row r="698" spans="20:28" x14ac:dyDescent="0.25">
      <c r="T698">
        <f t="shared" si="36"/>
        <v>2</v>
      </c>
      <c r="V698" s="3">
        <v>40371.041666666664</v>
      </c>
      <c r="W698" s="27">
        <v>1</v>
      </c>
      <c r="X698" s="2">
        <v>42.43</v>
      </c>
      <c r="Y698" s="2">
        <v>23.21</v>
      </c>
      <c r="Z698" s="2">
        <v>23.21</v>
      </c>
      <c r="AA698">
        <f t="shared" si="37"/>
        <v>446.09620000000001</v>
      </c>
      <c r="AB698" s="2"/>
    </row>
    <row r="699" spans="20:28" x14ac:dyDescent="0.25">
      <c r="T699">
        <f t="shared" si="36"/>
        <v>2</v>
      </c>
      <c r="V699" s="3">
        <v>40371.083333333336</v>
      </c>
      <c r="W699" s="27">
        <v>1</v>
      </c>
      <c r="X699" s="2">
        <v>39.01</v>
      </c>
      <c r="Y699" s="2">
        <v>23.21</v>
      </c>
      <c r="Z699" s="2">
        <v>23.21</v>
      </c>
      <c r="AA699">
        <f t="shared" si="37"/>
        <v>366.71799999999996</v>
      </c>
      <c r="AB699" s="2"/>
    </row>
    <row r="700" spans="20:28" x14ac:dyDescent="0.25">
      <c r="T700">
        <f t="shared" si="36"/>
        <v>2</v>
      </c>
      <c r="V700" s="3">
        <v>40371.125</v>
      </c>
      <c r="W700" s="27">
        <v>1</v>
      </c>
      <c r="X700" s="2">
        <v>38.880000000000003</v>
      </c>
      <c r="Y700" s="2">
        <v>23.21</v>
      </c>
      <c r="Z700" s="2">
        <v>23.21</v>
      </c>
      <c r="AA700">
        <f t="shared" si="37"/>
        <v>363.70070000000004</v>
      </c>
      <c r="AB700" s="2"/>
    </row>
    <row r="701" spans="20:28" x14ac:dyDescent="0.25">
      <c r="T701">
        <f t="shared" si="36"/>
        <v>2</v>
      </c>
      <c r="V701" s="3">
        <v>40371.166666666664</v>
      </c>
      <c r="W701" s="27">
        <v>1</v>
      </c>
      <c r="X701" s="2">
        <v>39.1</v>
      </c>
      <c r="Y701" s="2">
        <v>23.21</v>
      </c>
      <c r="Z701" s="2">
        <v>23.21</v>
      </c>
      <c r="AA701">
        <f t="shared" si="37"/>
        <v>368.80690000000004</v>
      </c>
      <c r="AB701" s="2"/>
    </row>
    <row r="702" spans="20:28" x14ac:dyDescent="0.25">
      <c r="T702">
        <f t="shared" si="36"/>
        <v>2</v>
      </c>
      <c r="V702" s="3">
        <v>40371.208333333336</v>
      </c>
      <c r="W702" s="27">
        <v>1</v>
      </c>
      <c r="X702" s="2">
        <v>43.61</v>
      </c>
      <c r="Y702" s="2">
        <v>23.21</v>
      </c>
      <c r="Z702" s="2">
        <v>23.21</v>
      </c>
      <c r="AA702">
        <f t="shared" si="37"/>
        <v>473.48399999999998</v>
      </c>
      <c r="AB702" s="2"/>
    </row>
    <row r="703" spans="20:28" x14ac:dyDescent="0.25">
      <c r="T703">
        <f t="shared" si="36"/>
        <v>2</v>
      </c>
      <c r="V703" s="3">
        <v>40371.25</v>
      </c>
      <c r="W703" s="27">
        <v>1</v>
      </c>
      <c r="X703" s="2">
        <v>48.46</v>
      </c>
      <c r="Y703" s="2">
        <v>23.21</v>
      </c>
      <c r="Z703" s="2">
        <v>23.21</v>
      </c>
      <c r="AA703">
        <f t="shared" si="37"/>
        <v>586.05250000000001</v>
      </c>
      <c r="AB703" s="2"/>
    </row>
    <row r="704" spans="20:28" x14ac:dyDescent="0.25">
      <c r="T704">
        <f t="shared" si="36"/>
        <v>2</v>
      </c>
      <c r="V704" s="3">
        <v>40371.291666666664</v>
      </c>
      <c r="W704" s="27">
        <v>1</v>
      </c>
      <c r="X704" s="2">
        <v>50.7</v>
      </c>
      <c r="Y704" s="2">
        <v>23.21</v>
      </c>
      <c r="Z704" s="2">
        <v>23.21</v>
      </c>
      <c r="AA704">
        <f t="shared" si="37"/>
        <v>638.04290000000003</v>
      </c>
      <c r="AB704" s="2"/>
    </row>
    <row r="705" spans="20:28" x14ac:dyDescent="0.25">
      <c r="T705">
        <f t="shared" si="36"/>
        <v>2</v>
      </c>
      <c r="U705" t="s">
        <v>199</v>
      </c>
      <c r="V705" s="3">
        <v>40371.333333333336</v>
      </c>
      <c r="W705" s="27">
        <v>1</v>
      </c>
      <c r="X705" s="2">
        <v>51.77</v>
      </c>
      <c r="Y705" s="2">
        <v>0.05</v>
      </c>
      <c r="Z705" s="2">
        <v>77.41</v>
      </c>
      <c r="AA705">
        <f t="shared" si="37"/>
        <v>-1.2819999999999998</v>
      </c>
      <c r="AB705" s="2"/>
    </row>
    <row r="706" spans="20:28" x14ac:dyDescent="0.25">
      <c r="T706">
        <f t="shared" ref="T706:T769" si="38">WEEKDAY(V706)</f>
        <v>2</v>
      </c>
      <c r="U706" t="s">
        <v>199</v>
      </c>
      <c r="V706" s="3">
        <v>40371.375</v>
      </c>
      <c r="W706" s="27">
        <v>1</v>
      </c>
      <c r="X706" s="2">
        <v>51.89</v>
      </c>
      <c r="Y706" s="2">
        <v>0.05</v>
      </c>
      <c r="Z706" s="2">
        <v>77.41</v>
      </c>
      <c r="AA706">
        <f t="shared" ref="AA706:AA769" si="39">W706*Y706*(X706-Z706)</f>
        <v>-1.2759999999999998</v>
      </c>
      <c r="AB706" s="2"/>
    </row>
    <row r="707" spans="20:28" x14ac:dyDescent="0.25">
      <c r="T707">
        <f t="shared" si="38"/>
        <v>2</v>
      </c>
      <c r="U707" t="s">
        <v>199</v>
      </c>
      <c r="V707" s="3">
        <v>40371.416666666664</v>
      </c>
      <c r="W707" s="27">
        <v>1</v>
      </c>
      <c r="X707" s="2">
        <v>52.18</v>
      </c>
      <c r="Y707" s="2">
        <v>0.05</v>
      </c>
      <c r="Z707" s="2">
        <v>77.41</v>
      </c>
      <c r="AA707">
        <f t="shared" si="39"/>
        <v>-1.2614999999999998</v>
      </c>
      <c r="AB707" s="2"/>
    </row>
    <row r="708" spans="20:28" x14ac:dyDescent="0.25">
      <c r="T708">
        <f t="shared" si="38"/>
        <v>2</v>
      </c>
      <c r="U708" t="s">
        <v>199</v>
      </c>
      <c r="V708" s="3">
        <v>40371.458333333336</v>
      </c>
      <c r="W708" s="27">
        <v>1</v>
      </c>
      <c r="X708" s="2">
        <v>52.15</v>
      </c>
      <c r="Y708" s="2">
        <v>0.05</v>
      </c>
      <c r="Z708" s="2">
        <v>77.41</v>
      </c>
      <c r="AA708">
        <f t="shared" si="39"/>
        <v>-1.2629999999999999</v>
      </c>
      <c r="AB708" s="2"/>
    </row>
    <row r="709" spans="20:28" x14ac:dyDescent="0.25">
      <c r="T709">
        <f t="shared" si="38"/>
        <v>2</v>
      </c>
      <c r="U709" t="s">
        <v>199</v>
      </c>
      <c r="V709" s="3">
        <v>40371.5</v>
      </c>
      <c r="W709" s="27">
        <v>1</v>
      </c>
      <c r="X709" s="2">
        <v>51.99</v>
      </c>
      <c r="Y709" s="2">
        <v>0.05</v>
      </c>
      <c r="Z709" s="2">
        <v>77.41</v>
      </c>
      <c r="AA709">
        <f t="shared" si="39"/>
        <v>-1.2709999999999999</v>
      </c>
      <c r="AB709" s="2"/>
    </row>
    <row r="710" spans="20:28" x14ac:dyDescent="0.25">
      <c r="T710">
        <f t="shared" si="38"/>
        <v>2</v>
      </c>
      <c r="U710" t="s">
        <v>199</v>
      </c>
      <c r="V710" s="3">
        <v>40371.541666666664</v>
      </c>
      <c r="W710" s="27">
        <v>1</v>
      </c>
      <c r="X710" s="2">
        <v>51.97</v>
      </c>
      <c r="Y710" s="2">
        <v>0.05</v>
      </c>
      <c r="Z710" s="2">
        <v>77.41</v>
      </c>
      <c r="AA710">
        <f t="shared" si="39"/>
        <v>-1.272</v>
      </c>
      <c r="AB710" s="2"/>
    </row>
    <row r="711" spans="20:28" x14ac:dyDescent="0.25">
      <c r="T711">
        <f t="shared" si="38"/>
        <v>2</v>
      </c>
      <c r="U711" t="s">
        <v>199</v>
      </c>
      <c r="V711" s="3">
        <v>40371.583333333336</v>
      </c>
      <c r="W711" s="27">
        <v>1</v>
      </c>
      <c r="X711" s="2">
        <v>51.87</v>
      </c>
      <c r="Y711" s="2">
        <v>0.05</v>
      </c>
      <c r="Z711" s="2">
        <v>77.41</v>
      </c>
      <c r="AA711">
        <f t="shared" si="39"/>
        <v>-1.2770000000000001</v>
      </c>
      <c r="AB711" s="2"/>
    </row>
    <row r="712" spans="20:28" x14ac:dyDescent="0.25">
      <c r="T712">
        <f t="shared" si="38"/>
        <v>2</v>
      </c>
      <c r="U712" t="s">
        <v>199</v>
      </c>
      <c r="V712" s="3">
        <v>40371.625</v>
      </c>
      <c r="W712" s="27">
        <v>1</v>
      </c>
      <c r="X712" s="2">
        <v>51.72</v>
      </c>
      <c r="Y712" s="2">
        <v>0.05</v>
      </c>
      <c r="Z712" s="2">
        <v>77.41</v>
      </c>
      <c r="AA712">
        <f t="shared" si="39"/>
        <v>-1.2845</v>
      </c>
      <c r="AB712" s="2"/>
    </row>
    <row r="713" spans="20:28" x14ac:dyDescent="0.25">
      <c r="T713">
        <f t="shared" si="38"/>
        <v>2</v>
      </c>
      <c r="U713" t="s">
        <v>199</v>
      </c>
      <c r="V713" s="3">
        <v>40371.666666666664</v>
      </c>
      <c r="W713" s="27">
        <v>1</v>
      </c>
      <c r="X713" s="2">
        <v>51.55</v>
      </c>
      <c r="Y713" s="2">
        <v>0.05</v>
      </c>
      <c r="Z713" s="2">
        <v>77.41</v>
      </c>
      <c r="AA713">
        <f t="shared" si="39"/>
        <v>-1.2930000000000001</v>
      </c>
      <c r="AB713" s="2"/>
    </row>
    <row r="714" spans="20:28" x14ac:dyDescent="0.25">
      <c r="T714">
        <f t="shared" si="38"/>
        <v>2</v>
      </c>
      <c r="U714" t="s">
        <v>199</v>
      </c>
      <c r="V714" s="3">
        <v>40371.708333333336</v>
      </c>
      <c r="W714" s="27">
        <v>1</v>
      </c>
      <c r="X714" s="2">
        <v>51.48</v>
      </c>
      <c r="Y714" s="2">
        <v>0.05</v>
      </c>
      <c r="Z714" s="2">
        <v>77.41</v>
      </c>
      <c r="AA714">
        <f t="shared" si="39"/>
        <v>-1.2965</v>
      </c>
      <c r="AB714" s="2"/>
    </row>
    <row r="715" spans="20:28" x14ac:dyDescent="0.25">
      <c r="T715">
        <f t="shared" si="38"/>
        <v>2</v>
      </c>
      <c r="U715" t="s">
        <v>199</v>
      </c>
      <c r="V715" s="3">
        <v>40371.75</v>
      </c>
      <c r="W715" s="27">
        <v>1</v>
      </c>
      <c r="X715" s="2">
        <v>51.42</v>
      </c>
      <c r="Y715" s="2">
        <v>0.05</v>
      </c>
      <c r="Z715" s="2">
        <v>77.41</v>
      </c>
      <c r="AA715">
        <f t="shared" si="39"/>
        <v>-1.2994999999999999</v>
      </c>
      <c r="AB715" s="2"/>
    </row>
    <row r="716" spans="20:28" x14ac:dyDescent="0.25">
      <c r="T716">
        <f t="shared" si="38"/>
        <v>2</v>
      </c>
      <c r="U716" t="s">
        <v>199</v>
      </c>
      <c r="V716" s="3">
        <v>40371.791666666664</v>
      </c>
      <c r="W716" s="27">
        <v>1</v>
      </c>
      <c r="X716" s="2">
        <v>50.84</v>
      </c>
      <c r="Y716" s="2">
        <v>0.05</v>
      </c>
      <c r="Z716" s="2">
        <v>77.41</v>
      </c>
      <c r="AA716">
        <f t="shared" si="39"/>
        <v>-1.3284999999999998</v>
      </c>
      <c r="AB716" s="2"/>
    </row>
    <row r="717" spans="20:28" x14ac:dyDescent="0.25">
      <c r="T717">
        <f t="shared" si="38"/>
        <v>2</v>
      </c>
      <c r="V717" s="3">
        <v>40371.833333333336</v>
      </c>
      <c r="W717" s="27">
        <v>1</v>
      </c>
      <c r="X717" s="2">
        <v>49.86</v>
      </c>
      <c r="Y717" s="2">
        <v>23.21</v>
      </c>
      <c r="Z717" s="2">
        <v>23.21</v>
      </c>
      <c r="AA717">
        <f t="shared" si="39"/>
        <v>618.54650000000004</v>
      </c>
      <c r="AB717" s="2"/>
    </row>
    <row r="718" spans="20:28" x14ac:dyDescent="0.25">
      <c r="T718">
        <f t="shared" si="38"/>
        <v>2</v>
      </c>
      <c r="V718" s="3">
        <v>40371.875</v>
      </c>
      <c r="W718" s="27">
        <v>1</v>
      </c>
      <c r="X718" s="2">
        <v>48.16</v>
      </c>
      <c r="Y718" s="2">
        <v>23.21</v>
      </c>
      <c r="Z718" s="2">
        <v>23.21</v>
      </c>
      <c r="AA718">
        <f t="shared" si="39"/>
        <v>579.08949999999993</v>
      </c>
      <c r="AB718" s="2"/>
    </row>
    <row r="719" spans="20:28" x14ac:dyDescent="0.25">
      <c r="T719">
        <f t="shared" si="38"/>
        <v>2</v>
      </c>
      <c r="V719" s="3">
        <v>40371.916666666664</v>
      </c>
      <c r="W719" s="27">
        <v>1</v>
      </c>
      <c r="X719" s="2">
        <v>49.52</v>
      </c>
      <c r="Y719" s="2">
        <v>23.21</v>
      </c>
      <c r="Z719" s="2">
        <v>23.21</v>
      </c>
      <c r="AA719">
        <f t="shared" si="39"/>
        <v>610.65510000000006</v>
      </c>
      <c r="AB719" s="2"/>
    </row>
    <row r="720" spans="20:28" x14ac:dyDescent="0.25">
      <c r="T720">
        <f t="shared" si="38"/>
        <v>2</v>
      </c>
      <c r="V720" s="3">
        <v>40371.958333333336</v>
      </c>
      <c r="W720" s="27">
        <v>1</v>
      </c>
      <c r="X720" s="2">
        <v>44.44</v>
      </c>
      <c r="Y720" s="2">
        <v>23.21</v>
      </c>
      <c r="Z720" s="2">
        <v>23.21</v>
      </c>
      <c r="AA720">
        <f t="shared" si="39"/>
        <v>492.74829999999997</v>
      </c>
      <c r="AB720" s="2"/>
    </row>
    <row r="721" spans="20:28" x14ac:dyDescent="0.25">
      <c r="T721">
        <f t="shared" si="38"/>
        <v>3</v>
      </c>
      <c r="V721" s="3">
        <v>40372</v>
      </c>
      <c r="W721" s="27">
        <v>1</v>
      </c>
      <c r="X721" s="2">
        <v>44.75</v>
      </c>
      <c r="Y721" s="2">
        <v>89.62</v>
      </c>
      <c r="Z721" s="2">
        <v>89.62</v>
      </c>
      <c r="AA721">
        <f t="shared" si="39"/>
        <v>-4021.2494000000006</v>
      </c>
    </row>
    <row r="722" spans="20:28" x14ac:dyDescent="0.25">
      <c r="T722">
        <f t="shared" si="38"/>
        <v>3</v>
      </c>
      <c r="V722" s="3">
        <v>40372.041666666664</v>
      </c>
      <c r="W722" s="27">
        <v>1</v>
      </c>
      <c r="X722" s="2">
        <v>42.74</v>
      </c>
      <c r="Y722" s="2">
        <v>89.62</v>
      </c>
      <c r="Z722" s="2">
        <v>89.62</v>
      </c>
      <c r="AA722">
        <f t="shared" si="39"/>
        <v>-4201.3856000000005</v>
      </c>
      <c r="AB722" s="2"/>
    </row>
    <row r="723" spans="20:28" x14ac:dyDescent="0.25">
      <c r="T723">
        <f t="shared" si="38"/>
        <v>3</v>
      </c>
      <c r="V723" s="3">
        <v>40372.083333333336</v>
      </c>
      <c r="W723" s="27">
        <v>1</v>
      </c>
      <c r="X723" s="2">
        <v>40.76</v>
      </c>
      <c r="Y723" s="2">
        <v>89.62</v>
      </c>
      <c r="Z723" s="2">
        <v>89.62</v>
      </c>
      <c r="AA723">
        <f t="shared" si="39"/>
        <v>-4378.8332000000009</v>
      </c>
      <c r="AB723" s="2"/>
    </row>
    <row r="724" spans="20:28" x14ac:dyDescent="0.25">
      <c r="T724">
        <f t="shared" si="38"/>
        <v>3</v>
      </c>
      <c r="V724" s="3">
        <v>40372.125</v>
      </c>
      <c r="W724" s="27">
        <v>1</v>
      </c>
      <c r="X724" s="2">
        <v>38.9</v>
      </c>
      <c r="Y724" s="2">
        <v>89.62</v>
      </c>
      <c r="Z724" s="2">
        <v>89.62</v>
      </c>
      <c r="AA724">
        <f t="shared" si="39"/>
        <v>-4545.5264000000006</v>
      </c>
      <c r="AB724" s="2"/>
    </row>
    <row r="725" spans="20:28" x14ac:dyDescent="0.25">
      <c r="T725">
        <f t="shared" si="38"/>
        <v>3</v>
      </c>
      <c r="V725" s="3">
        <v>40372.166666666664</v>
      </c>
      <c r="W725" s="27">
        <v>1</v>
      </c>
      <c r="X725" s="2">
        <v>38.76</v>
      </c>
      <c r="Y725" s="2">
        <v>89.62</v>
      </c>
      <c r="Z725" s="2">
        <v>89.62</v>
      </c>
      <c r="AA725">
        <f t="shared" si="39"/>
        <v>-4558.0732000000007</v>
      </c>
      <c r="AB725" s="2"/>
    </row>
    <row r="726" spans="20:28" x14ac:dyDescent="0.25">
      <c r="T726">
        <f t="shared" si="38"/>
        <v>3</v>
      </c>
      <c r="V726" s="3">
        <v>40372.208333333336</v>
      </c>
      <c r="W726" s="27">
        <v>1</v>
      </c>
      <c r="X726" s="2">
        <v>40.94</v>
      </c>
      <c r="Y726" s="2">
        <v>89.62</v>
      </c>
      <c r="Z726" s="2">
        <v>89.62</v>
      </c>
      <c r="AA726">
        <f t="shared" si="39"/>
        <v>-4362.7016000000012</v>
      </c>
      <c r="AB726" s="2"/>
    </row>
    <row r="727" spans="20:28" x14ac:dyDescent="0.25">
      <c r="T727">
        <f t="shared" si="38"/>
        <v>3</v>
      </c>
      <c r="V727" s="3">
        <v>40372.25</v>
      </c>
      <c r="W727" s="27">
        <v>1</v>
      </c>
      <c r="X727" s="2">
        <v>45.2</v>
      </c>
      <c r="Y727" s="2">
        <v>89.62</v>
      </c>
      <c r="Z727" s="2">
        <v>89.62</v>
      </c>
      <c r="AA727">
        <f t="shared" si="39"/>
        <v>-3980.9204000000004</v>
      </c>
      <c r="AB727" s="2"/>
    </row>
    <row r="728" spans="20:28" x14ac:dyDescent="0.25">
      <c r="T728">
        <f t="shared" si="38"/>
        <v>3</v>
      </c>
      <c r="V728" s="3">
        <v>40372.291666666664</v>
      </c>
      <c r="W728" s="27">
        <v>1</v>
      </c>
      <c r="X728" s="2">
        <v>49.01</v>
      </c>
      <c r="Y728" s="2">
        <v>89.62</v>
      </c>
      <c r="Z728" s="2">
        <v>89.62</v>
      </c>
      <c r="AA728">
        <f t="shared" si="39"/>
        <v>-3639.4682000000007</v>
      </c>
      <c r="AB728" s="2"/>
    </row>
    <row r="729" spans="20:28" x14ac:dyDescent="0.25">
      <c r="T729">
        <f t="shared" si="38"/>
        <v>3</v>
      </c>
      <c r="U729" t="s">
        <v>199</v>
      </c>
      <c r="V729" s="3">
        <v>40372.333333333336</v>
      </c>
      <c r="W729" s="27">
        <v>1</v>
      </c>
      <c r="X729" s="2">
        <v>50.64</v>
      </c>
      <c r="Y729" s="2">
        <v>0.18</v>
      </c>
      <c r="Z729" s="2">
        <v>98.88</v>
      </c>
      <c r="AA729">
        <f t="shared" si="39"/>
        <v>-8.6831999999999994</v>
      </c>
      <c r="AB729" s="2"/>
    </row>
    <row r="730" spans="20:28" x14ac:dyDescent="0.25">
      <c r="T730">
        <f t="shared" si="38"/>
        <v>3</v>
      </c>
      <c r="U730" t="s">
        <v>199</v>
      </c>
      <c r="V730" s="3">
        <v>40372.375</v>
      </c>
      <c r="W730" s="27">
        <v>1</v>
      </c>
      <c r="X730" s="2">
        <v>51.49</v>
      </c>
      <c r="Y730" s="2">
        <v>0.18</v>
      </c>
      <c r="Z730" s="2">
        <v>98.88</v>
      </c>
      <c r="AA730">
        <f t="shared" si="39"/>
        <v>-8.5301999999999989</v>
      </c>
      <c r="AB730" s="2"/>
    </row>
    <row r="731" spans="20:28" x14ac:dyDescent="0.25">
      <c r="T731">
        <f t="shared" si="38"/>
        <v>3</v>
      </c>
      <c r="U731" t="s">
        <v>199</v>
      </c>
      <c r="V731" s="3">
        <v>40372.416666666664</v>
      </c>
      <c r="W731" s="27">
        <v>1</v>
      </c>
      <c r="X731" s="2">
        <v>51.48</v>
      </c>
      <c r="Y731" s="2">
        <v>0.18</v>
      </c>
      <c r="Z731" s="2">
        <v>98.88</v>
      </c>
      <c r="AA731">
        <f t="shared" si="39"/>
        <v>-8.532</v>
      </c>
      <c r="AB731" s="2"/>
    </row>
    <row r="732" spans="20:28" x14ac:dyDescent="0.25">
      <c r="T732">
        <f t="shared" si="38"/>
        <v>3</v>
      </c>
      <c r="U732" t="s">
        <v>199</v>
      </c>
      <c r="V732" s="3">
        <v>40372.458333333336</v>
      </c>
      <c r="W732" s="27">
        <v>1</v>
      </c>
      <c r="X732" s="2">
        <v>51.68</v>
      </c>
      <c r="Y732" s="2">
        <v>0.18</v>
      </c>
      <c r="Z732" s="2">
        <v>98.88</v>
      </c>
      <c r="AA732">
        <f t="shared" si="39"/>
        <v>-8.4959999999999987</v>
      </c>
      <c r="AB732" s="2"/>
    </row>
    <row r="733" spans="20:28" x14ac:dyDescent="0.25">
      <c r="T733">
        <f t="shared" si="38"/>
        <v>3</v>
      </c>
      <c r="U733" t="s">
        <v>199</v>
      </c>
      <c r="V733" s="3">
        <v>40372.5</v>
      </c>
      <c r="W733" s="27">
        <v>1</v>
      </c>
      <c r="X733" s="2">
        <v>51.68</v>
      </c>
      <c r="Y733" s="2">
        <v>0.18</v>
      </c>
      <c r="Z733" s="2">
        <v>98.88</v>
      </c>
      <c r="AA733">
        <f t="shared" si="39"/>
        <v>-8.4959999999999987</v>
      </c>
      <c r="AB733" s="2"/>
    </row>
    <row r="734" spans="20:28" x14ac:dyDescent="0.25">
      <c r="T734">
        <f t="shared" si="38"/>
        <v>3</v>
      </c>
      <c r="U734" t="s">
        <v>199</v>
      </c>
      <c r="V734" s="3">
        <v>40372.541666666664</v>
      </c>
      <c r="W734" s="27">
        <v>1</v>
      </c>
      <c r="X734" s="2">
        <v>51.6</v>
      </c>
      <c r="Y734" s="2">
        <v>0.18</v>
      </c>
      <c r="Z734" s="2">
        <v>98.88</v>
      </c>
      <c r="AA734">
        <f t="shared" si="39"/>
        <v>-8.5103999999999989</v>
      </c>
      <c r="AB734" s="2"/>
    </row>
    <row r="735" spans="20:28" x14ac:dyDescent="0.25">
      <c r="T735">
        <f t="shared" si="38"/>
        <v>3</v>
      </c>
      <c r="U735" t="s">
        <v>199</v>
      </c>
      <c r="V735" s="3">
        <v>40372.583333333336</v>
      </c>
      <c r="W735" s="27">
        <v>1</v>
      </c>
      <c r="X735" s="2">
        <v>51.53</v>
      </c>
      <c r="Y735" s="2">
        <v>0.18</v>
      </c>
      <c r="Z735" s="2">
        <v>98.88</v>
      </c>
      <c r="AA735">
        <f t="shared" si="39"/>
        <v>-8.5229999999999979</v>
      </c>
      <c r="AB735" s="2"/>
    </row>
    <row r="736" spans="20:28" x14ac:dyDescent="0.25">
      <c r="T736">
        <f t="shared" si="38"/>
        <v>3</v>
      </c>
      <c r="U736" t="s">
        <v>199</v>
      </c>
      <c r="V736" s="3">
        <v>40372.625</v>
      </c>
      <c r="W736" s="27">
        <v>1</v>
      </c>
      <c r="X736" s="2">
        <v>51.14</v>
      </c>
      <c r="Y736" s="2">
        <v>0.18</v>
      </c>
      <c r="Z736" s="2">
        <v>98.88</v>
      </c>
      <c r="AA736">
        <f t="shared" si="39"/>
        <v>-8.5931999999999995</v>
      </c>
      <c r="AB736" s="2"/>
    </row>
    <row r="737" spans="20:28" x14ac:dyDescent="0.25">
      <c r="T737">
        <f t="shared" si="38"/>
        <v>3</v>
      </c>
      <c r="U737" t="s">
        <v>199</v>
      </c>
      <c r="V737" s="3">
        <v>40372.666666666664</v>
      </c>
      <c r="W737" s="27">
        <v>1</v>
      </c>
      <c r="X737" s="2">
        <v>51.07</v>
      </c>
      <c r="Y737" s="2">
        <v>0.18</v>
      </c>
      <c r="Z737" s="2">
        <v>98.88</v>
      </c>
      <c r="AA737">
        <f t="shared" si="39"/>
        <v>-8.6057999999999986</v>
      </c>
      <c r="AB737" s="2"/>
    </row>
    <row r="738" spans="20:28" x14ac:dyDescent="0.25">
      <c r="T738">
        <f t="shared" si="38"/>
        <v>3</v>
      </c>
      <c r="U738" t="s">
        <v>199</v>
      </c>
      <c r="V738" s="3">
        <v>40372.708333333336</v>
      </c>
      <c r="W738" s="27">
        <v>1</v>
      </c>
      <c r="X738" s="2">
        <v>51.32</v>
      </c>
      <c r="Y738" s="2">
        <v>0.18</v>
      </c>
      <c r="Z738" s="2">
        <v>98.88</v>
      </c>
      <c r="AA738">
        <f t="shared" si="39"/>
        <v>-8.5607999999999986</v>
      </c>
      <c r="AB738" s="2"/>
    </row>
    <row r="739" spans="20:28" x14ac:dyDescent="0.25">
      <c r="T739">
        <f t="shared" si="38"/>
        <v>3</v>
      </c>
      <c r="U739" t="s">
        <v>199</v>
      </c>
      <c r="V739" s="3">
        <v>40372.75</v>
      </c>
      <c r="W739" s="27">
        <v>1</v>
      </c>
      <c r="X739" s="2">
        <v>51.16</v>
      </c>
      <c r="Y739" s="2">
        <v>0.18</v>
      </c>
      <c r="Z739" s="2">
        <v>98.88</v>
      </c>
      <c r="AA739">
        <f t="shared" si="39"/>
        <v>-8.589599999999999</v>
      </c>
      <c r="AB739" s="2"/>
    </row>
    <row r="740" spans="20:28" x14ac:dyDescent="0.25">
      <c r="T740">
        <f t="shared" si="38"/>
        <v>3</v>
      </c>
      <c r="U740" t="s">
        <v>199</v>
      </c>
      <c r="V740" s="3">
        <v>40372.791666666664</v>
      </c>
      <c r="W740" s="27">
        <v>1</v>
      </c>
      <c r="X740" s="2">
        <v>51.17</v>
      </c>
      <c r="Y740" s="2">
        <v>0.18</v>
      </c>
      <c r="Z740" s="2">
        <v>98.88</v>
      </c>
      <c r="AA740">
        <f t="shared" si="39"/>
        <v>-8.5877999999999979</v>
      </c>
      <c r="AB740" s="2"/>
    </row>
    <row r="741" spans="20:28" x14ac:dyDescent="0.25">
      <c r="T741">
        <f t="shared" si="38"/>
        <v>3</v>
      </c>
      <c r="V741" s="3">
        <v>40372.833333333336</v>
      </c>
      <c r="W741" s="27">
        <v>1</v>
      </c>
      <c r="X741" s="2">
        <v>50.89</v>
      </c>
      <c r="Y741" s="2">
        <v>89.62</v>
      </c>
      <c r="Z741" s="2">
        <v>89.62</v>
      </c>
      <c r="AA741">
        <f t="shared" si="39"/>
        <v>-3470.9826000000007</v>
      </c>
      <c r="AB741" s="2"/>
    </row>
    <row r="742" spans="20:28" x14ac:dyDescent="0.25">
      <c r="T742">
        <f t="shared" si="38"/>
        <v>3</v>
      </c>
      <c r="V742" s="3">
        <v>40372.875</v>
      </c>
      <c r="W742" s="27">
        <v>1</v>
      </c>
      <c r="X742" s="2">
        <v>49.55</v>
      </c>
      <c r="Y742" s="2">
        <v>89.62</v>
      </c>
      <c r="Z742" s="2">
        <v>89.62</v>
      </c>
      <c r="AA742">
        <f t="shared" si="39"/>
        <v>-3591.0734000000007</v>
      </c>
      <c r="AB742" s="2"/>
    </row>
    <row r="743" spans="20:28" x14ac:dyDescent="0.25">
      <c r="T743">
        <f t="shared" si="38"/>
        <v>3</v>
      </c>
      <c r="V743" s="3">
        <v>40372.916666666664</v>
      </c>
      <c r="W743" s="27">
        <v>1</v>
      </c>
      <c r="X743" s="2">
        <v>50.02</v>
      </c>
      <c r="Y743" s="2">
        <v>89.62</v>
      </c>
      <c r="Z743" s="2">
        <v>89.62</v>
      </c>
      <c r="AA743">
        <f t="shared" si="39"/>
        <v>-3548.9520000000002</v>
      </c>
      <c r="AB743" s="2"/>
    </row>
    <row r="744" spans="20:28" x14ac:dyDescent="0.25">
      <c r="T744">
        <f t="shared" si="38"/>
        <v>3</v>
      </c>
      <c r="V744" s="3">
        <v>40372.958333333336</v>
      </c>
      <c r="W744" s="27">
        <v>1</v>
      </c>
      <c r="X744" s="2">
        <v>44.49</v>
      </c>
      <c r="Y744" s="2">
        <v>89.62</v>
      </c>
      <c r="Z744" s="2">
        <v>89.62</v>
      </c>
      <c r="AA744">
        <f t="shared" si="39"/>
        <v>-4044.5506000000005</v>
      </c>
      <c r="AB744" s="2"/>
    </row>
    <row r="745" spans="20:28" x14ac:dyDescent="0.25">
      <c r="T745">
        <f t="shared" si="38"/>
        <v>4</v>
      </c>
      <c r="V745" s="3">
        <v>40373</v>
      </c>
      <c r="W745" s="27">
        <v>1</v>
      </c>
      <c r="X745" s="2">
        <v>45.67</v>
      </c>
      <c r="Y745" s="2">
        <v>62.13</v>
      </c>
      <c r="Z745" s="2">
        <v>62.13</v>
      </c>
      <c r="AA745">
        <f t="shared" si="39"/>
        <v>-1022.6598000000001</v>
      </c>
    </row>
    <row r="746" spans="20:28" x14ac:dyDescent="0.25">
      <c r="T746">
        <f t="shared" si="38"/>
        <v>4</v>
      </c>
      <c r="V746" s="3">
        <v>40373.041666666664</v>
      </c>
      <c r="W746" s="27">
        <v>1</v>
      </c>
      <c r="X746" s="2">
        <v>44.14</v>
      </c>
      <c r="Y746" s="2">
        <v>62.13</v>
      </c>
      <c r="Z746" s="2">
        <v>62.13</v>
      </c>
      <c r="AA746">
        <f t="shared" si="39"/>
        <v>-1117.7187000000001</v>
      </c>
      <c r="AB746" s="2"/>
    </row>
    <row r="747" spans="20:28" x14ac:dyDescent="0.25">
      <c r="T747">
        <f t="shared" si="38"/>
        <v>4</v>
      </c>
      <c r="V747" s="3">
        <v>40373.083333333336</v>
      </c>
      <c r="W747" s="27">
        <v>1</v>
      </c>
      <c r="X747" s="2">
        <v>41.79</v>
      </c>
      <c r="Y747" s="2">
        <v>62.13</v>
      </c>
      <c r="Z747" s="2">
        <v>62.13</v>
      </c>
      <c r="AA747">
        <f t="shared" si="39"/>
        <v>-1263.7242000000003</v>
      </c>
      <c r="AB747" s="2"/>
    </row>
    <row r="748" spans="20:28" x14ac:dyDescent="0.25">
      <c r="T748">
        <f t="shared" si="38"/>
        <v>4</v>
      </c>
      <c r="V748" s="3">
        <v>40373.125</v>
      </c>
      <c r="W748" s="27">
        <v>1</v>
      </c>
      <c r="X748" s="2">
        <v>40.69</v>
      </c>
      <c r="Y748" s="2">
        <v>62.13</v>
      </c>
      <c r="Z748" s="2">
        <v>62.13</v>
      </c>
      <c r="AA748">
        <f t="shared" si="39"/>
        <v>-1332.0672000000004</v>
      </c>
      <c r="AB748" s="2"/>
    </row>
    <row r="749" spans="20:28" x14ac:dyDescent="0.25">
      <c r="T749">
        <f t="shared" si="38"/>
        <v>4</v>
      </c>
      <c r="V749" s="3">
        <v>40373.166666666664</v>
      </c>
      <c r="W749" s="27">
        <v>1</v>
      </c>
      <c r="X749" s="2">
        <v>39.979999999999997</v>
      </c>
      <c r="Y749" s="2">
        <v>62.13</v>
      </c>
      <c r="Z749" s="2">
        <v>62.13</v>
      </c>
      <c r="AA749">
        <f t="shared" si="39"/>
        <v>-1376.1795000000004</v>
      </c>
      <c r="AB749" s="2"/>
    </row>
    <row r="750" spans="20:28" x14ac:dyDescent="0.25">
      <c r="T750">
        <f t="shared" si="38"/>
        <v>4</v>
      </c>
      <c r="V750" s="3">
        <v>40373.208333333336</v>
      </c>
      <c r="W750" s="27">
        <v>1</v>
      </c>
      <c r="X750" s="2">
        <v>43.6</v>
      </c>
      <c r="Y750" s="2">
        <v>62.13</v>
      </c>
      <c r="Z750" s="2">
        <v>62.13</v>
      </c>
      <c r="AA750">
        <f t="shared" si="39"/>
        <v>-1151.2689</v>
      </c>
      <c r="AB750" s="2"/>
    </row>
    <row r="751" spans="20:28" x14ac:dyDescent="0.25">
      <c r="T751">
        <f t="shared" si="38"/>
        <v>4</v>
      </c>
      <c r="V751" s="3">
        <v>40373.25</v>
      </c>
      <c r="W751" s="27">
        <v>1</v>
      </c>
      <c r="X751" s="2">
        <v>48.5</v>
      </c>
      <c r="Y751" s="2">
        <v>62.13</v>
      </c>
      <c r="Z751" s="2">
        <v>62.13</v>
      </c>
      <c r="AA751">
        <f t="shared" si="39"/>
        <v>-846.83190000000025</v>
      </c>
      <c r="AB751" s="2"/>
    </row>
    <row r="752" spans="20:28" x14ac:dyDescent="0.25">
      <c r="T752">
        <f t="shared" si="38"/>
        <v>4</v>
      </c>
      <c r="V752" s="3">
        <v>40373.291666666664</v>
      </c>
      <c r="W752" s="27">
        <v>1</v>
      </c>
      <c r="X752" s="2">
        <v>51.27</v>
      </c>
      <c r="Y752" s="2">
        <v>62.13</v>
      </c>
      <c r="Z752" s="2">
        <v>62.13</v>
      </c>
      <c r="AA752">
        <f t="shared" si="39"/>
        <v>-674.73180000000002</v>
      </c>
      <c r="AB752" s="2"/>
    </row>
    <row r="753" spans="20:28" x14ac:dyDescent="0.25">
      <c r="T753">
        <f t="shared" si="38"/>
        <v>4</v>
      </c>
      <c r="U753" t="s">
        <v>199</v>
      </c>
      <c r="V753" s="3">
        <v>40373.333333333336</v>
      </c>
      <c r="W753" s="27">
        <v>1</v>
      </c>
      <c r="X753" s="2">
        <v>51.68</v>
      </c>
      <c r="Y753" s="2">
        <v>9.89</v>
      </c>
      <c r="Z753" s="2">
        <v>86.93</v>
      </c>
      <c r="AA753">
        <f t="shared" si="39"/>
        <v>-348.62250000000012</v>
      </c>
      <c r="AB753" s="2"/>
    </row>
    <row r="754" spans="20:28" x14ac:dyDescent="0.25">
      <c r="T754">
        <f t="shared" si="38"/>
        <v>4</v>
      </c>
      <c r="U754" t="s">
        <v>199</v>
      </c>
      <c r="V754" s="3">
        <v>40373.375</v>
      </c>
      <c r="W754" s="27">
        <v>1</v>
      </c>
      <c r="X754" s="2">
        <v>51.89</v>
      </c>
      <c r="Y754" s="2">
        <v>9.89</v>
      </c>
      <c r="Z754" s="2">
        <v>86.93</v>
      </c>
      <c r="AA754">
        <f t="shared" si="39"/>
        <v>-346.54560000000009</v>
      </c>
      <c r="AB754" s="2"/>
    </row>
    <row r="755" spans="20:28" x14ac:dyDescent="0.25">
      <c r="T755">
        <f t="shared" si="38"/>
        <v>4</v>
      </c>
      <c r="U755" t="s">
        <v>199</v>
      </c>
      <c r="V755" s="3">
        <v>40373.416666666664</v>
      </c>
      <c r="W755" s="27">
        <v>1</v>
      </c>
      <c r="X755" s="2">
        <v>52.1</v>
      </c>
      <c r="Y755" s="2">
        <v>9.89</v>
      </c>
      <c r="Z755" s="2">
        <v>86.93</v>
      </c>
      <c r="AA755">
        <f t="shared" si="39"/>
        <v>-344.46870000000007</v>
      </c>
      <c r="AB755" s="2"/>
    </row>
    <row r="756" spans="20:28" x14ac:dyDescent="0.25">
      <c r="T756">
        <f t="shared" si="38"/>
        <v>4</v>
      </c>
      <c r="U756" t="s">
        <v>199</v>
      </c>
      <c r="V756" s="3">
        <v>40373.458333333336</v>
      </c>
      <c r="W756" s="27">
        <v>1</v>
      </c>
      <c r="X756" s="2">
        <v>52.13</v>
      </c>
      <c r="Y756" s="2">
        <v>9.89</v>
      </c>
      <c r="Z756" s="2">
        <v>86.93</v>
      </c>
      <c r="AA756">
        <f t="shared" si="39"/>
        <v>-344.17200000000008</v>
      </c>
      <c r="AB756" s="2"/>
    </row>
    <row r="757" spans="20:28" x14ac:dyDescent="0.25">
      <c r="T757">
        <f t="shared" si="38"/>
        <v>4</v>
      </c>
      <c r="U757" t="s">
        <v>199</v>
      </c>
      <c r="V757" s="3">
        <v>40373.5</v>
      </c>
      <c r="W757" s="27">
        <v>1</v>
      </c>
      <c r="X757" s="2">
        <v>52.09</v>
      </c>
      <c r="Y757" s="2">
        <v>9.89</v>
      </c>
      <c r="Z757" s="2">
        <v>86.93</v>
      </c>
      <c r="AA757">
        <f t="shared" si="39"/>
        <v>-344.56760000000003</v>
      </c>
      <c r="AB757" s="2"/>
    </row>
    <row r="758" spans="20:28" x14ac:dyDescent="0.25">
      <c r="T758">
        <f t="shared" si="38"/>
        <v>4</v>
      </c>
      <c r="U758" t="s">
        <v>199</v>
      </c>
      <c r="V758" s="3">
        <v>40373.541666666664</v>
      </c>
      <c r="W758" s="27">
        <v>1</v>
      </c>
      <c r="X758" s="2">
        <v>52.05</v>
      </c>
      <c r="Y758" s="2">
        <v>9.89</v>
      </c>
      <c r="Z758" s="2">
        <v>86.93</v>
      </c>
      <c r="AA758">
        <f t="shared" si="39"/>
        <v>-344.96320000000014</v>
      </c>
      <c r="AB758" s="2"/>
    </row>
    <row r="759" spans="20:28" x14ac:dyDescent="0.25">
      <c r="T759">
        <f t="shared" si="38"/>
        <v>4</v>
      </c>
      <c r="U759" t="s">
        <v>199</v>
      </c>
      <c r="V759" s="3">
        <v>40373.583333333336</v>
      </c>
      <c r="W759" s="27">
        <v>1</v>
      </c>
      <c r="X759" s="2">
        <v>52.05</v>
      </c>
      <c r="Y759" s="2">
        <v>9.89</v>
      </c>
      <c r="Z759" s="2">
        <v>86.93</v>
      </c>
      <c r="AA759">
        <f t="shared" si="39"/>
        <v>-344.96320000000014</v>
      </c>
      <c r="AB759" s="2"/>
    </row>
    <row r="760" spans="20:28" x14ac:dyDescent="0.25">
      <c r="T760">
        <f t="shared" si="38"/>
        <v>4</v>
      </c>
      <c r="U760" t="s">
        <v>199</v>
      </c>
      <c r="V760" s="3">
        <v>40373.625</v>
      </c>
      <c r="W760" s="27">
        <v>1</v>
      </c>
      <c r="X760" s="2">
        <v>51.81</v>
      </c>
      <c r="Y760" s="2">
        <v>9.89</v>
      </c>
      <c r="Z760" s="2">
        <v>86.93</v>
      </c>
      <c r="AA760">
        <f t="shared" si="39"/>
        <v>-347.33680000000004</v>
      </c>
      <c r="AB760" s="2"/>
    </row>
    <row r="761" spans="20:28" x14ac:dyDescent="0.25">
      <c r="T761">
        <f t="shared" si="38"/>
        <v>4</v>
      </c>
      <c r="U761" t="s">
        <v>199</v>
      </c>
      <c r="V761" s="3">
        <v>40373.666666666664</v>
      </c>
      <c r="W761" s="27">
        <v>1</v>
      </c>
      <c r="X761" s="2">
        <v>51.91</v>
      </c>
      <c r="Y761" s="2">
        <v>9.89</v>
      </c>
      <c r="Z761" s="2">
        <v>86.93</v>
      </c>
      <c r="AA761">
        <f t="shared" si="39"/>
        <v>-346.34780000000012</v>
      </c>
      <c r="AB761" s="2"/>
    </row>
    <row r="762" spans="20:28" x14ac:dyDescent="0.25">
      <c r="T762">
        <f t="shared" si="38"/>
        <v>4</v>
      </c>
      <c r="U762" t="s">
        <v>199</v>
      </c>
      <c r="V762" s="3">
        <v>40373.708333333336</v>
      </c>
      <c r="W762" s="27">
        <v>1</v>
      </c>
      <c r="X762" s="2">
        <v>51.59</v>
      </c>
      <c r="Y762" s="2">
        <v>9.89</v>
      </c>
      <c r="Z762" s="2">
        <v>86.93</v>
      </c>
      <c r="AA762">
        <f t="shared" si="39"/>
        <v>-349.51260000000008</v>
      </c>
      <c r="AB762" s="2"/>
    </row>
    <row r="763" spans="20:28" x14ac:dyDescent="0.25">
      <c r="T763">
        <f t="shared" si="38"/>
        <v>4</v>
      </c>
      <c r="U763" t="s">
        <v>199</v>
      </c>
      <c r="V763" s="3">
        <v>40373.75</v>
      </c>
      <c r="W763" s="27">
        <v>1</v>
      </c>
      <c r="X763" s="2">
        <v>51.16</v>
      </c>
      <c r="Y763" s="2">
        <v>9.89</v>
      </c>
      <c r="Z763" s="2">
        <v>86.93</v>
      </c>
      <c r="AA763">
        <f t="shared" si="39"/>
        <v>-353.76530000000014</v>
      </c>
      <c r="AB763" s="2"/>
    </row>
    <row r="764" spans="20:28" x14ac:dyDescent="0.25">
      <c r="T764">
        <f t="shared" si="38"/>
        <v>4</v>
      </c>
      <c r="U764" t="s">
        <v>199</v>
      </c>
      <c r="V764" s="3">
        <v>40373.791666666664</v>
      </c>
      <c r="W764" s="27">
        <v>1</v>
      </c>
      <c r="X764" s="2">
        <v>50.17</v>
      </c>
      <c r="Y764" s="2">
        <v>9.89</v>
      </c>
      <c r="Z764" s="2">
        <v>86.93</v>
      </c>
      <c r="AA764">
        <f t="shared" si="39"/>
        <v>-363.55640000000005</v>
      </c>
      <c r="AB764" s="2"/>
    </row>
    <row r="765" spans="20:28" x14ac:dyDescent="0.25">
      <c r="T765">
        <f t="shared" si="38"/>
        <v>4</v>
      </c>
      <c r="V765" s="3">
        <v>40373.833333333336</v>
      </c>
      <c r="W765" s="27">
        <v>1</v>
      </c>
      <c r="X765" s="2">
        <v>49.35</v>
      </c>
      <c r="Y765" s="2">
        <v>62.13</v>
      </c>
      <c r="Z765" s="2">
        <v>62.13</v>
      </c>
      <c r="AA765">
        <f t="shared" si="39"/>
        <v>-794.02140000000009</v>
      </c>
      <c r="AB765" s="2"/>
    </row>
    <row r="766" spans="20:28" x14ac:dyDescent="0.25">
      <c r="T766">
        <f t="shared" si="38"/>
        <v>4</v>
      </c>
      <c r="V766" s="3">
        <v>40373.875</v>
      </c>
      <c r="W766" s="27">
        <v>1</v>
      </c>
      <c r="X766" s="2">
        <v>47.11</v>
      </c>
      <c r="Y766" s="2">
        <v>62.13</v>
      </c>
      <c r="Z766" s="2">
        <v>62.13</v>
      </c>
      <c r="AA766">
        <f t="shared" si="39"/>
        <v>-933.1926000000002</v>
      </c>
      <c r="AB766" s="2"/>
    </row>
    <row r="767" spans="20:28" x14ac:dyDescent="0.25">
      <c r="T767">
        <f t="shared" si="38"/>
        <v>4</v>
      </c>
      <c r="V767" s="3">
        <v>40373.916666666664</v>
      </c>
      <c r="W767" s="27">
        <v>1</v>
      </c>
      <c r="X767" s="2">
        <v>47.96</v>
      </c>
      <c r="Y767" s="2">
        <v>62.13</v>
      </c>
      <c r="Z767" s="2">
        <v>62.13</v>
      </c>
      <c r="AA767">
        <f t="shared" si="39"/>
        <v>-880.38210000000015</v>
      </c>
      <c r="AB767" s="2"/>
    </row>
    <row r="768" spans="20:28" x14ac:dyDescent="0.25">
      <c r="T768">
        <f t="shared" si="38"/>
        <v>4</v>
      </c>
      <c r="V768" s="3">
        <v>40373.958333333336</v>
      </c>
      <c r="W768" s="27">
        <v>1</v>
      </c>
      <c r="X768" s="2">
        <v>42.23</v>
      </c>
      <c r="Y768" s="2">
        <v>62.13</v>
      </c>
      <c r="Z768" s="2">
        <v>62.13</v>
      </c>
      <c r="AA768">
        <f t="shared" si="39"/>
        <v>-1236.3870000000004</v>
      </c>
      <c r="AB768" s="2"/>
    </row>
    <row r="769" spans="20:28" x14ac:dyDescent="0.25">
      <c r="T769">
        <f t="shared" si="38"/>
        <v>5</v>
      </c>
      <c r="V769" s="3">
        <v>40374</v>
      </c>
      <c r="W769" s="27">
        <v>1</v>
      </c>
      <c r="X769" s="2">
        <v>44.7</v>
      </c>
      <c r="Y769" s="2">
        <v>97.22</v>
      </c>
      <c r="Z769" s="2">
        <v>97.22</v>
      </c>
      <c r="AA769">
        <f t="shared" si="39"/>
        <v>-5105.9943999999996</v>
      </c>
    </row>
    <row r="770" spans="20:28" x14ac:dyDescent="0.25">
      <c r="T770">
        <f t="shared" ref="T770:T833" si="40">WEEKDAY(V770)</f>
        <v>5</v>
      </c>
      <c r="V770" s="3">
        <v>40374.041666666664</v>
      </c>
      <c r="W770" s="27">
        <v>1</v>
      </c>
      <c r="X770" s="2">
        <v>42.73</v>
      </c>
      <c r="Y770" s="2">
        <v>97.22</v>
      </c>
      <c r="Z770" s="2">
        <v>97.22</v>
      </c>
      <c r="AA770">
        <f t="shared" ref="AA770:AA833" si="41">W770*Y770*(X770-Z770)</f>
        <v>-5297.5178000000005</v>
      </c>
      <c r="AB770" s="2"/>
    </row>
    <row r="771" spans="20:28" x14ac:dyDescent="0.25">
      <c r="T771">
        <f t="shared" si="40"/>
        <v>5</v>
      </c>
      <c r="V771" s="3">
        <v>40374.083333333336</v>
      </c>
      <c r="W771" s="27">
        <v>1</v>
      </c>
      <c r="X771" s="2">
        <v>40.79</v>
      </c>
      <c r="Y771" s="2">
        <v>97.22</v>
      </c>
      <c r="Z771" s="2">
        <v>97.22</v>
      </c>
      <c r="AA771">
        <f t="shared" si="41"/>
        <v>-5486.1246000000001</v>
      </c>
      <c r="AB771" s="2"/>
    </row>
    <row r="772" spans="20:28" x14ac:dyDescent="0.25">
      <c r="T772">
        <f t="shared" si="40"/>
        <v>5</v>
      </c>
      <c r="V772" s="3">
        <v>40374.125</v>
      </c>
      <c r="W772" s="27">
        <v>1</v>
      </c>
      <c r="X772" s="2">
        <v>37.08</v>
      </c>
      <c r="Y772" s="2">
        <v>97.22</v>
      </c>
      <c r="Z772" s="2">
        <v>97.22</v>
      </c>
      <c r="AA772">
        <f t="shared" si="41"/>
        <v>-5846.8108000000002</v>
      </c>
      <c r="AB772" s="2"/>
    </row>
    <row r="773" spans="20:28" x14ac:dyDescent="0.25">
      <c r="T773">
        <f t="shared" si="40"/>
        <v>5</v>
      </c>
      <c r="V773" s="3">
        <v>40374.166666666664</v>
      </c>
      <c r="W773" s="27">
        <v>1</v>
      </c>
      <c r="X773" s="2">
        <v>34.99</v>
      </c>
      <c r="Y773" s="2">
        <v>97.22</v>
      </c>
      <c r="Z773" s="2">
        <v>97.22</v>
      </c>
      <c r="AA773">
        <f t="shared" si="41"/>
        <v>-6050.0005999999994</v>
      </c>
      <c r="AB773" s="2"/>
    </row>
    <row r="774" spans="20:28" x14ac:dyDescent="0.25">
      <c r="T774">
        <f t="shared" si="40"/>
        <v>5</v>
      </c>
      <c r="V774" s="3">
        <v>40374.208333333336</v>
      </c>
      <c r="W774" s="27">
        <v>1</v>
      </c>
      <c r="X774" s="2">
        <v>41.66</v>
      </c>
      <c r="Y774" s="2">
        <v>97.22</v>
      </c>
      <c r="Z774" s="2">
        <v>97.22</v>
      </c>
      <c r="AA774">
        <f t="shared" si="41"/>
        <v>-5401.5432000000001</v>
      </c>
      <c r="AB774" s="2"/>
    </row>
    <row r="775" spans="20:28" x14ac:dyDescent="0.25">
      <c r="T775">
        <f t="shared" si="40"/>
        <v>5</v>
      </c>
      <c r="V775" s="3">
        <v>40374.25</v>
      </c>
      <c r="W775" s="27">
        <v>1</v>
      </c>
      <c r="X775" s="2">
        <v>44.45</v>
      </c>
      <c r="Y775" s="2">
        <v>97.22</v>
      </c>
      <c r="Z775" s="2">
        <v>97.22</v>
      </c>
      <c r="AA775">
        <f t="shared" si="41"/>
        <v>-5130.2993999999999</v>
      </c>
      <c r="AB775" s="2"/>
    </row>
    <row r="776" spans="20:28" x14ac:dyDescent="0.25">
      <c r="T776">
        <f t="shared" si="40"/>
        <v>5</v>
      </c>
      <c r="V776" s="3">
        <v>40374.291666666664</v>
      </c>
      <c r="W776" s="27">
        <v>1</v>
      </c>
      <c r="X776" s="2">
        <v>48.89</v>
      </c>
      <c r="Y776" s="2">
        <v>97.22</v>
      </c>
      <c r="Z776" s="2">
        <v>97.22</v>
      </c>
      <c r="AA776">
        <f t="shared" si="41"/>
        <v>-4698.6426000000001</v>
      </c>
      <c r="AB776" s="2"/>
    </row>
    <row r="777" spans="20:28" x14ac:dyDescent="0.25">
      <c r="T777">
        <f t="shared" si="40"/>
        <v>5</v>
      </c>
      <c r="U777" t="s">
        <v>199</v>
      </c>
      <c r="V777" s="3">
        <v>40374.333333333336</v>
      </c>
      <c r="W777" s="27">
        <v>1</v>
      </c>
      <c r="X777" s="2">
        <v>51.07</v>
      </c>
      <c r="Y777" s="2">
        <v>6.89</v>
      </c>
      <c r="Z777" s="2">
        <v>44.25</v>
      </c>
      <c r="AA777">
        <f t="shared" si="41"/>
        <v>46.989800000000002</v>
      </c>
      <c r="AB777" s="2"/>
    </row>
    <row r="778" spans="20:28" x14ac:dyDescent="0.25">
      <c r="T778">
        <f t="shared" si="40"/>
        <v>5</v>
      </c>
      <c r="U778" t="s">
        <v>199</v>
      </c>
      <c r="V778" s="3">
        <v>40374.375</v>
      </c>
      <c r="W778" s="27">
        <v>1</v>
      </c>
      <c r="X778" s="2">
        <v>51.35</v>
      </c>
      <c r="Y778" s="2">
        <v>6.89</v>
      </c>
      <c r="Z778" s="2">
        <v>44.25</v>
      </c>
      <c r="AA778">
        <f t="shared" si="41"/>
        <v>48.919000000000004</v>
      </c>
      <c r="AB778" s="2"/>
    </row>
    <row r="779" spans="20:28" x14ac:dyDescent="0.25">
      <c r="T779">
        <f t="shared" si="40"/>
        <v>5</v>
      </c>
      <c r="U779" t="s">
        <v>199</v>
      </c>
      <c r="V779" s="3">
        <v>40374.416666666664</v>
      </c>
      <c r="W779" s="27">
        <v>1</v>
      </c>
      <c r="X779" s="2">
        <v>51.31</v>
      </c>
      <c r="Y779" s="2">
        <v>6.89</v>
      </c>
      <c r="Z779" s="2">
        <v>44.25</v>
      </c>
      <c r="AA779">
        <f t="shared" si="41"/>
        <v>48.643400000000014</v>
      </c>
      <c r="AB779" s="2"/>
    </row>
    <row r="780" spans="20:28" x14ac:dyDescent="0.25">
      <c r="T780">
        <f t="shared" si="40"/>
        <v>5</v>
      </c>
      <c r="U780" t="s">
        <v>199</v>
      </c>
      <c r="V780" s="3">
        <v>40374.458333333336</v>
      </c>
      <c r="W780" s="27">
        <v>1</v>
      </c>
      <c r="X780" s="2">
        <v>51.32</v>
      </c>
      <c r="Y780" s="2">
        <v>6.89</v>
      </c>
      <c r="Z780" s="2">
        <v>44.25</v>
      </c>
      <c r="AA780">
        <f t="shared" si="41"/>
        <v>48.712299999999999</v>
      </c>
      <c r="AB780" s="2"/>
    </row>
    <row r="781" spans="20:28" x14ac:dyDescent="0.25">
      <c r="T781">
        <f t="shared" si="40"/>
        <v>5</v>
      </c>
      <c r="U781" t="s">
        <v>199</v>
      </c>
      <c r="V781" s="3">
        <v>40374.5</v>
      </c>
      <c r="W781" s="27">
        <v>1</v>
      </c>
      <c r="X781" s="2">
        <v>51.31</v>
      </c>
      <c r="Y781" s="2">
        <v>6.89</v>
      </c>
      <c r="Z781" s="2">
        <v>44.25</v>
      </c>
      <c r="AA781">
        <f t="shared" si="41"/>
        <v>48.643400000000014</v>
      </c>
      <c r="AB781" s="2"/>
    </row>
    <row r="782" spans="20:28" x14ac:dyDescent="0.25">
      <c r="T782">
        <f t="shared" si="40"/>
        <v>5</v>
      </c>
      <c r="U782" t="s">
        <v>199</v>
      </c>
      <c r="V782" s="3">
        <v>40374.541666666664</v>
      </c>
      <c r="W782" s="27">
        <v>1</v>
      </c>
      <c r="X782" s="2">
        <v>51.29</v>
      </c>
      <c r="Y782" s="2">
        <v>6.89</v>
      </c>
      <c r="Z782" s="2">
        <v>44.25</v>
      </c>
      <c r="AA782">
        <f t="shared" si="41"/>
        <v>48.505599999999994</v>
      </c>
      <c r="AB782" s="2"/>
    </row>
    <row r="783" spans="20:28" x14ac:dyDescent="0.25">
      <c r="T783">
        <f t="shared" si="40"/>
        <v>5</v>
      </c>
      <c r="U783" t="s">
        <v>199</v>
      </c>
      <c r="V783" s="3">
        <v>40374.583333333336</v>
      </c>
      <c r="W783" s="27">
        <v>1</v>
      </c>
      <c r="X783" s="2">
        <v>51.31</v>
      </c>
      <c r="Y783" s="2">
        <v>6.89</v>
      </c>
      <c r="Z783" s="2">
        <v>44.25</v>
      </c>
      <c r="AA783">
        <f t="shared" si="41"/>
        <v>48.643400000000014</v>
      </c>
      <c r="AB783" s="2"/>
    </row>
    <row r="784" spans="20:28" x14ac:dyDescent="0.25">
      <c r="T784">
        <f t="shared" si="40"/>
        <v>5</v>
      </c>
      <c r="U784" t="s">
        <v>199</v>
      </c>
      <c r="V784" s="3">
        <v>40374.625</v>
      </c>
      <c r="W784" s="27">
        <v>1</v>
      </c>
      <c r="X784" s="2">
        <v>50.9</v>
      </c>
      <c r="Y784" s="2">
        <v>6.89</v>
      </c>
      <c r="Z784" s="2">
        <v>44.25</v>
      </c>
      <c r="AA784">
        <f t="shared" si="41"/>
        <v>45.818499999999986</v>
      </c>
      <c r="AB784" s="2"/>
    </row>
    <row r="785" spans="20:28" x14ac:dyDescent="0.25">
      <c r="T785">
        <f t="shared" si="40"/>
        <v>5</v>
      </c>
      <c r="U785" t="s">
        <v>199</v>
      </c>
      <c r="V785" s="3">
        <v>40374.666666666664</v>
      </c>
      <c r="W785" s="27">
        <v>1</v>
      </c>
      <c r="X785" s="2">
        <v>50.95</v>
      </c>
      <c r="Y785" s="2">
        <v>6.89</v>
      </c>
      <c r="Z785" s="2">
        <v>44.25</v>
      </c>
      <c r="AA785">
        <f t="shared" si="41"/>
        <v>46.163000000000018</v>
      </c>
      <c r="AB785" s="2"/>
    </row>
    <row r="786" spans="20:28" x14ac:dyDescent="0.25">
      <c r="T786">
        <f t="shared" si="40"/>
        <v>5</v>
      </c>
      <c r="U786" t="s">
        <v>199</v>
      </c>
      <c r="V786" s="3">
        <v>40374.708333333336</v>
      </c>
      <c r="W786" s="27">
        <v>1</v>
      </c>
      <c r="X786" s="2">
        <v>51.02</v>
      </c>
      <c r="Y786" s="2">
        <v>6.89</v>
      </c>
      <c r="Z786" s="2">
        <v>44.25</v>
      </c>
      <c r="AA786">
        <f t="shared" si="41"/>
        <v>46.64530000000002</v>
      </c>
      <c r="AB786" s="2"/>
    </row>
    <row r="787" spans="20:28" x14ac:dyDescent="0.25">
      <c r="T787">
        <f t="shared" si="40"/>
        <v>5</v>
      </c>
      <c r="U787" t="s">
        <v>199</v>
      </c>
      <c r="V787" s="3">
        <v>40374.75</v>
      </c>
      <c r="W787" s="27">
        <v>1</v>
      </c>
      <c r="X787" s="2">
        <v>51.33</v>
      </c>
      <c r="Y787" s="2">
        <v>6.89</v>
      </c>
      <c r="Z787" s="2">
        <v>44.25</v>
      </c>
      <c r="AA787">
        <f t="shared" si="41"/>
        <v>48.781199999999984</v>
      </c>
      <c r="AB787" s="2"/>
    </row>
    <row r="788" spans="20:28" x14ac:dyDescent="0.25">
      <c r="T788">
        <f t="shared" si="40"/>
        <v>5</v>
      </c>
      <c r="U788" t="s">
        <v>199</v>
      </c>
      <c r="V788" s="3">
        <v>40374.791666666664</v>
      </c>
      <c r="W788" s="27">
        <v>1</v>
      </c>
      <c r="X788" s="2">
        <v>51.3</v>
      </c>
      <c r="Y788" s="2">
        <v>6.89</v>
      </c>
      <c r="Z788" s="2">
        <v>44.25</v>
      </c>
      <c r="AA788">
        <f t="shared" si="41"/>
        <v>48.574499999999979</v>
      </c>
      <c r="AB788" s="2"/>
    </row>
    <row r="789" spans="20:28" x14ac:dyDescent="0.25">
      <c r="T789">
        <f t="shared" si="40"/>
        <v>5</v>
      </c>
      <c r="V789" s="3">
        <v>40374.833333333336</v>
      </c>
      <c r="W789" s="27">
        <v>1</v>
      </c>
      <c r="X789" s="2">
        <v>51.07</v>
      </c>
      <c r="Y789" s="2">
        <v>97.22</v>
      </c>
      <c r="Z789" s="2">
        <v>97.22</v>
      </c>
      <c r="AA789">
        <f t="shared" si="41"/>
        <v>-4486.7029999999995</v>
      </c>
      <c r="AB789" s="2"/>
    </row>
    <row r="790" spans="20:28" x14ac:dyDescent="0.25">
      <c r="T790">
        <f t="shared" si="40"/>
        <v>5</v>
      </c>
      <c r="V790" s="3">
        <v>40374.875</v>
      </c>
      <c r="W790" s="27">
        <v>1</v>
      </c>
      <c r="X790" s="2">
        <v>50.95</v>
      </c>
      <c r="Y790" s="2">
        <v>97.22</v>
      </c>
      <c r="Z790" s="2">
        <v>97.22</v>
      </c>
      <c r="AA790">
        <f t="shared" si="41"/>
        <v>-4498.3693999999996</v>
      </c>
      <c r="AB790" s="2"/>
    </row>
    <row r="791" spans="20:28" x14ac:dyDescent="0.25">
      <c r="T791">
        <f t="shared" si="40"/>
        <v>5</v>
      </c>
      <c r="V791" s="3">
        <v>40374.916666666664</v>
      </c>
      <c r="W791" s="27">
        <v>1</v>
      </c>
      <c r="X791" s="2">
        <v>51.4</v>
      </c>
      <c r="Y791" s="2">
        <v>97.22</v>
      </c>
      <c r="Z791" s="2">
        <v>97.22</v>
      </c>
      <c r="AA791">
        <f t="shared" si="41"/>
        <v>-4454.6203999999998</v>
      </c>
      <c r="AB791" s="2"/>
    </row>
    <row r="792" spans="20:28" x14ac:dyDescent="0.25">
      <c r="T792">
        <f t="shared" si="40"/>
        <v>5</v>
      </c>
      <c r="V792" s="3">
        <v>40374.958333333336</v>
      </c>
      <c r="W792" s="27">
        <v>1</v>
      </c>
      <c r="X792" s="2">
        <v>49.43</v>
      </c>
      <c r="Y792" s="2">
        <v>97.22</v>
      </c>
      <c r="Z792" s="2">
        <v>97.22</v>
      </c>
      <c r="AA792">
        <f t="shared" si="41"/>
        <v>-4646.1437999999998</v>
      </c>
      <c r="AB792" s="2"/>
    </row>
    <row r="793" spans="20:28" x14ac:dyDescent="0.25">
      <c r="T793">
        <f t="shared" si="40"/>
        <v>6</v>
      </c>
      <c r="V793" s="3">
        <v>40375</v>
      </c>
      <c r="W793" s="27">
        <v>1</v>
      </c>
      <c r="X793" s="2">
        <v>48.07</v>
      </c>
      <c r="Y793" s="2">
        <v>36.32</v>
      </c>
      <c r="Z793" s="2">
        <v>36.32</v>
      </c>
      <c r="AA793">
        <f t="shared" si="41"/>
        <v>426.76</v>
      </c>
    </row>
    <row r="794" spans="20:28" x14ac:dyDescent="0.25">
      <c r="T794">
        <f t="shared" si="40"/>
        <v>6</v>
      </c>
      <c r="V794" s="3">
        <v>40375.041666666664</v>
      </c>
      <c r="W794" s="27">
        <v>1</v>
      </c>
      <c r="X794" s="2">
        <v>44.85</v>
      </c>
      <c r="Y794" s="2">
        <v>36.32</v>
      </c>
      <c r="Z794" s="2">
        <v>36.32</v>
      </c>
      <c r="AA794">
        <f t="shared" si="41"/>
        <v>309.80960000000005</v>
      </c>
      <c r="AB794" s="2"/>
    </row>
    <row r="795" spans="20:28" x14ac:dyDescent="0.25">
      <c r="T795">
        <f t="shared" si="40"/>
        <v>6</v>
      </c>
      <c r="V795" s="3">
        <v>40375.083333333336</v>
      </c>
      <c r="W795" s="27">
        <v>1</v>
      </c>
      <c r="X795" s="2">
        <v>40.92</v>
      </c>
      <c r="Y795" s="2">
        <v>36.32</v>
      </c>
      <c r="Z795" s="2">
        <v>36.32</v>
      </c>
      <c r="AA795">
        <f t="shared" si="41"/>
        <v>167.07200000000006</v>
      </c>
      <c r="AB795" s="2"/>
    </row>
    <row r="796" spans="20:28" x14ac:dyDescent="0.25">
      <c r="T796">
        <f t="shared" si="40"/>
        <v>6</v>
      </c>
      <c r="V796" s="3">
        <v>40375.125</v>
      </c>
      <c r="W796" s="27">
        <v>1</v>
      </c>
      <c r="X796" s="2">
        <v>39.83</v>
      </c>
      <c r="Y796" s="2">
        <v>36.32</v>
      </c>
      <c r="Z796" s="2">
        <v>36.32</v>
      </c>
      <c r="AA796">
        <f t="shared" si="41"/>
        <v>127.48319999999993</v>
      </c>
      <c r="AB796" s="2"/>
    </row>
    <row r="797" spans="20:28" x14ac:dyDescent="0.25">
      <c r="T797">
        <f t="shared" si="40"/>
        <v>6</v>
      </c>
      <c r="V797" s="3">
        <v>40375.166666666664</v>
      </c>
      <c r="W797" s="27">
        <v>1</v>
      </c>
      <c r="X797" s="2">
        <v>39.75</v>
      </c>
      <c r="Y797" s="2">
        <v>36.32</v>
      </c>
      <c r="Z797" s="2">
        <v>36.32</v>
      </c>
      <c r="AA797">
        <f t="shared" si="41"/>
        <v>124.57759999999999</v>
      </c>
      <c r="AB797" s="2"/>
    </row>
    <row r="798" spans="20:28" x14ac:dyDescent="0.25">
      <c r="T798">
        <f t="shared" si="40"/>
        <v>6</v>
      </c>
      <c r="V798" s="3">
        <v>40375.208333333336</v>
      </c>
      <c r="W798" s="27">
        <v>1</v>
      </c>
      <c r="X798" s="2">
        <v>43.75</v>
      </c>
      <c r="Y798" s="2">
        <v>36.32</v>
      </c>
      <c r="Z798" s="2">
        <v>36.32</v>
      </c>
      <c r="AA798">
        <f t="shared" si="41"/>
        <v>269.85759999999999</v>
      </c>
      <c r="AB798" s="2"/>
    </row>
    <row r="799" spans="20:28" x14ac:dyDescent="0.25">
      <c r="T799">
        <f t="shared" si="40"/>
        <v>6</v>
      </c>
      <c r="V799" s="3">
        <v>40375.25</v>
      </c>
      <c r="W799" s="27">
        <v>1</v>
      </c>
      <c r="X799" s="2">
        <v>47.07</v>
      </c>
      <c r="Y799" s="2">
        <v>36.32</v>
      </c>
      <c r="Z799" s="2">
        <v>36.32</v>
      </c>
      <c r="AA799">
        <f t="shared" si="41"/>
        <v>390.44</v>
      </c>
      <c r="AB799" s="2"/>
    </row>
    <row r="800" spans="20:28" x14ac:dyDescent="0.25">
      <c r="T800">
        <f t="shared" si="40"/>
        <v>6</v>
      </c>
      <c r="V800" s="3">
        <v>40375.291666666664</v>
      </c>
      <c r="W800" s="27">
        <v>1</v>
      </c>
      <c r="X800" s="2">
        <v>49.47</v>
      </c>
      <c r="Y800" s="2">
        <v>36.32</v>
      </c>
      <c r="Z800" s="2">
        <v>36.32</v>
      </c>
      <c r="AA800">
        <f t="shared" si="41"/>
        <v>477.60799999999995</v>
      </c>
      <c r="AB800" s="2"/>
    </row>
    <row r="801" spans="20:28" x14ac:dyDescent="0.25">
      <c r="T801">
        <f t="shared" si="40"/>
        <v>6</v>
      </c>
      <c r="U801" t="s">
        <v>199</v>
      </c>
      <c r="V801" s="3">
        <v>40375.333333333336</v>
      </c>
      <c r="W801" s="27">
        <v>1</v>
      </c>
      <c r="X801" s="2">
        <v>50.49</v>
      </c>
      <c r="Y801" s="2">
        <v>6.62</v>
      </c>
      <c r="Z801" s="2">
        <v>77.239999999999995</v>
      </c>
      <c r="AA801">
        <f t="shared" si="41"/>
        <v>-177.08499999999995</v>
      </c>
      <c r="AB801" s="2"/>
    </row>
    <row r="802" spans="20:28" x14ac:dyDescent="0.25">
      <c r="T802">
        <f t="shared" si="40"/>
        <v>6</v>
      </c>
      <c r="U802" t="s">
        <v>199</v>
      </c>
      <c r="V802" s="3">
        <v>40375.375</v>
      </c>
      <c r="W802" s="27">
        <v>1</v>
      </c>
      <c r="X802" s="2">
        <v>50.6</v>
      </c>
      <c r="Y802" s="2">
        <v>6.62</v>
      </c>
      <c r="Z802" s="2">
        <v>77.239999999999995</v>
      </c>
      <c r="AA802">
        <f t="shared" si="41"/>
        <v>-176.35679999999996</v>
      </c>
      <c r="AB802" s="2"/>
    </row>
    <row r="803" spans="20:28" x14ac:dyDescent="0.25">
      <c r="T803">
        <f t="shared" si="40"/>
        <v>6</v>
      </c>
      <c r="U803" t="s">
        <v>199</v>
      </c>
      <c r="V803" s="3">
        <v>40375.416666666664</v>
      </c>
      <c r="W803" s="27">
        <v>1</v>
      </c>
      <c r="X803" s="2">
        <v>50.69</v>
      </c>
      <c r="Y803" s="2">
        <v>6.62</v>
      </c>
      <c r="Z803" s="2">
        <v>77.239999999999995</v>
      </c>
      <c r="AA803">
        <f t="shared" si="41"/>
        <v>-175.761</v>
      </c>
      <c r="AB803" s="2"/>
    </row>
    <row r="804" spans="20:28" x14ac:dyDescent="0.25">
      <c r="T804">
        <f t="shared" si="40"/>
        <v>6</v>
      </c>
      <c r="U804" t="s">
        <v>199</v>
      </c>
      <c r="V804" s="3">
        <v>40375.458333333336</v>
      </c>
      <c r="W804" s="27">
        <v>1</v>
      </c>
      <c r="X804" s="2">
        <v>50.6</v>
      </c>
      <c r="Y804" s="2">
        <v>6.62</v>
      </c>
      <c r="Z804" s="2">
        <v>77.239999999999995</v>
      </c>
      <c r="AA804">
        <f t="shared" si="41"/>
        <v>-176.35679999999996</v>
      </c>
      <c r="AB804" s="2"/>
    </row>
    <row r="805" spans="20:28" x14ac:dyDescent="0.25">
      <c r="T805">
        <f t="shared" si="40"/>
        <v>6</v>
      </c>
      <c r="U805" t="s">
        <v>199</v>
      </c>
      <c r="V805" s="3">
        <v>40375.5</v>
      </c>
      <c r="W805" s="27">
        <v>1</v>
      </c>
      <c r="X805" s="2">
        <v>50.51</v>
      </c>
      <c r="Y805" s="2">
        <v>6.62</v>
      </c>
      <c r="Z805" s="2">
        <v>77.239999999999995</v>
      </c>
      <c r="AA805">
        <f t="shared" si="41"/>
        <v>-176.95259999999999</v>
      </c>
      <c r="AB805" s="2"/>
    </row>
    <row r="806" spans="20:28" x14ac:dyDescent="0.25">
      <c r="T806">
        <f t="shared" si="40"/>
        <v>6</v>
      </c>
      <c r="U806" t="s">
        <v>199</v>
      </c>
      <c r="V806" s="3">
        <v>40375.541666666664</v>
      </c>
      <c r="W806" s="27">
        <v>1</v>
      </c>
      <c r="X806" s="2">
        <v>50.41</v>
      </c>
      <c r="Y806" s="2">
        <v>6.62</v>
      </c>
      <c r="Z806" s="2">
        <v>77.239999999999995</v>
      </c>
      <c r="AA806">
        <f t="shared" si="41"/>
        <v>-177.6146</v>
      </c>
      <c r="AB806" s="2"/>
    </row>
    <row r="807" spans="20:28" x14ac:dyDescent="0.25">
      <c r="T807">
        <f t="shared" si="40"/>
        <v>6</v>
      </c>
      <c r="U807" t="s">
        <v>199</v>
      </c>
      <c r="V807" s="3">
        <v>40375.583333333336</v>
      </c>
      <c r="W807" s="27">
        <v>1</v>
      </c>
      <c r="X807" s="2">
        <v>50.29</v>
      </c>
      <c r="Y807" s="2">
        <v>6.62</v>
      </c>
      <c r="Z807" s="2">
        <v>77.239999999999995</v>
      </c>
      <c r="AA807">
        <f t="shared" si="41"/>
        <v>-178.40899999999996</v>
      </c>
      <c r="AB807" s="2"/>
    </row>
    <row r="808" spans="20:28" x14ac:dyDescent="0.25">
      <c r="T808">
        <f t="shared" si="40"/>
        <v>6</v>
      </c>
      <c r="U808" t="s">
        <v>199</v>
      </c>
      <c r="V808" s="3">
        <v>40375.625</v>
      </c>
      <c r="W808" s="27">
        <v>1</v>
      </c>
      <c r="X808" s="2">
        <v>49.97</v>
      </c>
      <c r="Y808" s="2">
        <v>6.62</v>
      </c>
      <c r="Z808" s="2">
        <v>77.239999999999995</v>
      </c>
      <c r="AA808">
        <f t="shared" si="41"/>
        <v>-180.52739999999997</v>
      </c>
      <c r="AB808" s="2"/>
    </row>
    <row r="809" spans="20:28" x14ac:dyDescent="0.25">
      <c r="T809">
        <f t="shared" si="40"/>
        <v>6</v>
      </c>
      <c r="U809" t="s">
        <v>199</v>
      </c>
      <c r="V809" s="3">
        <v>40375.666666666664</v>
      </c>
      <c r="W809" s="27">
        <v>1</v>
      </c>
      <c r="X809" s="2">
        <v>49.88</v>
      </c>
      <c r="Y809" s="2">
        <v>6.62</v>
      </c>
      <c r="Z809" s="2">
        <v>77.239999999999995</v>
      </c>
      <c r="AA809">
        <f t="shared" si="41"/>
        <v>-181.12319999999994</v>
      </c>
      <c r="AB809" s="2"/>
    </row>
    <row r="810" spans="20:28" x14ac:dyDescent="0.25">
      <c r="T810">
        <f t="shared" si="40"/>
        <v>6</v>
      </c>
      <c r="U810" t="s">
        <v>199</v>
      </c>
      <c r="V810" s="3">
        <v>40375.708333333336</v>
      </c>
      <c r="W810" s="27">
        <v>1</v>
      </c>
      <c r="X810" s="2">
        <v>50.28</v>
      </c>
      <c r="Y810" s="2">
        <v>6.62</v>
      </c>
      <c r="Z810" s="2">
        <v>77.239999999999995</v>
      </c>
      <c r="AA810">
        <f t="shared" si="41"/>
        <v>-178.47519999999997</v>
      </c>
      <c r="AB810" s="2"/>
    </row>
    <row r="811" spans="20:28" x14ac:dyDescent="0.25">
      <c r="T811">
        <f t="shared" si="40"/>
        <v>6</v>
      </c>
      <c r="U811" t="s">
        <v>199</v>
      </c>
      <c r="V811" s="3">
        <v>40375.75</v>
      </c>
      <c r="W811" s="27">
        <v>1</v>
      </c>
      <c r="X811" s="2">
        <v>50.32</v>
      </c>
      <c r="Y811" s="2">
        <v>6.62</v>
      </c>
      <c r="Z811" s="2">
        <v>77.239999999999995</v>
      </c>
      <c r="AA811">
        <f t="shared" si="41"/>
        <v>-178.21039999999996</v>
      </c>
      <c r="AB811" s="2"/>
    </row>
    <row r="812" spans="20:28" x14ac:dyDescent="0.25">
      <c r="T812">
        <f t="shared" si="40"/>
        <v>6</v>
      </c>
      <c r="U812" t="s">
        <v>199</v>
      </c>
      <c r="V812" s="3">
        <v>40375.791666666664</v>
      </c>
      <c r="W812" s="27">
        <v>1</v>
      </c>
      <c r="X812" s="2">
        <v>50.03</v>
      </c>
      <c r="Y812" s="2">
        <v>6.62</v>
      </c>
      <c r="Z812" s="2">
        <v>77.239999999999995</v>
      </c>
      <c r="AA812">
        <f t="shared" si="41"/>
        <v>-180.13019999999997</v>
      </c>
      <c r="AB812" s="2"/>
    </row>
    <row r="813" spans="20:28" x14ac:dyDescent="0.25">
      <c r="T813">
        <f t="shared" si="40"/>
        <v>6</v>
      </c>
      <c r="V813" s="3">
        <v>40375.833333333336</v>
      </c>
      <c r="W813" s="27">
        <v>1</v>
      </c>
      <c r="X813" s="2">
        <v>49.07</v>
      </c>
      <c r="Y813" s="2">
        <v>36.32</v>
      </c>
      <c r="Z813" s="2">
        <v>36.32</v>
      </c>
      <c r="AA813">
        <f t="shared" si="41"/>
        <v>463.08</v>
      </c>
      <c r="AB813" s="2"/>
    </row>
    <row r="814" spans="20:28" x14ac:dyDescent="0.25">
      <c r="T814">
        <f t="shared" si="40"/>
        <v>6</v>
      </c>
      <c r="V814" s="3">
        <v>40375.875</v>
      </c>
      <c r="W814" s="27">
        <v>1</v>
      </c>
      <c r="X814" s="2">
        <v>48.95</v>
      </c>
      <c r="Y814" s="2">
        <v>36.32</v>
      </c>
      <c r="Z814" s="2">
        <v>36.32</v>
      </c>
      <c r="AA814">
        <f t="shared" si="41"/>
        <v>458.72160000000008</v>
      </c>
      <c r="AB814" s="2"/>
    </row>
    <row r="815" spans="20:28" x14ac:dyDescent="0.25">
      <c r="T815">
        <f t="shared" si="40"/>
        <v>6</v>
      </c>
      <c r="V815" s="3">
        <v>40375.916666666664</v>
      </c>
      <c r="W815" s="27">
        <v>1</v>
      </c>
      <c r="X815" s="2">
        <v>50.07</v>
      </c>
      <c r="Y815" s="2">
        <v>36.32</v>
      </c>
      <c r="Z815" s="2">
        <v>36.32</v>
      </c>
      <c r="AA815">
        <f t="shared" si="41"/>
        <v>499.4</v>
      </c>
      <c r="AB815" s="2"/>
    </row>
    <row r="816" spans="20:28" x14ac:dyDescent="0.25">
      <c r="T816">
        <f t="shared" si="40"/>
        <v>6</v>
      </c>
      <c r="V816" s="3">
        <v>40375.958333333336</v>
      </c>
      <c r="W816" s="27">
        <v>1</v>
      </c>
      <c r="X816" s="2">
        <v>48.39</v>
      </c>
      <c r="Y816" s="2">
        <v>36.32</v>
      </c>
      <c r="Z816" s="2">
        <v>36.32</v>
      </c>
      <c r="AA816">
        <f t="shared" si="41"/>
        <v>438.38240000000002</v>
      </c>
      <c r="AB816" s="2"/>
    </row>
    <row r="817" spans="20:28" x14ac:dyDescent="0.25">
      <c r="T817">
        <f t="shared" si="40"/>
        <v>7</v>
      </c>
      <c r="V817" s="3">
        <v>40376</v>
      </c>
      <c r="W817" s="27">
        <v>1</v>
      </c>
      <c r="X817" s="2">
        <v>47.95</v>
      </c>
      <c r="Y817" s="2">
        <v>54.73</v>
      </c>
      <c r="Z817" s="2">
        <v>54.73</v>
      </c>
      <c r="AA817">
        <f t="shared" si="41"/>
        <v>-371.06939999999963</v>
      </c>
    </row>
    <row r="818" spans="20:28" x14ac:dyDescent="0.25">
      <c r="T818">
        <f t="shared" si="40"/>
        <v>7</v>
      </c>
      <c r="V818" s="3">
        <v>40376.041666666664</v>
      </c>
      <c r="W818" s="27">
        <v>1</v>
      </c>
      <c r="X818" s="2">
        <v>45.44</v>
      </c>
      <c r="Y818" s="2">
        <v>54.73</v>
      </c>
      <c r="Z818" s="2">
        <v>54.73</v>
      </c>
      <c r="AA818">
        <f t="shared" si="41"/>
        <v>-508.44169999999991</v>
      </c>
      <c r="AB818" s="2"/>
    </row>
    <row r="819" spans="20:28" x14ac:dyDescent="0.25">
      <c r="T819">
        <f t="shared" si="40"/>
        <v>7</v>
      </c>
      <c r="V819" s="3">
        <v>40376.083333333336</v>
      </c>
      <c r="W819" s="27">
        <v>1</v>
      </c>
      <c r="X819" s="2">
        <v>42.46</v>
      </c>
      <c r="Y819" s="2">
        <v>54.73</v>
      </c>
      <c r="Z819" s="2">
        <v>54.73</v>
      </c>
      <c r="AA819">
        <f t="shared" si="41"/>
        <v>-671.53709999999978</v>
      </c>
      <c r="AB819" s="2"/>
    </row>
    <row r="820" spans="20:28" x14ac:dyDescent="0.25">
      <c r="T820">
        <f t="shared" si="40"/>
        <v>7</v>
      </c>
      <c r="V820" s="3">
        <v>40376.125</v>
      </c>
      <c r="W820" s="27">
        <v>1</v>
      </c>
      <c r="X820" s="2">
        <v>40.69</v>
      </c>
      <c r="Y820" s="2">
        <v>54.73</v>
      </c>
      <c r="Z820" s="2">
        <v>54.73</v>
      </c>
      <c r="AA820">
        <f t="shared" si="41"/>
        <v>-768.40919999999994</v>
      </c>
      <c r="AB820" s="2"/>
    </row>
    <row r="821" spans="20:28" x14ac:dyDescent="0.25">
      <c r="T821">
        <f t="shared" si="40"/>
        <v>7</v>
      </c>
      <c r="V821" s="3">
        <v>40376.166666666664</v>
      </c>
      <c r="W821" s="27">
        <v>1</v>
      </c>
      <c r="X821" s="2">
        <v>40.47</v>
      </c>
      <c r="Y821" s="2">
        <v>54.73</v>
      </c>
      <c r="Z821" s="2">
        <v>54.73</v>
      </c>
      <c r="AA821">
        <f t="shared" si="41"/>
        <v>-780.44979999999987</v>
      </c>
      <c r="AB821" s="2"/>
    </row>
    <row r="822" spans="20:28" x14ac:dyDescent="0.25">
      <c r="T822">
        <f t="shared" si="40"/>
        <v>7</v>
      </c>
      <c r="V822" s="3">
        <v>40376.208333333336</v>
      </c>
      <c r="W822" s="27">
        <v>1</v>
      </c>
      <c r="X822" s="2">
        <v>40.89</v>
      </c>
      <c r="Y822" s="2">
        <v>54.73</v>
      </c>
      <c r="Z822" s="2">
        <v>54.73</v>
      </c>
      <c r="AA822">
        <f t="shared" si="41"/>
        <v>-757.4631999999998</v>
      </c>
      <c r="AB822" s="2"/>
    </row>
    <row r="823" spans="20:28" x14ac:dyDescent="0.25">
      <c r="T823">
        <f t="shared" si="40"/>
        <v>7</v>
      </c>
      <c r="V823" s="3">
        <v>40376.25</v>
      </c>
      <c r="W823" s="27">
        <v>1</v>
      </c>
      <c r="X823" s="2">
        <v>41.73</v>
      </c>
      <c r="Y823" s="2">
        <v>54.73</v>
      </c>
      <c r="Z823" s="2">
        <v>54.73</v>
      </c>
      <c r="AA823">
        <f t="shared" si="41"/>
        <v>-711.49</v>
      </c>
      <c r="AB823" s="2"/>
    </row>
    <row r="824" spans="20:28" x14ac:dyDescent="0.25">
      <c r="T824">
        <f t="shared" si="40"/>
        <v>7</v>
      </c>
      <c r="V824" s="3">
        <v>40376.291666666664</v>
      </c>
      <c r="W824" s="27">
        <v>1</v>
      </c>
      <c r="X824" s="2">
        <v>42.82</v>
      </c>
      <c r="Y824" s="2">
        <v>54.73</v>
      </c>
      <c r="Z824" s="2">
        <v>54.73</v>
      </c>
      <c r="AA824">
        <f t="shared" si="41"/>
        <v>-651.83429999999976</v>
      </c>
      <c r="AB824" s="2"/>
    </row>
    <row r="825" spans="20:28" x14ac:dyDescent="0.25">
      <c r="T825">
        <f t="shared" si="40"/>
        <v>7</v>
      </c>
      <c r="U825" t="s">
        <v>199</v>
      </c>
      <c r="V825" s="3">
        <v>40376.333333333336</v>
      </c>
      <c r="W825" s="27">
        <v>1</v>
      </c>
      <c r="X825" s="2">
        <v>46.5</v>
      </c>
      <c r="Y825" s="2">
        <v>54.73</v>
      </c>
      <c r="Z825" s="2">
        <v>54.73</v>
      </c>
      <c r="AA825">
        <f t="shared" si="41"/>
        <v>-450.42789999999979</v>
      </c>
      <c r="AB825" s="2"/>
    </row>
    <row r="826" spans="20:28" x14ac:dyDescent="0.25">
      <c r="T826">
        <f t="shared" si="40"/>
        <v>7</v>
      </c>
      <c r="U826" t="s">
        <v>199</v>
      </c>
      <c r="V826" s="3">
        <v>40376.375</v>
      </c>
      <c r="W826" s="27">
        <v>1</v>
      </c>
      <c r="X826" s="2">
        <v>48.78</v>
      </c>
      <c r="Y826" s="2">
        <v>54.73</v>
      </c>
      <c r="Z826" s="2">
        <v>54.73</v>
      </c>
      <c r="AA826">
        <f t="shared" si="41"/>
        <v>-325.64349999999973</v>
      </c>
      <c r="AB826" s="2"/>
    </row>
    <row r="827" spans="20:28" x14ac:dyDescent="0.25">
      <c r="T827">
        <f t="shared" si="40"/>
        <v>7</v>
      </c>
      <c r="U827" t="s">
        <v>199</v>
      </c>
      <c r="V827" s="3">
        <v>40376.416666666664</v>
      </c>
      <c r="W827" s="27">
        <v>1</v>
      </c>
      <c r="X827" s="2">
        <v>48.58</v>
      </c>
      <c r="Y827" s="2">
        <v>54.73</v>
      </c>
      <c r="Z827" s="2">
        <v>54.73</v>
      </c>
      <c r="AA827">
        <f t="shared" si="41"/>
        <v>-336.58949999999993</v>
      </c>
      <c r="AB827" s="2"/>
    </row>
    <row r="828" spans="20:28" x14ac:dyDescent="0.25">
      <c r="T828">
        <f t="shared" si="40"/>
        <v>7</v>
      </c>
      <c r="U828" t="s">
        <v>199</v>
      </c>
      <c r="V828" s="3">
        <v>40376.458333333336</v>
      </c>
      <c r="W828" s="27">
        <v>1</v>
      </c>
      <c r="X828" s="2">
        <v>49.01</v>
      </c>
      <c r="Y828" s="2">
        <v>54.73</v>
      </c>
      <c r="Z828" s="2">
        <v>54.73</v>
      </c>
      <c r="AA828">
        <f t="shared" si="41"/>
        <v>-313.05559999999991</v>
      </c>
      <c r="AB828" s="2"/>
    </row>
    <row r="829" spans="20:28" x14ac:dyDescent="0.25">
      <c r="T829">
        <f t="shared" si="40"/>
        <v>7</v>
      </c>
      <c r="U829" t="s">
        <v>199</v>
      </c>
      <c r="V829" s="3">
        <v>40376.5</v>
      </c>
      <c r="W829" s="27">
        <v>1</v>
      </c>
      <c r="X829" s="2">
        <v>48.7</v>
      </c>
      <c r="Y829" s="2">
        <v>54.73</v>
      </c>
      <c r="Z829" s="2">
        <v>54.73</v>
      </c>
      <c r="AA829">
        <f t="shared" si="41"/>
        <v>-330.02189999999968</v>
      </c>
      <c r="AB829" s="2"/>
    </row>
    <row r="830" spans="20:28" x14ac:dyDescent="0.25">
      <c r="T830">
        <f t="shared" si="40"/>
        <v>7</v>
      </c>
      <c r="U830" t="s">
        <v>199</v>
      </c>
      <c r="V830" s="3">
        <v>40376.541666666664</v>
      </c>
      <c r="W830" s="27">
        <v>1</v>
      </c>
      <c r="X830" s="2">
        <v>46.19</v>
      </c>
      <c r="Y830" s="2">
        <v>54.73</v>
      </c>
      <c r="Z830" s="2">
        <v>54.73</v>
      </c>
      <c r="AA830">
        <f t="shared" si="41"/>
        <v>-467.3941999999999</v>
      </c>
      <c r="AB830" s="2"/>
    </row>
    <row r="831" spans="20:28" x14ac:dyDescent="0.25">
      <c r="T831">
        <f t="shared" si="40"/>
        <v>7</v>
      </c>
      <c r="U831" t="s">
        <v>199</v>
      </c>
      <c r="V831" s="3">
        <v>40376.583333333336</v>
      </c>
      <c r="W831" s="27">
        <v>1</v>
      </c>
      <c r="X831" s="2">
        <v>45.42</v>
      </c>
      <c r="Y831" s="2">
        <v>54.73</v>
      </c>
      <c r="Z831" s="2">
        <v>54.73</v>
      </c>
      <c r="AA831">
        <f t="shared" si="41"/>
        <v>-509.5362999999997</v>
      </c>
      <c r="AB831" s="2"/>
    </row>
    <row r="832" spans="20:28" x14ac:dyDescent="0.25">
      <c r="T832">
        <f t="shared" si="40"/>
        <v>7</v>
      </c>
      <c r="U832" t="s">
        <v>199</v>
      </c>
      <c r="V832" s="3">
        <v>40376.625</v>
      </c>
      <c r="W832" s="27">
        <v>1</v>
      </c>
      <c r="X832" s="2">
        <v>44.72</v>
      </c>
      <c r="Y832" s="2">
        <v>54.73</v>
      </c>
      <c r="Z832" s="2">
        <v>54.73</v>
      </c>
      <c r="AA832">
        <f t="shared" si="41"/>
        <v>-547.8472999999999</v>
      </c>
      <c r="AB832" s="2"/>
    </row>
    <row r="833" spans="20:28" x14ac:dyDescent="0.25">
      <c r="T833">
        <f t="shared" si="40"/>
        <v>7</v>
      </c>
      <c r="U833" t="s">
        <v>199</v>
      </c>
      <c r="V833" s="3">
        <v>40376.666666666664</v>
      </c>
      <c r="W833" s="27">
        <v>1</v>
      </c>
      <c r="X833" s="2">
        <v>43.4</v>
      </c>
      <c r="Y833" s="2">
        <v>54.73</v>
      </c>
      <c r="Z833" s="2">
        <v>54.73</v>
      </c>
      <c r="AA833">
        <f t="shared" si="41"/>
        <v>-620.09089999999992</v>
      </c>
      <c r="AB833" s="2"/>
    </row>
    <row r="834" spans="20:28" x14ac:dyDescent="0.25">
      <c r="T834">
        <f t="shared" ref="T834:T897" si="42">WEEKDAY(V834)</f>
        <v>7</v>
      </c>
      <c r="U834" t="s">
        <v>199</v>
      </c>
      <c r="V834" s="3">
        <v>40376.708333333336</v>
      </c>
      <c r="W834" s="27">
        <v>1</v>
      </c>
      <c r="X834" s="2">
        <v>44.69</v>
      </c>
      <c r="Y834" s="2">
        <v>54.73</v>
      </c>
      <c r="Z834" s="2">
        <v>54.73</v>
      </c>
      <c r="AA834">
        <f t="shared" ref="AA834:AA897" si="43">W834*Y834*(X834-Z834)</f>
        <v>-549.48919999999987</v>
      </c>
      <c r="AB834" s="2"/>
    </row>
    <row r="835" spans="20:28" x14ac:dyDescent="0.25">
      <c r="T835">
        <f t="shared" si="42"/>
        <v>7</v>
      </c>
      <c r="U835" t="s">
        <v>199</v>
      </c>
      <c r="V835" s="3">
        <v>40376.75</v>
      </c>
      <c r="W835" s="27">
        <v>1</v>
      </c>
      <c r="X835" s="2">
        <v>45.48</v>
      </c>
      <c r="Y835" s="2">
        <v>54.73</v>
      </c>
      <c r="Z835" s="2">
        <v>54.73</v>
      </c>
      <c r="AA835">
        <f t="shared" si="43"/>
        <v>-506.2525</v>
      </c>
      <c r="AB835" s="2"/>
    </row>
    <row r="836" spans="20:28" x14ac:dyDescent="0.25">
      <c r="T836">
        <f t="shared" si="42"/>
        <v>7</v>
      </c>
      <c r="U836" t="s">
        <v>199</v>
      </c>
      <c r="V836" s="3">
        <v>40376.791666666664</v>
      </c>
      <c r="W836" s="27">
        <v>1</v>
      </c>
      <c r="X836" s="2">
        <v>45.44</v>
      </c>
      <c r="Y836" s="2">
        <v>54.73</v>
      </c>
      <c r="Z836" s="2">
        <v>54.73</v>
      </c>
      <c r="AA836">
        <f t="shared" si="43"/>
        <v>-508.44169999999991</v>
      </c>
      <c r="AB836" s="2"/>
    </row>
    <row r="837" spans="20:28" x14ac:dyDescent="0.25">
      <c r="T837">
        <f t="shared" si="42"/>
        <v>7</v>
      </c>
      <c r="V837" s="3">
        <v>40376.833333333336</v>
      </c>
      <c r="W837" s="27">
        <v>1</v>
      </c>
      <c r="X837" s="2">
        <v>44.25</v>
      </c>
      <c r="Y837" s="2">
        <v>54.73</v>
      </c>
      <c r="Z837" s="2">
        <v>54.73</v>
      </c>
      <c r="AA837">
        <f t="shared" si="43"/>
        <v>-573.57039999999984</v>
      </c>
      <c r="AB837" s="2"/>
    </row>
    <row r="838" spans="20:28" x14ac:dyDescent="0.25">
      <c r="T838">
        <f t="shared" si="42"/>
        <v>7</v>
      </c>
      <c r="V838" s="3">
        <v>40376.875</v>
      </c>
      <c r="W838" s="27">
        <v>1</v>
      </c>
      <c r="X838" s="2">
        <v>44.74</v>
      </c>
      <c r="Y838" s="2">
        <v>54.73</v>
      </c>
      <c r="Z838" s="2">
        <v>54.73</v>
      </c>
      <c r="AA838">
        <f t="shared" si="43"/>
        <v>-546.75269999999966</v>
      </c>
      <c r="AB838" s="2"/>
    </row>
    <row r="839" spans="20:28" x14ac:dyDescent="0.25">
      <c r="T839">
        <f t="shared" si="42"/>
        <v>7</v>
      </c>
      <c r="V839" s="3">
        <v>40376.916666666664</v>
      </c>
      <c r="W839" s="27">
        <v>1</v>
      </c>
      <c r="X839" s="2">
        <v>47.64</v>
      </c>
      <c r="Y839" s="2">
        <v>54.73</v>
      </c>
      <c r="Z839" s="2">
        <v>54.73</v>
      </c>
      <c r="AA839">
        <f t="shared" si="43"/>
        <v>-388.03569999999979</v>
      </c>
      <c r="AB839" s="2"/>
    </row>
    <row r="840" spans="20:28" x14ac:dyDescent="0.25">
      <c r="T840">
        <f t="shared" si="42"/>
        <v>7</v>
      </c>
      <c r="V840" s="3">
        <v>40376.958333333336</v>
      </c>
      <c r="W840" s="27">
        <v>1</v>
      </c>
      <c r="X840" s="2">
        <v>44.86</v>
      </c>
      <c r="Y840" s="2">
        <v>54.73</v>
      </c>
      <c r="Z840" s="2">
        <v>54.73</v>
      </c>
      <c r="AA840">
        <f t="shared" si="43"/>
        <v>-540.18509999999981</v>
      </c>
      <c r="AB840" s="2"/>
    </row>
    <row r="841" spans="20:28" x14ac:dyDescent="0.25">
      <c r="T841">
        <f t="shared" si="42"/>
        <v>1</v>
      </c>
      <c r="V841" s="3">
        <v>40377</v>
      </c>
      <c r="W841" s="27">
        <v>1</v>
      </c>
      <c r="X841" s="2">
        <v>43.98</v>
      </c>
      <c r="Y841" s="2">
        <v>94.43</v>
      </c>
      <c r="Z841" s="2">
        <v>94.43</v>
      </c>
      <c r="AA841">
        <f t="shared" si="43"/>
        <v>-4763.9935000000014</v>
      </c>
    </row>
    <row r="842" spans="20:28" x14ac:dyDescent="0.25">
      <c r="T842">
        <f t="shared" si="42"/>
        <v>1</v>
      </c>
      <c r="V842" s="3">
        <v>40377.041666666664</v>
      </c>
      <c r="W842" s="27">
        <v>1</v>
      </c>
      <c r="X842" s="2">
        <v>43.31</v>
      </c>
      <c r="Y842" s="2">
        <v>94.43</v>
      </c>
      <c r="Z842" s="2">
        <v>94.43</v>
      </c>
      <c r="AA842">
        <f t="shared" si="43"/>
        <v>-4827.2616000000007</v>
      </c>
      <c r="AB842" s="2"/>
    </row>
    <row r="843" spans="20:28" x14ac:dyDescent="0.25">
      <c r="T843">
        <f t="shared" si="42"/>
        <v>1</v>
      </c>
      <c r="V843" s="3">
        <v>40377.083333333336</v>
      </c>
      <c r="W843" s="27">
        <v>1</v>
      </c>
      <c r="X843" s="2">
        <v>41.26</v>
      </c>
      <c r="Y843" s="2">
        <v>94.43</v>
      </c>
      <c r="Z843" s="2">
        <v>94.43</v>
      </c>
      <c r="AA843">
        <f t="shared" si="43"/>
        <v>-5020.843100000001</v>
      </c>
      <c r="AB843" s="2"/>
    </row>
    <row r="844" spans="20:28" x14ac:dyDescent="0.25">
      <c r="T844">
        <f t="shared" si="42"/>
        <v>1</v>
      </c>
      <c r="V844" s="3">
        <v>40377.125</v>
      </c>
      <c r="W844" s="27">
        <v>1</v>
      </c>
      <c r="X844" s="2">
        <v>38.97</v>
      </c>
      <c r="Y844" s="2">
        <v>94.43</v>
      </c>
      <c r="Z844" s="2">
        <v>94.43</v>
      </c>
      <c r="AA844">
        <f t="shared" si="43"/>
        <v>-5237.0878000000012</v>
      </c>
      <c r="AB844" s="2"/>
    </row>
    <row r="845" spans="20:28" x14ac:dyDescent="0.25">
      <c r="T845">
        <f t="shared" si="42"/>
        <v>1</v>
      </c>
      <c r="V845" s="3">
        <v>40377.166666666664</v>
      </c>
      <c r="W845" s="27">
        <v>1</v>
      </c>
      <c r="X845" s="2">
        <v>35.75</v>
      </c>
      <c r="Y845" s="2">
        <v>94.43</v>
      </c>
      <c r="Z845" s="2">
        <v>94.43</v>
      </c>
      <c r="AA845">
        <f t="shared" si="43"/>
        <v>-5541.1524000000009</v>
      </c>
      <c r="AB845" s="2"/>
    </row>
    <row r="846" spans="20:28" x14ac:dyDescent="0.25">
      <c r="T846">
        <f t="shared" si="42"/>
        <v>1</v>
      </c>
      <c r="V846" s="3">
        <v>40377.208333333336</v>
      </c>
      <c r="W846" s="27">
        <v>1</v>
      </c>
      <c r="X846" s="2">
        <v>35.119999999999997</v>
      </c>
      <c r="Y846" s="2">
        <v>94.43</v>
      </c>
      <c r="Z846" s="2">
        <v>94.43</v>
      </c>
      <c r="AA846">
        <f t="shared" si="43"/>
        <v>-5600.6433000000015</v>
      </c>
      <c r="AB846" s="2"/>
    </row>
    <row r="847" spans="20:28" x14ac:dyDescent="0.25">
      <c r="T847">
        <f t="shared" si="42"/>
        <v>1</v>
      </c>
      <c r="V847" s="3">
        <v>40377.25</v>
      </c>
      <c r="W847" s="27">
        <v>1</v>
      </c>
      <c r="X847" s="2">
        <v>37.08</v>
      </c>
      <c r="Y847" s="2">
        <v>94.43</v>
      </c>
      <c r="Z847" s="2">
        <v>94.43</v>
      </c>
      <c r="AA847">
        <f t="shared" si="43"/>
        <v>-5415.5605000000014</v>
      </c>
      <c r="AB847" s="2"/>
    </row>
    <row r="848" spans="20:28" x14ac:dyDescent="0.25">
      <c r="T848">
        <f t="shared" si="42"/>
        <v>1</v>
      </c>
      <c r="V848" s="3">
        <v>40377.291666666664</v>
      </c>
      <c r="W848" s="27">
        <v>1</v>
      </c>
      <c r="X848" s="2">
        <v>38.409999999999997</v>
      </c>
      <c r="Y848" s="2">
        <v>94.43</v>
      </c>
      <c r="Z848" s="2">
        <v>94.43</v>
      </c>
      <c r="AA848">
        <f t="shared" si="43"/>
        <v>-5289.9686000000011</v>
      </c>
      <c r="AB848" s="2"/>
    </row>
    <row r="849" spans="20:28" x14ac:dyDescent="0.25">
      <c r="T849">
        <f t="shared" si="42"/>
        <v>1</v>
      </c>
      <c r="U849" t="s">
        <v>199</v>
      </c>
      <c r="V849" s="3">
        <v>40377.333333333336</v>
      </c>
      <c r="W849" s="27">
        <v>1</v>
      </c>
      <c r="X849" s="2">
        <v>42.23</v>
      </c>
      <c r="Y849" s="2">
        <v>94.43</v>
      </c>
      <c r="Z849" s="2">
        <v>94.43</v>
      </c>
      <c r="AA849">
        <f t="shared" si="43"/>
        <v>-4929.246000000001</v>
      </c>
      <c r="AB849" s="2"/>
    </row>
    <row r="850" spans="20:28" x14ac:dyDescent="0.25">
      <c r="T850">
        <f t="shared" si="42"/>
        <v>1</v>
      </c>
      <c r="U850" t="s">
        <v>199</v>
      </c>
      <c r="V850" s="3">
        <v>40377.375</v>
      </c>
      <c r="W850" s="27">
        <v>1</v>
      </c>
      <c r="X850" s="2">
        <v>44.83</v>
      </c>
      <c r="Y850" s="2">
        <v>94.43</v>
      </c>
      <c r="Z850" s="2">
        <v>94.43</v>
      </c>
      <c r="AA850">
        <f t="shared" si="43"/>
        <v>-4683.728000000001</v>
      </c>
      <c r="AB850" s="2"/>
    </row>
    <row r="851" spans="20:28" x14ac:dyDescent="0.25">
      <c r="T851">
        <f t="shared" si="42"/>
        <v>1</v>
      </c>
      <c r="U851" t="s">
        <v>199</v>
      </c>
      <c r="V851" s="3">
        <v>40377.416666666664</v>
      </c>
      <c r="W851" s="27">
        <v>1</v>
      </c>
      <c r="X851" s="2">
        <v>43.95</v>
      </c>
      <c r="Y851" s="2">
        <v>94.43</v>
      </c>
      <c r="Z851" s="2">
        <v>94.43</v>
      </c>
      <c r="AA851">
        <f t="shared" si="43"/>
        <v>-4766.8264000000008</v>
      </c>
      <c r="AB851" s="2"/>
    </row>
    <row r="852" spans="20:28" x14ac:dyDescent="0.25">
      <c r="T852">
        <f t="shared" si="42"/>
        <v>1</v>
      </c>
      <c r="U852" t="s">
        <v>199</v>
      </c>
      <c r="V852" s="3">
        <v>40377.458333333336</v>
      </c>
      <c r="W852" s="27">
        <v>1</v>
      </c>
      <c r="X852" s="2">
        <v>44.96</v>
      </c>
      <c r="Y852" s="2">
        <v>94.43</v>
      </c>
      <c r="Z852" s="2">
        <v>94.43</v>
      </c>
      <c r="AA852">
        <f t="shared" si="43"/>
        <v>-4671.4521000000013</v>
      </c>
      <c r="AB852" s="2"/>
    </row>
    <row r="853" spans="20:28" x14ac:dyDescent="0.25">
      <c r="T853">
        <f t="shared" si="42"/>
        <v>1</v>
      </c>
      <c r="U853" t="s">
        <v>199</v>
      </c>
      <c r="V853" s="3">
        <v>40377.5</v>
      </c>
      <c r="W853" s="27">
        <v>1</v>
      </c>
      <c r="X853" s="2">
        <v>45.52</v>
      </c>
      <c r="Y853" s="2">
        <v>94.43</v>
      </c>
      <c r="Z853" s="2">
        <v>94.43</v>
      </c>
      <c r="AA853">
        <f t="shared" si="43"/>
        <v>-4618.5713000000005</v>
      </c>
      <c r="AB853" s="2"/>
    </row>
    <row r="854" spans="20:28" x14ac:dyDescent="0.25">
      <c r="T854">
        <f t="shared" si="42"/>
        <v>1</v>
      </c>
      <c r="U854" t="s">
        <v>199</v>
      </c>
      <c r="V854" s="3">
        <v>40377.541666666664</v>
      </c>
      <c r="W854" s="27">
        <v>1</v>
      </c>
      <c r="X854" s="2">
        <v>43.95</v>
      </c>
      <c r="Y854" s="2">
        <v>94.43</v>
      </c>
      <c r="Z854" s="2">
        <v>94.43</v>
      </c>
      <c r="AA854">
        <f t="shared" si="43"/>
        <v>-4766.8264000000008</v>
      </c>
      <c r="AB854" s="2"/>
    </row>
    <row r="855" spans="20:28" x14ac:dyDescent="0.25">
      <c r="T855">
        <f t="shared" si="42"/>
        <v>1</v>
      </c>
      <c r="U855" t="s">
        <v>199</v>
      </c>
      <c r="V855" s="3">
        <v>40377.583333333336</v>
      </c>
      <c r="W855" s="27">
        <v>1</v>
      </c>
      <c r="X855" s="2">
        <v>43.88</v>
      </c>
      <c r="Y855" s="2">
        <v>94.43</v>
      </c>
      <c r="Z855" s="2">
        <v>94.43</v>
      </c>
      <c r="AA855">
        <f t="shared" si="43"/>
        <v>-4773.4365000000007</v>
      </c>
      <c r="AB855" s="2"/>
    </row>
    <row r="856" spans="20:28" x14ac:dyDescent="0.25">
      <c r="T856">
        <f t="shared" si="42"/>
        <v>1</v>
      </c>
      <c r="U856" t="s">
        <v>199</v>
      </c>
      <c r="V856" s="3">
        <v>40377.625</v>
      </c>
      <c r="W856" s="27">
        <v>1</v>
      </c>
      <c r="X856" s="2">
        <v>43.37</v>
      </c>
      <c r="Y856" s="2">
        <v>94.43</v>
      </c>
      <c r="Z856" s="2">
        <v>94.43</v>
      </c>
      <c r="AA856">
        <f t="shared" si="43"/>
        <v>-4821.595800000001</v>
      </c>
      <c r="AB856" s="2"/>
    </row>
    <row r="857" spans="20:28" x14ac:dyDescent="0.25">
      <c r="T857">
        <f t="shared" si="42"/>
        <v>1</v>
      </c>
      <c r="U857" t="s">
        <v>199</v>
      </c>
      <c r="V857" s="3">
        <v>40377.666666666664</v>
      </c>
      <c r="W857" s="27">
        <v>1</v>
      </c>
      <c r="X857" s="2">
        <v>42.44</v>
      </c>
      <c r="Y857" s="2">
        <v>94.43</v>
      </c>
      <c r="Z857" s="2">
        <v>94.43</v>
      </c>
      <c r="AA857">
        <f t="shared" si="43"/>
        <v>-4909.4157000000014</v>
      </c>
      <c r="AB857" s="2"/>
    </row>
    <row r="858" spans="20:28" x14ac:dyDescent="0.25">
      <c r="T858">
        <f t="shared" si="42"/>
        <v>1</v>
      </c>
      <c r="U858" t="s">
        <v>199</v>
      </c>
      <c r="V858" s="3">
        <v>40377.708333333336</v>
      </c>
      <c r="W858" s="27">
        <v>1</v>
      </c>
      <c r="X858" s="2">
        <v>43.23</v>
      </c>
      <c r="Y858" s="2">
        <v>94.43</v>
      </c>
      <c r="Z858" s="2">
        <v>94.43</v>
      </c>
      <c r="AA858">
        <f t="shared" si="43"/>
        <v>-4834.8160000000016</v>
      </c>
      <c r="AB858" s="2"/>
    </row>
    <row r="859" spans="20:28" x14ac:dyDescent="0.25">
      <c r="T859">
        <f t="shared" si="42"/>
        <v>1</v>
      </c>
      <c r="U859" t="s">
        <v>199</v>
      </c>
      <c r="V859" s="3">
        <v>40377.75</v>
      </c>
      <c r="W859" s="27">
        <v>1</v>
      </c>
      <c r="X859" s="2">
        <v>45.64</v>
      </c>
      <c r="Y859" s="2">
        <v>94.43</v>
      </c>
      <c r="Z859" s="2">
        <v>94.43</v>
      </c>
      <c r="AA859">
        <f t="shared" si="43"/>
        <v>-4607.239700000001</v>
      </c>
      <c r="AB859" s="2"/>
    </row>
    <row r="860" spans="20:28" x14ac:dyDescent="0.25">
      <c r="T860">
        <f t="shared" si="42"/>
        <v>1</v>
      </c>
      <c r="U860" t="s">
        <v>199</v>
      </c>
      <c r="V860" s="3">
        <v>40377.791666666664</v>
      </c>
      <c r="W860" s="27">
        <v>1</v>
      </c>
      <c r="X860" s="2">
        <v>47.15</v>
      </c>
      <c r="Y860" s="2">
        <v>94.43</v>
      </c>
      <c r="Z860" s="2">
        <v>94.43</v>
      </c>
      <c r="AA860">
        <f t="shared" si="43"/>
        <v>-4464.6504000000014</v>
      </c>
      <c r="AB860" s="2"/>
    </row>
    <row r="861" spans="20:28" x14ac:dyDescent="0.25">
      <c r="T861">
        <f t="shared" si="42"/>
        <v>1</v>
      </c>
      <c r="V861" s="3">
        <v>40377.833333333336</v>
      </c>
      <c r="W861" s="27">
        <v>1</v>
      </c>
      <c r="X861" s="2">
        <v>47.23</v>
      </c>
      <c r="Y861" s="2">
        <v>94.43</v>
      </c>
      <c r="Z861" s="2">
        <v>94.43</v>
      </c>
      <c r="AA861">
        <f t="shared" si="43"/>
        <v>-4457.0960000000014</v>
      </c>
      <c r="AB861" s="2"/>
    </row>
    <row r="862" spans="20:28" x14ac:dyDescent="0.25">
      <c r="T862">
        <f t="shared" si="42"/>
        <v>1</v>
      </c>
      <c r="V862" s="3">
        <v>40377.875</v>
      </c>
      <c r="W862" s="27">
        <v>1</v>
      </c>
      <c r="X862" s="2">
        <v>48.16</v>
      </c>
      <c r="Y862" s="2">
        <v>94.43</v>
      </c>
      <c r="Z862" s="2">
        <v>94.43</v>
      </c>
      <c r="AA862">
        <f t="shared" si="43"/>
        <v>-4369.276100000001</v>
      </c>
      <c r="AB862" s="2"/>
    </row>
    <row r="863" spans="20:28" x14ac:dyDescent="0.25">
      <c r="T863">
        <f t="shared" si="42"/>
        <v>1</v>
      </c>
      <c r="V863" s="3">
        <v>40377.916666666664</v>
      </c>
      <c r="W863" s="27">
        <v>1</v>
      </c>
      <c r="X863" s="2">
        <v>48.64</v>
      </c>
      <c r="Y863" s="2">
        <v>94.43</v>
      </c>
      <c r="Z863" s="2">
        <v>94.43</v>
      </c>
      <c r="AA863">
        <f t="shared" si="43"/>
        <v>-4323.949700000001</v>
      </c>
      <c r="AB863" s="2"/>
    </row>
    <row r="864" spans="20:28" x14ac:dyDescent="0.25">
      <c r="T864">
        <f t="shared" si="42"/>
        <v>1</v>
      </c>
      <c r="V864" s="3">
        <v>40377.958333333336</v>
      </c>
      <c r="W864" s="27">
        <v>1</v>
      </c>
      <c r="X864" s="2">
        <v>47.6</v>
      </c>
      <c r="Y864" s="2">
        <v>94.43</v>
      </c>
      <c r="Z864" s="2">
        <v>94.43</v>
      </c>
      <c r="AA864">
        <f t="shared" si="43"/>
        <v>-4422.1569000000009</v>
      </c>
      <c r="AB864" s="2"/>
    </row>
    <row r="865" spans="20:28" x14ac:dyDescent="0.25">
      <c r="T865">
        <f t="shared" si="42"/>
        <v>2</v>
      </c>
      <c r="V865" s="3">
        <v>40378</v>
      </c>
      <c r="W865" s="27">
        <v>1</v>
      </c>
      <c r="X865" s="2">
        <v>44.48</v>
      </c>
      <c r="Y865" s="2">
        <v>50.14</v>
      </c>
      <c r="Z865" s="2">
        <v>50.14</v>
      </c>
      <c r="AA865">
        <f t="shared" si="43"/>
        <v>-283.79240000000021</v>
      </c>
    </row>
    <row r="866" spans="20:28" x14ac:dyDescent="0.25">
      <c r="T866">
        <f t="shared" si="42"/>
        <v>2</v>
      </c>
      <c r="V866" s="3">
        <v>40378.041666666664</v>
      </c>
      <c r="W866" s="27">
        <v>1</v>
      </c>
      <c r="X866" s="2">
        <v>41.99</v>
      </c>
      <c r="Y866" s="2">
        <v>50.14</v>
      </c>
      <c r="Z866" s="2">
        <v>50.14</v>
      </c>
      <c r="AA866">
        <f t="shared" si="43"/>
        <v>-408.64099999999991</v>
      </c>
      <c r="AB866" s="2"/>
    </row>
    <row r="867" spans="20:28" x14ac:dyDescent="0.25">
      <c r="T867">
        <f t="shared" si="42"/>
        <v>2</v>
      </c>
      <c r="V867" s="3">
        <v>40378.083333333336</v>
      </c>
      <c r="W867" s="27">
        <v>1</v>
      </c>
      <c r="X867" s="2">
        <v>39.44</v>
      </c>
      <c r="Y867" s="2">
        <v>50.14</v>
      </c>
      <c r="Z867" s="2">
        <v>50.14</v>
      </c>
      <c r="AA867">
        <f t="shared" si="43"/>
        <v>-536.49800000000016</v>
      </c>
      <c r="AB867" s="2"/>
    </row>
    <row r="868" spans="20:28" x14ac:dyDescent="0.25">
      <c r="T868">
        <f t="shared" si="42"/>
        <v>2</v>
      </c>
      <c r="V868" s="3">
        <v>40378.125</v>
      </c>
      <c r="W868" s="27">
        <v>1</v>
      </c>
      <c r="X868" s="2">
        <v>38.369999999999997</v>
      </c>
      <c r="Y868" s="2">
        <v>50.14</v>
      </c>
      <c r="Z868" s="2">
        <v>50.14</v>
      </c>
      <c r="AA868">
        <f t="shared" si="43"/>
        <v>-590.14780000000019</v>
      </c>
      <c r="AB868" s="2"/>
    </row>
    <row r="869" spans="20:28" x14ac:dyDescent="0.25">
      <c r="T869">
        <f t="shared" si="42"/>
        <v>2</v>
      </c>
      <c r="V869" s="3">
        <v>40378.166666666664</v>
      </c>
      <c r="W869" s="27">
        <v>1</v>
      </c>
      <c r="X869" s="2">
        <v>37.94</v>
      </c>
      <c r="Y869" s="2">
        <v>50.14</v>
      </c>
      <c r="Z869" s="2">
        <v>50.14</v>
      </c>
      <c r="AA869">
        <f t="shared" si="43"/>
        <v>-611.7080000000002</v>
      </c>
      <c r="AB869" s="2"/>
    </row>
    <row r="870" spans="20:28" x14ac:dyDescent="0.25">
      <c r="T870">
        <f t="shared" si="42"/>
        <v>2</v>
      </c>
      <c r="V870" s="3">
        <v>40378.208333333336</v>
      </c>
      <c r="W870" s="27">
        <v>1</v>
      </c>
      <c r="X870" s="2">
        <v>41.52</v>
      </c>
      <c r="Y870" s="2">
        <v>50.14</v>
      </c>
      <c r="Z870" s="2">
        <v>50.14</v>
      </c>
      <c r="AA870">
        <f t="shared" si="43"/>
        <v>-432.20679999999987</v>
      </c>
      <c r="AB870" s="2"/>
    </row>
    <row r="871" spans="20:28" x14ac:dyDescent="0.25">
      <c r="T871">
        <f t="shared" si="42"/>
        <v>2</v>
      </c>
      <c r="V871" s="3">
        <v>40378.25</v>
      </c>
      <c r="W871" s="27">
        <v>1</v>
      </c>
      <c r="X871" s="2">
        <v>46.73</v>
      </c>
      <c r="Y871" s="2">
        <v>50.14</v>
      </c>
      <c r="Z871" s="2">
        <v>50.14</v>
      </c>
      <c r="AA871">
        <f t="shared" si="43"/>
        <v>-170.97740000000019</v>
      </c>
      <c r="AB871" s="2"/>
    </row>
    <row r="872" spans="20:28" x14ac:dyDescent="0.25">
      <c r="T872">
        <f t="shared" si="42"/>
        <v>2</v>
      </c>
      <c r="V872" s="3">
        <v>40378.291666666664</v>
      </c>
      <c r="W872" s="27">
        <v>1</v>
      </c>
      <c r="X872" s="2">
        <v>48.24</v>
      </c>
      <c r="Y872" s="2">
        <v>50.14</v>
      </c>
      <c r="Z872" s="2">
        <v>50.14</v>
      </c>
      <c r="AA872">
        <f t="shared" si="43"/>
        <v>-95.265999999999934</v>
      </c>
      <c r="AB872" s="2"/>
    </row>
    <row r="873" spans="20:28" x14ac:dyDescent="0.25">
      <c r="T873">
        <f t="shared" si="42"/>
        <v>2</v>
      </c>
      <c r="U873" t="s">
        <v>199</v>
      </c>
      <c r="V873" s="3">
        <v>40378.333333333336</v>
      </c>
      <c r="W873" s="27">
        <v>1</v>
      </c>
      <c r="X873" s="2">
        <v>48.58</v>
      </c>
      <c r="Y873" s="2">
        <v>7.41</v>
      </c>
      <c r="Z873" s="2">
        <v>91.65</v>
      </c>
      <c r="AA873">
        <f t="shared" si="43"/>
        <v>-319.14870000000008</v>
      </c>
      <c r="AB873" s="2"/>
    </row>
    <row r="874" spans="20:28" x14ac:dyDescent="0.25">
      <c r="T874">
        <f t="shared" si="42"/>
        <v>2</v>
      </c>
      <c r="U874" t="s">
        <v>199</v>
      </c>
      <c r="V874" s="3">
        <v>40378.375</v>
      </c>
      <c r="W874" s="27">
        <v>1</v>
      </c>
      <c r="X874" s="2">
        <v>48.83</v>
      </c>
      <c r="Y874" s="2">
        <v>7.41</v>
      </c>
      <c r="Z874" s="2">
        <v>91.65</v>
      </c>
      <c r="AA874">
        <f t="shared" si="43"/>
        <v>-317.29620000000006</v>
      </c>
      <c r="AB874" s="2"/>
    </row>
    <row r="875" spans="20:28" x14ac:dyDescent="0.25">
      <c r="T875">
        <f t="shared" si="42"/>
        <v>2</v>
      </c>
      <c r="U875" t="s">
        <v>199</v>
      </c>
      <c r="V875" s="3">
        <v>40378.416666666664</v>
      </c>
      <c r="W875" s="27">
        <v>1</v>
      </c>
      <c r="X875" s="2">
        <v>48.86</v>
      </c>
      <c r="Y875" s="2">
        <v>7.41</v>
      </c>
      <c r="Z875" s="2">
        <v>91.65</v>
      </c>
      <c r="AA875">
        <f t="shared" si="43"/>
        <v>-317.07390000000004</v>
      </c>
      <c r="AB875" s="2"/>
    </row>
    <row r="876" spans="20:28" x14ac:dyDescent="0.25">
      <c r="T876">
        <f t="shared" si="42"/>
        <v>2</v>
      </c>
      <c r="U876" t="s">
        <v>199</v>
      </c>
      <c r="V876" s="3">
        <v>40378.458333333336</v>
      </c>
      <c r="W876" s="27">
        <v>1</v>
      </c>
      <c r="X876" s="2">
        <v>48.84</v>
      </c>
      <c r="Y876" s="2">
        <v>7.41</v>
      </c>
      <c r="Z876" s="2">
        <v>91.65</v>
      </c>
      <c r="AA876">
        <f t="shared" si="43"/>
        <v>-317.22210000000001</v>
      </c>
      <c r="AB876" s="2"/>
    </row>
    <row r="877" spans="20:28" x14ac:dyDescent="0.25">
      <c r="T877">
        <f t="shared" si="42"/>
        <v>2</v>
      </c>
      <c r="U877" t="s">
        <v>199</v>
      </c>
      <c r="V877" s="3">
        <v>40378.5</v>
      </c>
      <c r="W877" s="27">
        <v>1</v>
      </c>
      <c r="X877" s="2">
        <v>48.84</v>
      </c>
      <c r="Y877" s="2">
        <v>7.41</v>
      </c>
      <c r="Z877" s="2">
        <v>91.65</v>
      </c>
      <c r="AA877">
        <f t="shared" si="43"/>
        <v>-317.22210000000001</v>
      </c>
      <c r="AB877" s="2"/>
    </row>
    <row r="878" spans="20:28" x14ac:dyDescent="0.25">
      <c r="T878">
        <f t="shared" si="42"/>
        <v>2</v>
      </c>
      <c r="U878" t="s">
        <v>199</v>
      </c>
      <c r="V878" s="3">
        <v>40378.541666666664</v>
      </c>
      <c r="W878" s="27">
        <v>1</v>
      </c>
      <c r="X878" s="2">
        <v>48.83</v>
      </c>
      <c r="Y878" s="2">
        <v>7.41</v>
      </c>
      <c r="Z878" s="2">
        <v>91.65</v>
      </c>
      <c r="AA878">
        <f t="shared" si="43"/>
        <v>-317.29620000000006</v>
      </c>
      <c r="AB878" s="2"/>
    </row>
    <row r="879" spans="20:28" x14ac:dyDescent="0.25">
      <c r="T879">
        <f t="shared" si="42"/>
        <v>2</v>
      </c>
      <c r="U879" t="s">
        <v>199</v>
      </c>
      <c r="V879" s="3">
        <v>40378.583333333336</v>
      </c>
      <c r="W879" s="27">
        <v>1</v>
      </c>
      <c r="X879" s="2">
        <v>48.82</v>
      </c>
      <c r="Y879" s="2">
        <v>7.41</v>
      </c>
      <c r="Z879" s="2">
        <v>91.65</v>
      </c>
      <c r="AA879">
        <f t="shared" si="43"/>
        <v>-317.37030000000004</v>
      </c>
      <c r="AB879" s="2"/>
    </row>
    <row r="880" spans="20:28" x14ac:dyDescent="0.25">
      <c r="T880">
        <f t="shared" si="42"/>
        <v>2</v>
      </c>
      <c r="U880" t="s">
        <v>199</v>
      </c>
      <c r="V880" s="3">
        <v>40378.625</v>
      </c>
      <c r="W880" s="27">
        <v>1</v>
      </c>
      <c r="X880" s="2">
        <v>48.76</v>
      </c>
      <c r="Y880" s="2">
        <v>7.41</v>
      </c>
      <c r="Z880" s="2">
        <v>91.65</v>
      </c>
      <c r="AA880">
        <f t="shared" si="43"/>
        <v>-317.81490000000008</v>
      </c>
      <c r="AB880" s="2"/>
    </row>
    <row r="881" spans="20:28" x14ac:dyDescent="0.25">
      <c r="T881">
        <f t="shared" si="42"/>
        <v>2</v>
      </c>
      <c r="U881" t="s">
        <v>199</v>
      </c>
      <c r="V881" s="3">
        <v>40378.666666666664</v>
      </c>
      <c r="W881" s="27">
        <v>1</v>
      </c>
      <c r="X881" s="2">
        <v>48.84</v>
      </c>
      <c r="Y881" s="2">
        <v>7.41</v>
      </c>
      <c r="Z881" s="2">
        <v>91.65</v>
      </c>
      <c r="AA881">
        <f t="shared" si="43"/>
        <v>-317.22210000000001</v>
      </c>
      <c r="AB881" s="2"/>
    </row>
    <row r="882" spans="20:28" x14ac:dyDescent="0.25">
      <c r="T882">
        <f t="shared" si="42"/>
        <v>2</v>
      </c>
      <c r="U882" t="s">
        <v>199</v>
      </c>
      <c r="V882" s="3">
        <v>40378.708333333336</v>
      </c>
      <c r="W882" s="27">
        <v>1</v>
      </c>
      <c r="X882" s="2">
        <v>48.87</v>
      </c>
      <c r="Y882" s="2">
        <v>7.41</v>
      </c>
      <c r="Z882" s="2">
        <v>91.65</v>
      </c>
      <c r="AA882">
        <f t="shared" si="43"/>
        <v>-316.99980000000005</v>
      </c>
      <c r="AB882" s="2"/>
    </row>
    <row r="883" spans="20:28" x14ac:dyDescent="0.25">
      <c r="T883">
        <f t="shared" si="42"/>
        <v>2</v>
      </c>
      <c r="U883" t="s">
        <v>199</v>
      </c>
      <c r="V883" s="3">
        <v>40378.75</v>
      </c>
      <c r="W883" s="27">
        <v>1</v>
      </c>
      <c r="X883" s="2">
        <v>48.84</v>
      </c>
      <c r="Y883" s="2">
        <v>7.41</v>
      </c>
      <c r="Z883" s="2">
        <v>91.65</v>
      </c>
      <c r="AA883">
        <f t="shared" si="43"/>
        <v>-317.22210000000001</v>
      </c>
      <c r="AB883" s="2"/>
    </row>
    <row r="884" spans="20:28" x14ac:dyDescent="0.25">
      <c r="T884">
        <f t="shared" si="42"/>
        <v>2</v>
      </c>
      <c r="U884" t="s">
        <v>199</v>
      </c>
      <c r="V884" s="3">
        <v>40378.791666666664</v>
      </c>
      <c r="W884" s="27">
        <v>1</v>
      </c>
      <c r="X884" s="2">
        <v>48.56</v>
      </c>
      <c r="Y884" s="2">
        <v>7.41</v>
      </c>
      <c r="Z884" s="2">
        <v>91.65</v>
      </c>
      <c r="AA884">
        <f t="shared" si="43"/>
        <v>-319.29690000000005</v>
      </c>
      <c r="AB884" s="2"/>
    </row>
    <row r="885" spans="20:28" x14ac:dyDescent="0.25">
      <c r="T885">
        <f t="shared" si="42"/>
        <v>2</v>
      </c>
      <c r="V885" s="3">
        <v>40378.833333333336</v>
      </c>
      <c r="W885" s="27">
        <v>1</v>
      </c>
      <c r="X885" s="2">
        <v>47.63</v>
      </c>
      <c r="Y885" s="2">
        <v>50.14</v>
      </c>
      <c r="Z885" s="2">
        <v>50.14</v>
      </c>
      <c r="AA885">
        <f t="shared" si="43"/>
        <v>-125.8513999999999</v>
      </c>
      <c r="AB885" s="2"/>
    </row>
    <row r="886" spans="20:28" x14ac:dyDescent="0.25">
      <c r="T886">
        <f t="shared" si="42"/>
        <v>2</v>
      </c>
      <c r="V886" s="3">
        <v>40378.875</v>
      </c>
      <c r="W886" s="27">
        <v>1</v>
      </c>
      <c r="X886" s="2">
        <v>48.09</v>
      </c>
      <c r="Y886" s="2">
        <v>50.14</v>
      </c>
      <c r="Z886" s="2">
        <v>50.14</v>
      </c>
      <c r="AA886">
        <f t="shared" si="43"/>
        <v>-102.78699999999986</v>
      </c>
      <c r="AB886" s="2"/>
    </row>
    <row r="887" spans="20:28" x14ac:dyDescent="0.25">
      <c r="T887">
        <f t="shared" si="42"/>
        <v>2</v>
      </c>
      <c r="V887" s="3">
        <v>40378.916666666664</v>
      </c>
      <c r="W887" s="27">
        <v>1</v>
      </c>
      <c r="X887" s="2">
        <v>48.37</v>
      </c>
      <c r="Y887" s="2">
        <v>50.14</v>
      </c>
      <c r="Z887" s="2">
        <v>50.14</v>
      </c>
      <c r="AA887">
        <f t="shared" si="43"/>
        <v>-88.747800000000154</v>
      </c>
      <c r="AB887" s="2"/>
    </row>
    <row r="888" spans="20:28" x14ac:dyDescent="0.25">
      <c r="T888">
        <f t="shared" si="42"/>
        <v>2</v>
      </c>
      <c r="V888" s="3">
        <v>40378.958333333336</v>
      </c>
      <c r="W888" s="27">
        <v>1</v>
      </c>
      <c r="X888" s="2">
        <v>43.78</v>
      </c>
      <c r="Y888" s="2">
        <v>50.14</v>
      </c>
      <c r="Z888" s="2">
        <v>50.14</v>
      </c>
      <c r="AA888">
        <f t="shared" si="43"/>
        <v>-318.8904</v>
      </c>
      <c r="AB888" s="2"/>
    </row>
    <row r="889" spans="20:28" x14ac:dyDescent="0.25">
      <c r="T889">
        <f t="shared" si="42"/>
        <v>3</v>
      </c>
      <c r="V889" s="3">
        <v>40379</v>
      </c>
      <c r="W889" s="27">
        <v>1</v>
      </c>
      <c r="X889" s="2">
        <v>43.03</v>
      </c>
      <c r="Y889" s="2">
        <v>8.74</v>
      </c>
      <c r="Z889" s="2">
        <v>8.74</v>
      </c>
      <c r="AA889">
        <f t="shared" si="43"/>
        <v>299.69459999999998</v>
      </c>
    </row>
    <row r="890" spans="20:28" x14ac:dyDescent="0.25">
      <c r="T890">
        <f t="shared" si="42"/>
        <v>3</v>
      </c>
      <c r="V890" s="3">
        <v>40379.041666666664</v>
      </c>
      <c r="W890" s="27">
        <v>1</v>
      </c>
      <c r="X890" s="2">
        <v>41.74</v>
      </c>
      <c r="Y890" s="2">
        <v>8.74</v>
      </c>
      <c r="Z890" s="2">
        <v>8.74</v>
      </c>
      <c r="AA890">
        <f t="shared" si="43"/>
        <v>288.42</v>
      </c>
      <c r="AB890" s="2"/>
    </row>
    <row r="891" spans="20:28" x14ac:dyDescent="0.25">
      <c r="T891">
        <f t="shared" si="42"/>
        <v>3</v>
      </c>
      <c r="V891" s="3">
        <v>40379.083333333336</v>
      </c>
      <c r="W891" s="27">
        <v>1</v>
      </c>
      <c r="X891" s="2">
        <v>36.92</v>
      </c>
      <c r="Y891" s="2">
        <v>8.74</v>
      </c>
      <c r="Z891" s="2">
        <v>8.74</v>
      </c>
      <c r="AA891">
        <f t="shared" si="43"/>
        <v>246.29320000000001</v>
      </c>
      <c r="AB891" s="2"/>
    </row>
    <row r="892" spans="20:28" x14ac:dyDescent="0.25">
      <c r="T892">
        <f t="shared" si="42"/>
        <v>3</v>
      </c>
      <c r="V892" s="3">
        <v>40379.125</v>
      </c>
      <c r="W892" s="27">
        <v>1</v>
      </c>
      <c r="X892" s="2">
        <v>35.94</v>
      </c>
      <c r="Y892" s="2">
        <v>8.74</v>
      </c>
      <c r="Z892" s="2">
        <v>8.74</v>
      </c>
      <c r="AA892">
        <f t="shared" si="43"/>
        <v>237.72799999999998</v>
      </c>
      <c r="AB892" s="2"/>
    </row>
    <row r="893" spans="20:28" x14ac:dyDescent="0.25">
      <c r="T893">
        <f t="shared" si="42"/>
        <v>3</v>
      </c>
      <c r="V893" s="3">
        <v>40379.166666666664</v>
      </c>
      <c r="W893" s="27">
        <v>1</v>
      </c>
      <c r="X893" s="2">
        <v>37.799999999999997</v>
      </c>
      <c r="Y893" s="2">
        <v>8.74</v>
      </c>
      <c r="Z893" s="2">
        <v>8.74</v>
      </c>
      <c r="AA893">
        <f t="shared" si="43"/>
        <v>253.98439999999997</v>
      </c>
      <c r="AB893" s="2"/>
    </row>
    <row r="894" spans="20:28" x14ac:dyDescent="0.25">
      <c r="T894">
        <f t="shared" si="42"/>
        <v>3</v>
      </c>
      <c r="V894" s="3">
        <v>40379.208333333336</v>
      </c>
      <c r="W894" s="27">
        <v>1</v>
      </c>
      <c r="X894" s="2">
        <v>38.9</v>
      </c>
      <c r="Y894" s="2">
        <v>8.74</v>
      </c>
      <c r="Z894" s="2">
        <v>8.74</v>
      </c>
      <c r="AA894">
        <f t="shared" si="43"/>
        <v>263.59839999999997</v>
      </c>
      <c r="AB894" s="2"/>
    </row>
    <row r="895" spans="20:28" x14ac:dyDescent="0.25">
      <c r="T895">
        <f t="shared" si="42"/>
        <v>3</v>
      </c>
      <c r="V895" s="3">
        <v>40379.25</v>
      </c>
      <c r="W895" s="27">
        <v>1</v>
      </c>
      <c r="X895" s="2">
        <v>43.91</v>
      </c>
      <c r="Y895" s="2">
        <v>8.74</v>
      </c>
      <c r="Z895" s="2">
        <v>8.74</v>
      </c>
      <c r="AA895">
        <f t="shared" si="43"/>
        <v>307.38579999999996</v>
      </c>
      <c r="AB895" s="2"/>
    </row>
    <row r="896" spans="20:28" x14ac:dyDescent="0.25">
      <c r="T896">
        <f t="shared" si="42"/>
        <v>3</v>
      </c>
      <c r="V896" s="3">
        <v>40379.291666666664</v>
      </c>
      <c r="W896" s="27">
        <v>1</v>
      </c>
      <c r="X896" s="2">
        <v>46.98</v>
      </c>
      <c r="Y896" s="2">
        <v>8.74</v>
      </c>
      <c r="Z896" s="2">
        <v>8.74</v>
      </c>
      <c r="AA896">
        <f t="shared" si="43"/>
        <v>334.21759999999995</v>
      </c>
      <c r="AB896" s="2"/>
    </row>
    <row r="897" spans="20:28" x14ac:dyDescent="0.25">
      <c r="T897">
        <f t="shared" si="42"/>
        <v>3</v>
      </c>
      <c r="U897" t="s">
        <v>199</v>
      </c>
      <c r="V897" s="3">
        <v>40379.333333333336</v>
      </c>
      <c r="W897" s="27">
        <v>1</v>
      </c>
      <c r="X897" s="2">
        <v>47.86</v>
      </c>
      <c r="Y897" s="2">
        <v>1.43</v>
      </c>
      <c r="Z897" s="2">
        <v>96.91</v>
      </c>
      <c r="AA897">
        <f t="shared" si="43"/>
        <v>-70.141499999999994</v>
      </c>
      <c r="AB897" s="2"/>
    </row>
    <row r="898" spans="20:28" x14ac:dyDescent="0.25">
      <c r="T898">
        <f t="shared" ref="T898:T961" si="44">WEEKDAY(V898)</f>
        <v>3</v>
      </c>
      <c r="U898" t="s">
        <v>199</v>
      </c>
      <c r="V898" s="3">
        <v>40379.375</v>
      </c>
      <c r="W898" s="27">
        <v>1</v>
      </c>
      <c r="X898" s="2">
        <v>47.9</v>
      </c>
      <c r="Y898" s="2">
        <v>1.43</v>
      </c>
      <c r="Z898" s="2">
        <v>96.91</v>
      </c>
      <c r="AA898">
        <f t="shared" ref="AA898:AA961" si="45">W898*Y898*(X898-Z898)</f>
        <v>-70.084299999999999</v>
      </c>
      <c r="AB898" s="2"/>
    </row>
    <row r="899" spans="20:28" x14ac:dyDescent="0.25">
      <c r="T899">
        <f t="shared" si="44"/>
        <v>3</v>
      </c>
      <c r="U899" t="s">
        <v>199</v>
      </c>
      <c r="V899" s="3">
        <v>40379.416666666664</v>
      </c>
      <c r="W899" s="27">
        <v>1</v>
      </c>
      <c r="X899" s="2">
        <v>47.95</v>
      </c>
      <c r="Y899" s="2">
        <v>1.43</v>
      </c>
      <c r="Z899" s="2">
        <v>96.91</v>
      </c>
      <c r="AA899">
        <f t="shared" si="45"/>
        <v>-70.012799999999984</v>
      </c>
      <c r="AB899" s="2"/>
    </row>
    <row r="900" spans="20:28" x14ac:dyDescent="0.25">
      <c r="T900">
        <f t="shared" si="44"/>
        <v>3</v>
      </c>
      <c r="U900" t="s">
        <v>199</v>
      </c>
      <c r="V900" s="3">
        <v>40379.458333333336</v>
      </c>
      <c r="W900" s="27">
        <v>1</v>
      </c>
      <c r="X900" s="2">
        <v>47.97</v>
      </c>
      <c r="Y900" s="2">
        <v>1.43</v>
      </c>
      <c r="Z900" s="2">
        <v>96.91</v>
      </c>
      <c r="AA900">
        <f t="shared" si="45"/>
        <v>-69.984199999999987</v>
      </c>
      <c r="AB900" s="2"/>
    </row>
    <row r="901" spans="20:28" x14ac:dyDescent="0.25">
      <c r="T901">
        <f t="shared" si="44"/>
        <v>3</v>
      </c>
      <c r="U901" t="s">
        <v>199</v>
      </c>
      <c r="V901" s="3">
        <v>40379.5</v>
      </c>
      <c r="W901" s="27">
        <v>1</v>
      </c>
      <c r="X901" s="2">
        <v>47.96</v>
      </c>
      <c r="Y901" s="2">
        <v>1.43</v>
      </c>
      <c r="Z901" s="2">
        <v>96.91</v>
      </c>
      <c r="AA901">
        <f t="shared" si="45"/>
        <v>-69.998499999999993</v>
      </c>
      <c r="AB901" s="2"/>
    </row>
    <row r="902" spans="20:28" x14ac:dyDescent="0.25">
      <c r="T902">
        <f t="shared" si="44"/>
        <v>3</v>
      </c>
      <c r="U902" t="s">
        <v>199</v>
      </c>
      <c r="V902" s="3">
        <v>40379.541666666664</v>
      </c>
      <c r="W902" s="27">
        <v>1</v>
      </c>
      <c r="X902" s="2">
        <v>47.94</v>
      </c>
      <c r="Y902" s="2">
        <v>1.43</v>
      </c>
      <c r="Z902" s="2">
        <v>96.91</v>
      </c>
      <c r="AA902">
        <f t="shared" si="45"/>
        <v>-70.02709999999999</v>
      </c>
      <c r="AB902" s="2"/>
    </row>
    <row r="903" spans="20:28" x14ac:dyDescent="0.25">
      <c r="T903">
        <f t="shared" si="44"/>
        <v>3</v>
      </c>
      <c r="U903" t="s">
        <v>199</v>
      </c>
      <c r="V903" s="3">
        <v>40379.583333333336</v>
      </c>
      <c r="W903" s="27">
        <v>1</v>
      </c>
      <c r="X903" s="2">
        <v>47.93</v>
      </c>
      <c r="Y903" s="2">
        <v>1.43</v>
      </c>
      <c r="Z903" s="2">
        <v>96.91</v>
      </c>
      <c r="AA903">
        <f t="shared" si="45"/>
        <v>-70.041399999999996</v>
      </c>
      <c r="AB903" s="2"/>
    </row>
    <row r="904" spans="20:28" x14ac:dyDescent="0.25">
      <c r="T904">
        <f t="shared" si="44"/>
        <v>3</v>
      </c>
      <c r="U904" t="s">
        <v>199</v>
      </c>
      <c r="V904" s="3">
        <v>40379.625</v>
      </c>
      <c r="W904" s="27">
        <v>1</v>
      </c>
      <c r="X904" s="2">
        <v>47.95</v>
      </c>
      <c r="Y904" s="2">
        <v>1.43</v>
      </c>
      <c r="Z904" s="2">
        <v>96.91</v>
      </c>
      <c r="AA904">
        <f t="shared" si="45"/>
        <v>-70.012799999999984</v>
      </c>
      <c r="AB904" s="2"/>
    </row>
    <row r="905" spans="20:28" x14ac:dyDescent="0.25">
      <c r="T905">
        <f t="shared" si="44"/>
        <v>3</v>
      </c>
      <c r="U905" t="s">
        <v>199</v>
      </c>
      <c r="V905" s="3">
        <v>40379.666666666664</v>
      </c>
      <c r="W905" s="27">
        <v>1</v>
      </c>
      <c r="X905" s="2">
        <v>48</v>
      </c>
      <c r="Y905" s="2">
        <v>1.43</v>
      </c>
      <c r="Z905" s="2">
        <v>96.91</v>
      </c>
      <c r="AA905">
        <f t="shared" si="45"/>
        <v>-69.941299999999998</v>
      </c>
      <c r="AB905" s="2"/>
    </row>
    <row r="906" spans="20:28" x14ac:dyDescent="0.25">
      <c r="T906">
        <f t="shared" si="44"/>
        <v>3</v>
      </c>
      <c r="U906" t="s">
        <v>199</v>
      </c>
      <c r="V906" s="3">
        <v>40379.708333333336</v>
      </c>
      <c r="W906" s="27">
        <v>1</v>
      </c>
      <c r="X906" s="2">
        <v>47.99</v>
      </c>
      <c r="Y906" s="2">
        <v>1.43</v>
      </c>
      <c r="Z906" s="2">
        <v>96.91</v>
      </c>
      <c r="AA906">
        <f t="shared" si="45"/>
        <v>-69.95559999999999</v>
      </c>
      <c r="AB906" s="2"/>
    </row>
    <row r="907" spans="20:28" x14ac:dyDescent="0.25">
      <c r="T907">
        <f t="shared" si="44"/>
        <v>3</v>
      </c>
      <c r="U907" t="s">
        <v>199</v>
      </c>
      <c r="V907" s="3">
        <v>40379.75</v>
      </c>
      <c r="W907" s="27">
        <v>1</v>
      </c>
      <c r="X907" s="2">
        <v>47.98</v>
      </c>
      <c r="Y907" s="2">
        <v>1.43</v>
      </c>
      <c r="Z907" s="2">
        <v>96.91</v>
      </c>
      <c r="AA907">
        <f t="shared" si="45"/>
        <v>-69.969899999999996</v>
      </c>
      <c r="AB907" s="2"/>
    </row>
    <row r="908" spans="20:28" x14ac:dyDescent="0.25">
      <c r="T908">
        <f t="shared" si="44"/>
        <v>3</v>
      </c>
      <c r="U908" t="s">
        <v>199</v>
      </c>
      <c r="V908" s="3">
        <v>40379.791666666664</v>
      </c>
      <c r="W908" s="27">
        <v>1</v>
      </c>
      <c r="X908" s="2">
        <v>47.97</v>
      </c>
      <c r="Y908" s="2">
        <v>1.43</v>
      </c>
      <c r="Z908" s="2">
        <v>96.91</v>
      </c>
      <c r="AA908">
        <f t="shared" si="45"/>
        <v>-69.984199999999987</v>
      </c>
      <c r="AB908" s="2"/>
    </row>
    <row r="909" spans="20:28" x14ac:dyDescent="0.25">
      <c r="T909">
        <f t="shared" si="44"/>
        <v>3</v>
      </c>
      <c r="V909" s="3">
        <v>40379.833333333336</v>
      </c>
      <c r="W909" s="27">
        <v>1</v>
      </c>
      <c r="X909" s="2">
        <v>47.56</v>
      </c>
      <c r="Y909" s="2">
        <v>8.74</v>
      </c>
      <c r="Z909" s="2">
        <v>8.74</v>
      </c>
      <c r="AA909">
        <f t="shared" si="45"/>
        <v>339.28680000000003</v>
      </c>
      <c r="AB909" s="2"/>
    </row>
    <row r="910" spans="20:28" x14ac:dyDescent="0.25">
      <c r="T910">
        <f t="shared" si="44"/>
        <v>3</v>
      </c>
      <c r="V910" s="3">
        <v>40379.875</v>
      </c>
      <c r="W910" s="27">
        <v>1</v>
      </c>
      <c r="X910" s="2">
        <v>47.48</v>
      </c>
      <c r="Y910" s="2">
        <v>8.74</v>
      </c>
      <c r="Z910" s="2">
        <v>8.74</v>
      </c>
      <c r="AA910">
        <f t="shared" si="45"/>
        <v>338.58759999999995</v>
      </c>
      <c r="AB910" s="2"/>
    </row>
    <row r="911" spans="20:28" x14ac:dyDescent="0.25">
      <c r="T911">
        <f t="shared" si="44"/>
        <v>3</v>
      </c>
      <c r="V911" s="3">
        <v>40379.916666666664</v>
      </c>
      <c r="W911" s="27">
        <v>1</v>
      </c>
      <c r="X911" s="2">
        <v>47.64</v>
      </c>
      <c r="Y911" s="2">
        <v>8.74</v>
      </c>
      <c r="Z911" s="2">
        <v>8.74</v>
      </c>
      <c r="AA911">
        <f t="shared" si="45"/>
        <v>339.98599999999999</v>
      </c>
      <c r="AB911" s="2"/>
    </row>
    <row r="912" spans="20:28" x14ac:dyDescent="0.25">
      <c r="T912">
        <f t="shared" si="44"/>
        <v>3</v>
      </c>
      <c r="V912" s="3">
        <v>40379.958333333336</v>
      </c>
      <c r="W912" s="27">
        <v>1</v>
      </c>
      <c r="X912" s="2">
        <v>44.14</v>
      </c>
      <c r="Y912" s="2">
        <v>8.74</v>
      </c>
      <c r="Z912" s="2">
        <v>8.74</v>
      </c>
      <c r="AA912">
        <f t="shared" si="45"/>
        <v>309.39600000000002</v>
      </c>
      <c r="AB912" s="2"/>
    </row>
    <row r="913" spans="20:28" x14ac:dyDescent="0.25">
      <c r="T913">
        <f t="shared" si="44"/>
        <v>4</v>
      </c>
      <c r="V913" s="3">
        <v>40380</v>
      </c>
      <c r="W913" s="27">
        <v>1</v>
      </c>
      <c r="X913" s="2">
        <v>42.56</v>
      </c>
      <c r="Y913" s="2">
        <v>10.63</v>
      </c>
      <c r="Z913" s="2">
        <v>10.63</v>
      </c>
      <c r="AA913">
        <f t="shared" si="45"/>
        <v>339.41590000000002</v>
      </c>
    </row>
    <row r="914" spans="20:28" x14ac:dyDescent="0.25">
      <c r="T914">
        <f t="shared" si="44"/>
        <v>4</v>
      </c>
      <c r="V914" s="3">
        <v>40380.041666666664</v>
      </c>
      <c r="W914" s="27">
        <v>1</v>
      </c>
      <c r="X914" s="2">
        <v>41.19</v>
      </c>
      <c r="Y914" s="2">
        <v>10.63</v>
      </c>
      <c r="Z914" s="2">
        <v>10.63</v>
      </c>
      <c r="AA914">
        <f t="shared" si="45"/>
        <v>324.85279999999995</v>
      </c>
      <c r="AB914" s="2"/>
    </row>
    <row r="915" spans="20:28" x14ac:dyDescent="0.25">
      <c r="T915">
        <f t="shared" si="44"/>
        <v>4</v>
      </c>
      <c r="V915" s="3">
        <v>40380.083333333336</v>
      </c>
      <c r="W915" s="27">
        <v>1</v>
      </c>
      <c r="X915" s="2">
        <v>39.14</v>
      </c>
      <c r="Y915" s="2">
        <v>10.63</v>
      </c>
      <c r="Z915" s="2">
        <v>10.63</v>
      </c>
      <c r="AA915">
        <f t="shared" si="45"/>
        <v>303.06130000000002</v>
      </c>
      <c r="AB915" s="2"/>
    </row>
    <row r="916" spans="20:28" x14ac:dyDescent="0.25">
      <c r="T916">
        <f t="shared" si="44"/>
        <v>4</v>
      </c>
      <c r="V916" s="3">
        <v>40380.125</v>
      </c>
      <c r="W916" s="27">
        <v>1</v>
      </c>
      <c r="X916" s="2">
        <v>37.869999999999997</v>
      </c>
      <c r="Y916" s="2">
        <v>10.63</v>
      </c>
      <c r="Z916" s="2">
        <v>10.63</v>
      </c>
      <c r="AA916">
        <f t="shared" si="45"/>
        <v>289.56119999999999</v>
      </c>
      <c r="AB916" s="2"/>
    </row>
    <row r="917" spans="20:28" x14ac:dyDescent="0.25">
      <c r="T917">
        <f t="shared" si="44"/>
        <v>4</v>
      </c>
      <c r="V917" s="3">
        <v>40380.166666666664</v>
      </c>
      <c r="W917" s="27">
        <v>1</v>
      </c>
      <c r="X917" s="2">
        <v>37.78</v>
      </c>
      <c r="Y917" s="2">
        <v>10.63</v>
      </c>
      <c r="Z917" s="2">
        <v>10.63</v>
      </c>
      <c r="AA917">
        <f t="shared" si="45"/>
        <v>288.60450000000003</v>
      </c>
      <c r="AB917" s="2"/>
    </row>
    <row r="918" spans="20:28" x14ac:dyDescent="0.25">
      <c r="T918">
        <f t="shared" si="44"/>
        <v>4</v>
      </c>
      <c r="V918" s="3">
        <v>40380.208333333336</v>
      </c>
      <c r="W918" s="27">
        <v>1</v>
      </c>
      <c r="X918" s="2">
        <v>38.229999999999997</v>
      </c>
      <c r="Y918" s="2">
        <v>10.63</v>
      </c>
      <c r="Z918" s="2">
        <v>10.63</v>
      </c>
      <c r="AA918">
        <f t="shared" si="45"/>
        <v>293.38799999999998</v>
      </c>
      <c r="AB918" s="2"/>
    </row>
    <row r="919" spans="20:28" x14ac:dyDescent="0.25">
      <c r="T919">
        <f t="shared" si="44"/>
        <v>4</v>
      </c>
      <c r="V919" s="3">
        <v>40380.25</v>
      </c>
      <c r="W919" s="27">
        <v>1</v>
      </c>
      <c r="X919" s="2">
        <v>44.04</v>
      </c>
      <c r="Y919" s="2">
        <v>10.63</v>
      </c>
      <c r="Z919" s="2">
        <v>10.63</v>
      </c>
      <c r="AA919">
        <f t="shared" si="45"/>
        <v>355.14830000000001</v>
      </c>
      <c r="AB919" s="2"/>
    </row>
    <row r="920" spans="20:28" x14ac:dyDescent="0.25">
      <c r="T920">
        <f t="shared" si="44"/>
        <v>4</v>
      </c>
      <c r="V920" s="3">
        <v>40380.291666666664</v>
      </c>
      <c r="W920" s="27">
        <v>1</v>
      </c>
      <c r="X920" s="2">
        <v>46.79</v>
      </c>
      <c r="Y920" s="2">
        <v>10.63</v>
      </c>
      <c r="Z920" s="2">
        <v>10.63</v>
      </c>
      <c r="AA920">
        <f t="shared" si="45"/>
        <v>384.38079999999997</v>
      </c>
      <c r="AB920" s="2"/>
    </row>
    <row r="921" spans="20:28" x14ac:dyDescent="0.25">
      <c r="T921">
        <f t="shared" si="44"/>
        <v>4</v>
      </c>
      <c r="U921" t="s">
        <v>199</v>
      </c>
      <c r="V921" s="3">
        <v>40380.333333333336</v>
      </c>
      <c r="W921" s="27">
        <v>1</v>
      </c>
      <c r="X921" s="2">
        <v>47.68</v>
      </c>
      <c r="Y921" s="2">
        <v>5.63</v>
      </c>
      <c r="Z921" s="2">
        <v>55.09</v>
      </c>
      <c r="AA921">
        <f t="shared" si="45"/>
        <v>-41.718300000000021</v>
      </c>
      <c r="AB921" s="2"/>
    </row>
    <row r="922" spans="20:28" x14ac:dyDescent="0.25">
      <c r="T922">
        <f t="shared" si="44"/>
        <v>4</v>
      </c>
      <c r="U922" t="s">
        <v>199</v>
      </c>
      <c r="V922" s="3">
        <v>40380.375</v>
      </c>
      <c r="W922" s="27">
        <v>1</v>
      </c>
      <c r="X922" s="2">
        <v>47.69</v>
      </c>
      <c r="Y922" s="2">
        <v>5.63</v>
      </c>
      <c r="Z922" s="2">
        <v>55.09</v>
      </c>
      <c r="AA922">
        <f t="shared" si="45"/>
        <v>-41.662000000000035</v>
      </c>
      <c r="AB922" s="2"/>
    </row>
    <row r="923" spans="20:28" x14ac:dyDescent="0.25">
      <c r="T923">
        <f t="shared" si="44"/>
        <v>4</v>
      </c>
      <c r="U923" t="s">
        <v>199</v>
      </c>
      <c r="V923" s="3">
        <v>40380.416666666664</v>
      </c>
      <c r="W923" s="27">
        <v>1</v>
      </c>
      <c r="X923" s="2">
        <v>47.74</v>
      </c>
      <c r="Y923" s="2">
        <v>5.63</v>
      </c>
      <c r="Z923" s="2">
        <v>55.09</v>
      </c>
      <c r="AA923">
        <f t="shared" si="45"/>
        <v>-41.380500000000005</v>
      </c>
      <c r="AB923" s="2"/>
    </row>
    <row r="924" spans="20:28" x14ac:dyDescent="0.25">
      <c r="T924">
        <f t="shared" si="44"/>
        <v>4</v>
      </c>
      <c r="U924" t="s">
        <v>199</v>
      </c>
      <c r="V924" s="3">
        <v>40380.458333333336</v>
      </c>
      <c r="W924" s="27">
        <v>1</v>
      </c>
      <c r="X924" s="2">
        <v>47.82</v>
      </c>
      <c r="Y924" s="2">
        <v>5.63</v>
      </c>
      <c r="Z924" s="2">
        <v>55.09</v>
      </c>
      <c r="AA924">
        <f t="shared" si="45"/>
        <v>-40.930100000000017</v>
      </c>
      <c r="AB924" s="2"/>
    </row>
    <row r="925" spans="20:28" x14ac:dyDescent="0.25">
      <c r="T925">
        <f t="shared" si="44"/>
        <v>4</v>
      </c>
      <c r="U925" t="s">
        <v>199</v>
      </c>
      <c r="V925" s="3">
        <v>40380.5</v>
      </c>
      <c r="W925" s="27">
        <v>1</v>
      </c>
      <c r="X925" s="2">
        <v>47.81</v>
      </c>
      <c r="Y925" s="2">
        <v>5.63</v>
      </c>
      <c r="Z925" s="2">
        <v>55.09</v>
      </c>
      <c r="AA925">
        <f t="shared" si="45"/>
        <v>-40.986400000000003</v>
      </c>
      <c r="AB925" s="2"/>
    </row>
    <row r="926" spans="20:28" x14ac:dyDescent="0.25">
      <c r="T926">
        <f t="shared" si="44"/>
        <v>4</v>
      </c>
      <c r="U926" t="s">
        <v>199</v>
      </c>
      <c r="V926" s="3">
        <v>40380.541666666664</v>
      </c>
      <c r="W926" s="27">
        <v>1</v>
      </c>
      <c r="X926" s="2">
        <v>47.76</v>
      </c>
      <c r="Y926" s="2">
        <v>5.63</v>
      </c>
      <c r="Z926" s="2">
        <v>55.09</v>
      </c>
      <c r="AA926">
        <f t="shared" si="45"/>
        <v>-41.267900000000033</v>
      </c>
      <c r="AB926" s="2"/>
    </row>
    <row r="927" spans="20:28" x14ac:dyDescent="0.25">
      <c r="T927">
        <f t="shared" si="44"/>
        <v>4</v>
      </c>
      <c r="U927" t="s">
        <v>199</v>
      </c>
      <c r="V927" s="3">
        <v>40380.583333333336</v>
      </c>
      <c r="W927" s="27">
        <v>1</v>
      </c>
      <c r="X927" s="2">
        <v>47.73</v>
      </c>
      <c r="Y927" s="2">
        <v>5.63</v>
      </c>
      <c r="Z927" s="2">
        <v>55.09</v>
      </c>
      <c r="AA927">
        <f t="shared" si="45"/>
        <v>-41.436800000000034</v>
      </c>
      <c r="AB927" s="2"/>
    </row>
    <row r="928" spans="20:28" x14ac:dyDescent="0.25">
      <c r="T928">
        <f t="shared" si="44"/>
        <v>4</v>
      </c>
      <c r="U928" t="s">
        <v>199</v>
      </c>
      <c r="V928" s="3">
        <v>40380.625</v>
      </c>
      <c r="W928" s="27">
        <v>1</v>
      </c>
      <c r="X928" s="2">
        <v>47.64</v>
      </c>
      <c r="Y928" s="2">
        <v>5.63</v>
      </c>
      <c r="Z928" s="2">
        <v>55.09</v>
      </c>
      <c r="AA928">
        <f t="shared" si="45"/>
        <v>-41.943500000000014</v>
      </c>
      <c r="AB928" s="2"/>
    </row>
    <row r="929" spans="20:28" x14ac:dyDescent="0.25">
      <c r="T929">
        <f t="shared" si="44"/>
        <v>4</v>
      </c>
      <c r="U929" t="s">
        <v>199</v>
      </c>
      <c r="V929" s="3">
        <v>40380.666666666664</v>
      </c>
      <c r="W929" s="27">
        <v>1</v>
      </c>
      <c r="X929" s="2">
        <v>47.65</v>
      </c>
      <c r="Y929" s="2">
        <v>5.63</v>
      </c>
      <c r="Z929" s="2">
        <v>55.09</v>
      </c>
      <c r="AA929">
        <f t="shared" si="45"/>
        <v>-41.887200000000028</v>
      </c>
      <c r="AB929" s="2"/>
    </row>
    <row r="930" spans="20:28" x14ac:dyDescent="0.25">
      <c r="T930">
        <f t="shared" si="44"/>
        <v>4</v>
      </c>
      <c r="U930" t="s">
        <v>199</v>
      </c>
      <c r="V930" s="3">
        <v>40380.708333333336</v>
      </c>
      <c r="W930" s="27">
        <v>1</v>
      </c>
      <c r="X930" s="2">
        <v>47.76</v>
      </c>
      <c r="Y930" s="2">
        <v>5.63</v>
      </c>
      <c r="Z930" s="2">
        <v>55.09</v>
      </c>
      <c r="AA930">
        <f t="shared" si="45"/>
        <v>-41.267900000000033</v>
      </c>
      <c r="AB930" s="2"/>
    </row>
    <row r="931" spans="20:28" x14ac:dyDescent="0.25">
      <c r="T931">
        <f t="shared" si="44"/>
        <v>4</v>
      </c>
      <c r="U931" t="s">
        <v>199</v>
      </c>
      <c r="V931" s="3">
        <v>40380.75</v>
      </c>
      <c r="W931" s="27">
        <v>1</v>
      </c>
      <c r="X931" s="2">
        <v>47.81</v>
      </c>
      <c r="Y931" s="2">
        <v>5.63</v>
      </c>
      <c r="Z931" s="2">
        <v>55.09</v>
      </c>
      <c r="AA931">
        <f t="shared" si="45"/>
        <v>-40.986400000000003</v>
      </c>
      <c r="AB931" s="2"/>
    </row>
    <row r="932" spans="20:28" x14ac:dyDescent="0.25">
      <c r="T932">
        <f t="shared" si="44"/>
        <v>4</v>
      </c>
      <c r="U932" t="s">
        <v>199</v>
      </c>
      <c r="V932" s="3">
        <v>40380.791666666664</v>
      </c>
      <c r="W932" s="27">
        <v>1</v>
      </c>
      <c r="X932" s="2">
        <v>47.41</v>
      </c>
      <c r="Y932" s="2">
        <v>5.63</v>
      </c>
      <c r="Z932" s="2">
        <v>55.09</v>
      </c>
      <c r="AA932">
        <f t="shared" si="45"/>
        <v>-43.238400000000034</v>
      </c>
      <c r="AB932" s="2"/>
    </row>
    <row r="933" spans="20:28" x14ac:dyDescent="0.25">
      <c r="T933">
        <f t="shared" si="44"/>
        <v>4</v>
      </c>
      <c r="V933" s="3">
        <v>40380.833333333336</v>
      </c>
      <c r="W933" s="27">
        <v>1</v>
      </c>
      <c r="X933" s="2">
        <v>46.79</v>
      </c>
      <c r="Y933" s="2">
        <v>10.63</v>
      </c>
      <c r="Z933" s="2">
        <v>10.63</v>
      </c>
      <c r="AA933">
        <f t="shared" si="45"/>
        <v>384.38079999999997</v>
      </c>
      <c r="AB933" s="2"/>
    </row>
    <row r="934" spans="20:28" x14ac:dyDescent="0.25">
      <c r="T934">
        <f t="shared" si="44"/>
        <v>4</v>
      </c>
      <c r="V934" s="3">
        <v>40380.875</v>
      </c>
      <c r="W934" s="27">
        <v>1</v>
      </c>
      <c r="X934" s="2">
        <v>46.61</v>
      </c>
      <c r="Y934" s="2">
        <v>10.63</v>
      </c>
      <c r="Z934" s="2">
        <v>10.63</v>
      </c>
      <c r="AA934">
        <f t="shared" si="45"/>
        <v>382.4674</v>
      </c>
      <c r="AB934" s="2"/>
    </row>
    <row r="935" spans="20:28" x14ac:dyDescent="0.25">
      <c r="T935">
        <f t="shared" si="44"/>
        <v>4</v>
      </c>
      <c r="V935" s="3">
        <v>40380.916666666664</v>
      </c>
      <c r="W935" s="27">
        <v>1</v>
      </c>
      <c r="X935" s="2">
        <v>47.61</v>
      </c>
      <c r="Y935" s="2">
        <v>10.63</v>
      </c>
      <c r="Z935" s="2">
        <v>10.63</v>
      </c>
      <c r="AA935">
        <f t="shared" si="45"/>
        <v>393.09739999999999</v>
      </c>
      <c r="AB935" s="2"/>
    </row>
    <row r="936" spans="20:28" x14ac:dyDescent="0.25">
      <c r="T936">
        <f t="shared" si="44"/>
        <v>4</v>
      </c>
      <c r="V936" s="3">
        <v>40380.958333333336</v>
      </c>
      <c r="W936" s="27">
        <v>1</v>
      </c>
      <c r="X936" s="2">
        <v>44.5</v>
      </c>
      <c r="Y936" s="2">
        <v>10.63</v>
      </c>
      <c r="Z936" s="2">
        <v>10.63</v>
      </c>
      <c r="AA936">
        <f t="shared" si="45"/>
        <v>360.03809999999999</v>
      </c>
      <c r="AB936" s="2"/>
    </row>
    <row r="937" spans="20:28" x14ac:dyDescent="0.25">
      <c r="T937">
        <f t="shared" si="44"/>
        <v>5</v>
      </c>
      <c r="V937" s="3">
        <v>40381</v>
      </c>
      <c r="W937" s="27">
        <v>1</v>
      </c>
      <c r="X937" s="2">
        <v>42.14</v>
      </c>
      <c r="Y937" s="2">
        <v>10</v>
      </c>
      <c r="Z937" s="2">
        <v>10</v>
      </c>
      <c r="AA937">
        <f t="shared" si="45"/>
        <v>321.39999999999998</v>
      </c>
    </row>
    <row r="938" spans="20:28" x14ac:dyDescent="0.25">
      <c r="T938">
        <f t="shared" si="44"/>
        <v>5</v>
      </c>
      <c r="V938" s="3">
        <v>40381.041666666664</v>
      </c>
      <c r="W938" s="27">
        <v>1</v>
      </c>
      <c r="X938" s="2">
        <v>38.96</v>
      </c>
      <c r="Y938" s="2">
        <v>10</v>
      </c>
      <c r="Z938" s="2">
        <v>10</v>
      </c>
      <c r="AA938">
        <f t="shared" si="45"/>
        <v>289.60000000000002</v>
      </c>
      <c r="AB938" s="2"/>
    </row>
    <row r="939" spans="20:28" x14ac:dyDescent="0.25">
      <c r="T939">
        <f t="shared" si="44"/>
        <v>5</v>
      </c>
      <c r="V939" s="3">
        <v>40381.083333333336</v>
      </c>
      <c r="W939" s="27">
        <v>1</v>
      </c>
      <c r="X939" s="2">
        <v>34.880000000000003</v>
      </c>
      <c r="Y939" s="2">
        <v>10</v>
      </c>
      <c r="Z939" s="2">
        <v>10</v>
      </c>
      <c r="AA939">
        <f t="shared" si="45"/>
        <v>248.8</v>
      </c>
      <c r="AB939" s="2"/>
    </row>
    <row r="940" spans="20:28" x14ac:dyDescent="0.25">
      <c r="T940">
        <f t="shared" si="44"/>
        <v>5</v>
      </c>
      <c r="V940" s="3">
        <v>40381.125</v>
      </c>
      <c r="W940" s="27">
        <v>1</v>
      </c>
      <c r="X940" s="2">
        <v>32.58</v>
      </c>
      <c r="Y940" s="2">
        <v>10</v>
      </c>
      <c r="Z940" s="2">
        <v>10</v>
      </c>
      <c r="AA940">
        <f t="shared" si="45"/>
        <v>225.79999999999998</v>
      </c>
      <c r="AB940" s="2"/>
    </row>
    <row r="941" spans="20:28" x14ac:dyDescent="0.25">
      <c r="T941">
        <f t="shared" si="44"/>
        <v>5</v>
      </c>
      <c r="V941" s="3">
        <v>40381.166666666664</v>
      </c>
      <c r="W941" s="27">
        <v>1</v>
      </c>
      <c r="X941" s="2">
        <v>32.58</v>
      </c>
      <c r="Y941" s="2">
        <v>10</v>
      </c>
      <c r="Z941" s="2">
        <v>10</v>
      </c>
      <c r="AA941">
        <f t="shared" si="45"/>
        <v>225.79999999999998</v>
      </c>
      <c r="AB941" s="2"/>
    </row>
    <row r="942" spans="20:28" x14ac:dyDescent="0.25">
      <c r="T942">
        <f t="shared" si="44"/>
        <v>5</v>
      </c>
      <c r="V942" s="3">
        <v>40381.208333333336</v>
      </c>
      <c r="W942" s="27">
        <v>1</v>
      </c>
      <c r="X942" s="2">
        <v>38.35</v>
      </c>
      <c r="Y942" s="2">
        <v>10</v>
      </c>
      <c r="Z942" s="2">
        <v>10</v>
      </c>
      <c r="AA942">
        <f t="shared" si="45"/>
        <v>283.5</v>
      </c>
      <c r="AB942" s="2"/>
    </row>
    <row r="943" spans="20:28" x14ac:dyDescent="0.25">
      <c r="T943">
        <f t="shared" si="44"/>
        <v>5</v>
      </c>
      <c r="V943" s="3">
        <v>40381.25</v>
      </c>
      <c r="W943" s="27">
        <v>1</v>
      </c>
      <c r="X943" s="2">
        <v>43.34</v>
      </c>
      <c r="Y943" s="2">
        <v>10</v>
      </c>
      <c r="Z943" s="2">
        <v>10</v>
      </c>
      <c r="AA943">
        <f t="shared" si="45"/>
        <v>333.40000000000003</v>
      </c>
      <c r="AB943" s="2"/>
    </row>
    <row r="944" spans="20:28" x14ac:dyDescent="0.25">
      <c r="T944">
        <f t="shared" si="44"/>
        <v>5</v>
      </c>
      <c r="V944" s="3">
        <v>40381.291666666664</v>
      </c>
      <c r="W944" s="27">
        <v>1</v>
      </c>
      <c r="X944" s="2">
        <v>45.73</v>
      </c>
      <c r="Y944" s="2">
        <v>10</v>
      </c>
      <c r="Z944" s="2">
        <v>10</v>
      </c>
      <c r="AA944">
        <f t="shared" si="45"/>
        <v>357.29999999999995</v>
      </c>
      <c r="AB944" s="2"/>
    </row>
    <row r="945" spans="20:28" x14ac:dyDescent="0.25">
      <c r="T945">
        <f t="shared" si="44"/>
        <v>5</v>
      </c>
      <c r="U945" t="s">
        <v>199</v>
      </c>
      <c r="V945" s="3">
        <v>40381.333333333336</v>
      </c>
      <c r="W945" s="27">
        <v>1</v>
      </c>
      <c r="X945" s="2">
        <v>46.84</v>
      </c>
      <c r="Y945" s="2">
        <v>3.88</v>
      </c>
      <c r="Z945" s="2">
        <v>64.239999999999995</v>
      </c>
      <c r="AA945">
        <f t="shared" si="45"/>
        <v>-67.511999999999972</v>
      </c>
      <c r="AB945" s="2"/>
    </row>
    <row r="946" spans="20:28" x14ac:dyDescent="0.25">
      <c r="T946">
        <f t="shared" si="44"/>
        <v>5</v>
      </c>
      <c r="U946" t="s">
        <v>199</v>
      </c>
      <c r="V946" s="3">
        <v>40381.375</v>
      </c>
      <c r="W946" s="27">
        <v>1</v>
      </c>
      <c r="X946" s="2">
        <v>47.48</v>
      </c>
      <c r="Y946" s="2">
        <v>3.88</v>
      </c>
      <c r="Z946" s="2">
        <v>64.239999999999995</v>
      </c>
      <c r="AA946">
        <f t="shared" si="45"/>
        <v>-65.02879999999999</v>
      </c>
      <c r="AB946" s="2"/>
    </row>
    <row r="947" spans="20:28" x14ac:dyDescent="0.25">
      <c r="T947">
        <f t="shared" si="44"/>
        <v>5</v>
      </c>
      <c r="U947" t="s">
        <v>199</v>
      </c>
      <c r="V947" s="3">
        <v>40381.416666666664</v>
      </c>
      <c r="W947" s="27">
        <v>1</v>
      </c>
      <c r="X947" s="2">
        <v>47.79</v>
      </c>
      <c r="Y947" s="2">
        <v>3.88</v>
      </c>
      <c r="Z947" s="2">
        <v>64.239999999999995</v>
      </c>
      <c r="AA947">
        <f t="shared" si="45"/>
        <v>-63.825999999999979</v>
      </c>
      <c r="AB947" s="2"/>
    </row>
    <row r="948" spans="20:28" x14ac:dyDescent="0.25">
      <c r="T948">
        <f t="shared" si="44"/>
        <v>5</v>
      </c>
      <c r="U948" t="s">
        <v>199</v>
      </c>
      <c r="V948" s="3">
        <v>40381.458333333336</v>
      </c>
      <c r="W948" s="27">
        <v>1</v>
      </c>
      <c r="X948" s="2">
        <v>47.88</v>
      </c>
      <c r="Y948" s="2">
        <v>3.88</v>
      </c>
      <c r="Z948" s="2">
        <v>64.239999999999995</v>
      </c>
      <c r="AA948">
        <f t="shared" si="45"/>
        <v>-63.476799999999969</v>
      </c>
      <c r="AB948" s="2"/>
    </row>
    <row r="949" spans="20:28" x14ac:dyDescent="0.25">
      <c r="T949">
        <f t="shared" si="44"/>
        <v>5</v>
      </c>
      <c r="U949" t="s">
        <v>199</v>
      </c>
      <c r="V949" s="3">
        <v>40381.5</v>
      </c>
      <c r="W949" s="27">
        <v>1</v>
      </c>
      <c r="X949" s="2">
        <v>47.73</v>
      </c>
      <c r="Y949" s="2">
        <v>3.88</v>
      </c>
      <c r="Z949" s="2">
        <v>64.239999999999995</v>
      </c>
      <c r="AA949">
        <f t="shared" si="45"/>
        <v>-64.058799999999991</v>
      </c>
      <c r="AB949" s="2"/>
    </row>
    <row r="950" spans="20:28" x14ac:dyDescent="0.25">
      <c r="T950">
        <f t="shared" si="44"/>
        <v>5</v>
      </c>
      <c r="U950" t="s">
        <v>199</v>
      </c>
      <c r="V950" s="3">
        <v>40381.541666666664</v>
      </c>
      <c r="W950" s="27">
        <v>1</v>
      </c>
      <c r="X950" s="2">
        <v>47.68</v>
      </c>
      <c r="Y950" s="2">
        <v>3.88</v>
      </c>
      <c r="Z950" s="2">
        <v>64.239999999999995</v>
      </c>
      <c r="AA950">
        <f t="shared" si="45"/>
        <v>-64.252799999999979</v>
      </c>
      <c r="AB950" s="2"/>
    </row>
    <row r="951" spans="20:28" x14ac:dyDescent="0.25">
      <c r="T951">
        <f t="shared" si="44"/>
        <v>5</v>
      </c>
      <c r="U951" t="s">
        <v>199</v>
      </c>
      <c r="V951" s="3">
        <v>40381.583333333336</v>
      </c>
      <c r="W951" s="27">
        <v>1</v>
      </c>
      <c r="X951" s="2">
        <v>47.4</v>
      </c>
      <c r="Y951" s="2">
        <v>3.88</v>
      </c>
      <c r="Z951" s="2">
        <v>64.239999999999995</v>
      </c>
      <c r="AA951">
        <f t="shared" si="45"/>
        <v>-65.339199999999977</v>
      </c>
      <c r="AB951" s="2"/>
    </row>
    <row r="952" spans="20:28" x14ac:dyDescent="0.25">
      <c r="T952">
        <f t="shared" si="44"/>
        <v>5</v>
      </c>
      <c r="U952" t="s">
        <v>199</v>
      </c>
      <c r="V952" s="3">
        <v>40381.625</v>
      </c>
      <c r="W952" s="27">
        <v>1</v>
      </c>
      <c r="X952" s="2">
        <v>47.17</v>
      </c>
      <c r="Y952" s="2">
        <v>3.88</v>
      </c>
      <c r="Z952" s="2">
        <v>64.239999999999995</v>
      </c>
      <c r="AA952">
        <f t="shared" si="45"/>
        <v>-66.231599999999972</v>
      </c>
      <c r="AB952" s="2"/>
    </row>
    <row r="953" spans="20:28" x14ac:dyDescent="0.25">
      <c r="T953">
        <f t="shared" si="44"/>
        <v>5</v>
      </c>
      <c r="U953" t="s">
        <v>199</v>
      </c>
      <c r="V953" s="3">
        <v>40381.666666666664</v>
      </c>
      <c r="W953" s="27">
        <v>1</v>
      </c>
      <c r="X953" s="2">
        <v>46.79</v>
      </c>
      <c r="Y953" s="2">
        <v>3.88</v>
      </c>
      <c r="Z953" s="2">
        <v>64.239999999999995</v>
      </c>
      <c r="AA953">
        <f t="shared" si="45"/>
        <v>-67.705999999999975</v>
      </c>
      <c r="AB953" s="2"/>
    </row>
    <row r="954" spans="20:28" x14ac:dyDescent="0.25">
      <c r="T954">
        <f t="shared" si="44"/>
        <v>5</v>
      </c>
      <c r="U954" t="s">
        <v>199</v>
      </c>
      <c r="V954" s="3">
        <v>40381.708333333336</v>
      </c>
      <c r="W954" s="27">
        <v>1</v>
      </c>
      <c r="X954" s="2">
        <v>46.78</v>
      </c>
      <c r="Y954" s="2">
        <v>3.88</v>
      </c>
      <c r="Z954" s="2">
        <v>64.239999999999995</v>
      </c>
      <c r="AA954">
        <f t="shared" si="45"/>
        <v>-67.744799999999969</v>
      </c>
      <c r="AB954" s="2"/>
    </row>
    <row r="955" spans="20:28" x14ac:dyDescent="0.25">
      <c r="T955">
        <f t="shared" si="44"/>
        <v>5</v>
      </c>
      <c r="U955" t="s">
        <v>199</v>
      </c>
      <c r="V955" s="3">
        <v>40381.75</v>
      </c>
      <c r="W955" s="27">
        <v>1</v>
      </c>
      <c r="X955" s="2">
        <v>46.54</v>
      </c>
      <c r="Y955" s="2">
        <v>3.88</v>
      </c>
      <c r="Z955" s="2">
        <v>64.239999999999995</v>
      </c>
      <c r="AA955">
        <f t="shared" si="45"/>
        <v>-68.675999999999988</v>
      </c>
      <c r="AB955" s="2"/>
    </row>
    <row r="956" spans="20:28" x14ac:dyDescent="0.25">
      <c r="T956">
        <f t="shared" si="44"/>
        <v>5</v>
      </c>
      <c r="U956" t="s">
        <v>199</v>
      </c>
      <c r="V956" s="3">
        <v>40381.791666666664</v>
      </c>
      <c r="W956" s="27">
        <v>1</v>
      </c>
      <c r="X956" s="2">
        <v>46.3</v>
      </c>
      <c r="Y956" s="2">
        <v>3.88</v>
      </c>
      <c r="Z956" s="2">
        <v>64.239999999999995</v>
      </c>
      <c r="AA956">
        <f t="shared" si="45"/>
        <v>-69.607199999999992</v>
      </c>
      <c r="AB956" s="2"/>
    </row>
    <row r="957" spans="20:28" x14ac:dyDescent="0.25">
      <c r="T957">
        <f t="shared" si="44"/>
        <v>5</v>
      </c>
      <c r="V957" s="3">
        <v>40381.833333333336</v>
      </c>
      <c r="W957" s="27">
        <v>1</v>
      </c>
      <c r="X957" s="2">
        <v>45.99</v>
      </c>
      <c r="Y957" s="2">
        <v>10</v>
      </c>
      <c r="Z957" s="2">
        <v>10</v>
      </c>
      <c r="AA957">
        <f t="shared" si="45"/>
        <v>359.90000000000003</v>
      </c>
      <c r="AB957" s="2"/>
    </row>
    <row r="958" spans="20:28" x14ac:dyDescent="0.25">
      <c r="T958">
        <f t="shared" si="44"/>
        <v>5</v>
      </c>
      <c r="V958" s="3">
        <v>40381.875</v>
      </c>
      <c r="W958" s="27">
        <v>1</v>
      </c>
      <c r="X958" s="2">
        <v>46.06</v>
      </c>
      <c r="Y958" s="2">
        <v>10</v>
      </c>
      <c r="Z958" s="2">
        <v>10</v>
      </c>
      <c r="AA958">
        <f t="shared" si="45"/>
        <v>360.6</v>
      </c>
      <c r="AB958" s="2"/>
    </row>
    <row r="959" spans="20:28" x14ac:dyDescent="0.25">
      <c r="T959">
        <f t="shared" si="44"/>
        <v>5</v>
      </c>
      <c r="V959" s="3">
        <v>40381.916666666664</v>
      </c>
      <c r="W959" s="27">
        <v>1</v>
      </c>
      <c r="X959" s="2">
        <v>46.58</v>
      </c>
      <c r="Y959" s="2">
        <v>10</v>
      </c>
      <c r="Z959" s="2">
        <v>10</v>
      </c>
      <c r="AA959">
        <f t="shared" si="45"/>
        <v>365.79999999999995</v>
      </c>
      <c r="AB959" s="2"/>
    </row>
    <row r="960" spans="20:28" x14ac:dyDescent="0.25">
      <c r="T960">
        <f t="shared" si="44"/>
        <v>5</v>
      </c>
      <c r="V960" s="3">
        <v>40381.958333333336</v>
      </c>
      <c r="W960" s="27">
        <v>1</v>
      </c>
      <c r="X960" s="2">
        <v>43.69</v>
      </c>
      <c r="Y960" s="2">
        <v>10</v>
      </c>
      <c r="Z960" s="2">
        <v>10</v>
      </c>
      <c r="AA960">
        <f t="shared" si="45"/>
        <v>336.9</v>
      </c>
      <c r="AB960" s="2"/>
    </row>
    <row r="961" spans="20:28" x14ac:dyDescent="0.25">
      <c r="T961">
        <f t="shared" si="44"/>
        <v>6</v>
      </c>
      <c r="V961" s="3">
        <v>40382</v>
      </c>
      <c r="W961" s="27">
        <v>1</v>
      </c>
      <c r="X961" s="2">
        <v>43.39</v>
      </c>
      <c r="Y961" s="2">
        <v>74.010000000000005</v>
      </c>
      <c r="Z961" s="2">
        <v>74.010000000000005</v>
      </c>
      <c r="AA961">
        <f t="shared" si="45"/>
        <v>-2266.1862000000006</v>
      </c>
    </row>
    <row r="962" spans="20:28" x14ac:dyDescent="0.25">
      <c r="T962">
        <f t="shared" ref="T962:T1025" si="46">WEEKDAY(V962)</f>
        <v>6</v>
      </c>
      <c r="V962" s="3">
        <v>40382.041666666664</v>
      </c>
      <c r="W962" s="27">
        <v>1</v>
      </c>
      <c r="X962" s="2">
        <v>38.450000000000003</v>
      </c>
      <c r="Y962" s="2">
        <v>74.010000000000005</v>
      </c>
      <c r="Z962" s="2">
        <v>74.010000000000005</v>
      </c>
      <c r="AA962">
        <f t="shared" ref="AA962:AA1025" si="47">W962*Y962*(X962-Z962)</f>
        <v>-2631.7956000000004</v>
      </c>
      <c r="AB962" s="2"/>
    </row>
    <row r="963" spans="20:28" x14ac:dyDescent="0.25">
      <c r="T963">
        <f t="shared" si="46"/>
        <v>6</v>
      </c>
      <c r="V963" s="3">
        <v>40382.083333333336</v>
      </c>
      <c r="W963" s="27">
        <v>1</v>
      </c>
      <c r="X963" s="2">
        <v>35.19</v>
      </c>
      <c r="Y963" s="2">
        <v>74.010000000000005</v>
      </c>
      <c r="Z963" s="2">
        <v>74.010000000000005</v>
      </c>
      <c r="AA963">
        <f t="shared" si="47"/>
        <v>-2873.0682000000006</v>
      </c>
      <c r="AB963" s="2"/>
    </row>
    <row r="964" spans="20:28" x14ac:dyDescent="0.25">
      <c r="T964">
        <f t="shared" si="46"/>
        <v>6</v>
      </c>
      <c r="V964" s="3">
        <v>40382.125</v>
      </c>
      <c r="W964" s="27">
        <v>1</v>
      </c>
      <c r="X964" s="2">
        <v>33.1</v>
      </c>
      <c r="Y964" s="2">
        <v>74.010000000000005</v>
      </c>
      <c r="Z964" s="2">
        <v>74.010000000000005</v>
      </c>
      <c r="AA964">
        <f t="shared" si="47"/>
        <v>-3027.7491000000005</v>
      </c>
      <c r="AB964" s="2"/>
    </row>
    <row r="965" spans="20:28" x14ac:dyDescent="0.25">
      <c r="T965">
        <f t="shared" si="46"/>
        <v>6</v>
      </c>
      <c r="V965" s="3">
        <v>40382.166666666664</v>
      </c>
      <c r="W965" s="27">
        <v>1</v>
      </c>
      <c r="X965" s="2">
        <v>34.68</v>
      </c>
      <c r="Y965" s="2">
        <v>74.010000000000005</v>
      </c>
      <c r="Z965" s="2">
        <v>74.010000000000005</v>
      </c>
      <c r="AA965">
        <f t="shared" si="47"/>
        <v>-2910.8133000000007</v>
      </c>
      <c r="AB965" s="2"/>
    </row>
    <row r="966" spans="20:28" x14ac:dyDescent="0.25">
      <c r="T966">
        <f t="shared" si="46"/>
        <v>6</v>
      </c>
      <c r="V966" s="3">
        <v>40382.208333333336</v>
      </c>
      <c r="W966" s="27">
        <v>1</v>
      </c>
      <c r="X966" s="2">
        <v>38.479999999999997</v>
      </c>
      <c r="Y966" s="2">
        <v>74.010000000000005</v>
      </c>
      <c r="Z966" s="2">
        <v>74.010000000000005</v>
      </c>
      <c r="AA966">
        <f t="shared" si="47"/>
        <v>-2629.5753000000009</v>
      </c>
      <c r="AB966" s="2"/>
    </row>
    <row r="967" spans="20:28" x14ac:dyDescent="0.25">
      <c r="T967">
        <f t="shared" si="46"/>
        <v>6</v>
      </c>
      <c r="V967" s="3">
        <v>40382.25</v>
      </c>
      <c r="W967" s="27">
        <v>1</v>
      </c>
      <c r="X967" s="2">
        <v>44.39</v>
      </c>
      <c r="Y967" s="2">
        <v>74.010000000000005</v>
      </c>
      <c r="Z967" s="2">
        <v>74.010000000000005</v>
      </c>
      <c r="AA967">
        <f t="shared" si="47"/>
        <v>-2192.1762000000003</v>
      </c>
      <c r="AB967" s="2"/>
    </row>
    <row r="968" spans="20:28" x14ac:dyDescent="0.25">
      <c r="T968">
        <f t="shared" si="46"/>
        <v>6</v>
      </c>
      <c r="V968" s="3">
        <v>40382.291666666664</v>
      </c>
      <c r="W968" s="27">
        <v>1</v>
      </c>
      <c r="X968" s="2">
        <v>45.42</v>
      </c>
      <c r="Y968" s="2">
        <v>74.010000000000005</v>
      </c>
      <c r="Z968" s="2">
        <v>74.010000000000005</v>
      </c>
      <c r="AA968">
        <f t="shared" si="47"/>
        <v>-2115.9459000000006</v>
      </c>
      <c r="AB968" s="2"/>
    </row>
    <row r="969" spans="20:28" x14ac:dyDescent="0.25">
      <c r="T969">
        <f t="shared" si="46"/>
        <v>6</v>
      </c>
      <c r="U969" t="s">
        <v>199</v>
      </c>
      <c r="V969" s="3">
        <v>40382.333333333336</v>
      </c>
      <c r="W969" s="27">
        <v>1</v>
      </c>
      <c r="X969" s="2">
        <v>46.71</v>
      </c>
      <c r="Y969" s="2">
        <v>6.14</v>
      </c>
      <c r="Z969" s="2">
        <v>84.42</v>
      </c>
      <c r="AA969">
        <f t="shared" si="47"/>
        <v>-231.5394</v>
      </c>
      <c r="AB969" s="2"/>
    </row>
    <row r="970" spans="20:28" x14ac:dyDescent="0.25">
      <c r="T970">
        <f t="shared" si="46"/>
        <v>6</v>
      </c>
      <c r="U970" t="s">
        <v>199</v>
      </c>
      <c r="V970" s="3">
        <v>40382.375</v>
      </c>
      <c r="W970" s="27">
        <v>1</v>
      </c>
      <c r="X970" s="2">
        <v>47.45</v>
      </c>
      <c r="Y970" s="2">
        <v>6.14</v>
      </c>
      <c r="Z970" s="2">
        <v>84.42</v>
      </c>
      <c r="AA970">
        <f t="shared" si="47"/>
        <v>-226.99579999999997</v>
      </c>
      <c r="AB970" s="2"/>
    </row>
    <row r="971" spans="20:28" x14ac:dyDescent="0.25">
      <c r="T971">
        <f t="shared" si="46"/>
        <v>6</v>
      </c>
      <c r="U971" t="s">
        <v>199</v>
      </c>
      <c r="V971" s="3">
        <v>40382.416666666664</v>
      </c>
      <c r="W971" s="27">
        <v>1</v>
      </c>
      <c r="X971" s="2">
        <v>48.05</v>
      </c>
      <c r="Y971" s="2">
        <v>6.14</v>
      </c>
      <c r="Z971" s="2">
        <v>84.42</v>
      </c>
      <c r="AA971">
        <f t="shared" si="47"/>
        <v>-223.31180000000001</v>
      </c>
      <c r="AB971" s="2"/>
    </row>
    <row r="972" spans="20:28" x14ac:dyDescent="0.25">
      <c r="T972">
        <f t="shared" si="46"/>
        <v>6</v>
      </c>
      <c r="U972" t="s">
        <v>199</v>
      </c>
      <c r="V972" s="3">
        <v>40382.458333333336</v>
      </c>
      <c r="W972" s="27">
        <v>1</v>
      </c>
      <c r="X972" s="2">
        <v>48.09</v>
      </c>
      <c r="Y972" s="2">
        <v>6.14</v>
      </c>
      <c r="Z972" s="2">
        <v>84.42</v>
      </c>
      <c r="AA972">
        <f t="shared" si="47"/>
        <v>-223.06619999999998</v>
      </c>
      <c r="AB972" s="2"/>
    </row>
    <row r="973" spans="20:28" x14ac:dyDescent="0.25">
      <c r="T973">
        <f t="shared" si="46"/>
        <v>6</v>
      </c>
      <c r="U973" t="s">
        <v>199</v>
      </c>
      <c r="V973" s="3">
        <v>40382.5</v>
      </c>
      <c r="W973" s="27">
        <v>1</v>
      </c>
      <c r="X973" s="2">
        <v>47.95</v>
      </c>
      <c r="Y973" s="2">
        <v>6.14</v>
      </c>
      <c r="Z973" s="2">
        <v>84.42</v>
      </c>
      <c r="AA973">
        <f t="shared" si="47"/>
        <v>-223.92579999999998</v>
      </c>
      <c r="AB973" s="2"/>
    </row>
    <row r="974" spans="20:28" x14ac:dyDescent="0.25">
      <c r="T974">
        <f t="shared" si="46"/>
        <v>6</v>
      </c>
      <c r="U974" t="s">
        <v>199</v>
      </c>
      <c r="V974" s="3">
        <v>40382.541666666664</v>
      </c>
      <c r="W974" s="27">
        <v>1</v>
      </c>
      <c r="X974" s="2">
        <v>47.63</v>
      </c>
      <c r="Y974" s="2">
        <v>6.14</v>
      </c>
      <c r="Z974" s="2">
        <v>84.42</v>
      </c>
      <c r="AA974">
        <f t="shared" si="47"/>
        <v>-225.89059999999998</v>
      </c>
      <c r="AB974" s="2"/>
    </row>
    <row r="975" spans="20:28" x14ac:dyDescent="0.25">
      <c r="T975">
        <f t="shared" si="46"/>
        <v>6</v>
      </c>
      <c r="U975" t="s">
        <v>199</v>
      </c>
      <c r="V975" s="3">
        <v>40382.583333333336</v>
      </c>
      <c r="W975" s="27">
        <v>1</v>
      </c>
      <c r="X975" s="2">
        <v>47.31</v>
      </c>
      <c r="Y975" s="2">
        <v>6.14</v>
      </c>
      <c r="Z975" s="2">
        <v>84.42</v>
      </c>
      <c r="AA975">
        <f t="shared" si="47"/>
        <v>-227.85539999999997</v>
      </c>
      <c r="AB975" s="2"/>
    </row>
    <row r="976" spans="20:28" x14ac:dyDescent="0.25">
      <c r="T976">
        <f t="shared" si="46"/>
        <v>6</v>
      </c>
      <c r="U976" t="s">
        <v>199</v>
      </c>
      <c r="V976" s="3">
        <v>40382.625</v>
      </c>
      <c r="W976" s="27">
        <v>1</v>
      </c>
      <c r="X976" s="2">
        <v>46.77</v>
      </c>
      <c r="Y976" s="2">
        <v>6.14</v>
      </c>
      <c r="Z976" s="2">
        <v>84.42</v>
      </c>
      <c r="AA976">
        <f t="shared" si="47"/>
        <v>-231.17099999999999</v>
      </c>
      <c r="AB976" s="2"/>
    </row>
    <row r="977" spans="20:28" x14ac:dyDescent="0.25">
      <c r="T977">
        <f t="shared" si="46"/>
        <v>6</v>
      </c>
      <c r="U977" t="s">
        <v>199</v>
      </c>
      <c r="V977" s="3">
        <v>40382.666666666664</v>
      </c>
      <c r="W977" s="27">
        <v>1</v>
      </c>
      <c r="X977" s="2">
        <v>46.52</v>
      </c>
      <c r="Y977" s="2">
        <v>6.14</v>
      </c>
      <c r="Z977" s="2">
        <v>84.42</v>
      </c>
      <c r="AA977">
        <f t="shared" si="47"/>
        <v>-232.70599999999999</v>
      </c>
      <c r="AB977" s="2"/>
    </row>
    <row r="978" spans="20:28" x14ac:dyDescent="0.25">
      <c r="T978">
        <f t="shared" si="46"/>
        <v>6</v>
      </c>
      <c r="U978" t="s">
        <v>199</v>
      </c>
      <c r="V978" s="3">
        <v>40382.708333333336</v>
      </c>
      <c r="W978" s="27">
        <v>1</v>
      </c>
      <c r="X978" s="2">
        <v>46.44</v>
      </c>
      <c r="Y978" s="2">
        <v>6.14</v>
      </c>
      <c r="Z978" s="2">
        <v>84.42</v>
      </c>
      <c r="AA978">
        <f t="shared" si="47"/>
        <v>-233.19720000000001</v>
      </c>
      <c r="AB978" s="2"/>
    </row>
    <row r="979" spans="20:28" x14ac:dyDescent="0.25">
      <c r="T979">
        <f t="shared" si="46"/>
        <v>6</v>
      </c>
      <c r="U979" t="s">
        <v>199</v>
      </c>
      <c r="V979" s="3">
        <v>40382.75</v>
      </c>
      <c r="W979" s="27">
        <v>1</v>
      </c>
      <c r="X979" s="2">
        <v>46.17</v>
      </c>
      <c r="Y979" s="2">
        <v>6.14</v>
      </c>
      <c r="Z979" s="2">
        <v>84.42</v>
      </c>
      <c r="AA979">
        <f t="shared" si="47"/>
        <v>-234.85499999999999</v>
      </c>
      <c r="AB979" s="2"/>
    </row>
    <row r="980" spans="20:28" x14ac:dyDescent="0.25">
      <c r="T980">
        <f t="shared" si="46"/>
        <v>6</v>
      </c>
      <c r="U980" t="s">
        <v>199</v>
      </c>
      <c r="V980" s="3">
        <v>40382.791666666664</v>
      </c>
      <c r="W980" s="27">
        <v>1</v>
      </c>
      <c r="X980" s="2">
        <v>45.71</v>
      </c>
      <c r="Y980" s="2">
        <v>6.14</v>
      </c>
      <c r="Z980" s="2">
        <v>84.42</v>
      </c>
      <c r="AA980">
        <f t="shared" si="47"/>
        <v>-237.67939999999999</v>
      </c>
      <c r="AB980" s="2"/>
    </row>
    <row r="981" spans="20:28" x14ac:dyDescent="0.25">
      <c r="T981">
        <f t="shared" si="46"/>
        <v>6</v>
      </c>
      <c r="V981" s="3">
        <v>40382.833333333336</v>
      </c>
      <c r="W981" s="27">
        <v>1</v>
      </c>
      <c r="X981" s="2">
        <v>44.62</v>
      </c>
      <c r="Y981" s="2">
        <v>74.010000000000005</v>
      </c>
      <c r="Z981" s="2">
        <v>74.010000000000005</v>
      </c>
      <c r="AA981">
        <f t="shared" si="47"/>
        <v>-2175.1539000000007</v>
      </c>
      <c r="AB981" s="2"/>
    </row>
    <row r="982" spans="20:28" x14ac:dyDescent="0.25">
      <c r="T982">
        <f t="shared" si="46"/>
        <v>6</v>
      </c>
      <c r="V982" s="3">
        <v>40382.875</v>
      </c>
      <c r="W982" s="27">
        <v>1</v>
      </c>
      <c r="X982" s="2">
        <v>44.72</v>
      </c>
      <c r="Y982" s="2">
        <v>74.010000000000005</v>
      </c>
      <c r="Z982" s="2">
        <v>74.010000000000005</v>
      </c>
      <c r="AA982">
        <f t="shared" si="47"/>
        <v>-2167.7529000000004</v>
      </c>
      <c r="AB982" s="2"/>
    </row>
    <row r="983" spans="20:28" x14ac:dyDescent="0.25">
      <c r="T983">
        <f t="shared" si="46"/>
        <v>6</v>
      </c>
      <c r="V983" s="3">
        <v>40382.916666666664</v>
      </c>
      <c r="W983" s="27">
        <v>1</v>
      </c>
      <c r="X983" s="2">
        <v>46.15</v>
      </c>
      <c r="Y983" s="2">
        <v>74.010000000000005</v>
      </c>
      <c r="Z983" s="2">
        <v>74.010000000000005</v>
      </c>
      <c r="AA983">
        <f t="shared" si="47"/>
        <v>-2061.9186000000004</v>
      </c>
      <c r="AB983" s="2"/>
    </row>
    <row r="984" spans="20:28" x14ac:dyDescent="0.25">
      <c r="T984">
        <f t="shared" si="46"/>
        <v>6</v>
      </c>
      <c r="V984" s="3">
        <v>40382.958333333336</v>
      </c>
      <c r="W984" s="27">
        <v>1</v>
      </c>
      <c r="X984" s="2">
        <v>44.69</v>
      </c>
      <c r="Y984" s="2">
        <v>74.010000000000005</v>
      </c>
      <c r="Z984" s="2">
        <v>74.010000000000005</v>
      </c>
      <c r="AA984">
        <f t="shared" si="47"/>
        <v>-2169.9732000000008</v>
      </c>
      <c r="AB984" s="2"/>
    </row>
    <row r="985" spans="20:28" x14ac:dyDescent="0.25">
      <c r="T985">
        <f t="shared" si="46"/>
        <v>7</v>
      </c>
      <c r="V985" s="3">
        <v>40383</v>
      </c>
      <c r="W985" s="27">
        <v>1</v>
      </c>
      <c r="X985" s="2">
        <v>45.48</v>
      </c>
      <c r="Y985" s="2">
        <v>83.32</v>
      </c>
      <c r="Z985" s="2">
        <v>83.32</v>
      </c>
      <c r="AA985">
        <f t="shared" si="47"/>
        <v>-3152.8287999999993</v>
      </c>
    </row>
    <row r="986" spans="20:28" x14ac:dyDescent="0.25">
      <c r="T986">
        <f t="shared" si="46"/>
        <v>7</v>
      </c>
      <c r="V986" s="3">
        <v>40383.041666666664</v>
      </c>
      <c r="W986" s="27">
        <v>1</v>
      </c>
      <c r="X986" s="2">
        <v>42.44</v>
      </c>
      <c r="Y986" s="2">
        <v>83.32</v>
      </c>
      <c r="Z986" s="2">
        <v>83.32</v>
      </c>
      <c r="AA986">
        <f t="shared" si="47"/>
        <v>-3406.1215999999995</v>
      </c>
      <c r="AB986" s="2"/>
    </row>
    <row r="987" spans="20:28" x14ac:dyDescent="0.25">
      <c r="T987">
        <f t="shared" si="46"/>
        <v>7</v>
      </c>
      <c r="V987" s="3">
        <v>40383.083333333336</v>
      </c>
      <c r="W987" s="27">
        <v>1</v>
      </c>
      <c r="X987" s="2">
        <v>39.549999999999997</v>
      </c>
      <c r="Y987" s="2">
        <v>83.32</v>
      </c>
      <c r="Z987" s="2">
        <v>83.32</v>
      </c>
      <c r="AA987">
        <f t="shared" si="47"/>
        <v>-3646.9163999999992</v>
      </c>
      <c r="AB987" s="2"/>
    </row>
    <row r="988" spans="20:28" x14ac:dyDescent="0.25">
      <c r="T988">
        <f t="shared" si="46"/>
        <v>7</v>
      </c>
      <c r="V988" s="3">
        <v>40383.125</v>
      </c>
      <c r="W988" s="27">
        <v>1</v>
      </c>
      <c r="X988" s="2">
        <v>37.69</v>
      </c>
      <c r="Y988" s="2">
        <v>83.32</v>
      </c>
      <c r="Z988" s="2">
        <v>83.32</v>
      </c>
      <c r="AA988">
        <f t="shared" si="47"/>
        <v>-3801.8915999999995</v>
      </c>
      <c r="AB988" s="2"/>
    </row>
    <row r="989" spans="20:28" x14ac:dyDescent="0.25">
      <c r="T989">
        <f t="shared" si="46"/>
        <v>7</v>
      </c>
      <c r="V989" s="3">
        <v>40383.166666666664</v>
      </c>
      <c r="W989" s="27">
        <v>1</v>
      </c>
      <c r="X989" s="2">
        <v>34.130000000000003</v>
      </c>
      <c r="Y989" s="2">
        <v>83.32</v>
      </c>
      <c r="Z989" s="2">
        <v>83.32</v>
      </c>
      <c r="AA989">
        <f t="shared" si="47"/>
        <v>-4098.5107999999991</v>
      </c>
      <c r="AB989" s="2"/>
    </row>
    <row r="990" spans="20:28" x14ac:dyDescent="0.25">
      <c r="T990">
        <f t="shared" si="46"/>
        <v>7</v>
      </c>
      <c r="V990" s="3">
        <v>40383.208333333336</v>
      </c>
      <c r="W990" s="27">
        <v>1</v>
      </c>
      <c r="X990" s="2">
        <v>33.5</v>
      </c>
      <c r="Y990" s="2">
        <v>83.32</v>
      </c>
      <c r="Z990" s="2">
        <v>83.32</v>
      </c>
      <c r="AA990">
        <f t="shared" si="47"/>
        <v>-4151.0023999999994</v>
      </c>
      <c r="AB990" s="2"/>
    </row>
    <row r="991" spans="20:28" x14ac:dyDescent="0.25">
      <c r="T991">
        <f t="shared" si="46"/>
        <v>7</v>
      </c>
      <c r="V991" s="3">
        <v>40383.25</v>
      </c>
      <c r="W991" s="27">
        <v>1</v>
      </c>
      <c r="X991" s="2">
        <v>34.090000000000003</v>
      </c>
      <c r="Y991" s="2">
        <v>83.32</v>
      </c>
      <c r="Z991" s="2">
        <v>83.32</v>
      </c>
      <c r="AA991">
        <f t="shared" si="47"/>
        <v>-4101.8435999999992</v>
      </c>
      <c r="AB991" s="2"/>
    </row>
    <row r="992" spans="20:28" x14ac:dyDescent="0.25">
      <c r="T992">
        <f t="shared" si="46"/>
        <v>7</v>
      </c>
      <c r="V992" s="3">
        <v>40383.291666666664</v>
      </c>
      <c r="W992" s="27">
        <v>1</v>
      </c>
      <c r="X992" s="2">
        <v>41.82</v>
      </c>
      <c r="Y992" s="2">
        <v>83.32</v>
      </c>
      <c r="Z992" s="2">
        <v>83.32</v>
      </c>
      <c r="AA992">
        <f t="shared" si="47"/>
        <v>-3457.7799999999993</v>
      </c>
      <c r="AB992" s="2"/>
    </row>
    <row r="993" spans="20:28" x14ac:dyDescent="0.25">
      <c r="T993">
        <f t="shared" si="46"/>
        <v>7</v>
      </c>
      <c r="U993" t="s">
        <v>199</v>
      </c>
      <c r="V993" s="3">
        <v>40383.333333333336</v>
      </c>
      <c r="W993" s="27">
        <v>1</v>
      </c>
      <c r="X993" s="2">
        <v>43.05</v>
      </c>
      <c r="Y993" s="2">
        <v>83.32</v>
      </c>
      <c r="Z993" s="2">
        <v>83.32</v>
      </c>
      <c r="AA993">
        <f t="shared" si="47"/>
        <v>-3355.2963999999993</v>
      </c>
      <c r="AB993" s="2"/>
    </row>
    <row r="994" spans="20:28" x14ac:dyDescent="0.25">
      <c r="T994">
        <f t="shared" si="46"/>
        <v>7</v>
      </c>
      <c r="U994" t="s">
        <v>199</v>
      </c>
      <c r="V994" s="3">
        <v>40383.375</v>
      </c>
      <c r="W994" s="27">
        <v>1</v>
      </c>
      <c r="X994" s="2">
        <v>43.8</v>
      </c>
      <c r="Y994" s="2">
        <v>83.32</v>
      </c>
      <c r="Z994" s="2">
        <v>83.32</v>
      </c>
      <c r="AA994">
        <f t="shared" si="47"/>
        <v>-3292.8063999999995</v>
      </c>
      <c r="AB994" s="2"/>
    </row>
    <row r="995" spans="20:28" x14ac:dyDescent="0.25">
      <c r="T995">
        <f t="shared" si="46"/>
        <v>7</v>
      </c>
      <c r="U995" t="s">
        <v>199</v>
      </c>
      <c r="V995" s="3">
        <v>40383.416666666664</v>
      </c>
      <c r="W995" s="27">
        <v>1</v>
      </c>
      <c r="X995" s="2">
        <v>45.45</v>
      </c>
      <c r="Y995" s="2">
        <v>83.32</v>
      </c>
      <c r="Z995" s="2">
        <v>83.32</v>
      </c>
      <c r="AA995">
        <f t="shared" si="47"/>
        <v>-3155.328399999999</v>
      </c>
      <c r="AB995" s="2"/>
    </row>
    <row r="996" spans="20:28" x14ac:dyDescent="0.25">
      <c r="T996">
        <f t="shared" si="46"/>
        <v>7</v>
      </c>
      <c r="U996" t="s">
        <v>199</v>
      </c>
      <c r="V996" s="3">
        <v>40383.458333333336</v>
      </c>
      <c r="W996" s="27">
        <v>1</v>
      </c>
      <c r="X996" s="2">
        <v>45.88</v>
      </c>
      <c r="Y996" s="2">
        <v>83.32</v>
      </c>
      <c r="Z996" s="2">
        <v>83.32</v>
      </c>
      <c r="AA996">
        <f t="shared" si="47"/>
        <v>-3119.5007999999989</v>
      </c>
      <c r="AB996" s="2"/>
    </row>
    <row r="997" spans="20:28" x14ac:dyDescent="0.25">
      <c r="T997">
        <f t="shared" si="46"/>
        <v>7</v>
      </c>
      <c r="U997" t="s">
        <v>199</v>
      </c>
      <c r="V997" s="3">
        <v>40383.5</v>
      </c>
      <c r="W997" s="27">
        <v>1</v>
      </c>
      <c r="X997" s="2">
        <v>45.32</v>
      </c>
      <c r="Y997" s="2">
        <v>83.32</v>
      </c>
      <c r="Z997" s="2">
        <v>83.32</v>
      </c>
      <c r="AA997">
        <f t="shared" si="47"/>
        <v>-3166.1599999999989</v>
      </c>
      <c r="AB997" s="2"/>
    </row>
    <row r="998" spans="20:28" x14ac:dyDescent="0.25">
      <c r="T998">
        <f t="shared" si="46"/>
        <v>7</v>
      </c>
      <c r="U998" t="s">
        <v>199</v>
      </c>
      <c r="V998" s="3">
        <v>40383.541666666664</v>
      </c>
      <c r="W998" s="27">
        <v>1</v>
      </c>
      <c r="X998" s="2">
        <v>39.71</v>
      </c>
      <c r="Y998" s="2">
        <v>83.32</v>
      </c>
      <c r="Z998" s="2">
        <v>83.32</v>
      </c>
      <c r="AA998">
        <f t="shared" si="47"/>
        <v>-3633.5851999999991</v>
      </c>
      <c r="AB998" s="2"/>
    </row>
    <row r="999" spans="20:28" x14ac:dyDescent="0.25">
      <c r="T999">
        <f t="shared" si="46"/>
        <v>7</v>
      </c>
      <c r="U999" t="s">
        <v>199</v>
      </c>
      <c r="V999" s="3">
        <v>40383.583333333336</v>
      </c>
      <c r="W999" s="27">
        <v>1</v>
      </c>
      <c r="X999" s="2">
        <v>38.29</v>
      </c>
      <c r="Y999" s="2">
        <v>83.32</v>
      </c>
      <c r="Z999" s="2">
        <v>83.32</v>
      </c>
      <c r="AA999">
        <f t="shared" si="47"/>
        <v>-3751.8995999999993</v>
      </c>
      <c r="AB999" s="2"/>
    </row>
    <row r="1000" spans="20:28" x14ac:dyDescent="0.25">
      <c r="T1000">
        <f t="shared" si="46"/>
        <v>7</v>
      </c>
      <c r="U1000" t="s">
        <v>199</v>
      </c>
      <c r="V1000" s="3">
        <v>40383.625</v>
      </c>
      <c r="W1000" s="27">
        <v>1</v>
      </c>
      <c r="X1000" s="2">
        <v>36.340000000000003</v>
      </c>
      <c r="Y1000" s="2">
        <v>83.32</v>
      </c>
      <c r="Z1000" s="2">
        <v>83.32</v>
      </c>
      <c r="AA1000">
        <f t="shared" si="47"/>
        <v>-3914.373599999999</v>
      </c>
      <c r="AB1000" s="2"/>
    </row>
    <row r="1001" spans="20:28" x14ac:dyDescent="0.25">
      <c r="T1001">
        <f t="shared" si="46"/>
        <v>7</v>
      </c>
      <c r="U1001" t="s">
        <v>199</v>
      </c>
      <c r="V1001" s="3">
        <v>40383.666666666664</v>
      </c>
      <c r="W1001" s="27">
        <v>1</v>
      </c>
      <c r="X1001" s="2">
        <v>35.85</v>
      </c>
      <c r="Y1001" s="2">
        <v>83.32</v>
      </c>
      <c r="Z1001" s="2">
        <v>83.32</v>
      </c>
      <c r="AA1001">
        <f t="shared" si="47"/>
        <v>-3955.2003999999988</v>
      </c>
      <c r="AB1001" s="2"/>
    </row>
    <row r="1002" spans="20:28" x14ac:dyDescent="0.25">
      <c r="T1002">
        <f t="shared" si="46"/>
        <v>7</v>
      </c>
      <c r="U1002" t="s">
        <v>199</v>
      </c>
      <c r="V1002" s="3">
        <v>40383.708333333336</v>
      </c>
      <c r="W1002" s="27">
        <v>1</v>
      </c>
      <c r="X1002" s="2">
        <v>38</v>
      </c>
      <c r="Y1002" s="2">
        <v>83.32</v>
      </c>
      <c r="Z1002" s="2">
        <v>83.32</v>
      </c>
      <c r="AA1002">
        <f t="shared" si="47"/>
        <v>-3776.0623999999993</v>
      </c>
      <c r="AB1002" s="2"/>
    </row>
    <row r="1003" spans="20:28" x14ac:dyDescent="0.25">
      <c r="T1003">
        <f t="shared" si="46"/>
        <v>7</v>
      </c>
      <c r="U1003" t="s">
        <v>199</v>
      </c>
      <c r="V1003" s="3">
        <v>40383.75</v>
      </c>
      <c r="W1003" s="27">
        <v>1</v>
      </c>
      <c r="X1003" s="2">
        <v>40.97</v>
      </c>
      <c r="Y1003" s="2">
        <v>83.32</v>
      </c>
      <c r="Z1003" s="2">
        <v>83.32</v>
      </c>
      <c r="AA1003">
        <f t="shared" si="47"/>
        <v>-3528.6019999999994</v>
      </c>
      <c r="AB1003" s="2"/>
    </row>
    <row r="1004" spans="20:28" x14ac:dyDescent="0.25">
      <c r="T1004">
        <f t="shared" si="46"/>
        <v>7</v>
      </c>
      <c r="U1004" t="s">
        <v>199</v>
      </c>
      <c r="V1004" s="3">
        <v>40383.791666666664</v>
      </c>
      <c r="W1004" s="27">
        <v>1</v>
      </c>
      <c r="X1004" s="2">
        <v>42.01</v>
      </c>
      <c r="Y1004" s="2">
        <v>83.32</v>
      </c>
      <c r="Z1004" s="2">
        <v>83.32</v>
      </c>
      <c r="AA1004">
        <f t="shared" si="47"/>
        <v>-3441.9491999999991</v>
      </c>
      <c r="AB1004" s="2"/>
    </row>
    <row r="1005" spans="20:28" x14ac:dyDescent="0.25">
      <c r="T1005">
        <f t="shared" si="46"/>
        <v>7</v>
      </c>
      <c r="V1005" s="3">
        <v>40383.833333333336</v>
      </c>
      <c r="W1005" s="27">
        <v>1</v>
      </c>
      <c r="X1005" s="2">
        <v>40.94</v>
      </c>
      <c r="Y1005" s="2">
        <v>83.32</v>
      </c>
      <c r="Z1005" s="2">
        <v>83.32</v>
      </c>
      <c r="AA1005">
        <f t="shared" si="47"/>
        <v>-3531.1015999999995</v>
      </c>
      <c r="AB1005" s="2"/>
    </row>
    <row r="1006" spans="20:28" x14ac:dyDescent="0.25">
      <c r="T1006">
        <f t="shared" si="46"/>
        <v>7</v>
      </c>
      <c r="V1006" s="3">
        <v>40383.875</v>
      </c>
      <c r="W1006" s="27">
        <v>1</v>
      </c>
      <c r="X1006" s="2">
        <v>39.74</v>
      </c>
      <c r="Y1006" s="2">
        <v>83.32</v>
      </c>
      <c r="Z1006" s="2">
        <v>83.32</v>
      </c>
      <c r="AA1006">
        <f t="shared" si="47"/>
        <v>-3631.085599999999</v>
      </c>
      <c r="AB1006" s="2"/>
    </row>
    <row r="1007" spans="20:28" x14ac:dyDescent="0.25">
      <c r="T1007">
        <f t="shared" si="46"/>
        <v>7</v>
      </c>
      <c r="V1007" s="3">
        <v>40383.916666666664</v>
      </c>
      <c r="W1007" s="27">
        <v>1</v>
      </c>
      <c r="X1007" s="2">
        <v>43.59</v>
      </c>
      <c r="Y1007" s="2">
        <v>83.32</v>
      </c>
      <c r="Z1007" s="2">
        <v>83.32</v>
      </c>
      <c r="AA1007">
        <f t="shared" si="47"/>
        <v>-3310.3035999999988</v>
      </c>
      <c r="AB1007" s="2"/>
    </row>
    <row r="1008" spans="20:28" x14ac:dyDescent="0.25">
      <c r="T1008">
        <f t="shared" si="46"/>
        <v>7</v>
      </c>
      <c r="V1008" s="3">
        <v>40383.958333333336</v>
      </c>
      <c r="W1008" s="27">
        <v>1</v>
      </c>
      <c r="X1008" s="2">
        <v>39.54</v>
      </c>
      <c r="Y1008" s="2">
        <v>83.32</v>
      </c>
      <c r="Z1008" s="2">
        <v>83.32</v>
      </c>
      <c r="AA1008">
        <f t="shared" si="47"/>
        <v>-3647.7495999999992</v>
      </c>
      <c r="AB1008" s="2"/>
    </row>
    <row r="1009" spans="20:28" x14ac:dyDescent="0.25">
      <c r="T1009">
        <f t="shared" si="46"/>
        <v>1</v>
      </c>
      <c r="V1009" s="3">
        <v>40384</v>
      </c>
      <c r="W1009" s="27">
        <v>1</v>
      </c>
      <c r="X1009" s="2">
        <v>42.74</v>
      </c>
      <c r="Y1009" s="2">
        <v>90.57</v>
      </c>
      <c r="Z1009" s="2">
        <v>90.57</v>
      </c>
      <c r="AA1009">
        <f t="shared" si="47"/>
        <v>-4331.963099999999</v>
      </c>
    </row>
    <row r="1010" spans="20:28" x14ac:dyDescent="0.25">
      <c r="T1010">
        <f t="shared" si="46"/>
        <v>1</v>
      </c>
      <c r="V1010" s="3">
        <v>40384.041666666664</v>
      </c>
      <c r="W1010" s="27">
        <v>1</v>
      </c>
      <c r="X1010" s="2">
        <v>39.770000000000003</v>
      </c>
      <c r="Y1010" s="2">
        <v>90.57</v>
      </c>
      <c r="Z1010" s="2">
        <v>90.57</v>
      </c>
      <c r="AA1010">
        <f t="shared" si="47"/>
        <v>-4600.9559999999983</v>
      </c>
      <c r="AB1010" s="2"/>
    </row>
    <row r="1011" spans="20:28" x14ac:dyDescent="0.25">
      <c r="T1011">
        <f t="shared" si="46"/>
        <v>1</v>
      </c>
      <c r="V1011" s="3">
        <v>40384.083333333336</v>
      </c>
      <c r="W1011" s="27">
        <v>1</v>
      </c>
      <c r="X1011" s="2">
        <v>38.24</v>
      </c>
      <c r="Y1011" s="2">
        <v>90.57</v>
      </c>
      <c r="Z1011" s="2">
        <v>90.57</v>
      </c>
      <c r="AA1011">
        <f t="shared" si="47"/>
        <v>-4739.5280999999986</v>
      </c>
      <c r="AB1011" s="2"/>
    </row>
    <row r="1012" spans="20:28" x14ac:dyDescent="0.25">
      <c r="T1012">
        <f t="shared" si="46"/>
        <v>1</v>
      </c>
      <c r="V1012" s="3">
        <v>40384.125</v>
      </c>
      <c r="W1012" s="27">
        <v>1</v>
      </c>
      <c r="X1012" s="2">
        <v>36.18</v>
      </c>
      <c r="Y1012" s="2">
        <v>90.57</v>
      </c>
      <c r="Z1012" s="2">
        <v>90.57</v>
      </c>
      <c r="AA1012">
        <f t="shared" si="47"/>
        <v>-4926.1022999999986</v>
      </c>
      <c r="AB1012" s="2"/>
    </row>
    <row r="1013" spans="20:28" x14ac:dyDescent="0.25">
      <c r="T1013">
        <f t="shared" si="46"/>
        <v>1</v>
      </c>
      <c r="V1013" s="3">
        <v>40384.166666666664</v>
      </c>
      <c r="W1013" s="27">
        <v>1</v>
      </c>
      <c r="X1013" s="2">
        <v>33.74</v>
      </c>
      <c r="Y1013" s="2">
        <v>90.57</v>
      </c>
      <c r="Z1013" s="2">
        <v>90.57</v>
      </c>
      <c r="AA1013">
        <f t="shared" si="47"/>
        <v>-5147.0930999999991</v>
      </c>
      <c r="AB1013" s="2"/>
    </row>
    <row r="1014" spans="20:28" x14ac:dyDescent="0.25">
      <c r="T1014">
        <f t="shared" si="46"/>
        <v>1</v>
      </c>
      <c r="V1014" s="3">
        <v>40384.208333333336</v>
      </c>
      <c r="W1014" s="27">
        <v>1</v>
      </c>
      <c r="X1014" s="2">
        <v>29.77</v>
      </c>
      <c r="Y1014" s="2">
        <v>90.57</v>
      </c>
      <c r="Z1014" s="2">
        <v>90.57</v>
      </c>
      <c r="AA1014">
        <f t="shared" si="47"/>
        <v>-5506.655999999999</v>
      </c>
      <c r="AB1014" s="2"/>
    </row>
    <row r="1015" spans="20:28" x14ac:dyDescent="0.25">
      <c r="T1015">
        <f t="shared" si="46"/>
        <v>1</v>
      </c>
      <c r="V1015" s="3">
        <v>40384.25</v>
      </c>
      <c r="W1015" s="27">
        <v>1</v>
      </c>
      <c r="X1015" s="2">
        <v>25.81</v>
      </c>
      <c r="Y1015" s="2">
        <v>90.57</v>
      </c>
      <c r="Z1015" s="2">
        <v>90.57</v>
      </c>
      <c r="AA1015">
        <f t="shared" si="47"/>
        <v>-5865.3131999999987</v>
      </c>
      <c r="AB1015" s="2"/>
    </row>
    <row r="1016" spans="20:28" x14ac:dyDescent="0.25">
      <c r="T1016">
        <f t="shared" si="46"/>
        <v>1</v>
      </c>
      <c r="V1016" s="3">
        <v>40384.291666666664</v>
      </c>
      <c r="W1016" s="27">
        <v>1</v>
      </c>
      <c r="X1016" s="2">
        <v>32.840000000000003</v>
      </c>
      <c r="Y1016" s="2">
        <v>90.57</v>
      </c>
      <c r="Z1016" s="2">
        <v>90.57</v>
      </c>
      <c r="AA1016">
        <f t="shared" si="47"/>
        <v>-5228.6060999999991</v>
      </c>
      <c r="AB1016" s="2"/>
    </row>
    <row r="1017" spans="20:28" x14ac:dyDescent="0.25">
      <c r="T1017">
        <f t="shared" si="46"/>
        <v>1</v>
      </c>
      <c r="U1017" t="s">
        <v>199</v>
      </c>
      <c r="V1017" s="3">
        <v>40384.333333333336</v>
      </c>
      <c r="W1017" s="27">
        <v>1</v>
      </c>
      <c r="X1017" s="2">
        <v>32.97</v>
      </c>
      <c r="Y1017" s="2">
        <v>90.57</v>
      </c>
      <c r="Z1017" s="2">
        <v>90.57</v>
      </c>
      <c r="AA1017">
        <f t="shared" si="47"/>
        <v>-5216.8319999999994</v>
      </c>
      <c r="AB1017" s="2"/>
    </row>
    <row r="1018" spans="20:28" x14ac:dyDescent="0.25">
      <c r="T1018">
        <f t="shared" si="46"/>
        <v>1</v>
      </c>
      <c r="U1018" t="s">
        <v>199</v>
      </c>
      <c r="V1018" s="3">
        <v>40384.375</v>
      </c>
      <c r="W1018" s="27">
        <v>1</v>
      </c>
      <c r="X1018" s="2">
        <v>33.56</v>
      </c>
      <c r="Y1018" s="2">
        <v>90.57</v>
      </c>
      <c r="Z1018" s="2">
        <v>90.57</v>
      </c>
      <c r="AA1018">
        <f t="shared" si="47"/>
        <v>-5163.3956999999991</v>
      </c>
      <c r="AB1018" s="2"/>
    </row>
    <row r="1019" spans="20:28" x14ac:dyDescent="0.25">
      <c r="T1019">
        <f t="shared" si="46"/>
        <v>1</v>
      </c>
      <c r="U1019" t="s">
        <v>199</v>
      </c>
      <c r="V1019" s="3">
        <v>40384.416666666664</v>
      </c>
      <c r="W1019" s="27">
        <v>1</v>
      </c>
      <c r="X1019" s="2">
        <v>37.549999999999997</v>
      </c>
      <c r="Y1019" s="2">
        <v>90.57</v>
      </c>
      <c r="Z1019" s="2">
        <v>90.57</v>
      </c>
      <c r="AA1019">
        <f t="shared" si="47"/>
        <v>-4802.0213999999996</v>
      </c>
      <c r="AB1019" s="2"/>
    </row>
    <row r="1020" spans="20:28" x14ac:dyDescent="0.25">
      <c r="T1020">
        <f t="shared" si="46"/>
        <v>1</v>
      </c>
      <c r="U1020" t="s">
        <v>199</v>
      </c>
      <c r="V1020" s="3">
        <v>40384.458333333336</v>
      </c>
      <c r="W1020" s="27">
        <v>1</v>
      </c>
      <c r="X1020" s="2">
        <v>38.81</v>
      </c>
      <c r="Y1020" s="2">
        <v>90.57</v>
      </c>
      <c r="Z1020" s="2">
        <v>90.57</v>
      </c>
      <c r="AA1020">
        <f t="shared" si="47"/>
        <v>-4687.9031999999988</v>
      </c>
      <c r="AB1020" s="2"/>
    </row>
    <row r="1021" spans="20:28" x14ac:dyDescent="0.25">
      <c r="T1021">
        <f t="shared" si="46"/>
        <v>1</v>
      </c>
      <c r="U1021" t="s">
        <v>199</v>
      </c>
      <c r="V1021" s="3">
        <v>40384.5</v>
      </c>
      <c r="W1021" s="27">
        <v>1</v>
      </c>
      <c r="X1021" s="2">
        <v>39.479999999999997</v>
      </c>
      <c r="Y1021" s="2">
        <v>90.57</v>
      </c>
      <c r="Z1021" s="2">
        <v>90.57</v>
      </c>
      <c r="AA1021">
        <f t="shared" si="47"/>
        <v>-4627.2212999999992</v>
      </c>
      <c r="AB1021" s="2"/>
    </row>
    <row r="1022" spans="20:28" x14ac:dyDescent="0.25">
      <c r="T1022">
        <f t="shared" si="46"/>
        <v>1</v>
      </c>
      <c r="U1022" t="s">
        <v>199</v>
      </c>
      <c r="V1022" s="3">
        <v>40384.541666666664</v>
      </c>
      <c r="W1022" s="27">
        <v>1</v>
      </c>
      <c r="X1022" s="2">
        <v>38.97</v>
      </c>
      <c r="Y1022" s="2">
        <v>90.57</v>
      </c>
      <c r="Z1022" s="2">
        <v>90.57</v>
      </c>
      <c r="AA1022">
        <f t="shared" si="47"/>
        <v>-4673.4119999999994</v>
      </c>
      <c r="AB1022" s="2"/>
    </row>
    <row r="1023" spans="20:28" x14ac:dyDescent="0.25">
      <c r="T1023">
        <f t="shared" si="46"/>
        <v>1</v>
      </c>
      <c r="U1023" t="s">
        <v>199</v>
      </c>
      <c r="V1023" s="3">
        <v>40384.583333333336</v>
      </c>
      <c r="W1023" s="27">
        <v>1</v>
      </c>
      <c r="X1023" s="2">
        <v>38.979999999999997</v>
      </c>
      <c r="Y1023" s="2">
        <v>90.57</v>
      </c>
      <c r="Z1023" s="2">
        <v>90.57</v>
      </c>
      <c r="AA1023">
        <f t="shared" si="47"/>
        <v>-4672.5062999999991</v>
      </c>
      <c r="AB1023" s="2"/>
    </row>
    <row r="1024" spans="20:28" x14ac:dyDescent="0.25">
      <c r="T1024">
        <f t="shared" si="46"/>
        <v>1</v>
      </c>
      <c r="U1024" t="s">
        <v>199</v>
      </c>
      <c r="V1024" s="3">
        <v>40384.625</v>
      </c>
      <c r="W1024" s="27">
        <v>1</v>
      </c>
      <c r="X1024" s="2">
        <v>39.229999999999997</v>
      </c>
      <c r="Y1024" s="2">
        <v>90.57</v>
      </c>
      <c r="Z1024" s="2">
        <v>90.57</v>
      </c>
      <c r="AA1024">
        <f t="shared" si="47"/>
        <v>-4649.8637999999992</v>
      </c>
      <c r="AB1024" s="2"/>
    </row>
    <row r="1025" spans="20:28" x14ac:dyDescent="0.25">
      <c r="T1025">
        <f t="shared" si="46"/>
        <v>1</v>
      </c>
      <c r="U1025" t="s">
        <v>199</v>
      </c>
      <c r="V1025" s="3">
        <v>40384.666666666664</v>
      </c>
      <c r="W1025" s="27">
        <v>1</v>
      </c>
      <c r="X1025" s="2">
        <v>40.119999999999997</v>
      </c>
      <c r="Y1025" s="2">
        <v>90.57</v>
      </c>
      <c r="Z1025" s="2">
        <v>90.57</v>
      </c>
      <c r="AA1025">
        <f t="shared" si="47"/>
        <v>-4569.2564999999995</v>
      </c>
      <c r="AB1025" s="2"/>
    </row>
    <row r="1026" spans="20:28" x14ac:dyDescent="0.25">
      <c r="T1026">
        <f t="shared" ref="T1026:T1089" si="48">WEEKDAY(V1026)</f>
        <v>1</v>
      </c>
      <c r="U1026" t="s">
        <v>199</v>
      </c>
      <c r="V1026" s="3">
        <v>40384.708333333336</v>
      </c>
      <c r="W1026" s="27">
        <v>1</v>
      </c>
      <c r="X1026" s="2">
        <v>41.54</v>
      </c>
      <c r="Y1026" s="2">
        <v>90.57</v>
      </c>
      <c r="Z1026" s="2">
        <v>90.57</v>
      </c>
      <c r="AA1026">
        <f t="shared" ref="AA1026:AA1089" si="49">W1026*Y1026*(X1026-Z1026)</f>
        <v>-4440.6470999999992</v>
      </c>
      <c r="AB1026" s="2"/>
    </row>
    <row r="1027" spans="20:28" x14ac:dyDescent="0.25">
      <c r="T1027">
        <f t="shared" si="48"/>
        <v>1</v>
      </c>
      <c r="U1027" t="s">
        <v>199</v>
      </c>
      <c r="V1027" s="3">
        <v>40384.75</v>
      </c>
      <c r="W1027" s="27">
        <v>1</v>
      </c>
      <c r="X1027" s="2">
        <v>39.25</v>
      </c>
      <c r="Y1027" s="2">
        <v>90.57</v>
      </c>
      <c r="Z1027" s="2">
        <v>90.57</v>
      </c>
      <c r="AA1027">
        <f t="shared" si="49"/>
        <v>-4648.0523999999987</v>
      </c>
      <c r="AB1027" s="2"/>
    </row>
    <row r="1028" spans="20:28" x14ac:dyDescent="0.25">
      <c r="T1028">
        <f t="shared" si="48"/>
        <v>1</v>
      </c>
      <c r="U1028" t="s">
        <v>199</v>
      </c>
      <c r="V1028" s="3">
        <v>40384.791666666664</v>
      </c>
      <c r="W1028" s="27">
        <v>1</v>
      </c>
      <c r="X1028" s="2">
        <v>40.98</v>
      </c>
      <c r="Y1028" s="2">
        <v>90.57</v>
      </c>
      <c r="Z1028" s="2">
        <v>90.57</v>
      </c>
      <c r="AA1028">
        <f t="shared" si="49"/>
        <v>-4491.3662999999997</v>
      </c>
      <c r="AB1028" s="2"/>
    </row>
    <row r="1029" spans="20:28" x14ac:dyDescent="0.25">
      <c r="T1029">
        <f t="shared" si="48"/>
        <v>1</v>
      </c>
      <c r="V1029" s="3">
        <v>40384.833333333336</v>
      </c>
      <c r="W1029" s="27">
        <v>1</v>
      </c>
      <c r="X1029" s="2">
        <v>40.83</v>
      </c>
      <c r="Y1029" s="2">
        <v>90.57</v>
      </c>
      <c r="Z1029" s="2">
        <v>90.57</v>
      </c>
      <c r="AA1029">
        <f t="shared" si="49"/>
        <v>-4504.9517999999989</v>
      </c>
      <c r="AB1029" s="2"/>
    </row>
    <row r="1030" spans="20:28" x14ac:dyDescent="0.25">
      <c r="T1030">
        <f t="shared" si="48"/>
        <v>1</v>
      </c>
      <c r="V1030" s="3">
        <v>40384.875</v>
      </c>
      <c r="W1030" s="27">
        <v>1</v>
      </c>
      <c r="X1030" s="2">
        <v>42.76</v>
      </c>
      <c r="Y1030" s="2">
        <v>90.57</v>
      </c>
      <c r="Z1030" s="2">
        <v>90.57</v>
      </c>
      <c r="AA1030">
        <f t="shared" si="49"/>
        <v>-4330.1516999999994</v>
      </c>
      <c r="AB1030" s="2"/>
    </row>
    <row r="1031" spans="20:28" x14ac:dyDescent="0.25">
      <c r="T1031">
        <f t="shared" si="48"/>
        <v>1</v>
      </c>
      <c r="V1031" s="3">
        <v>40384.916666666664</v>
      </c>
      <c r="W1031" s="27">
        <v>1</v>
      </c>
      <c r="X1031" s="2">
        <v>45.8</v>
      </c>
      <c r="Y1031" s="2">
        <v>90.57</v>
      </c>
      <c r="Z1031" s="2">
        <v>90.57</v>
      </c>
      <c r="AA1031">
        <f t="shared" si="49"/>
        <v>-4054.8188999999993</v>
      </c>
      <c r="AB1031" s="2"/>
    </row>
    <row r="1032" spans="20:28" x14ac:dyDescent="0.25">
      <c r="T1032">
        <f t="shared" si="48"/>
        <v>1</v>
      </c>
      <c r="V1032" s="3">
        <v>40384.958333333336</v>
      </c>
      <c r="W1032" s="27">
        <v>1</v>
      </c>
      <c r="X1032" s="2">
        <v>41.08</v>
      </c>
      <c r="Y1032" s="2">
        <v>90.57</v>
      </c>
      <c r="Z1032" s="2">
        <v>90.57</v>
      </c>
      <c r="AA1032">
        <f t="shared" si="49"/>
        <v>-4482.309299999999</v>
      </c>
      <c r="AB1032" s="2"/>
    </row>
    <row r="1033" spans="20:28" x14ac:dyDescent="0.25">
      <c r="T1033">
        <f t="shared" si="48"/>
        <v>2</v>
      </c>
      <c r="V1033" s="3">
        <v>40385</v>
      </c>
      <c r="W1033" s="27">
        <v>1</v>
      </c>
      <c r="X1033" s="2">
        <v>42.14</v>
      </c>
      <c r="Y1033" s="2">
        <v>10.6</v>
      </c>
      <c r="Z1033" s="2">
        <v>10.6</v>
      </c>
      <c r="AA1033">
        <f t="shared" si="49"/>
        <v>334.32399999999996</v>
      </c>
    </row>
    <row r="1034" spans="20:28" x14ac:dyDescent="0.25">
      <c r="T1034">
        <f t="shared" si="48"/>
        <v>2</v>
      </c>
      <c r="V1034" s="3">
        <v>40385.041666666664</v>
      </c>
      <c r="W1034" s="27">
        <v>1</v>
      </c>
      <c r="X1034" s="2">
        <v>39.72</v>
      </c>
      <c r="Y1034" s="2">
        <v>10.6</v>
      </c>
      <c r="Z1034" s="2">
        <v>10.6</v>
      </c>
      <c r="AA1034">
        <f t="shared" si="49"/>
        <v>308.67199999999997</v>
      </c>
      <c r="AB1034" s="2"/>
    </row>
    <row r="1035" spans="20:28" x14ac:dyDescent="0.25">
      <c r="T1035">
        <f t="shared" si="48"/>
        <v>2</v>
      </c>
      <c r="V1035" s="3">
        <v>40385.083333333336</v>
      </c>
      <c r="W1035" s="27">
        <v>1</v>
      </c>
      <c r="X1035" s="2">
        <v>36.26</v>
      </c>
      <c r="Y1035" s="2">
        <v>10.6</v>
      </c>
      <c r="Z1035" s="2">
        <v>10.6</v>
      </c>
      <c r="AA1035">
        <f t="shared" si="49"/>
        <v>271.99599999999998</v>
      </c>
      <c r="AB1035" s="2"/>
    </row>
    <row r="1036" spans="20:28" x14ac:dyDescent="0.25">
      <c r="T1036">
        <f t="shared" si="48"/>
        <v>2</v>
      </c>
      <c r="V1036" s="3">
        <v>40385.125</v>
      </c>
      <c r="W1036" s="27">
        <v>1</v>
      </c>
      <c r="X1036" s="2">
        <v>35.409999999999997</v>
      </c>
      <c r="Y1036" s="2">
        <v>10.6</v>
      </c>
      <c r="Z1036" s="2">
        <v>10.6</v>
      </c>
      <c r="AA1036">
        <f t="shared" si="49"/>
        <v>262.98599999999993</v>
      </c>
      <c r="AB1036" s="2"/>
    </row>
    <row r="1037" spans="20:28" x14ac:dyDescent="0.25">
      <c r="T1037">
        <f t="shared" si="48"/>
        <v>2</v>
      </c>
      <c r="V1037" s="3">
        <v>40385.166666666664</v>
      </c>
      <c r="W1037" s="27">
        <v>1</v>
      </c>
      <c r="X1037" s="2">
        <v>35.04</v>
      </c>
      <c r="Y1037" s="2">
        <v>10.6</v>
      </c>
      <c r="Z1037" s="2">
        <v>10.6</v>
      </c>
      <c r="AA1037">
        <f t="shared" si="49"/>
        <v>259.06399999999996</v>
      </c>
      <c r="AB1037" s="2"/>
    </row>
    <row r="1038" spans="20:28" x14ac:dyDescent="0.25">
      <c r="T1038">
        <f t="shared" si="48"/>
        <v>2</v>
      </c>
      <c r="V1038" s="3">
        <v>40385.208333333336</v>
      </c>
      <c r="W1038" s="27">
        <v>1</v>
      </c>
      <c r="X1038" s="2">
        <v>40.51</v>
      </c>
      <c r="Y1038" s="2">
        <v>10.6</v>
      </c>
      <c r="Z1038" s="2">
        <v>10.6</v>
      </c>
      <c r="AA1038">
        <f t="shared" si="49"/>
        <v>317.04599999999994</v>
      </c>
      <c r="AB1038" s="2"/>
    </row>
    <row r="1039" spans="20:28" x14ac:dyDescent="0.25">
      <c r="T1039">
        <f t="shared" si="48"/>
        <v>2</v>
      </c>
      <c r="V1039" s="3">
        <v>40385.25</v>
      </c>
      <c r="W1039" s="27">
        <v>1</v>
      </c>
      <c r="X1039" s="2">
        <v>45.1</v>
      </c>
      <c r="Y1039" s="2">
        <v>10.6</v>
      </c>
      <c r="Z1039" s="2">
        <v>10.6</v>
      </c>
      <c r="AA1039">
        <f t="shared" si="49"/>
        <v>365.7</v>
      </c>
      <c r="AB1039" s="2"/>
    </row>
    <row r="1040" spans="20:28" x14ac:dyDescent="0.25">
      <c r="T1040">
        <f t="shared" si="48"/>
        <v>2</v>
      </c>
      <c r="V1040" s="3">
        <v>40385.291666666664</v>
      </c>
      <c r="W1040" s="27">
        <v>1</v>
      </c>
      <c r="X1040" s="2">
        <v>46.42</v>
      </c>
      <c r="Y1040" s="2">
        <v>10.6</v>
      </c>
      <c r="Z1040" s="2">
        <v>10.6</v>
      </c>
      <c r="AA1040">
        <f t="shared" si="49"/>
        <v>379.69200000000001</v>
      </c>
      <c r="AB1040" s="2"/>
    </row>
    <row r="1041" spans="20:28" x14ac:dyDescent="0.25">
      <c r="T1041">
        <f t="shared" si="48"/>
        <v>2</v>
      </c>
      <c r="U1041" t="s">
        <v>199</v>
      </c>
      <c r="V1041" s="3">
        <v>40385.333333333336</v>
      </c>
      <c r="W1041" s="27">
        <v>1</v>
      </c>
      <c r="X1041" s="2">
        <v>47.72</v>
      </c>
      <c r="Y1041" s="2">
        <v>3.23</v>
      </c>
      <c r="Z1041" s="2">
        <v>14.82</v>
      </c>
      <c r="AA1041">
        <f t="shared" si="49"/>
        <v>106.267</v>
      </c>
      <c r="AB1041" s="2"/>
    </row>
    <row r="1042" spans="20:28" x14ac:dyDescent="0.25">
      <c r="T1042">
        <f t="shared" si="48"/>
        <v>2</v>
      </c>
      <c r="U1042" t="s">
        <v>199</v>
      </c>
      <c r="V1042" s="3">
        <v>40385.375</v>
      </c>
      <c r="W1042" s="27">
        <v>1</v>
      </c>
      <c r="X1042" s="2">
        <v>47.73</v>
      </c>
      <c r="Y1042" s="2">
        <v>3.23</v>
      </c>
      <c r="Z1042" s="2">
        <v>14.82</v>
      </c>
      <c r="AA1042">
        <f t="shared" si="49"/>
        <v>106.29929999999999</v>
      </c>
      <c r="AB1042" s="2"/>
    </row>
    <row r="1043" spans="20:28" x14ac:dyDescent="0.25">
      <c r="T1043">
        <f t="shared" si="48"/>
        <v>2</v>
      </c>
      <c r="U1043" t="s">
        <v>199</v>
      </c>
      <c r="V1043" s="3">
        <v>40385.416666666664</v>
      </c>
      <c r="W1043" s="27">
        <v>1</v>
      </c>
      <c r="X1043" s="2">
        <v>48.21</v>
      </c>
      <c r="Y1043" s="2">
        <v>3.23</v>
      </c>
      <c r="Z1043" s="2">
        <v>14.82</v>
      </c>
      <c r="AA1043">
        <f t="shared" si="49"/>
        <v>107.8497</v>
      </c>
      <c r="AB1043" s="2"/>
    </row>
    <row r="1044" spans="20:28" x14ac:dyDescent="0.25">
      <c r="T1044">
        <f t="shared" si="48"/>
        <v>2</v>
      </c>
      <c r="U1044" t="s">
        <v>199</v>
      </c>
      <c r="V1044" s="3">
        <v>40385.458333333336</v>
      </c>
      <c r="W1044" s="27">
        <v>1</v>
      </c>
      <c r="X1044" s="2">
        <v>48.16</v>
      </c>
      <c r="Y1044" s="2">
        <v>3.23</v>
      </c>
      <c r="Z1044" s="2">
        <v>14.82</v>
      </c>
      <c r="AA1044">
        <f t="shared" si="49"/>
        <v>107.68819999999998</v>
      </c>
      <c r="AB1044" s="2"/>
    </row>
    <row r="1045" spans="20:28" x14ac:dyDescent="0.25">
      <c r="T1045">
        <f t="shared" si="48"/>
        <v>2</v>
      </c>
      <c r="U1045" t="s">
        <v>199</v>
      </c>
      <c r="V1045" s="3">
        <v>40385.5</v>
      </c>
      <c r="W1045" s="27">
        <v>1</v>
      </c>
      <c r="X1045" s="2">
        <v>47.52</v>
      </c>
      <c r="Y1045" s="2">
        <v>3.23</v>
      </c>
      <c r="Z1045" s="2">
        <v>14.82</v>
      </c>
      <c r="AA1045">
        <f t="shared" si="49"/>
        <v>105.62100000000001</v>
      </c>
      <c r="AB1045" s="2"/>
    </row>
    <row r="1046" spans="20:28" x14ac:dyDescent="0.25">
      <c r="T1046">
        <f t="shared" si="48"/>
        <v>2</v>
      </c>
      <c r="U1046" t="s">
        <v>199</v>
      </c>
      <c r="V1046" s="3">
        <v>40385.541666666664</v>
      </c>
      <c r="W1046" s="27">
        <v>1</v>
      </c>
      <c r="X1046" s="2">
        <v>47.7</v>
      </c>
      <c r="Y1046" s="2">
        <v>3.23</v>
      </c>
      <c r="Z1046" s="2">
        <v>14.82</v>
      </c>
      <c r="AA1046">
        <f t="shared" si="49"/>
        <v>106.20240000000001</v>
      </c>
      <c r="AB1046" s="2"/>
    </row>
    <row r="1047" spans="20:28" x14ac:dyDescent="0.25">
      <c r="T1047">
        <f t="shared" si="48"/>
        <v>2</v>
      </c>
      <c r="U1047" t="s">
        <v>199</v>
      </c>
      <c r="V1047" s="3">
        <v>40385.583333333336</v>
      </c>
      <c r="W1047" s="27">
        <v>1</v>
      </c>
      <c r="X1047" s="2">
        <v>47.89</v>
      </c>
      <c r="Y1047" s="2">
        <v>3.23</v>
      </c>
      <c r="Z1047" s="2">
        <v>14.82</v>
      </c>
      <c r="AA1047">
        <f t="shared" si="49"/>
        <v>106.81610000000001</v>
      </c>
      <c r="AB1047" s="2"/>
    </row>
    <row r="1048" spans="20:28" x14ac:dyDescent="0.25">
      <c r="T1048">
        <f t="shared" si="48"/>
        <v>2</v>
      </c>
      <c r="U1048" t="s">
        <v>199</v>
      </c>
      <c r="V1048" s="3">
        <v>40385.625</v>
      </c>
      <c r="W1048" s="27">
        <v>1</v>
      </c>
      <c r="X1048" s="2">
        <v>47.74</v>
      </c>
      <c r="Y1048" s="2">
        <v>3.23</v>
      </c>
      <c r="Z1048" s="2">
        <v>14.82</v>
      </c>
      <c r="AA1048">
        <f t="shared" si="49"/>
        <v>106.33160000000001</v>
      </c>
      <c r="AB1048" s="2"/>
    </row>
    <row r="1049" spans="20:28" x14ac:dyDescent="0.25">
      <c r="T1049">
        <f t="shared" si="48"/>
        <v>2</v>
      </c>
      <c r="U1049" t="s">
        <v>199</v>
      </c>
      <c r="V1049" s="3">
        <v>40385.666666666664</v>
      </c>
      <c r="W1049" s="27">
        <v>1</v>
      </c>
      <c r="X1049" s="2">
        <v>47.64</v>
      </c>
      <c r="Y1049" s="2">
        <v>3.23</v>
      </c>
      <c r="Z1049" s="2">
        <v>14.82</v>
      </c>
      <c r="AA1049">
        <f t="shared" si="49"/>
        <v>106.0086</v>
      </c>
      <c r="AB1049" s="2"/>
    </row>
    <row r="1050" spans="20:28" x14ac:dyDescent="0.25">
      <c r="T1050">
        <f t="shared" si="48"/>
        <v>2</v>
      </c>
      <c r="U1050" t="s">
        <v>199</v>
      </c>
      <c r="V1050" s="3">
        <v>40385.708333333336</v>
      </c>
      <c r="W1050" s="27">
        <v>1</v>
      </c>
      <c r="X1050" s="2">
        <v>47.34</v>
      </c>
      <c r="Y1050" s="2">
        <v>3.23</v>
      </c>
      <c r="Z1050" s="2">
        <v>14.82</v>
      </c>
      <c r="AA1050">
        <f t="shared" si="49"/>
        <v>105.03960000000001</v>
      </c>
      <c r="AB1050" s="2"/>
    </row>
    <row r="1051" spans="20:28" x14ac:dyDescent="0.25">
      <c r="T1051">
        <f t="shared" si="48"/>
        <v>2</v>
      </c>
      <c r="U1051" t="s">
        <v>199</v>
      </c>
      <c r="V1051" s="3">
        <v>40385.75</v>
      </c>
      <c r="W1051" s="27">
        <v>1</v>
      </c>
      <c r="X1051" s="2">
        <v>47.17</v>
      </c>
      <c r="Y1051" s="2">
        <v>3.23</v>
      </c>
      <c r="Z1051" s="2">
        <v>14.82</v>
      </c>
      <c r="AA1051">
        <f t="shared" si="49"/>
        <v>104.4905</v>
      </c>
      <c r="AB1051" s="2"/>
    </row>
    <row r="1052" spans="20:28" x14ac:dyDescent="0.25">
      <c r="T1052">
        <f t="shared" si="48"/>
        <v>2</v>
      </c>
      <c r="U1052" t="s">
        <v>199</v>
      </c>
      <c r="V1052" s="3">
        <v>40385.791666666664</v>
      </c>
      <c r="W1052" s="27">
        <v>1</v>
      </c>
      <c r="X1052" s="2">
        <v>46.76</v>
      </c>
      <c r="Y1052" s="2">
        <v>3.23</v>
      </c>
      <c r="Z1052" s="2">
        <v>14.82</v>
      </c>
      <c r="AA1052">
        <f t="shared" si="49"/>
        <v>103.16619999999999</v>
      </c>
      <c r="AB1052" s="2"/>
    </row>
    <row r="1053" spans="20:28" x14ac:dyDescent="0.25">
      <c r="T1053">
        <f t="shared" si="48"/>
        <v>2</v>
      </c>
      <c r="V1053" s="3">
        <v>40385.833333333336</v>
      </c>
      <c r="W1053" s="27">
        <v>1</v>
      </c>
      <c r="X1053" s="2">
        <v>45.75</v>
      </c>
      <c r="Y1053" s="2">
        <v>10.6</v>
      </c>
      <c r="Z1053" s="2">
        <v>10.6</v>
      </c>
      <c r="AA1053">
        <f t="shared" si="49"/>
        <v>372.59</v>
      </c>
      <c r="AB1053" s="2"/>
    </row>
    <row r="1054" spans="20:28" x14ac:dyDescent="0.25">
      <c r="T1054">
        <f t="shared" si="48"/>
        <v>2</v>
      </c>
      <c r="V1054" s="3">
        <v>40385.875</v>
      </c>
      <c r="W1054" s="27">
        <v>1</v>
      </c>
      <c r="X1054" s="2">
        <v>45.88</v>
      </c>
      <c r="Y1054" s="2">
        <v>10.6</v>
      </c>
      <c r="Z1054" s="2">
        <v>10.6</v>
      </c>
      <c r="AA1054">
        <f t="shared" si="49"/>
        <v>373.96800000000002</v>
      </c>
      <c r="AB1054" s="2"/>
    </row>
    <row r="1055" spans="20:28" x14ac:dyDescent="0.25">
      <c r="T1055">
        <f t="shared" si="48"/>
        <v>2</v>
      </c>
      <c r="V1055" s="3">
        <v>40385.916666666664</v>
      </c>
      <c r="W1055" s="27">
        <v>1</v>
      </c>
      <c r="X1055" s="2">
        <v>46.95</v>
      </c>
      <c r="Y1055" s="2">
        <v>10.6</v>
      </c>
      <c r="Z1055" s="2">
        <v>10.6</v>
      </c>
      <c r="AA1055">
        <f t="shared" si="49"/>
        <v>385.31</v>
      </c>
      <c r="AB1055" s="2"/>
    </row>
    <row r="1056" spans="20:28" x14ac:dyDescent="0.25">
      <c r="T1056">
        <f t="shared" si="48"/>
        <v>2</v>
      </c>
      <c r="V1056" s="3">
        <v>40385.958333333336</v>
      </c>
      <c r="W1056" s="27">
        <v>1</v>
      </c>
      <c r="X1056" s="2">
        <v>43.73</v>
      </c>
      <c r="Y1056" s="2">
        <v>10.6</v>
      </c>
      <c r="Z1056" s="2">
        <v>10.6</v>
      </c>
      <c r="AA1056">
        <f t="shared" si="49"/>
        <v>351.17799999999994</v>
      </c>
      <c r="AB1056" s="2"/>
    </row>
    <row r="1057" spans="20:28" x14ac:dyDescent="0.25">
      <c r="T1057">
        <f t="shared" si="48"/>
        <v>3</v>
      </c>
      <c r="V1057" s="3">
        <v>40386</v>
      </c>
      <c r="W1057" s="27">
        <v>1</v>
      </c>
      <c r="X1057" s="2">
        <v>43.39</v>
      </c>
      <c r="Y1057" s="2">
        <v>15.11</v>
      </c>
      <c r="Z1057" s="2">
        <v>15.11</v>
      </c>
      <c r="AA1057">
        <f t="shared" si="49"/>
        <v>427.31080000000003</v>
      </c>
    </row>
    <row r="1058" spans="20:28" x14ac:dyDescent="0.25">
      <c r="T1058">
        <f t="shared" si="48"/>
        <v>3</v>
      </c>
      <c r="V1058" s="3">
        <v>40386.041666666664</v>
      </c>
      <c r="W1058" s="27">
        <v>1</v>
      </c>
      <c r="X1058" s="2">
        <v>38.659999999999997</v>
      </c>
      <c r="Y1058" s="2">
        <v>15.11</v>
      </c>
      <c r="Z1058" s="2">
        <v>15.11</v>
      </c>
      <c r="AA1058">
        <f t="shared" si="49"/>
        <v>355.84049999999996</v>
      </c>
      <c r="AB1058" s="2"/>
    </row>
    <row r="1059" spans="20:28" x14ac:dyDescent="0.25">
      <c r="T1059">
        <f t="shared" si="48"/>
        <v>3</v>
      </c>
      <c r="V1059" s="3">
        <v>40386.083333333336</v>
      </c>
      <c r="W1059" s="27">
        <v>1</v>
      </c>
      <c r="X1059" s="2">
        <v>36.76</v>
      </c>
      <c r="Y1059" s="2">
        <v>15.11</v>
      </c>
      <c r="Z1059" s="2">
        <v>15.11</v>
      </c>
      <c r="AA1059">
        <f t="shared" si="49"/>
        <v>327.13149999999996</v>
      </c>
      <c r="AB1059" s="2"/>
    </row>
    <row r="1060" spans="20:28" x14ac:dyDescent="0.25">
      <c r="T1060">
        <f t="shared" si="48"/>
        <v>3</v>
      </c>
      <c r="V1060" s="3">
        <v>40386.125</v>
      </c>
      <c r="W1060" s="27">
        <v>1</v>
      </c>
      <c r="X1060" s="2">
        <v>33</v>
      </c>
      <c r="Y1060" s="2">
        <v>15.11</v>
      </c>
      <c r="Z1060" s="2">
        <v>15.11</v>
      </c>
      <c r="AA1060">
        <f t="shared" si="49"/>
        <v>270.31790000000001</v>
      </c>
      <c r="AB1060" s="2"/>
    </row>
    <row r="1061" spans="20:28" x14ac:dyDescent="0.25">
      <c r="T1061">
        <f t="shared" si="48"/>
        <v>3</v>
      </c>
      <c r="V1061" s="3">
        <v>40386.166666666664</v>
      </c>
      <c r="W1061" s="27">
        <v>1</v>
      </c>
      <c r="X1061" s="2">
        <v>33.26</v>
      </c>
      <c r="Y1061" s="2">
        <v>15.11</v>
      </c>
      <c r="Z1061" s="2">
        <v>15.11</v>
      </c>
      <c r="AA1061">
        <f t="shared" si="49"/>
        <v>274.24649999999997</v>
      </c>
      <c r="AB1061" s="2"/>
    </row>
    <row r="1062" spans="20:28" x14ac:dyDescent="0.25">
      <c r="T1062">
        <f t="shared" si="48"/>
        <v>3</v>
      </c>
      <c r="V1062" s="3">
        <v>40386.208333333336</v>
      </c>
      <c r="W1062" s="27">
        <v>1</v>
      </c>
      <c r="X1062" s="2">
        <v>37.479999999999997</v>
      </c>
      <c r="Y1062" s="2">
        <v>15.11</v>
      </c>
      <c r="Z1062" s="2">
        <v>15.11</v>
      </c>
      <c r="AA1062">
        <f t="shared" si="49"/>
        <v>338.01069999999993</v>
      </c>
      <c r="AB1062" s="2"/>
    </row>
    <row r="1063" spans="20:28" x14ac:dyDescent="0.25">
      <c r="T1063">
        <f t="shared" si="48"/>
        <v>3</v>
      </c>
      <c r="V1063" s="3">
        <v>40386.25</v>
      </c>
      <c r="W1063" s="27">
        <v>1</v>
      </c>
      <c r="X1063" s="2">
        <v>41.58</v>
      </c>
      <c r="Y1063" s="2">
        <v>15.11</v>
      </c>
      <c r="Z1063" s="2">
        <v>15.11</v>
      </c>
      <c r="AA1063">
        <f t="shared" si="49"/>
        <v>399.96169999999995</v>
      </c>
      <c r="AB1063" s="2"/>
    </row>
    <row r="1064" spans="20:28" x14ac:dyDescent="0.25">
      <c r="T1064">
        <f t="shared" si="48"/>
        <v>3</v>
      </c>
      <c r="V1064" s="3">
        <v>40386.291666666664</v>
      </c>
      <c r="W1064" s="27">
        <v>1</v>
      </c>
      <c r="X1064" s="2">
        <v>45.38</v>
      </c>
      <c r="Y1064" s="2">
        <v>15.11</v>
      </c>
      <c r="Z1064" s="2">
        <v>15.11</v>
      </c>
      <c r="AA1064">
        <f t="shared" si="49"/>
        <v>457.37970000000001</v>
      </c>
      <c r="AB1064" s="2"/>
    </row>
    <row r="1065" spans="20:28" x14ac:dyDescent="0.25">
      <c r="T1065">
        <f t="shared" si="48"/>
        <v>3</v>
      </c>
      <c r="U1065" t="s">
        <v>199</v>
      </c>
      <c r="V1065" s="3">
        <v>40386.333333333336</v>
      </c>
      <c r="W1065" s="27">
        <v>1</v>
      </c>
      <c r="X1065" s="2">
        <v>46.31</v>
      </c>
      <c r="Y1065" s="2">
        <v>2.98</v>
      </c>
      <c r="Z1065" s="2">
        <v>37.299999999999997</v>
      </c>
      <c r="AA1065">
        <f t="shared" si="49"/>
        <v>26.849800000000016</v>
      </c>
      <c r="AB1065" s="2"/>
    </row>
    <row r="1066" spans="20:28" x14ac:dyDescent="0.25">
      <c r="T1066">
        <f t="shared" si="48"/>
        <v>3</v>
      </c>
      <c r="U1066" t="s">
        <v>199</v>
      </c>
      <c r="V1066" s="3">
        <v>40386.375</v>
      </c>
      <c r="W1066" s="27">
        <v>1</v>
      </c>
      <c r="X1066" s="2">
        <v>47.24</v>
      </c>
      <c r="Y1066" s="2">
        <v>2.98</v>
      </c>
      <c r="Z1066" s="2">
        <v>37.299999999999997</v>
      </c>
      <c r="AA1066">
        <f t="shared" si="49"/>
        <v>29.621200000000016</v>
      </c>
      <c r="AB1066" s="2"/>
    </row>
    <row r="1067" spans="20:28" x14ac:dyDescent="0.25">
      <c r="T1067">
        <f t="shared" si="48"/>
        <v>3</v>
      </c>
      <c r="U1067" t="s">
        <v>199</v>
      </c>
      <c r="V1067" s="3">
        <v>40386.416666666664</v>
      </c>
      <c r="W1067" s="27">
        <v>1</v>
      </c>
      <c r="X1067" s="2">
        <v>47.44</v>
      </c>
      <c r="Y1067" s="2">
        <v>2.98</v>
      </c>
      <c r="Z1067" s="2">
        <v>37.299999999999997</v>
      </c>
      <c r="AA1067">
        <f t="shared" si="49"/>
        <v>30.217200000000002</v>
      </c>
      <c r="AB1067" s="2"/>
    </row>
    <row r="1068" spans="20:28" x14ac:dyDescent="0.25">
      <c r="T1068">
        <f t="shared" si="48"/>
        <v>3</v>
      </c>
      <c r="U1068" t="s">
        <v>199</v>
      </c>
      <c r="V1068" s="3">
        <v>40386.458333333336</v>
      </c>
      <c r="W1068" s="27">
        <v>1</v>
      </c>
      <c r="X1068" s="2">
        <v>47.32</v>
      </c>
      <c r="Y1068" s="2">
        <v>2.98</v>
      </c>
      <c r="Z1068" s="2">
        <v>37.299999999999997</v>
      </c>
      <c r="AA1068">
        <f t="shared" si="49"/>
        <v>29.859600000000007</v>
      </c>
      <c r="AB1068" s="2"/>
    </row>
    <row r="1069" spans="20:28" x14ac:dyDescent="0.25">
      <c r="T1069">
        <f t="shared" si="48"/>
        <v>3</v>
      </c>
      <c r="U1069" t="s">
        <v>199</v>
      </c>
      <c r="V1069" s="3">
        <v>40386.5</v>
      </c>
      <c r="W1069" s="27">
        <v>1</v>
      </c>
      <c r="X1069" s="2">
        <v>47.3</v>
      </c>
      <c r="Y1069" s="2">
        <v>2.98</v>
      </c>
      <c r="Z1069" s="2">
        <v>37.299999999999997</v>
      </c>
      <c r="AA1069">
        <f t="shared" si="49"/>
        <v>29.8</v>
      </c>
      <c r="AB1069" s="2"/>
    </row>
    <row r="1070" spans="20:28" x14ac:dyDescent="0.25">
      <c r="T1070">
        <f t="shared" si="48"/>
        <v>3</v>
      </c>
      <c r="U1070" t="s">
        <v>199</v>
      </c>
      <c r="V1070" s="3">
        <v>40386.541666666664</v>
      </c>
      <c r="W1070" s="27">
        <v>1</v>
      </c>
      <c r="X1070" s="2">
        <v>47.3</v>
      </c>
      <c r="Y1070" s="2">
        <v>2.98</v>
      </c>
      <c r="Z1070" s="2">
        <v>37.299999999999997</v>
      </c>
      <c r="AA1070">
        <f t="shared" si="49"/>
        <v>29.8</v>
      </c>
      <c r="AB1070" s="2"/>
    </row>
    <row r="1071" spans="20:28" x14ac:dyDescent="0.25">
      <c r="T1071">
        <f t="shared" si="48"/>
        <v>3</v>
      </c>
      <c r="U1071" t="s">
        <v>199</v>
      </c>
      <c r="V1071" s="3">
        <v>40386.583333333336</v>
      </c>
      <c r="W1071" s="27">
        <v>1</v>
      </c>
      <c r="X1071" s="2">
        <v>47.23</v>
      </c>
      <c r="Y1071" s="2">
        <v>2.98</v>
      </c>
      <c r="Z1071" s="2">
        <v>37.299999999999997</v>
      </c>
      <c r="AA1071">
        <f t="shared" si="49"/>
        <v>29.5914</v>
      </c>
      <c r="AB1071" s="2"/>
    </row>
    <row r="1072" spans="20:28" x14ac:dyDescent="0.25">
      <c r="T1072">
        <f t="shared" si="48"/>
        <v>3</v>
      </c>
      <c r="U1072" t="s">
        <v>199</v>
      </c>
      <c r="V1072" s="3">
        <v>40386.625</v>
      </c>
      <c r="W1072" s="27">
        <v>1</v>
      </c>
      <c r="X1072" s="2">
        <v>47.27</v>
      </c>
      <c r="Y1072" s="2">
        <v>2.98</v>
      </c>
      <c r="Z1072" s="2">
        <v>37.299999999999997</v>
      </c>
      <c r="AA1072">
        <f t="shared" si="49"/>
        <v>29.710600000000017</v>
      </c>
      <c r="AB1072" s="2"/>
    </row>
    <row r="1073" spans="20:28" x14ac:dyDescent="0.25">
      <c r="T1073">
        <f t="shared" si="48"/>
        <v>3</v>
      </c>
      <c r="U1073" t="s">
        <v>199</v>
      </c>
      <c r="V1073" s="3">
        <v>40386.666666666664</v>
      </c>
      <c r="W1073" s="27">
        <v>1</v>
      </c>
      <c r="X1073" s="2">
        <v>47.06</v>
      </c>
      <c r="Y1073" s="2">
        <v>2.98</v>
      </c>
      <c r="Z1073" s="2">
        <v>37.299999999999997</v>
      </c>
      <c r="AA1073">
        <f t="shared" si="49"/>
        <v>29.084800000000016</v>
      </c>
      <c r="AB1073" s="2"/>
    </row>
    <row r="1074" spans="20:28" x14ac:dyDescent="0.25">
      <c r="T1074">
        <f t="shared" si="48"/>
        <v>3</v>
      </c>
      <c r="U1074" t="s">
        <v>199</v>
      </c>
      <c r="V1074" s="3">
        <v>40386.708333333336</v>
      </c>
      <c r="W1074" s="27">
        <v>1</v>
      </c>
      <c r="X1074" s="2">
        <v>47.01</v>
      </c>
      <c r="Y1074" s="2">
        <v>2.98</v>
      </c>
      <c r="Z1074" s="2">
        <v>37.299999999999997</v>
      </c>
      <c r="AA1074">
        <f t="shared" si="49"/>
        <v>28.935800000000004</v>
      </c>
      <c r="AB1074" s="2"/>
    </row>
    <row r="1075" spans="20:28" x14ac:dyDescent="0.25">
      <c r="T1075">
        <f t="shared" si="48"/>
        <v>3</v>
      </c>
      <c r="U1075" t="s">
        <v>199</v>
      </c>
      <c r="V1075" s="3">
        <v>40386.75</v>
      </c>
      <c r="W1075" s="27">
        <v>1</v>
      </c>
      <c r="X1075" s="2">
        <v>46.96</v>
      </c>
      <c r="Y1075" s="2">
        <v>2.98</v>
      </c>
      <c r="Z1075" s="2">
        <v>37.299999999999997</v>
      </c>
      <c r="AA1075">
        <f t="shared" si="49"/>
        <v>28.78680000000001</v>
      </c>
      <c r="AB1075" s="2"/>
    </row>
    <row r="1076" spans="20:28" x14ac:dyDescent="0.25">
      <c r="T1076">
        <f t="shared" si="48"/>
        <v>3</v>
      </c>
      <c r="U1076" t="s">
        <v>199</v>
      </c>
      <c r="V1076" s="3">
        <v>40386.791666666664</v>
      </c>
      <c r="W1076" s="27">
        <v>1</v>
      </c>
      <c r="X1076" s="2">
        <v>46.23</v>
      </c>
      <c r="Y1076" s="2">
        <v>2.98</v>
      </c>
      <c r="Z1076" s="2">
        <v>37.299999999999997</v>
      </c>
      <c r="AA1076">
        <f t="shared" si="49"/>
        <v>26.6114</v>
      </c>
      <c r="AB1076" s="2"/>
    </row>
    <row r="1077" spans="20:28" x14ac:dyDescent="0.25">
      <c r="T1077">
        <f t="shared" si="48"/>
        <v>3</v>
      </c>
      <c r="V1077" s="3">
        <v>40386.833333333336</v>
      </c>
      <c r="W1077" s="27">
        <v>1</v>
      </c>
      <c r="X1077" s="2">
        <v>44.91</v>
      </c>
      <c r="Y1077" s="2">
        <v>15.11</v>
      </c>
      <c r="Z1077" s="2">
        <v>15.11</v>
      </c>
      <c r="AA1077">
        <f t="shared" si="49"/>
        <v>450.27799999999996</v>
      </c>
      <c r="AB1077" s="2"/>
    </row>
    <row r="1078" spans="20:28" x14ac:dyDescent="0.25">
      <c r="T1078">
        <f t="shared" si="48"/>
        <v>3</v>
      </c>
      <c r="V1078" s="3">
        <v>40386.875</v>
      </c>
      <c r="W1078" s="27">
        <v>1</v>
      </c>
      <c r="X1078" s="2">
        <v>44.83</v>
      </c>
      <c r="Y1078" s="2">
        <v>15.11</v>
      </c>
      <c r="Z1078" s="2">
        <v>15.11</v>
      </c>
      <c r="AA1078">
        <f t="shared" si="49"/>
        <v>449.06919999999997</v>
      </c>
      <c r="AB1078" s="2"/>
    </row>
    <row r="1079" spans="20:28" x14ac:dyDescent="0.25">
      <c r="T1079">
        <f t="shared" si="48"/>
        <v>3</v>
      </c>
      <c r="V1079" s="3">
        <v>40386.916666666664</v>
      </c>
      <c r="W1079" s="27">
        <v>1</v>
      </c>
      <c r="X1079" s="2">
        <v>45.42</v>
      </c>
      <c r="Y1079" s="2">
        <v>15.11</v>
      </c>
      <c r="Z1079" s="2">
        <v>15.11</v>
      </c>
      <c r="AA1079">
        <f t="shared" si="49"/>
        <v>457.98410000000001</v>
      </c>
      <c r="AB1079" s="2"/>
    </row>
    <row r="1080" spans="20:28" x14ac:dyDescent="0.25">
      <c r="T1080">
        <f t="shared" si="48"/>
        <v>3</v>
      </c>
      <c r="V1080" s="3">
        <v>40386.958333333336</v>
      </c>
      <c r="W1080" s="27">
        <v>1</v>
      </c>
      <c r="X1080" s="2">
        <v>41.99</v>
      </c>
      <c r="Y1080" s="2">
        <v>15.11</v>
      </c>
      <c r="Z1080" s="2">
        <v>15.11</v>
      </c>
      <c r="AA1080">
        <f t="shared" si="49"/>
        <v>406.15680000000003</v>
      </c>
      <c r="AB1080" s="2"/>
    </row>
    <row r="1081" spans="20:28" x14ac:dyDescent="0.25">
      <c r="T1081">
        <f t="shared" si="48"/>
        <v>4</v>
      </c>
      <c r="V1081" s="3">
        <v>40387</v>
      </c>
      <c r="W1081" s="27">
        <v>1</v>
      </c>
      <c r="X1081" s="2">
        <v>39.35</v>
      </c>
      <c r="Y1081" s="2">
        <v>81.92</v>
      </c>
      <c r="Z1081" s="2">
        <v>81.92</v>
      </c>
      <c r="AA1081">
        <f t="shared" si="49"/>
        <v>-3487.3344000000002</v>
      </c>
    </row>
    <row r="1082" spans="20:28" x14ac:dyDescent="0.25">
      <c r="T1082">
        <f t="shared" si="48"/>
        <v>4</v>
      </c>
      <c r="V1082" s="3">
        <v>40387.041666666664</v>
      </c>
      <c r="W1082" s="27">
        <v>1</v>
      </c>
      <c r="X1082" s="2">
        <v>32.380000000000003</v>
      </c>
      <c r="Y1082" s="2">
        <v>81.92</v>
      </c>
      <c r="Z1082" s="2">
        <v>81.92</v>
      </c>
      <c r="AA1082">
        <f t="shared" si="49"/>
        <v>-4058.3168000000001</v>
      </c>
      <c r="AB1082" s="2"/>
    </row>
    <row r="1083" spans="20:28" x14ac:dyDescent="0.25">
      <c r="T1083">
        <f t="shared" si="48"/>
        <v>4</v>
      </c>
      <c r="V1083" s="3">
        <v>40387.083333333336</v>
      </c>
      <c r="W1083" s="27">
        <v>1</v>
      </c>
      <c r="X1083" s="2">
        <v>28.7</v>
      </c>
      <c r="Y1083" s="2">
        <v>81.92</v>
      </c>
      <c r="Z1083" s="2">
        <v>81.92</v>
      </c>
      <c r="AA1083">
        <f t="shared" si="49"/>
        <v>-4359.7824000000001</v>
      </c>
      <c r="AB1083" s="2"/>
    </row>
    <row r="1084" spans="20:28" x14ac:dyDescent="0.25">
      <c r="T1084">
        <f t="shared" si="48"/>
        <v>4</v>
      </c>
      <c r="V1084" s="3">
        <v>40387.125</v>
      </c>
      <c r="W1084" s="27">
        <v>1</v>
      </c>
      <c r="X1084" s="2">
        <v>26.58</v>
      </c>
      <c r="Y1084" s="2">
        <v>81.92</v>
      </c>
      <c r="Z1084" s="2">
        <v>81.92</v>
      </c>
      <c r="AA1084">
        <f t="shared" si="49"/>
        <v>-4533.4528</v>
      </c>
      <c r="AB1084" s="2"/>
    </row>
    <row r="1085" spans="20:28" x14ac:dyDescent="0.25">
      <c r="T1085">
        <f t="shared" si="48"/>
        <v>4</v>
      </c>
      <c r="V1085" s="3">
        <v>40387.166666666664</v>
      </c>
      <c r="W1085" s="27">
        <v>1</v>
      </c>
      <c r="X1085" s="2">
        <v>27.78</v>
      </c>
      <c r="Y1085" s="2">
        <v>81.92</v>
      </c>
      <c r="Z1085" s="2">
        <v>81.92</v>
      </c>
      <c r="AA1085">
        <f t="shared" si="49"/>
        <v>-4435.1487999999999</v>
      </c>
      <c r="AB1085" s="2"/>
    </row>
    <row r="1086" spans="20:28" x14ac:dyDescent="0.25">
      <c r="T1086">
        <f t="shared" si="48"/>
        <v>4</v>
      </c>
      <c r="V1086" s="3">
        <v>40387.208333333336</v>
      </c>
      <c r="W1086" s="27">
        <v>1</v>
      </c>
      <c r="X1086" s="2">
        <v>33.54</v>
      </c>
      <c r="Y1086" s="2">
        <v>81.92</v>
      </c>
      <c r="Z1086" s="2">
        <v>81.92</v>
      </c>
      <c r="AA1086">
        <f t="shared" si="49"/>
        <v>-3963.2896000000005</v>
      </c>
      <c r="AB1086" s="2"/>
    </row>
    <row r="1087" spans="20:28" x14ac:dyDescent="0.25">
      <c r="T1087">
        <f t="shared" si="48"/>
        <v>4</v>
      </c>
      <c r="V1087" s="3">
        <v>40387.25</v>
      </c>
      <c r="W1087" s="27">
        <v>1</v>
      </c>
      <c r="X1087" s="2">
        <v>42.17</v>
      </c>
      <c r="Y1087" s="2">
        <v>81.92</v>
      </c>
      <c r="Z1087" s="2">
        <v>81.92</v>
      </c>
      <c r="AA1087">
        <f t="shared" si="49"/>
        <v>-3256.32</v>
      </c>
      <c r="AB1087" s="2"/>
    </row>
    <row r="1088" spans="20:28" x14ac:dyDescent="0.25">
      <c r="T1088">
        <f t="shared" si="48"/>
        <v>4</v>
      </c>
      <c r="V1088" s="3">
        <v>40387.291666666664</v>
      </c>
      <c r="W1088" s="27">
        <v>1</v>
      </c>
      <c r="X1088" s="2">
        <v>44.16</v>
      </c>
      <c r="Y1088" s="2">
        <v>81.92</v>
      </c>
      <c r="Z1088" s="2">
        <v>81.92</v>
      </c>
      <c r="AA1088">
        <f t="shared" si="49"/>
        <v>-3093.2992000000004</v>
      </c>
      <c r="AB1088" s="2"/>
    </row>
    <row r="1089" spans="20:28" x14ac:dyDescent="0.25">
      <c r="T1089">
        <f t="shared" si="48"/>
        <v>4</v>
      </c>
      <c r="U1089" t="s">
        <v>199</v>
      </c>
      <c r="V1089" s="3">
        <v>40387.333333333336</v>
      </c>
      <c r="W1089" s="27">
        <v>1</v>
      </c>
      <c r="X1089" s="2">
        <v>45.33</v>
      </c>
      <c r="Y1089" s="2">
        <v>8.08</v>
      </c>
      <c r="Z1089" s="2">
        <v>16.079999999999998</v>
      </c>
      <c r="AA1089">
        <f t="shared" si="49"/>
        <v>236.34</v>
      </c>
      <c r="AB1089" s="2"/>
    </row>
    <row r="1090" spans="20:28" x14ac:dyDescent="0.25">
      <c r="T1090">
        <f t="shared" ref="T1090:T1153" si="50">WEEKDAY(V1090)</f>
        <v>4</v>
      </c>
      <c r="U1090" t="s">
        <v>199</v>
      </c>
      <c r="V1090" s="3">
        <v>40387.375</v>
      </c>
      <c r="W1090" s="27">
        <v>1</v>
      </c>
      <c r="X1090" s="2">
        <v>45.91</v>
      </c>
      <c r="Y1090" s="2">
        <v>8.08</v>
      </c>
      <c r="Z1090" s="2">
        <v>16.079999999999998</v>
      </c>
      <c r="AA1090">
        <f t="shared" ref="AA1090:AA1153" si="51">W1090*Y1090*(X1090-Z1090)</f>
        <v>241.0264</v>
      </c>
      <c r="AB1090" s="2"/>
    </row>
    <row r="1091" spans="20:28" x14ac:dyDescent="0.25">
      <c r="T1091">
        <f t="shared" si="50"/>
        <v>4</v>
      </c>
      <c r="U1091" t="s">
        <v>199</v>
      </c>
      <c r="V1091" s="3">
        <v>40387.416666666664</v>
      </c>
      <c r="W1091" s="27">
        <v>1</v>
      </c>
      <c r="X1091" s="2">
        <v>46.21</v>
      </c>
      <c r="Y1091" s="2">
        <v>8.08</v>
      </c>
      <c r="Z1091" s="2">
        <v>16.079999999999998</v>
      </c>
      <c r="AA1091">
        <f t="shared" si="51"/>
        <v>243.45040000000003</v>
      </c>
      <c r="AB1091" s="2"/>
    </row>
    <row r="1092" spans="20:28" x14ac:dyDescent="0.25">
      <c r="T1092">
        <f t="shared" si="50"/>
        <v>4</v>
      </c>
      <c r="U1092" t="s">
        <v>199</v>
      </c>
      <c r="V1092" s="3">
        <v>40387.458333333336</v>
      </c>
      <c r="W1092" s="27">
        <v>1</v>
      </c>
      <c r="X1092" s="2">
        <v>46.31</v>
      </c>
      <c r="Y1092" s="2">
        <v>8.08</v>
      </c>
      <c r="Z1092" s="2">
        <v>16.079999999999998</v>
      </c>
      <c r="AA1092">
        <f t="shared" si="51"/>
        <v>244.25840000000002</v>
      </c>
      <c r="AB1092" s="2"/>
    </row>
    <row r="1093" spans="20:28" x14ac:dyDescent="0.25">
      <c r="T1093">
        <f t="shared" si="50"/>
        <v>4</v>
      </c>
      <c r="U1093" t="s">
        <v>199</v>
      </c>
      <c r="V1093" s="3">
        <v>40387.5</v>
      </c>
      <c r="W1093" s="27">
        <v>1</v>
      </c>
      <c r="X1093" s="2">
        <v>46.35</v>
      </c>
      <c r="Y1093" s="2">
        <v>8.08</v>
      </c>
      <c r="Z1093" s="2">
        <v>16.079999999999998</v>
      </c>
      <c r="AA1093">
        <f t="shared" si="51"/>
        <v>244.58160000000004</v>
      </c>
      <c r="AB1093" s="2"/>
    </row>
    <row r="1094" spans="20:28" x14ac:dyDescent="0.25">
      <c r="T1094">
        <f t="shared" si="50"/>
        <v>4</v>
      </c>
      <c r="U1094" t="s">
        <v>199</v>
      </c>
      <c r="V1094" s="3">
        <v>40387.541666666664</v>
      </c>
      <c r="W1094" s="27">
        <v>1</v>
      </c>
      <c r="X1094" s="2">
        <v>46.23</v>
      </c>
      <c r="Y1094" s="2">
        <v>8.08</v>
      </c>
      <c r="Z1094" s="2">
        <v>16.079999999999998</v>
      </c>
      <c r="AA1094">
        <f t="shared" si="51"/>
        <v>243.61199999999999</v>
      </c>
      <c r="AB1094" s="2"/>
    </row>
    <row r="1095" spans="20:28" x14ac:dyDescent="0.25">
      <c r="T1095">
        <f t="shared" si="50"/>
        <v>4</v>
      </c>
      <c r="U1095" t="s">
        <v>199</v>
      </c>
      <c r="V1095" s="3">
        <v>40387.583333333336</v>
      </c>
      <c r="W1095" s="27">
        <v>1</v>
      </c>
      <c r="X1095" s="2">
        <v>45.93</v>
      </c>
      <c r="Y1095" s="2">
        <v>8.08</v>
      </c>
      <c r="Z1095" s="2">
        <v>16.079999999999998</v>
      </c>
      <c r="AA1095">
        <f t="shared" si="51"/>
        <v>241.18800000000002</v>
      </c>
      <c r="AB1095" s="2"/>
    </row>
    <row r="1096" spans="20:28" x14ac:dyDescent="0.25">
      <c r="T1096">
        <f t="shared" si="50"/>
        <v>4</v>
      </c>
      <c r="U1096" t="s">
        <v>199</v>
      </c>
      <c r="V1096" s="3">
        <v>40387.625</v>
      </c>
      <c r="W1096" s="27">
        <v>1</v>
      </c>
      <c r="X1096" s="2">
        <v>45.6</v>
      </c>
      <c r="Y1096" s="2">
        <v>8.08</v>
      </c>
      <c r="Z1096" s="2">
        <v>16.079999999999998</v>
      </c>
      <c r="AA1096">
        <f t="shared" si="51"/>
        <v>238.52160000000003</v>
      </c>
      <c r="AB1096" s="2"/>
    </row>
    <row r="1097" spans="20:28" x14ac:dyDescent="0.25">
      <c r="T1097">
        <f t="shared" si="50"/>
        <v>4</v>
      </c>
      <c r="U1097" t="s">
        <v>199</v>
      </c>
      <c r="V1097" s="3">
        <v>40387.666666666664</v>
      </c>
      <c r="W1097" s="27">
        <v>1</v>
      </c>
      <c r="X1097" s="2">
        <v>45.61</v>
      </c>
      <c r="Y1097" s="2">
        <v>8.08</v>
      </c>
      <c r="Z1097" s="2">
        <v>16.079999999999998</v>
      </c>
      <c r="AA1097">
        <f t="shared" si="51"/>
        <v>238.60240000000002</v>
      </c>
      <c r="AB1097" s="2"/>
    </row>
    <row r="1098" spans="20:28" x14ac:dyDescent="0.25">
      <c r="T1098">
        <f t="shared" si="50"/>
        <v>4</v>
      </c>
      <c r="U1098" t="s">
        <v>199</v>
      </c>
      <c r="V1098" s="3">
        <v>40387.708333333336</v>
      </c>
      <c r="W1098" s="27">
        <v>1</v>
      </c>
      <c r="X1098" s="2">
        <v>45.48</v>
      </c>
      <c r="Y1098" s="2">
        <v>8.08</v>
      </c>
      <c r="Z1098" s="2">
        <v>16.079999999999998</v>
      </c>
      <c r="AA1098">
        <f t="shared" si="51"/>
        <v>237.55199999999999</v>
      </c>
      <c r="AB1098" s="2"/>
    </row>
    <row r="1099" spans="20:28" x14ac:dyDescent="0.25">
      <c r="T1099">
        <f t="shared" si="50"/>
        <v>4</v>
      </c>
      <c r="U1099" t="s">
        <v>199</v>
      </c>
      <c r="V1099" s="3">
        <v>40387.75</v>
      </c>
      <c r="W1099" s="27">
        <v>1</v>
      </c>
      <c r="X1099" s="2">
        <v>45.45</v>
      </c>
      <c r="Y1099" s="2">
        <v>8.08</v>
      </c>
      <c r="Z1099" s="2">
        <v>16.079999999999998</v>
      </c>
      <c r="AA1099">
        <f t="shared" si="51"/>
        <v>237.30960000000005</v>
      </c>
      <c r="AB1099" s="2"/>
    </row>
    <row r="1100" spans="20:28" x14ac:dyDescent="0.25">
      <c r="T1100">
        <f t="shared" si="50"/>
        <v>4</v>
      </c>
      <c r="U1100" t="s">
        <v>199</v>
      </c>
      <c r="V1100" s="3">
        <v>40387.791666666664</v>
      </c>
      <c r="W1100" s="27">
        <v>1</v>
      </c>
      <c r="X1100" s="2">
        <v>45.01</v>
      </c>
      <c r="Y1100" s="2">
        <v>8.08</v>
      </c>
      <c r="Z1100" s="2">
        <v>16.079999999999998</v>
      </c>
      <c r="AA1100">
        <f t="shared" si="51"/>
        <v>233.7544</v>
      </c>
      <c r="AB1100" s="2"/>
    </row>
    <row r="1101" spans="20:28" x14ac:dyDescent="0.25">
      <c r="T1101">
        <f t="shared" si="50"/>
        <v>4</v>
      </c>
      <c r="V1101" s="3">
        <v>40387.833333333336</v>
      </c>
      <c r="W1101" s="27">
        <v>1</v>
      </c>
      <c r="X1101" s="2">
        <v>43.57</v>
      </c>
      <c r="Y1101" s="2">
        <v>81.92</v>
      </c>
      <c r="Z1101" s="2">
        <v>81.92</v>
      </c>
      <c r="AA1101">
        <f t="shared" si="51"/>
        <v>-3141.6320000000001</v>
      </c>
      <c r="AB1101" s="2"/>
    </row>
    <row r="1102" spans="20:28" x14ac:dyDescent="0.25">
      <c r="T1102">
        <f t="shared" si="50"/>
        <v>4</v>
      </c>
      <c r="V1102" s="3">
        <v>40387.875</v>
      </c>
      <c r="W1102" s="27">
        <v>1</v>
      </c>
      <c r="X1102" s="2">
        <v>42.95</v>
      </c>
      <c r="Y1102" s="2">
        <v>81.92</v>
      </c>
      <c r="Z1102" s="2">
        <v>81.92</v>
      </c>
      <c r="AA1102">
        <f t="shared" si="51"/>
        <v>-3192.4223999999999</v>
      </c>
      <c r="AB1102" s="2"/>
    </row>
    <row r="1103" spans="20:28" x14ac:dyDescent="0.25">
      <c r="T1103">
        <f t="shared" si="50"/>
        <v>4</v>
      </c>
      <c r="V1103" s="3">
        <v>40387.916666666664</v>
      </c>
      <c r="W1103" s="27">
        <v>1</v>
      </c>
      <c r="X1103" s="2">
        <v>44.14</v>
      </c>
      <c r="Y1103" s="2">
        <v>81.92</v>
      </c>
      <c r="Z1103" s="2">
        <v>81.92</v>
      </c>
      <c r="AA1103">
        <f t="shared" si="51"/>
        <v>-3094.9376000000002</v>
      </c>
      <c r="AB1103" s="2"/>
    </row>
    <row r="1104" spans="20:28" x14ac:dyDescent="0.25">
      <c r="T1104">
        <f t="shared" si="50"/>
        <v>4</v>
      </c>
      <c r="V1104" s="3">
        <v>40387.958333333336</v>
      </c>
      <c r="W1104" s="27">
        <v>1</v>
      </c>
      <c r="X1104" s="2">
        <v>39.76</v>
      </c>
      <c r="Y1104" s="2">
        <v>81.92</v>
      </c>
      <c r="Z1104" s="2">
        <v>81.92</v>
      </c>
      <c r="AA1104">
        <f t="shared" si="51"/>
        <v>-3453.7472000000002</v>
      </c>
      <c r="AB1104" s="2"/>
    </row>
    <row r="1105" spans="20:28" x14ac:dyDescent="0.25">
      <c r="T1105">
        <f t="shared" si="50"/>
        <v>5</v>
      </c>
      <c r="V1105" s="3">
        <v>40388</v>
      </c>
      <c r="W1105" s="27">
        <v>1</v>
      </c>
      <c r="X1105" s="2">
        <v>38.19</v>
      </c>
      <c r="Y1105" s="2">
        <v>34.31</v>
      </c>
      <c r="Z1105" s="2">
        <v>34.31</v>
      </c>
      <c r="AA1105">
        <f t="shared" si="51"/>
        <v>133.12279999999984</v>
      </c>
    </row>
    <row r="1106" spans="20:28" x14ac:dyDescent="0.25">
      <c r="T1106">
        <f t="shared" si="50"/>
        <v>5</v>
      </c>
      <c r="V1106" s="3">
        <v>40388.041666666664</v>
      </c>
      <c r="W1106" s="27">
        <v>1</v>
      </c>
      <c r="X1106" s="2">
        <v>36.29</v>
      </c>
      <c r="Y1106" s="2">
        <v>34.31</v>
      </c>
      <c r="Z1106" s="2">
        <v>34.31</v>
      </c>
      <c r="AA1106">
        <f t="shared" si="51"/>
        <v>67.933799999999891</v>
      </c>
      <c r="AB1106" s="2"/>
    </row>
    <row r="1107" spans="20:28" x14ac:dyDescent="0.25">
      <c r="T1107">
        <f t="shared" si="50"/>
        <v>5</v>
      </c>
      <c r="V1107" s="3">
        <v>40388.083333333336</v>
      </c>
      <c r="W1107" s="27">
        <v>1</v>
      </c>
      <c r="X1107" s="2">
        <v>31.96</v>
      </c>
      <c r="Y1107" s="2">
        <v>34.31</v>
      </c>
      <c r="Z1107" s="2">
        <v>34.31</v>
      </c>
      <c r="AA1107">
        <f t="shared" si="51"/>
        <v>-80.628500000000059</v>
      </c>
      <c r="AB1107" s="2"/>
    </row>
    <row r="1108" spans="20:28" x14ac:dyDescent="0.25">
      <c r="T1108">
        <f t="shared" si="50"/>
        <v>5</v>
      </c>
      <c r="V1108" s="3">
        <v>40388.125</v>
      </c>
      <c r="W1108" s="27">
        <v>1</v>
      </c>
      <c r="X1108" s="2">
        <v>26.69</v>
      </c>
      <c r="Y1108" s="2">
        <v>34.31</v>
      </c>
      <c r="Z1108" s="2">
        <v>34.31</v>
      </c>
      <c r="AA1108">
        <f t="shared" si="51"/>
        <v>-261.44220000000007</v>
      </c>
      <c r="AB1108" s="2"/>
    </row>
    <row r="1109" spans="20:28" x14ac:dyDescent="0.25">
      <c r="T1109">
        <f t="shared" si="50"/>
        <v>5</v>
      </c>
      <c r="V1109" s="3">
        <v>40388.166666666664</v>
      </c>
      <c r="W1109" s="27">
        <v>1</v>
      </c>
      <c r="X1109" s="2">
        <v>27.99</v>
      </c>
      <c r="Y1109" s="2">
        <v>34.31</v>
      </c>
      <c r="Z1109" s="2">
        <v>34.31</v>
      </c>
      <c r="AA1109">
        <f t="shared" si="51"/>
        <v>-216.83920000000015</v>
      </c>
      <c r="AB1109" s="2"/>
    </row>
    <row r="1110" spans="20:28" x14ac:dyDescent="0.25">
      <c r="T1110">
        <f t="shared" si="50"/>
        <v>5</v>
      </c>
      <c r="V1110" s="3">
        <v>40388.208333333336</v>
      </c>
      <c r="W1110" s="27">
        <v>1</v>
      </c>
      <c r="X1110" s="2">
        <v>36.979999999999997</v>
      </c>
      <c r="Y1110" s="2">
        <v>34.31</v>
      </c>
      <c r="Z1110" s="2">
        <v>34.31</v>
      </c>
      <c r="AA1110">
        <f t="shared" si="51"/>
        <v>91.607699999999824</v>
      </c>
      <c r="AB1110" s="2"/>
    </row>
    <row r="1111" spans="20:28" x14ac:dyDescent="0.25">
      <c r="T1111">
        <f t="shared" si="50"/>
        <v>5</v>
      </c>
      <c r="V1111" s="3">
        <v>40388.25</v>
      </c>
      <c r="W1111" s="27">
        <v>1</v>
      </c>
      <c r="X1111" s="2">
        <v>42.54</v>
      </c>
      <c r="Y1111" s="2">
        <v>34.31</v>
      </c>
      <c r="Z1111" s="2">
        <v>34.31</v>
      </c>
      <c r="AA1111">
        <f t="shared" si="51"/>
        <v>282.37129999999991</v>
      </c>
      <c r="AB1111" s="2"/>
    </row>
    <row r="1112" spans="20:28" x14ac:dyDescent="0.25">
      <c r="T1112">
        <f t="shared" si="50"/>
        <v>5</v>
      </c>
      <c r="V1112" s="3">
        <v>40388.291666666664</v>
      </c>
      <c r="W1112" s="27">
        <v>1</v>
      </c>
      <c r="X1112" s="2">
        <v>43.86</v>
      </c>
      <c r="Y1112" s="2">
        <v>34.31</v>
      </c>
      <c r="Z1112" s="2">
        <v>34.31</v>
      </c>
      <c r="AA1112">
        <f t="shared" si="51"/>
        <v>327.6604999999999</v>
      </c>
      <c r="AB1112" s="2"/>
    </row>
    <row r="1113" spans="20:28" x14ac:dyDescent="0.25">
      <c r="T1113">
        <f t="shared" si="50"/>
        <v>5</v>
      </c>
      <c r="U1113" t="s">
        <v>199</v>
      </c>
      <c r="V1113" s="3">
        <v>40388.333333333336</v>
      </c>
      <c r="W1113" s="27">
        <v>1</v>
      </c>
      <c r="X1113" s="2">
        <v>45.44</v>
      </c>
      <c r="Y1113" s="2">
        <v>0.62</v>
      </c>
      <c r="Z1113" s="2">
        <v>2.27</v>
      </c>
      <c r="AA1113">
        <f t="shared" si="51"/>
        <v>26.765399999999996</v>
      </c>
      <c r="AB1113" s="2"/>
    </row>
    <row r="1114" spans="20:28" x14ac:dyDescent="0.25">
      <c r="T1114">
        <f t="shared" si="50"/>
        <v>5</v>
      </c>
      <c r="U1114" t="s">
        <v>199</v>
      </c>
      <c r="V1114" s="3">
        <v>40388.375</v>
      </c>
      <c r="W1114" s="27">
        <v>1</v>
      </c>
      <c r="X1114" s="2">
        <v>46.03</v>
      </c>
      <c r="Y1114" s="2">
        <v>0.62</v>
      </c>
      <c r="Z1114" s="2">
        <v>2.27</v>
      </c>
      <c r="AA1114">
        <f t="shared" si="51"/>
        <v>27.1312</v>
      </c>
      <c r="AB1114" s="2"/>
    </row>
    <row r="1115" spans="20:28" x14ac:dyDescent="0.25">
      <c r="T1115">
        <f t="shared" si="50"/>
        <v>5</v>
      </c>
      <c r="U1115" t="s">
        <v>199</v>
      </c>
      <c r="V1115" s="3">
        <v>40388.416666666664</v>
      </c>
      <c r="W1115" s="27">
        <v>1</v>
      </c>
      <c r="X1115" s="2">
        <v>46.35</v>
      </c>
      <c r="Y1115" s="2">
        <v>0.62</v>
      </c>
      <c r="Z1115" s="2">
        <v>2.27</v>
      </c>
      <c r="AA1115">
        <f t="shared" si="51"/>
        <v>27.329599999999999</v>
      </c>
      <c r="AB1115" s="2"/>
    </row>
    <row r="1116" spans="20:28" x14ac:dyDescent="0.25">
      <c r="T1116">
        <f t="shared" si="50"/>
        <v>5</v>
      </c>
      <c r="U1116" t="s">
        <v>199</v>
      </c>
      <c r="V1116" s="3">
        <v>40388.458333333336</v>
      </c>
      <c r="W1116" s="27">
        <v>1</v>
      </c>
      <c r="X1116" s="2">
        <v>46.3</v>
      </c>
      <c r="Y1116" s="2">
        <v>0.62</v>
      </c>
      <c r="Z1116" s="2">
        <v>2.27</v>
      </c>
      <c r="AA1116">
        <f t="shared" si="51"/>
        <v>27.298599999999997</v>
      </c>
      <c r="AB1116" s="2"/>
    </row>
    <row r="1117" spans="20:28" x14ac:dyDescent="0.25">
      <c r="T1117">
        <f t="shared" si="50"/>
        <v>5</v>
      </c>
      <c r="U1117" t="s">
        <v>199</v>
      </c>
      <c r="V1117" s="3">
        <v>40388.5</v>
      </c>
      <c r="W1117" s="27">
        <v>1</v>
      </c>
      <c r="X1117" s="2">
        <v>45.94</v>
      </c>
      <c r="Y1117" s="2">
        <v>0.62</v>
      </c>
      <c r="Z1117" s="2">
        <v>2.27</v>
      </c>
      <c r="AA1117">
        <f t="shared" si="51"/>
        <v>27.075399999999995</v>
      </c>
      <c r="AB1117" s="2"/>
    </row>
    <row r="1118" spans="20:28" x14ac:dyDescent="0.25">
      <c r="T1118">
        <f t="shared" si="50"/>
        <v>5</v>
      </c>
      <c r="U1118" t="s">
        <v>199</v>
      </c>
      <c r="V1118" s="3">
        <v>40388.541666666664</v>
      </c>
      <c r="W1118" s="27">
        <v>1</v>
      </c>
      <c r="X1118" s="2">
        <v>45.84</v>
      </c>
      <c r="Y1118" s="2">
        <v>0.62</v>
      </c>
      <c r="Z1118" s="2">
        <v>2.27</v>
      </c>
      <c r="AA1118">
        <f t="shared" si="51"/>
        <v>27.013400000000001</v>
      </c>
      <c r="AB1118" s="2"/>
    </row>
    <row r="1119" spans="20:28" x14ac:dyDescent="0.25">
      <c r="T1119">
        <f t="shared" si="50"/>
        <v>5</v>
      </c>
      <c r="U1119" t="s">
        <v>199</v>
      </c>
      <c r="V1119" s="3">
        <v>40388.583333333336</v>
      </c>
      <c r="W1119" s="27">
        <v>1</v>
      </c>
      <c r="X1119" s="2">
        <v>45.53</v>
      </c>
      <c r="Y1119" s="2">
        <v>0.62</v>
      </c>
      <c r="Z1119" s="2">
        <v>2.27</v>
      </c>
      <c r="AA1119">
        <f t="shared" si="51"/>
        <v>26.821199999999997</v>
      </c>
      <c r="AB1119" s="2"/>
    </row>
    <row r="1120" spans="20:28" x14ac:dyDescent="0.25">
      <c r="T1120">
        <f t="shared" si="50"/>
        <v>5</v>
      </c>
      <c r="U1120" t="s">
        <v>199</v>
      </c>
      <c r="V1120" s="3">
        <v>40388.625</v>
      </c>
      <c r="W1120" s="27">
        <v>1</v>
      </c>
      <c r="X1120" s="2">
        <v>45.17</v>
      </c>
      <c r="Y1120" s="2">
        <v>0.62</v>
      </c>
      <c r="Z1120" s="2">
        <v>2.27</v>
      </c>
      <c r="AA1120">
        <f t="shared" si="51"/>
        <v>26.597999999999999</v>
      </c>
      <c r="AB1120" s="2"/>
    </row>
    <row r="1121" spans="20:28" x14ac:dyDescent="0.25">
      <c r="T1121">
        <f t="shared" si="50"/>
        <v>5</v>
      </c>
      <c r="U1121" t="s">
        <v>199</v>
      </c>
      <c r="V1121" s="3">
        <v>40388.666666666664</v>
      </c>
      <c r="W1121" s="27">
        <v>1</v>
      </c>
      <c r="X1121" s="2">
        <v>45.09</v>
      </c>
      <c r="Y1121" s="2">
        <v>0.62</v>
      </c>
      <c r="Z1121" s="2">
        <v>2.27</v>
      </c>
      <c r="AA1121">
        <f t="shared" si="51"/>
        <v>26.548400000000001</v>
      </c>
      <c r="AB1121" s="2"/>
    </row>
    <row r="1122" spans="20:28" x14ac:dyDescent="0.25">
      <c r="T1122">
        <f t="shared" si="50"/>
        <v>5</v>
      </c>
      <c r="U1122" t="s">
        <v>199</v>
      </c>
      <c r="V1122" s="3">
        <v>40388.708333333336</v>
      </c>
      <c r="W1122" s="27">
        <v>1</v>
      </c>
      <c r="X1122" s="2">
        <v>45.09</v>
      </c>
      <c r="Y1122" s="2">
        <v>0.62</v>
      </c>
      <c r="Z1122" s="2">
        <v>2.27</v>
      </c>
      <c r="AA1122">
        <f t="shared" si="51"/>
        <v>26.548400000000001</v>
      </c>
      <c r="AB1122" s="2"/>
    </row>
    <row r="1123" spans="20:28" x14ac:dyDescent="0.25">
      <c r="T1123">
        <f t="shared" si="50"/>
        <v>5</v>
      </c>
      <c r="U1123" t="s">
        <v>199</v>
      </c>
      <c r="V1123" s="3">
        <v>40388.75</v>
      </c>
      <c r="W1123" s="27">
        <v>1</v>
      </c>
      <c r="X1123" s="2">
        <v>45.08</v>
      </c>
      <c r="Y1123" s="2">
        <v>0.62</v>
      </c>
      <c r="Z1123" s="2">
        <v>2.27</v>
      </c>
      <c r="AA1123">
        <f t="shared" si="51"/>
        <v>26.542199999999998</v>
      </c>
      <c r="AB1123" s="2"/>
    </row>
    <row r="1124" spans="20:28" x14ac:dyDescent="0.25">
      <c r="T1124">
        <f t="shared" si="50"/>
        <v>5</v>
      </c>
      <c r="U1124" t="s">
        <v>199</v>
      </c>
      <c r="V1124" s="3">
        <v>40388.791666666664</v>
      </c>
      <c r="W1124" s="27">
        <v>1</v>
      </c>
      <c r="X1124" s="2">
        <v>44.8</v>
      </c>
      <c r="Y1124" s="2">
        <v>0.62</v>
      </c>
      <c r="Z1124" s="2">
        <v>2.27</v>
      </c>
      <c r="AA1124">
        <f t="shared" si="51"/>
        <v>26.368599999999997</v>
      </c>
      <c r="AB1124" s="2"/>
    </row>
    <row r="1125" spans="20:28" x14ac:dyDescent="0.25">
      <c r="T1125">
        <f t="shared" si="50"/>
        <v>5</v>
      </c>
      <c r="V1125" s="3">
        <v>40388.833333333336</v>
      </c>
      <c r="W1125" s="27">
        <v>1</v>
      </c>
      <c r="X1125" s="2">
        <v>43.2</v>
      </c>
      <c r="Y1125" s="2">
        <v>34.31</v>
      </c>
      <c r="Z1125" s="2">
        <v>34.31</v>
      </c>
      <c r="AA1125">
        <f t="shared" si="51"/>
        <v>305.01590000000004</v>
      </c>
      <c r="AB1125" s="2"/>
    </row>
    <row r="1126" spans="20:28" x14ac:dyDescent="0.25">
      <c r="T1126">
        <f t="shared" si="50"/>
        <v>5</v>
      </c>
      <c r="V1126" s="3">
        <v>40388.875</v>
      </c>
      <c r="W1126" s="27">
        <v>1</v>
      </c>
      <c r="X1126" s="2">
        <v>42.9</v>
      </c>
      <c r="Y1126" s="2">
        <v>34.31</v>
      </c>
      <c r="Z1126" s="2">
        <v>34.31</v>
      </c>
      <c r="AA1126">
        <f t="shared" si="51"/>
        <v>294.72289999999987</v>
      </c>
      <c r="AB1126" s="2"/>
    </row>
    <row r="1127" spans="20:28" x14ac:dyDescent="0.25">
      <c r="T1127">
        <f t="shared" si="50"/>
        <v>5</v>
      </c>
      <c r="V1127" s="3">
        <v>40388.916666666664</v>
      </c>
      <c r="W1127" s="27">
        <v>1</v>
      </c>
      <c r="X1127" s="2">
        <v>44.24</v>
      </c>
      <c r="Y1127" s="2">
        <v>34.31</v>
      </c>
      <c r="Z1127" s="2">
        <v>34.31</v>
      </c>
      <c r="AA1127">
        <f t="shared" si="51"/>
        <v>340.69830000000002</v>
      </c>
      <c r="AB1127" s="2"/>
    </row>
    <row r="1128" spans="20:28" x14ac:dyDescent="0.25">
      <c r="T1128">
        <f t="shared" si="50"/>
        <v>5</v>
      </c>
      <c r="V1128" s="3">
        <v>40388.958333333336</v>
      </c>
      <c r="W1128" s="27">
        <v>1</v>
      </c>
      <c r="X1128" s="2">
        <v>40.83</v>
      </c>
      <c r="Y1128" s="2">
        <v>34.31</v>
      </c>
      <c r="Z1128" s="2">
        <v>34.31</v>
      </c>
      <c r="AA1128">
        <f t="shared" si="51"/>
        <v>223.70119999999989</v>
      </c>
      <c r="AB1128" s="2"/>
    </row>
    <row r="1129" spans="20:28" x14ac:dyDescent="0.25">
      <c r="T1129">
        <f t="shared" si="50"/>
        <v>6</v>
      </c>
      <c r="V1129" s="3">
        <v>40389</v>
      </c>
      <c r="W1129" s="27">
        <v>1</v>
      </c>
      <c r="X1129" s="2">
        <v>37.47</v>
      </c>
      <c r="Y1129" s="2">
        <v>88.52</v>
      </c>
      <c r="Z1129" s="2">
        <v>88.52</v>
      </c>
      <c r="AA1129">
        <f t="shared" si="51"/>
        <v>-4518.9459999999999</v>
      </c>
    </row>
    <row r="1130" spans="20:28" x14ac:dyDescent="0.25">
      <c r="T1130">
        <f t="shared" si="50"/>
        <v>6</v>
      </c>
      <c r="V1130" s="3">
        <v>40389.041666666664</v>
      </c>
      <c r="W1130" s="27">
        <v>1</v>
      </c>
      <c r="X1130" s="2">
        <v>29.79</v>
      </c>
      <c r="Y1130" s="2">
        <v>88.52</v>
      </c>
      <c r="Z1130" s="2">
        <v>88.52</v>
      </c>
      <c r="AA1130">
        <f t="shared" si="51"/>
        <v>-5198.7795999999998</v>
      </c>
      <c r="AB1130" s="2"/>
    </row>
    <row r="1131" spans="20:28" x14ac:dyDescent="0.25">
      <c r="T1131">
        <f t="shared" si="50"/>
        <v>6</v>
      </c>
      <c r="V1131" s="3">
        <v>40389.083333333336</v>
      </c>
      <c r="W1131" s="27">
        <v>1</v>
      </c>
      <c r="X1131" s="2">
        <v>22.6</v>
      </c>
      <c r="Y1131" s="2">
        <v>88.52</v>
      </c>
      <c r="Z1131" s="2">
        <v>88.52</v>
      </c>
      <c r="AA1131">
        <f t="shared" si="51"/>
        <v>-5835.2383999999984</v>
      </c>
      <c r="AB1131" s="2"/>
    </row>
    <row r="1132" spans="20:28" x14ac:dyDescent="0.25">
      <c r="T1132">
        <f t="shared" si="50"/>
        <v>6</v>
      </c>
      <c r="V1132" s="3">
        <v>40389.125</v>
      </c>
      <c r="W1132" s="27">
        <v>1</v>
      </c>
      <c r="X1132" s="2">
        <v>17.899999999999999</v>
      </c>
      <c r="Y1132" s="2">
        <v>88.52</v>
      </c>
      <c r="Z1132" s="2">
        <v>88.52</v>
      </c>
      <c r="AA1132">
        <f t="shared" si="51"/>
        <v>-6251.2824000000001</v>
      </c>
      <c r="AB1132" s="2"/>
    </row>
    <row r="1133" spans="20:28" x14ac:dyDescent="0.25">
      <c r="T1133">
        <f t="shared" si="50"/>
        <v>6</v>
      </c>
      <c r="V1133" s="3">
        <v>40389.166666666664</v>
      </c>
      <c r="W1133" s="27">
        <v>1</v>
      </c>
      <c r="X1133" s="2">
        <v>18.09</v>
      </c>
      <c r="Y1133" s="2">
        <v>88.52</v>
      </c>
      <c r="Z1133" s="2">
        <v>88.52</v>
      </c>
      <c r="AA1133">
        <f t="shared" si="51"/>
        <v>-6234.4635999999991</v>
      </c>
      <c r="AB1133" s="2"/>
    </row>
    <row r="1134" spans="20:28" x14ac:dyDescent="0.25">
      <c r="T1134">
        <f t="shared" si="50"/>
        <v>6</v>
      </c>
      <c r="V1134" s="3">
        <v>40389.208333333336</v>
      </c>
      <c r="W1134" s="27">
        <v>1</v>
      </c>
      <c r="X1134" s="2">
        <v>22.41</v>
      </c>
      <c r="Y1134" s="2">
        <v>88.52</v>
      </c>
      <c r="Z1134" s="2">
        <v>88.52</v>
      </c>
      <c r="AA1134">
        <f t="shared" si="51"/>
        <v>-5852.0571999999993</v>
      </c>
      <c r="AB1134" s="2"/>
    </row>
    <row r="1135" spans="20:28" x14ac:dyDescent="0.25">
      <c r="T1135">
        <f t="shared" si="50"/>
        <v>6</v>
      </c>
      <c r="V1135" s="3">
        <v>40389.25</v>
      </c>
      <c r="W1135" s="27">
        <v>1</v>
      </c>
      <c r="X1135" s="2">
        <v>37.58</v>
      </c>
      <c r="Y1135" s="2">
        <v>88.52</v>
      </c>
      <c r="Z1135" s="2">
        <v>88.52</v>
      </c>
      <c r="AA1135">
        <f t="shared" si="51"/>
        <v>-4509.2087999999994</v>
      </c>
      <c r="AB1135" s="2"/>
    </row>
    <row r="1136" spans="20:28" x14ac:dyDescent="0.25">
      <c r="T1136">
        <f t="shared" si="50"/>
        <v>6</v>
      </c>
      <c r="V1136" s="3">
        <v>40389.291666666664</v>
      </c>
      <c r="W1136" s="27">
        <v>1</v>
      </c>
      <c r="X1136" s="2">
        <v>42.72</v>
      </c>
      <c r="Y1136" s="2">
        <v>88.52</v>
      </c>
      <c r="Z1136" s="2">
        <v>88.52</v>
      </c>
      <c r="AA1136">
        <f t="shared" si="51"/>
        <v>-4054.2159999999994</v>
      </c>
      <c r="AB1136" s="2"/>
    </row>
    <row r="1137" spans="20:28" x14ac:dyDescent="0.25">
      <c r="T1137">
        <f t="shared" si="50"/>
        <v>6</v>
      </c>
      <c r="U1137" t="s">
        <v>199</v>
      </c>
      <c r="V1137" s="3">
        <v>40389.333333333336</v>
      </c>
      <c r="W1137" s="27">
        <v>1</v>
      </c>
      <c r="X1137" s="2">
        <v>44.29</v>
      </c>
      <c r="Y1137" s="2">
        <v>8.33</v>
      </c>
      <c r="Z1137" s="2">
        <v>77.87</v>
      </c>
      <c r="AA1137">
        <f t="shared" si="51"/>
        <v>-279.72140000000007</v>
      </c>
      <c r="AB1137" s="2"/>
    </row>
    <row r="1138" spans="20:28" x14ac:dyDescent="0.25">
      <c r="T1138">
        <f t="shared" si="50"/>
        <v>6</v>
      </c>
      <c r="U1138" t="s">
        <v>199</v>
      </c>
      <c r="V1138" s="3">
        <v>40389.375</v>
      </c>
      <c r="W1138" s="27">
        <v>1</v>
      </c>
      <c r="X1138" s="2">
        <v>44.83</v>
      </c>
      <c r="Y1138" s="2">
        <v>8.33</v>
      </c>
      <c r="Z1138" s="2">
        <v>77.87</v>
      </c>
      <c r="AA1138">
        <f t="shared" si="51"/>
        <v>-275.22320000000008</v>
      </c>
      <c r="AB1138" s="2"/>
    </row>
    <row r="1139" spans="20:28" x14ac:dyDescent="0.25">
      <c r="T1139">
        <f t="shared" si="50"/>
        <v>6</v>
      </c>
      <c r="U1139" t="s">
        <v>199</v>
      </c>
      <c r="V1139" s="3">
        <v>40389.416666666664</v>
      </c>
      <c r="W1139" s="27">
        <v>1</v>
      </c>
      <c r="X1139" s="2">
        <v>45.49</v>
      </c>
      <c r="Y1139" s="2">
        <v>8.33</v>
      </c>
      <c r="Z1139" s="2">
        <v>77.87</v>
      </c>
      <c r="AA1139">
        <f t="shared" si="51"/>
        <v>-269.72540000000004</v>
      </c>
      <c r="AB1139" s="2"/>
    </row>
    <row r="1140" spans="20:28" x14ac:dyDescent="0.25">
      <c r="T1140">
        <f t="shared" si="50"/>
        <v>6</v>
      </c>
      <c r="U1140" t="s">
        <v>199</v>
      </c>
      <c r="V1140" s="3">
        <v>40389.458333333336</v>
      </c>
      <c r="W1140" s="27">
        <v>1</v>
      </c>
      <c r="X1140" s="2">
        <v>45.25</v>
      </c>
      <c r="Y1140" s="2">
        <v>8.33</v>
      </c>
      <c r="Z1140" s="2">
        <v>77.87</v>
      </c>
      <c r="AA1140">
        <f t="shared" si="51"/>
        <v>-271.72460000000007</v>
      </c>
      <c r="AB1140" s="2"/>
    </row>
    <row r="1141" spans="20:28" x14ac:dyDescent="0.25">
      <c r="T1141">
        <f t="shared" si="50"/>
        <v>6</v>
      </c>
      <c r="U1141" t="s">
        <v>199</v>
      </c>
      <c r="V1141" s="3">
        <v>40389.5</v>
      </c>
      <c r="W1141" s="27">
        <v>1</v>
      </c>
      <c r="X1141" s="2">
        <v>45.15</v>
      </c>
      <c r="Y1141" s="2">
        <v>8.33</v>
      </c>
      <c r="Z1141" s="2">
        <v>77.87</v>
      </c>
      <c r="AA1141">
        <f t="shared" si="51"/>
        <v>-272.55760000000004</v>
      </c>
      <c r="AB1141" s="2"/>
    </row>
    <row r="1142" spans="20:28" x14ac:dyDescent="0.25">
      <c r="T1142">
        <f t="shared" si="50"/>
        <v>6</v>
      </c>
      <c r="U1142" t="s">
        <v>199</v>
      </c>
      <c r="V1142" s="3">
        <v>40389.541666666664</v>
      </c>
      <c r="W1142" s="27">
        <v>1</v>
      </c>
      <c r="X1142" s="2">
        <v>45.15</v>
      </c>
      <c r="Y1142" s="2">
        <v>8.33</v>
      </c>
      <c r="Z1142" s="2">
        <v>77.87</v>
      </c>
      <c r="AA1142">
        <f t="shared" si="51"/>
        <v>-272.55760000000004</v>
      </c>
      <c r="AB1142" s="2"/>
    </row>
    <row r="1143" spans="20:28" x14ac:dyDescent="0.25">
      <c r="T1143">
        <f t="shared" si="50"/>
        <v>6</v>
      </c>
      <c r="U1143" t="s">
        <v>199</v>
      </c>
      <c r="V1143" s="3">
        <v>40389.583333333336</v>
      </c>
      <c r="W1143" s="27">
        <v>1</v>
      </c>
      <c r="X1143" s="2">
        <v>44.67</v>
      </c>
      <c r="Y1143" s="2">
        <v>8.33</v>
      </c>
      <c r="Z1143" s="2">
        <v>77.87</v>
      </c>
      <c r="AA1143">
        <f t="shared" si="51"/>
        <v>-276.55600000000004</v>
      </c>
      <c r="AB1143" s="2"/>
    </row>
    <row r="1144" spans="20:28" x14ac:dyDescent="0.25">
      <c r="T1144">
        <f t="shared" si="50"/>
        <v>6</v>
      </c>
      <c r="U1144" t="s">
        <v>199</v>
      </c>
      <c r="V1144" s="3">
        <v>40389.625</v>
      </c>
      <c r="W1144" s="27">
        <v>1</v>
      </c>
      <c r="X1144" s="2">
        <v>43.65</v>
      </c>
      <c r="Y1144" s="2">
        <v>8.33</v>
      </c>
      <c r="Z1144" s="2">
        <v>77.87</v>
      </c>
      <c r="AA1144">
        <f t="shared" si="51"/>
        <v>-285.05260000000004</v>
      </c>
      <c r="AB1144" s="2"/>
    </row>
    <row r="1145" spans="20:28" x14ac:dyDescent="0.25">
      <c r="T1145">
        <f t="shared" si="50"/>
        <v>6</v>
      </c>
      <c r="U1145" t="s">
        <v>199</v>
      </c>
      <c r="V1145" s="3">
        <v>40389.666666666664</v>
      </c>
      <c r="W1145" s="27">
        <v>1</v>
      </c>
      <c r="X1145" s="2">
        <v>44.06</v>
      </c>
      <c r="Y1145" s="2">
        <v>8.33</v>
      </c>
      <c r="Z1145" s="2">
        <v>77.87</v>
      </c>
      <c r="AA1145">
        <f t="shared" si="51"/>
        <v>-281.63730000000004</v>
      </c>
      <c r="AB1145" s="2"/>
    </row>
    <row r="1146" spans="20:28" x14ac:dyDescent="0.25">
      <c r="T1146">
        <f t="shared" si="50"/>
        <v>6</v>
      </c>
      <c r="U1146" t="s">
        <v>199</v>
      </c>
      <c r="V1146" s="3">
        <v>40389.708333333336</v>
      </c>
      <c r="W1146" s="27">
        <v>1</v>
      </c>
      <c r="X1146" s="2">
        <v>44.27</v>
      </c>
      <c r="Y1146" s="2">
        <v>8.33</v>
      </c>
      <c r="Z1146" s="2">
        <v>77.87</v>
      </c>
      <c r="AA1146">
        <f t="shared" si="51"/>
        <v>-279.88800000000003</v>
      </c>
      <c r="AB1146" s="2"/>
    </row>
    <row r="1147" spans="20:28" x14ac:dyDescent="0.25">
      <c r="T1147">
        <f t="shared" si="50"/>
        <v>6</v>
      </c>
      <c r="U1147" t="s">
        <v>199</v>
      </c>
      <c r="V1147" s="3">
        <v>40389.75</v>
      </c>
      <c r="W1147" s="27">
        <v>1</v>
      </c>
      <c r="X1147" s="2">
        <v>44.76</v>
      </c>
      <c r="Y1147" s="2">
        <v>8.33</v>
      </c>
      <c r="Z1147" s="2">
        <v>77.87</v>
      </c>
      <c r="AA1147">
        <f t="shared" si="51"/>
        <v>-275.80630000000008</v>
      </c>
      <c r="AB1147" s="2"/>
    </row>
    <row r="1148" spans="20:28" x14ac:dyDescent="0.25">
      <c r="T1148">
        <f t="shared" si="50"/>
        <v>6</v>
      </c>
      <c r="U1148" t="s">
        <v>199</v>
      </c>
      <c r="V1148" s="3">
        <v>40389.791666666664</v>
      </c>
      <c r="W1148" s="27">
        <v>1</v>
      </c>
      <c r="X1148" s="2">
        <v>44.08</v>
      </c>
      <c r="Y1148" s="2">
        <v>8.33</v>
      </c>
      <c r="Z1148" s="2">
        <v>77.87</v>
      </c>
      <c r="AA1148">
        <f t="shared" si="51"/>
        <v>-281.47070000000008</v>
      </c>
      <c r="AB1148" s="2"/>
    </row>
    <row r="1149" spans="20:28" x14ac:dyDescent="0.25">
      <c r="T1149">
        <f t="shared" si="50"/>
        <v>6</v>
      </c>
      <c r="V1149" s="3">
        <v>40389.833333333336</v>
      </c>
      <c r="W1149" s="27">
        <v>1</v>
      </c>
      <c r="X1149" s="2">
        <v>43.04</v>
      </c>
      <c r="Y1149" s="2">
        <v>88.52</v>
      </c>
      <c r="Z1149" s="2">
        <v>88.52</v>
      </c>
      <c r="AA1149">
        <f t="shared" si="51"/>
        <v>-4025.8895999999995</v>
      </c>
      <c r="AB1149" s="2"/>
    </row>
    <row r="1150" spans="20:28" x14ac:dyDescent="0.25">
      <c r="T1150">
        <f t="shared" si="50"/>
        <v>6</v>
      </c>
      <c r="V1150" s="3">
        <v>40389.875</v>
      </c>
      <c r="W1150" s="27">
        <v>1</v>
      </c>
      <c r="X1150" s="2">
        <v>43.33</v>
      </c>
      <c r="Y1150" s="2">
        <v>88.52</v>
      </c>
      <c r="Z1150" s="2">
        <v>88.52</v>
      </c>
      <c r="AA1150">
        <f t="shared" si="51"/>
        <v>-4000.2187999999996</v>
      </c>
      <c r="AB1150" s="2"/>
    </row>
    <row r="1151" spans="20:28" x14ac:dyDescent="0.25">
      <c r="T1151">
        <f t="shared" si="50"/>
        <v>6</v>
      </c>
      <c r="V1151" s="3">
        <v>40389.916666666664</v>
      </c>
      <c r="W1151" s="27">
        <v>1</v>
      </c>
      <c r="X1151" s="2">
        <v>44.37</v>
      </c>
      <c r="Y1151" s="2">
        <v>88.52</v>
      </c>
      <c r="Z1151" s="2">
        <v>88.52</v>
      </c>
      <c r="AA1151">
        <f t="shared" si="51"/>
        <v>-3908.1579999999999</v>
      </c>
      <c r="AB1151" s="2"/>
    </row>
    <row r="1152" spans="20:28" x14ac:dyDescent="0.25">
      <c r="T1152">
        <f t="shared" si="50"/>
        <v>6</v>
      </c>
      <c r="V1152" s="3">
        <v>40389.958333333336</v>
      </c>
      <c r="W1152" s="27">
        <v>1</v>
      </c>
      <c r="X1152" s="2">
        <v>40.909999999999997</v>
      </c>
      <c r="Y1152" s="2">
        <v>88.52</v>
      </c>
      <c r="Z1152" s="2">
        <v>88.52</v>
      </c>
      <c r="AA1152">
        <f t="shared" si="51"/>
        <v>-4214.4371999999994</v>
      </c>
      <c r="AB1152" s="2"/>
    </row>
    <row r="1153" spans="20:28" x14ac:dyDescent="0.25">
      <c r="T1153">
        <f t="shared" si="50"/>
        <v>7</v>
      </c>
      <c r="V1153" s="3">
        <v>40390</v>
      </c>
      <c r="W1153" s="27">
        <v>1</v>
      </c>
      <c r="X1153" s="2">
        <v>38.979999999999997</v>
      </c>
      <c r="Y1153" s="2">
        <v>70.489999999999995</v>
      </c>
      <c r="Z1153" s="2">
        <v>70.489999999999995</v>
      </c>
      <c r="AA1153">
        <f t="shared" si="51"/>
        <v>-2221.1398999999997</v>
      </c>
    </row>
    <row r="1154" spans="20:28" x14ac:dyDescent="0.25">
      <c r="T1154">
        <f t="shared" ref="T1154:T1217" si="52">WEEKDAY(V1154)</f>
        <v>7</v>
      </c>
      <c r="V1154" s="3">
        <v>40390.041666666664</v>
      </c>
      <c r="W1154" s="27">
        <v>1</v>
      </c>
      <c r="X1154" s="2">
        <v>36.729999999999997</v>
      </c>
      <c r="Y1154" s="2">
        <v>70.489999999999995</v>
      </c>
      <c r="Z1154" s="2">
        <v>70.489999999999995</v>
      </c>
      <c r="AA1154">
        <f t="shared" ref="AA1154:AA1217" si="53">W1154*Y1154*(X1154-Z1154)</f>
        <v>-2379.7423999999996</v>
      </c>
      <c r="AB1154" s="2"/>
    </row>
    <row r="1155" spans="20:28" x14ac:dyDescent="0.25">
      <c r="T1155">
        <f t="shared" si="52"/>
        <v>7</v>
      </c>
      <c r="V1155" s="3">
        <v>40390.083333333336</v>
      </c>
      <c r="W1155" s="27">
        <v>1</v>
      </c>
      <c r="X1155" s="2">
        <v>35.19</v>
      </c>
      <c r="Y1155" s="2">
        <v>70.489999999999995</v>
      </c>
      <c r="Z1155" s="2">
        <v>70.489999999999995</v>
      </c>
      <c r="AA1155">
        <f t="shared" si="53"/>
        <v>-2488.2969999999996</v>
      </c>
      <c r="AB1155" s="2"/>
    </row>
    <row r="1156" spans="20:28" x14ac:dyDescent="0.25">
      <c r="T1156">
        <f t="shared" si="52"/>
        <v>7</v>
      </c>
      <c r="V1156" s="3">
        <v>40390.125</v>
      </c>
      <c r="W1156" s="27">
        <v>1</v>
      </c>
      <c r="X1156" s="2">
        <v>32.799999999999997</v>
      </c>
      <c r="Y1156" s="2">
        <v>70.489999999999995</v>
      </c>
      <c r="Z1156" s="2">
        <v>70.489999999999995</v>
      </c>
      <c r="AA1156">
        <f t="shared" si="53"/>
        <v>-2656.7680999999998</v>
      </c>
      <c r="AB1156" s="2"/>
    </row>
    <row r="1157" spans="20:28" x14ac:dyDescent="0.25">
      <c r="T1157">
        <f t="shared" si="52"/>
        <v>7</v>
      </c>
      <c r="V1157" s="3">
        <v>40390.166666666664</v>
      </c>
      <c r="W1157" s="27">
        <v>1</v>
      </c>
      <c r="X1157" s="2">
        <v>27.9</v>
      </c>
      <c r="Y1157" s="2">
        <v>70.489999999999995</v>
      </c>
      <c r="Z1157" s="2">
        <v>70.489999999999995</v>
      </c>
      <c r="AA1157">
        <f t="shared" si="53"/>
        <v>-3002.1690999999996</v>
      </c>
      <c r="AB1157" s="2"/>
    </row>
    <row r="1158" spans="20:28" x14ac:dyDescent="0.25">
      <c r="T1158">
        <f t="shared" si="52"/>
        <v>7</v>
      </c>
      <c r="V1158" s="3">
        <v>40390.208333333336</v>
      </c>
      <c r="W1158" s="27">
        <v>1</v>
      </c>
      <c r="X1158" s="2">
        <v>26.29</v>
      </c>
      <c r="Y1158" s="2">
        <v>70.489999999999995</v>
      </c>
      <c r="Z1158" s="2">
        <v>70.489999999999995</v>
      </c>
      <c r="AA1158">
        <f t="shared" si="53"/>
        <v>-3115.6579999999994</v>
      </c>
      <c r="AB1158" s="2"/>
    </row>
    <row r="1159" spans="20:28" x14ac:dyDescent="0.25">
      <c r="T1159">
        <f t="shared" si="52"/>
        <v>7</v>
      </c>
      <c r="V1159" s="3">
        <v>40390.25</v>
      </c>
      <c r="W1159" s="27">
        <v>1</v>
      </c>
      <c r="X1159" s="2">
        <v>29.09</v>
      </c>
      <c r="Y1159" s="2">
        <v>70.489999999999995</v>
      </c>
      <c r="Z1159" s="2">
        <v>70.489999999999995</v>
      </c>
      <c r="AA1159">
        <f t="shared" si="53"/>
        <v>-2918.2859999999991</v>
      </c>
      <c r="AB1159" s="2"/>
    </row>
    <row r="1160" spans="20:28" x14ac:dyDescent="0.25">
      <c r="T1160">
        <f t="shared" si="52"/>
        <v>7</v>
      </c>
      <c r="V1160" s="3">
        <v>40390.291666666664</v>
      </c>
      <c r="W1160" s="27">
        <v>1</v>
      </c>
      <c r="X1160" s="2">
        <v>29.99</v>
      </c>
      <c r="Y1160" s="2">
        <v>70.489999999999995</v>
      </c>
      <c r="Z1160" s="2">
        <v>70.489999999999995</v>
      </c>
      <c r="AA1160">
        <f t="shared" si="53"/>
        <v>-2854.8449999999998</v>
      </c>
      <c r="AB1160" s="2"/>
    </row>
    <row r="1161" spans="20:28" x14ac:dyDescent="0.25">
      <c r="T1161">
        <f t="shared" si="52"/>
        <v>7</v>
      </c>
      <c r="U1161" t="s">
        <v>199</v>
      </c>
      <c r="V1161" s="3">
        <v>40390.333333333336</v>
      </c>
      <c r="W1161" s="27">
        <v>1</v>
      </c>
      <c r="X1161" s="2">
        <v>34.31</v>
      </c>
      <c r="Y1161" s="2">
        <v>70.489999999999995</v>
      </c>
      <c r="Z1161" s="2">
        <v>70.489999999999995</v>
      </c>
      <c r="AA1161">
        <f t="shared" si="53"/>
        <v>-2550.3281999999995</v>
      </c>
      <c r="AB1161" s="2"/>
    </row>
    <row r="1162" spans="20:28" x14ac:dyDescent="0.25">
      <c r="T1162">
        <f t="shared" si="52"/>
        <v>7</v>
      </c>
      <c r="U1162" t="s">
        <v>199</v>
      </c>
      <c r="V1162" s="3">
        <v>40390.375</v>
      </c>
      <c r="W1162" s="27">
        <v>1</v>
      </c>
      <c r="X1162" s="2">
        <v>39.4</v>
      </c>
      <c r="Y1162" s="2">
        <v>70.489999999999995</v>
      </c>
      <c r="Z1162" s="2">
        <v>70.489999999999995</v>
      </c>
      <c r="AA1162">
        <f t="shared" si="53"/>
        <v>-2191.5340999999994</v>
      </c>
      <c r="AB1162" s="2"/>
    </row>
    <row r="1163" spans="20:28" x14ac:dyDescent="0.25">
      <c r="T1163">
        <f t="shared" si="52"/>
        <v>7</v>
      </c>
      <c r="U1163" t="s">
        <v>199</v>
      </c>
      <c r="V1163" s="3">
        <v>40390.416666666664</v>
      </c>
      <c r="W1163" s="27">
        <v>1</v>
      </c>
      <c r="X1163" s="2">
        <v>41.73</v>
      </c>
      <c r="Y1163" s="2">
        <v>70.489999999999995</v>
      </c>
      <c r="Z1163" s="2">
        <v>70.489999999999995</v>
      </c>
      <c r="AA1163">
        <f t="shared" si="53"/>
        <v>-2027.2923999999998</v>
      </c>
      <c r="AB1163" s="2"/>
    </row>
    <row r="1164" spans="20:28" x14ac:dyDescent="0.25">
      <c r="T1164">
        <f t="shared" si="52"/>
        <v>7</v>
      </c>
      <c r="U1164" t="s">
        <v>199</v>
      </c>
      <c r="V1164" s="3">
        <v>40390.458333333336</v>
      </c>
      <c r="W1164" s="27">
        <v>1</v>
      </c>
      <c r="X1164" s="2">
        <v>44.13</v>
      </c>
      <c r="Y1164" s="2">
        <v>70.489999999999995</v>
      </c>
      <c r="Z1164" s="2">
        <v>70.489999999999995</v>
      </c>
      <c r="AA1164">
        <f t="shared" si="53"/>
        <v>-1858.1163999999994</v>
      </c>
      <c r="AB1164" s="2"/>
    </row>
    <row r="1165" spans="20:28" x14ac:dyDescent="0.25">
      <c r="T1165">
        <f t="shared" si="52"/>
        <v>7</v>
      </c>
      <c r="U1165" t="s">
        <v>199</v>
      </c>
      <c r="V1165" s="3">
        <v>40390.5</v>
      </c>
      <c r="W1165" s="27">
        <v>1</v>
      </c>
      <c r="X1165" s="2">
        <v>41.71</v>
      </c>
      <c r="Y1165" s="2">
        <v>70.489999999999995</v>
      </c>
      <c r="Z1165" s="2">
        <v>70.489999999999995</v>
      </c>
      <c r="AA1165">
        <f t="shared" si="53"/>
        <v>-2028.7021999999995</v>
      </c>
      <c r="AB1165" s="2"/>
    </row>
    <row r="1166" spans="20:28" x14ac:dyDescent="0.25">
      <c r="T1166">
        <f t="shared" si="52"/>
        <v>7</v>
      </c>
      <c r="U1166" t="s">
        <v>199</v>
      </c>
      <c r="V1166" s="3">
        <v>40390.541666666664</v>
      </c>
      <c r="W1166" s="27">
        <v>1</v>
      </c>
      <c r="X1166" s="2">
        <v>38.92</v>
      </c>
      <c r="Y1166" s="2">
        <v>70.489999999999995</v>
      </c>
      <c r="Z1166" s="2">
        <v>70.489999999999995</v>
      </c>
      <c r="AA1166">
        <f t="shared" si="53"/>
        <v>-2225.3692999999994</v>
      </c>
      <c r="AB1166" s="2"/>
    </row>
    <row r="1167" spans="20:28" x14ac:dyDescent="0.25">
      <c r="T1167">
        <f t="shared" si="52"/>
        <v>7</v>
      </c>
      <c r="U1167" t="s">
        <v>199</v>
      </c>
      <c r="V1167" s="3">
        <v>40390.583333333336</v>
      </c>
      <c r="W1167" s="27">
        <v>1</v>
      </c>
      <c r="X1167" s="2">
        <v>38.020000000000003</v>
      </c>
      <c r="Y1167" s="2">
        <v>70.489999999999995</v>
      </c>
      <c r="Z1167" s="2">
        <v>70.489999999999995</v>
      </c>
      <c r="AA1167">
        <f t="shared" si="53"/>
        <v>-2288.8102999999992</v>
      </c>
      <c r="AB1167" s="2"/>
    </row>
    <row r="1168" spans="20:28" x14ac:dyDescent="0.25">
      <c r="T1168">
        <f t="shared" si="52"/>
        <v>7</v>
      </c>
      <c r="U1168" t="s">
        <v>199</v>
      </c>
      <c r="V1168" s="3">
        <v>40390.625</v>
      </c>
      <c r="W1168" s="27">
        <v>1</v>
      </c>
      <c r="X1168" s="2">
        <v>37.46</v>
      </c>
      <c r="Y1168" s="2">
        <v>70.489999999999995</v>
      </c>
      <c r="Z1168" s="2">
        <v>70.489999999999995</v>
      </c>
      <c r="AA1168">
        <f t="shared" si="53"/>
        <v>-2328.2846999999992</v>
      </c>
      <c r="AB1168" s="2"/>
    </row>
    <row r="1169" spans="20:28" x14ac:dyDescent="0.25">
      <c r="T1169">
        <f t="shared" si="52"/>
        <v>7</v>
      </c>
      <c r="U1169" t="s">
        <v>199</v>
      </c>
      <c r="V1169" s="3">
        <v>40390.666666666664</v>
      </c>
      <c r="W1169" s="27">
        <v>1</v>
      </c>
      <c r="X1169" s="2">
        <v>36.28</v>
      </c>
      <c r="Y1169" s="2">
        <v>70.489999999999995</v>
      </c>
      <c r="Z1169" s="2">
        <v>70.489999999999995</v>
      </c>
      <c r="AA1169">
        <f t="shared" si="53"/>
        <v>-2411.4628999999995</v>
      </c>
      <c r="AB1169" s="2"/>
    </row>
    <row r="1170" spans="20:28" x14ac:dyDescent="0.25">
      <c r="T1170">
        <f t="shared" si="52"/>
        <v>7</v>
      </c>
      <c r="U1170" t="s">
        <v>199</v>
      </c>
      <c r="V1170" s="3">
        <v>40390.708333333336</v>
      </c>
      <c r="W1170" s="27">
        <v>1</v>
      </c>
      <c r="X1170" s="2">
        <v>38.979999999999997</v>
      </c>
      <c r="Y1170" s="2">
        <v>70.489999999999995</v>
      </c>
      <c r="Z1170" s="2">
        <v>70.489999999999995</v>
      </c>
      <c r="AA1170">
        <f t="shared" si="53"/>
        <v>-2221.1398999999997</v>
      </c>
      <c r="AB1170" s="2"/>
    </row>
    <row r="1171" spans="20:28" x14ac:dyDescent="0.25">
      <c r="T1171">
        <f t="shared" si="52"/>
        <v>7</v>
      </c>
      <c r="U1171" t="s">
        <v>199</v>
      </c>
      <c r="V1171" s="3">
        <v>40390.75</v>
      </c>
      <c r="W1171" s="27">
        <v>1</v>
      </c>
      <c r="X1171" s="2">
        <v>41.2</v>
      </c>
      <c r="Y1171" s="2">
        <v>70.489999999999995</v>
      </c>
      <c r="Z1171" s="2">
        <v>70.489999999999995</v>
      </c>
      <c r="AA1171">
        <f t="shared" si="53"/>
        <v>-2064.6520999999993</v>
      </c>
      <c r="AB1171" s="2"/>
    </row>
    <row r="1172" spans="20:28" x14ac:dyDescent="0.25">
      <c r="T1172">
        <f t="shared" si="52"/>
        <v>7</v>
      </c>
      <c r="U1172" t="s">
        <v>199</v>
      </c>
      <c r="V1172" s="3">
        <v>40390.791666666664</v>
      </c>
      <c r="W1172" s="27">
        <v>1</v>
      </c>
      <c r="X1172" s="2">
        <v>42.18</v>
      </c>
      <c r="Y1172" s="2">
        <v>70.489999999999995</v>
      </c>
      <c r="Z1172" s="2">
        <v>70.489999999999995</v>
      </c>
      <c r="AA1172">
        <f t="shared" si="53"/>
        <v>-1995.5718999999995</v>
      </c>
      <c r="AB1172" s="2"/>
    </row>
    <row r="1173" spans="20:28" x14ac:dyDescent="0.25">
      <c r="T1173">
        <f t="shared" si="52"/>
        <v>7</v>
      </c>
      <c r="V1173" s="3">
        <v>40390.833333333336</v>
      </c>
      <c r="W1173" s="27">
        <v>1</v>
      </c>
      <c r="X1173" s="2">
        <v>41.91</v>
      </c>
      <c r="Y1173" s="2">
        <v>70.489999999999995</v>
      </c>
      <c r="Z1173" s="2">
        <v>70.489999999999995</v>
      </c>
      <c r="AA1173">
        <f t="shared" si="53"/>
        <v>-2014.6041999999998</v>
      </c>
      <c r="AB1173" s="2"/>
    </row>
    <row r="1174" spans="20:28" x14ac:dyDescent="0.25">
      <c r="T1174">
        <f t="shared" si="52"/>
        <v>7</v>
      </c>
      <c r="V1174" s="3">
        <v>40390.875</v>
      </c>
      <c r="W1174" s="27">
        <v>1</v>
      </c>
      <c r="X1174" s="2">
        <v>42.95</v>
      </c>
      <c r="Y1174" s="2">
        <v>70.489999999999995</v>
      </c>
      <c r="Z1174" s="2">
        <v>70.489999999999995</v>
      </c>
      <c r="AA1174">
        <f t="shared" si="53"/>
        <v>-1941.2945999999993</v>
      </c>
      <c r="AB1174" s="2"/>
    </row>
    <row r="1175" spans="20:28" x14ac:dyDescent="0.25">
      <c r="T1175">
        <f t="shared" si="52"/>
        <v>7</v>
      </c>
      <c r="V1175" s="3">
        <v>40390.916666666664</v>
      </c>
      <c r="W1175" s="27">
        <v>1</v>
      </c>
      <c r="X1175" s="2">
        <v>44.58</v>
      </c>
      <c r="Y1175" s="2">
        <v>70.489999999999995</v>
      </c>
      <c r="Z1175" s="2">
        <v>70.489999999999995</v>
      </c>
      <c r="AA1175">
        <f t="shared" si="53"/>
        <v>-1826.3958999999995</v>
      </c>
      <c r="AB1175" s="2"/>
    </row>
    <row r="1176" spans="20:28" x14ac:dyDescent="0.25">
      <c r="T1176">
        <f t="shared" si="52"/>
        <v>7</v>
      </c>
      <c r="V1176" s="3">
        <v>40390.958333333336</v>
      </c>
      <c r="W1176" s="27">
        <v>1</v>
      </c>
      <c r="X1176" s="2">
        <v>38.950000000000003</v>
      </c>
      <c r="Y1176" s="2">
        <v>70.489999999999995</v>
      </c>
      <c r="Z1176" s="2">
        <v>70.489999999999995</v>
      </c>
      <c r="AA1176">
        <f t="shared" si="53"/>
        <v>-2223.2545999999993</v>
      </c>
      <c r="AB1176" s="2"/>
    </row>
    <row r="1177" spans="20:28" x14ac:dyDescent="0.25">
      <c r="T1177">
        <f t="shared" si="52"/>
        <v>1</v>
      </c>
      <c r="V1177" s="3">
        <v>40391</v>
      </c>
      <c r="W1177" s="27">
        <v>1</v>
      </c>
      <c r="X1177" s="2">
        <v>33.6</v>
      </c>
      <c r="Y1177" s="2">
        <v>52.09</v>
      </c>
      <c r="Z1177" s="2">
        <v>52.09</v>
      </c>
      <c r="AA1177">
        <f t="shared" si="53"/>
        <v>-963.14410000000021</v>
      </c>
    </row>
    <row r="1178" spans="20:28" x14ac:dyDescent="0.25">
      <c r="T1178">
        <f t="shared" si="52"/>
        <v>1</v>
      </c>
      <c r="V1178" s="3">
        <v>40391.041666666664</v>
      </c>
      <c r="W1178" s="27">
        <v>1</v>
      </c>
      <c r="X1178" s="2">
        <v>31.77</v>
      </c>
      <c r="Y1178" s="2">
        <v>52.09</v>
      </c>
      <c r="Z1178" s="2">
        <v>52.09</v>
      </c>
      <c r="AA1178">
        <f t="shared" si="53"/>
        <v>-1058.4688000000003</v>
      </c>
      <c r="AB1178" s="2"/>
    </row>
    <row r="1179" spans="20:28" x14ac:dyDescent="0.25">
      <c r="T1179">
        <f t="shared" si="52"/>
        <v>1</v>
      </c>
      <c r="V1179" s="3">
        <v>40391.083333333336</v>
      </c>
      <c r="W1179" s="27">
        <v>1</v>
      </c>
      <c r="X1179" s="2">
        <v>26.6</v>
      </c>
      <c r="Y1179" s="2">
        <v>52.09</v>
      </c>
      <c r="Z1179" s="2">
        <v>52.09</v>
      </c>
      <c r="AA1179">
        <f t="shared" si="53"/>
        <v>-1327.7741000000001</v>
      </c>
      <c r="AB1179" s="2"/>
    </row>
    <row r="1180" spans="20:28" x14ac:dyDescent="0.25">
      <c r="T1180">
        <f t="shared" si="52"/>
        <v>1</v>
      </c>
      <c r="V1180" s="3">
        <v>40391.125</v>
      </c>
      <c r="W1180" s="27">
        <v>1</v>
      </c>
      <c r="X1180" s="2">
        <v>19.32</v>
      </c>
      <c r="Y1180" s="2">
        <v>52.09</v>
      </c>
      <c r="Z1180" s="2">
        <v>52.09</v>
      </c>
      <c r="AA1180">
        <f t="shared" si="53"/>
        <v>-1706.9893000000002</v>
      </c>
      <c r="AB1180" s="2"/>
    </row>
    <row r="1181" spans="20:28" x14ac:dyDescent="0.25">
      <c r="T1181">
        <f t="shared" si="52"/>
        <v>1</v>
      </c>
      <c r="V1181" s="3">
        <v>40391.166666666664</v>
      </c>
      <c r="W1181" s="27">
        <v>1</v>
      </c>
      <c r="X1181" s="2">
        <v>16.09</v>
      </c>
      <c r="Y1181" s="2">
        <v>52.09</v>
      </c>
      <c r="Z1181" s="2">
        <v>52.09</v>
      </c>
      <c r="AA1181">
        <f t="shared" si="53"/>
        <v>-1875.2400000000002</v>
      </c>
      <c r="AB1181" s="2"/>
    </row>
    <row r="1182" spans="20:28" x14ac:dyDescent="0.25">
      <c r="T1182">
        <f t="shared" si="52"/>
        <v>1</v>
      </c>
      <c r="V1182" s="3">
        <v>40391.208333333336</v>
      </c>
      <c r="W1182" s="27">
        <v>1</v>
      </c>
      <c r="X1182" s="2">
        <v>7.29</v>
      </c>
      <c r="Y1182" s="2">
        <v>52.09</v>
      </c>
      <c r="Z1182" s="2">
        <v>52.09</v>
      </c>
      <c r="AA1182">
        <f t="shared" si="53"/>
        <v>-2333.6320000000005</v>
      </c>
      <c r="AB1182" s="2"/>
    </row>
    <row r="1183" spans="20:28" x14ac:dyDescent="0.25">
      <c r="T1183">
        <f t="shared" si="52"/>
        <v>1</v>
      </c>
      <c r="V1183" s="3">
        <v>40391.25</v>
      </c>
      <c r="W1183" s="27">
        <v>1</v>
      </c>
      <c r="X1183" s="2">
        <v>6.87</v>
      </c>
      <c r="Y1183" s="2">
        <v>52.09</v>
      </c>
      <c r="Z1183" s="2">
        <v>52.09</v>
      </c>
      <c r="AA1183">
        <f t="shared" si="53"/>
        <v>-2355.5098000000003</v>
      </c>
      <c r="AB1183" s="2"/>
    </row>
    <row r="1184" spans="20:28" x14ac:dyDescent="0.25">
      <c r="T1184">
        <f t="shared" si="52"/>
        <v>1</v>
      </c>
      <c r="V1184" s="3">
        <v>40391.291666666664</v>
      </c>
      <c r="W1184" s="27">
        <v>1</v>
      </c>
      <c r="X1184" s="2">
        <v>19.670000000000002</v>
      </c>
      <c r="Y1184" s="2">
        <v>52.09</v>
      </c>
      <c r="Z1184" s="2">
        <v>52.09</v>
      </c>
      <c r="AA1184">
        <f t="shared" si="53"/>
        <v>-1688.7578000000001</v>
      </c>
      <c r="AB1184" s="2"/>
    </row>
    <row r="1185" spans="20:28" x14ac:dyDescent="0.25">
      <c r="T1185">
        <f t="shared" si="52"/>
        <v>1</v>
      </c>
      <c r="U1185" t="s">
        <v>199</v>
      </c>
      <c r="V1185" s="3">
        <v>40391.333333333336</v>
      </c>
      <c r="W1185" s="27">
        <v>1</v>
      </c>
      <c r="X1185" s="2">
        <v>24.53</v>
      </c>
      <c r="Y1185" s="2">
        <v>52.09</v>
      </c>
      <c r="Z1185" s="2">
        <v>52.09</v>
      </c>
      <c r="AA1185">
        <f t="shared" si="53"/>
        <v>-1435.6004000000003</v>
      </c>
      <c r="AB1185" s="2"/>
    </row>
    <row r="1186" spans="20:28" x14ac:dyDescent="0.25">
      <c r="T1186">
        <f t="shared" si="52"/>
        <v>1</v>
      </c>
      <c r="U1186" t="s">
        <v>199</v>
      </c>
      <c r="V1186" s="3">
        <v>40391.375</v>
      </c>
      <c r="W1186" s="27">
        <v>1</v>
      </c>
      <c r="X1186" s="2">
        <v>32.020000000000003</v>
      </c>
      <c r="Y1186" s="2">
        <v>52.09</v>
      </c>
      <c r="Z1186" s="2">
        <v>52.09</v>
      </c>
      <c r="AA1186">
        <f t="shared" si="53"/>
        <v>-1045.4463000000001</v>
      </c>
      <c r="AB1186" s="2"/>
    </row>
    <row r="1187" spans="20:28" x14ac:dyDescent="0.25">
      <c r="T1187">
        <f t="shared" si="52"/>
        <v>1</v>
      </c>
      <c r="U1187" t="s">
        <v>199</v>
      </c>
      <c r="V1187" s="3">
        <v>40391.416666666664</v>
      </c>
      <c r="W1187" s="27">
        <v>1</v>
      </c>
      <c r="X1187" s="2">
        <v>32.44</v>
      </c>
      <c r="Y1187" s="2">
        <v>52.09</v>
      </c>
      <c r="Z1187" s="2">
        <v>52.09</v>
      </c>
      <c r="AA1187">
        <f t="shared" si="53"/>
        <v>-1023.5685000000003</v>
      </c>
      <c r="AB1187" s="2"/>
    </row>
    <row r="1188" spans="20:28" x14ac:dyDescent="0.25">
      <c r="T1188">
        <f t="shared" si="52"/>
        <v>1</v>
      </c>
      <c r="U1188" t="s">
        <v>199</v>
      </c>
      <c r="V1188" s="3">
        <v>40391.458333333336</v>
      </c>
      <c r="W1188" s="27">
        <v>1</v>
      </c>
      <c r="X1188" s="2">
        <v>36.17</v>
      </c>
      <c r="Y1188" s="2">
        <v>52.09</v>
      </c>
      <c r="Z1188" s="2">
        <v>52.09</v>
      </c>
      <c r="AA1188">
        <f t="shared" si="53"/>
        <v>-829.27280000000019</v>
      </c>
      <c r="AB1188" s="2"/>
    </row>
    <row r="1189" spans="20:28" x14ac:dyDescent="0.25">
      <c r="T1189">
        <f t="shared" si="52"/>
        <v>1</v>
      </c>
      <c r="U1189" t="s">
        <v>199</v>
      </c>
      <c r="V1189" s="3">
        <v>40391.5</v>
      </c>
      <c r="W1189" s="27">
        <v>1</v>
      </c>
      <c r="X1189" s="2">
        <v>38.78</v>
      </c>
      <c r="Y1189" s="2">
        <v>52.09</v>
      </c>
      <c r="Z1189" s="2">
        <v>52.09</v>
      </c>
      <c r="AA1189">
        <f t="shared" si="53"/>
        <v>-693.31790000000012</v>
      </c>
      <c r="AB1189" s="2"/>
    </row>
    <row r="1190" spans="20:28" x14ac:dyDescent="0.25">
      <c r="T1190">
        <f t="shared" si="52"/>
        <v>1</v>
      </c>
      <c r="U1190" t="s">
        <v>199</v>
      </c>
      <c r="V1190" s="3">
        <v>40391.541666666664</v>
      </c>
      <c r="W1190" s="27">
        <v>1</v>
      </c>
      <c r="X1190" s="2">
        <v>36.130000000000003</v>
      </c>
      <c r="Y1190" s="2">
        <v>52.09</v>
      </c>
      <c r="Z1190" s="2">
        <v>52.09</v>
      </c>
      <c r="AA1190">
        <f t="shared" si="53"/>
        <v>-831.35640000000012</v>
      </c>
      <c r="AB1190" s="2"/>
    </row>
    <row r="1191" spans="20:28" x14ac:dyDescent="0.25">
      <c r="T1191">
        <f t="shared" si="52"/>
        <v>1</v>
      </c>
      <c r="U1191" t="s">
        <v>199</v>
      </c>
      <c r="V1191" s="3">
        <v>40391.583333333336</v>
      </c>
      <c r="W1191" s="27">
        <v>1</v>
      </c>
      <c r="X1191" s="2">
        <v>38.54</v>
      </c>
      <c r="Y1191" s="2">
        <v>52.09</v>
      </c>
      <c r="Z1191" s="2">
        <v>52.09</v>
      </c>
      <c r="AA1191">
        <f t="shared" si="53"/>
        <v>-705.81950000000029</v>
      </c>
      <c r="AB1191" s="2"/>
    </row>
    <row r="1192" spans="20:28" x14ac:dyDescent="0.25">
      <c r="T1192">
        <f t="shared" si="52"/>
        <v>1</v>
      </c>
      <c r="U1192" t="s">
        <v>199</v>
      </c>
      <c r="V1192" s="3">
        <v>40391.625</v>
      </c>
      <c r="W1192" s="27">
        <v>1</v>
      </c>
      <c r="X1192" s="2">
        <v>33.979999999999997</v>
      </c>
      <c r="Y1192" s="2">
        <v>52.09</v>
      </c>
      <c r="Z1192" s="2">
        <v>52.09</v>
      </c>
      <c r="AA1192">
        <f t="shared" si="53"/>
        <v>-943.34990000000039</v>
      </c>
      <c r="AB1192" s="2"/>
    </row>
    <row r="1193" spans="20:28" x14ac:dyDescent="0.25">
      <c r="T1193">
        <f t="shared" si="52"/>
        <v>1</v>
      </c>
      <c r="U1193" t="s">
        <v>199</v>
      </c>
      <c r="V1193" s="3">
        <v>40391.666666666664</v>
      </c>
      <c r="W1193" s="27">
        <v>1</v>
      </c>
      <c r="X1193" s="2">
        <v>35.03</v>
      </c>
      <c r="Y1193" s="2">
        <v>52.09</v>
      </c>
      <c r="Z1193" s="2">
        <v>52.09</v>
      </c>
      <c r="AA1193">
        <f t="shared" si="53"/>
        <v>-888.65540000000021</v>
      </c>
      <c r="AB1193" s="2"/>
    </row>
    <row r="1194" spans="20:28" x14ac:dyDescent="0.25">
      <c r="T1194">
        <f t="shared" si="52"/>
        <v>1</v>
      </c>
      <c r="U1194" t="s">
        <v>199</v>
      </c>
      <c r="V1194" s="3">
        <v>40391.708333333336</v>
      </c>
      <c r="W1194" s="27">
        <v>1</v>
      </c>
      <c r="X1194" s="2">
        <v>38.1</v>
      </c>
      <c r="Y1194" s="2">
        <v>52.09</v>
      </c>
      <c r="Z1194" s="2">
        <v>52.09</v>
      </c>
      <c r="AA1194">
        <f t="shared" si="53"/>
        <v>-728.73910000000012</v>
      </c>
      <c r="AB1194" s="2"/>
    </row>
    <row r="1195" spans="20:28" x14ac:dyDescent="0.25">
      <c r="T1195">
        <f t="shared" si="52"/>
        <v>1</v>
      </c>
      <c r="U1195" t="s">
        <v>199</v>
      </c>
      <c r="V1195" s="3">
        <v>40391.75</v>
      </c>
      <c r="W1195" s="27">
        <v>1</v>
      </c>
      <c r="X1195" s="2">
        <v>38.58</v>
      </c>
      <c r="Y1195" s="2">
        <v>52.09</v>
      </c>
      <c r="Z1195" s="2">
        <v>52.09</v>
      </c>
      <c r="AA1195">
        <f t="shared" si="53"/>
        <v>-703.73590000000036</v>
      </c>
      <c r="AB1195" s="2"/>
    </row>
    <row r="1196" spans="20:28" x14ac:dyDescent="0.25">
      <c r="T1196">
        <f t="shared" si="52"/>
        <v>1</v>
      </c>
      <c r="U1196" t="s">
        <v>199</v>
      </c>
      <c r="V1196" s="3">
        <v>40391.791666666664</v>
      </c>
      <c r="W1196" s="27">
        <v>1</v>
      </c>
      <c r="X1196" s="2">
        <v>39.22</v>
      </c>
      <c r="Y1196" s="2">
        <v>52.09</v>
      </c>
      <c r="Z1196" s="2">
        <v>52.09</v>
      </c>
      <c r="AA1196">
        <f t="shared" si="53"/>
        <v>-670.39830000000029</v>
      </c>
      <c r="AB1196" s="2"/>
    </row>
    <row r="1197" spans="20:28" x14ac:dyDescent="0.25">
      <c r="T1197">
        <f t="shared" si="52"/>
        <v>1</v>
      </c>
      <c r="V1197" s="3">
        <v>40391.833333333336</v>
      </c>
      <c r="W1197" s="27">
        <v>1</v>
      </c>
      <c r="X1197" s="2">
        <v>38.090000000000003</v>
      </c>
      <c r="Y1197" s="2">
        <v>52.09</v>
      </c>
      <c r="Z1197" s="2">
        <v>52.09</v>
      </c>
      <c r="AA1197">
        <f t="shared" si="53"/>
        <v>-729.26</v>
      </c>
      <c r="AB1197" s="2"/>
    </row>
    <row r="1198" spans="20:28" x14ac:dyDescent="0.25">
      <c r="T1198">
        <f t="shared" si="52"/>
        <v>1</v>
      </c>
      <c r="V1198" s="3">
        <v>40391.875</v>
      </c>
      <c r="W1198" s="27">
        <v>1</v>
      </c>
      <c r="X1198" s="2">
        <v>39.99</v>
      </c>
      <c r="Y1198" s="2">
        <v>52.09</v>
      </c>
      <c r="Z1198" s="2">
        <v>52.09</v>
      </c>
      <c r="AA1198">
        <f t="shared" si="53"/>
        <v>-630.2890000000001</v>
      </c>
      <c r="AB1198" s="2"/>
    </row>
    <row r="1199" spans="20:28" x14ac:dyDescent="0.25">
      <c r="T1199">
        <f t="shared" si="52"/>
        <v>1</v>
      </c>
      <c r="V1199" s="3">
        <v>40391.916666666664</v>
      </c>
      <c r="W1199" s="27">
        <v>1</v>
      </c>
      <c r="X1199" s="2">
        <v>42.68</v>
      </c>
      <c r="Y1199" s="2">
        <v>52.09</v>
      </c>
      <c r="Z1199" s="2">
        <v>52.09</v>
      </c>
      <c r="AA1199">
        <f t="shared" si="53"/>
        <v>-490.16690000000023</v>
      </c>
      <c r="AB1199" s="2"/>
    </row>
    <row r="1200" spans="20:28" x14ac:dyDescent="0.25">
      <c r="T1200">
        <f t="shared" si="52"/>
        <v>1</v>
      </c>
      <c r="V1200" s="3">
        <v>40391.958333333336</v>
      </c>
      <c r="W1200" s="27">
        <v>1</v>
      </c>
      <c r="X1200" s="2">
        <v>39.03</v>
      </c>
      <c r="Y1200" s="2">
        <v>52.09</v>
      </c>
      <c r="Z1200" s="2">
        <v>52.09</v>
      </c>
      <c r="AA1200">
        <f t="shared" si="53"/>
        <v>-680.2954000000002</v>
      </c>
      <c r="AB1200" s="2"/>
    </row>
    <row r="1201" spans="20:28" x14ac:dyDescent="0.25">
      <c r="T1201">
        <f t="shared" si="52"/>
        <v>2</v>
      </c>
      <c r="V1201" s="3">
        <v>40392</v>
      </c>
      <c r="W1201" s="27">
        <v>1</v>
      </c>
      <c r="X1201" s="2">
        <v>40.770000000000003</v>
      </c>
      <c r="Y1201" s="2">
        <v>53.78</v>
      </c>
      <c r="Z1201" s="2">
        <v>53.78</v>
      </c>
      <c r="AA1201">
        <f t="shared" si="53"/>
        <v>-699.67779999999993</v>
      </c>
    </row>
    <row r="1202" spans="20:28" x14ac:dyDescent="0.25">
      <c r="T1202">
        <f t="shared" si="52"/>
        <v>2</v>
      </c>
      <c r="V1202" s="3">
        <v>40392.041666666664</v>
      </c>
      <c r="W1202" s="27">
        <v>1</v>
      </c>
      <c r="X1202" s="2">
        <v>37.49</v>
      </c>
      <c r="Y1202" s="2">
        <v>53.78</v>
      </c>
      <c r="Z1202" s="2">
        <v>53.78</v>
      </c>
      <c r="AA1202">
        <f t="shared" si="53"/>
        <v>-876.07619999999997</v>
      </c>
      <c r="AB1202" s="2"/>
    </row>
    <row r="1203" spans="20:28" x14ac:dyDescent="0.25">
      <c r="T1203">
        <f t="shared" si="52"/>
        <v>2</v>
      </c>
      <c r="V1203" s="3">
        <v>40392.083333333336</v>
      </c>
      <c r="W1203" s="27">
        <v>1</v>
      </c>
      <c r="X1203" s="2">
        <v>36.31</v>
      </c>
      <c r="Y1203" s="2">
        <v>53.78</v>
      </c>
      <c r="Z1203" s="2">
        <v>53.78</v>
      </c>
      <c r="AA1203">
        <f t="shared" si="53"/>
        <v>-939.53659999999991</v>
      </c>
      <c r="AB1203" s="2"/>
    </row>
    <row r="1204" spans="20:28" x14ac:dyDescent="0.25">
      <c r="T1204">
        <f t="shared" si="52"/>
        <v>2</v>
      </c>
      <c r="V1204" s="3">
        <v>40392.125</v>
      </c>
      <c r="W1204" s="27">
        <v>1</v>
      </c>
      <c r="X1204" s="2">
        <v>32.369999999999997</v>
      </c>
      <c r="Y1204" s="2">
        <v>53.78</v>
      </c>
      <c r="Z1204" s="2">
        <v>53.78</v>
      </c>
      <c r="AA1204">
        <f t="shared" si="53"/>
        <v>-1151.4298000000001</v>
      </c>
      <c r="AB1204" s="2"/>
    </row>
    <row r="1205" spans="20:28" x14ac:dyDescent="0.25">
      <c r="T1205">
        <f t="shared" si="52"/>
        <v>2</v>
      </c>
      <c r="V1205" s="3">
        <v>40392.166666666664</v>
      </c>
      <c r="W1205" s="27">
        <v>1</v>
      </c>
      <c r="X1205" s="2">
        <v>32.590000000000003</v>
      </c>
      <c r="Y1205" s="2">
        <v>53.78</v>
      </c>
      <c r="Z1205" s="2">
        <v>53.78</v>
      </c>
      <c r="AA1205">
        <f t="shared" si="53"/>
        <v>-1139.5981999999999</v>
      </c>
      <c r="AB1205" s="2"/>
    </row>
    <row r="1206" spans="20:28" x14ac:dyDescent="0.25">
      <c r="T1206">
        <f t="shared" si="52"/>
        <v>2</v>
      </c>
      <c r="V1206" s="3">
        <v>40392.208333333336</v>
      </c>
      <c r="W1206" s="27">
        <v>1</v>
      </c>
      <c r="X1206" s="2">
        <v>36.6</v>
      </c>
      <c r="Y1206" s="2">
        <v>53.78</v>
      </c>
      <c r="Z1206" s="2">
        <v>53.78</v>
      </c>
      <c r="AA1206">
        <f t="shared" si="53"/>
        <v>-923.94039999999995</v>
      </c>
      <c r="AB1206" s="2"/>
    </row>
    <row r="1207" spans="20:28" x14ac:dyDescent="0.25">
      <c r="T1207">
        <f t="shared" si="52"/>
        <v>2</v>
      </c>
      <c r="V1207" s="3">
        <v>40392.25</v>
      </c>
      <c r="W1207" s="27">
        <v>1</v>
      </c>
      <c r="X1207" s="2">
        <v>44.51</v>
      </c>
      <c r="Y1207" s="2">
        <v>53.78</v>
      </c>
      <c r="Z1207" s="2">
        <v>53.78</v>
      </c>
      <c r="AA1207">
        <f t="shared" si="53"/>
        <v>-498.54060000000015</v>
      </c>
      <c r="AB1207" s="2"/>
    </row>
    <row r="1208" spans="20:28" x14ac:dyDescent="0.25">
      <c r="T1208">
        <f t="shared" si="52"/>
        <v>2</v>
      </c>
      <c r="V1208" s="3">
        <v>40392.291666666664</v>
      </c>
      <c r="W1208" s="27">
        <v>1</v>
      </c>
      <c r="X1208" s="2">
        <v>44.28</v>
      </c>
      <c r="Y1208" s="2">
        <v>53.78</v>
      </c>
      <c r="Z1208" s="2">
        <v>53.78</v>
      </c>
      <c r="AA1208">
        <f t="shared" si="53"/>
        <v>-510.91</v>
      </c>
      <c r="AB1208" s="2"/>
    </row>
    <row r="1209" spans="20:28" x14ac:dyDescent="0.25">
      <c r="T1209">
        <f t="shared" si="52"/>
        <v>2</v>
      </c>
      <c r="U1209" t="s">
        <v>199</v>
      </c>
      <c r="V1209" s="3">
        <v>40392.333333333336</v>
      </c>
      <c r="W1209" s="27">
        <v>1</v>
      </c>
      <c r="X1209" s="2">
        <v>46.18</v>
      </c>
      <c r="Y1209" s="2">
        <v>4.8499999999999996</v>
      </c>
      <c r="Z1209" s="2">
        <v>33.11</v>
      </c>
      <c r="AA1209">
        <f t="shared" si="53"/>
        <v>63.389499999999998</v>
      </c>
      <c r="AB1209" s="2"/>
    </row>
    <row r="1210" spans="20:28" x14ac:dyDescent="0.25">
      <c r="T1210">
        <f t="shared" si="52"/>
        <v>2</v>
      </c>
      <c r="U1210" t="s">
        <v>199</v>
      </c>
      <c r="V1210" s="3">
        <v>40392.375</v>
      </c>
      <c r="W1210" s="27">
        <v>1</v>
      </c>
      <c r="X1210" s="2">
        <v>46.64</v>
      </c>
      <c r="Y1210" s="2">
        <v>4.8499999999999996</v>
      </c>
      <c r="Z1210" s="2">
        <v>33.11</v>
      </c>
      <c r="AA1210">
        <f t="shared" si="53"/>
        <v>65.620500000000007</v>
      </c>
      <c r="AB1210" s="2"/>
    </row>
    <row r="1211" spans="20:28" x14ac:dyDescent="0.25">
      <c r="T1211">
        <f t="shared" si="52"/>
        <v>2</v>
      </c>
      <c r="U1211" t="s">
        <v>199</v>
      </c>
      <c r="V1211" s="3">
        <v>40392.416666666664</v>
      </c>
      <c r="W1211" s="27">
        <v>1</v>
      </c>
      <c r="X1211" s="2">
        <v>46.94</v>
      </c>
      <c r="Y1211" s="2">
        <v>4.8499999999999996</v>
      </c>
      <c r="Z1211" s="2">
        <v>33.11</v>
      </c>
      <c r="AA1211">
        <f t="shared" si="53"/>
        <v>67.075499999999991</v>
      </c>
      <c r="AB1211" s="2"/>
    </row>
    <row r="1212" spans="20:28" x14ac:dyDescent="0.25">
      <c r="T1212">
        <f t="shared" si="52"/>
        <v>2</v>
      </c>
      <c r="U1212" t="s">
        <v>199</v>
      </c>
      <c r="V1212" s="3">
        <v>40392.458333333336</v>
      </c>
      <c r="W1212" s="27">
        <v>1</v>
      </c>
      <c r="X1212" s="2">
        <v>47.14</v>
      </c>
      <c r="Y1212" s="2">
        <v>4.8499999999999996</v>
      </c>
      <c r="Z1212" s="2">
        <v>33.11</v>
      </c>
      <c r="AA1212">
        <f t="shared" si="53"/>
        <v>68.045500000000004</v>
      </c>
      <c r="AB1212" s="2"/>
    </row>
    <row r="1213" spans="20:28" x14ac:dyDescent="0.25">
      <c r="T1213">
        <f t="shared" si="52"/>
        <v>2</v>
      </c>
      <c r="U1213" t="s">
        <v>199</v>
      </c>
      <c r="V1213" s="3">
        <v>40392.5</v>
      </c>
      <c r="W1213" s="27">
        <v>1</v>
      </c>
      <c r="X1213" s="2">
        <v>47.09</v>
      </c>
      <c r="Y1213" s="2">
        <v>4.8499999999999996</v>
      </c>
      <c r="Z1213" s="2">
        <v>33.11</v>
      </c>
      <c r="AA1213">
        <f t="shared" si="53"/>
        <v>67.803000000000011</v>
      </c>
      <c r="AB1213" s="2"/>
    </row>
    <row r="1214" spans="20:28" x14ac:dyDescent="0.25">
      <c r="T1214">
        <f t="shared" si="52"/>
        <v>2</v>
      </c>
      <c r="U1214" t="s">
        <v>199</v>
      </c>
      <c r="V1214" s="3">
        <v>40392.541666666664</v>
      </c>
      <c r="W1214" s="27">
        <v>1</v>
      </c>
      <c r="X1214" s="2">
        <v>46.61</v>
      </c>
      <c r="Y1214" s="2">
        <v>4.8499999999999996</v>
      </c>
      <c r="Z1214" s="2">
        <v>33.11</v>
      </c>
      <c r="AA1214">
        <f t="shared" si="53"/>
        <v>65.474999999999994</v>
      </c>
      <c r="AB1214" s="2"/>
    </row>
    <row r="1215" spans="20:28" x14ac:dyDescent="0.25">
      <c r="T1215">
        <f t="shared" si="52"/>
        <v>2</v>
      </c>
      <c r="U1215" t="s">
        <v>199</v>
      </c>
      <c r="V1215" s="3">
        <v>40392.583333333336</v>
      </c>
      <c r="W1215" s="27">
        <v>1</v>
      </c>
      <c r="X1215" s="2">
        <v>46.47</v>
      </c>
      <c r="Y1215" s="2">
        <v>4.8499999999999996</v>
      </c>
      <c r="Z1215" s="2">
        <v>33.11</v>
      </c>
      <c r="AA1215">
        <f t="shared" si="53"/>
        <v>64.795999999999992</v>
      </c>
      <c r="AB1215" s="2"/>
    </row>
    <row r="1216" spans="20:28" x14ac:dyDescent="0.25">
      <c r="T1216">
        <f t="shared" si="52"/>
        <v>2</v>
      </c>
      <c r="U1216" t="s">
        <v>199</v>
      </c>
      <c r="V1216" s="3">
        <v>40392.625</v>
      </c>
      <c r="W1216" s="27">
        <v>1</v>
      </c>
      <c r="X1216" s="2">
        <v>45.38</v>
      </c>
      <c r="Y1216" s="2">
        <v>4.8499999999999996</v>
      </c>
      <c r="Z1216" s="2">
        <v>33.11</v>
      </c>
      <c r="AA1216">
        <f t="shared" si="53"/>
        <v>59.50950000000001</v>
      </c>
      <c r="AB1216" s="2"/>
    </row>
    <row r="1217" spans="20:28" x14ac:dyDescent="0.25">
      <c r="T1217">
        <f t="shared" si="52"/>
        <v>2</v>
      </c>
      <c r="U1217" t="s">
        <v>199</v>
      </c>
      <c r="V1217" s="3">
        <v>40392.666666666664</v>
      </c>
      <c r="W1217" s="27">
        <v>1</v>
      </c>
      <c r="X1217" s="2">
        <v>45.32</v>
      </c>
      <c r="Y1217" s="2">
        <v>4.8499999999999996</v>
      </c>
      <c r="Z1217" s="2">
        <v>33.11</v>
      </c>
      <c r="AA1217">
        <f t="shared" si="53"/>
        <v>59.218499999999999</v>
      </c>
      <c r="AB1217" s="2"/>
    </row>
    <row r="1218" spans="20:28" x14ac:dyDescent="0.25">
      <c r="T1218">
        <f t="shared" ref="T1218:T1281" si="54">WEEKDAY(V1218)</f>
        <v>2</v>
      </c>
      <c r="U1218" t="s">
        <v>199</v>
      </c>
      <c r="V1218" s="3">
        <v>40392.708333333336</v>
      </c>
      <c r="W1218" s="27">
        <v>1</v>
      </c>
      <c r="X1218" s="2">
        <v>45.77</v>
      </c>
      <c r="Y1218" s="2">
        <v>4.8499999999999996</v>
      </c>
      <c r="Z1218" s="2">
        <v>33.11</v>
      </c>
      <c r="AA1218">
        <f t="shared" ref="AA1218:AA1281" si="55">W1218*Y1218*(X1218-Z1218)</f>
        <v>61.40100000000001</v>
      </c>
      <c r="AB1218" s="2"/>
    </row>
    <row r="1219" spans="20:28" x14ac:dyDescent="0.25">
      <c r="T1219">
        <f t="shared" si="54"/>
        <v>2</v>
      </c>
      <c r="U1219" t="s">
        <v>199</v>
      </c>
      <c r="V1219" s="3">
        <v>40392.75</v>
      </c>
      <c r="W1219" s="27">
        <v>1</v>
      </c>
      <c r="X1219" s="2">
        <v>46.17</v>
      </c>
      <c r="Y1219" s="2">
        <v>4.8499999999999996</v>
      </c>
      <c r="Z1219" s="2">
        <v>33.11</v>
      </c>
      <c r="AA1219">
        <f t="shared" si="55"/>
        <v>63.341000000000008</v>
      </c>
      <c r="AB1219" s="2"/>
    </row>
    <row r="1220" spans="20:28" x14ac:dyDescent="0.25">
      <c r="T1220">
        <f t="shared" si="54"/>
        <v>2</v>
      </c>
      <c r="U1220" t="s">
        <v>199</v>
      </c>
      <c r="V1220" s="3">
        <v>40392.791666666664</v>
      </c>
      <c r="W1220" s="27">
        <v>1</v>
      </c>
      <c r="X1220" s="2">
        <v>45.7</v>
      </c>
      <c r="Y1220" s="2">
        <v>4.8499999999999996</v>
      </c>
      <c r="Z1220" s="2">
        <v>33.11</v>
      </c>
      <c r="AA1220">
        <f t="shared" si="55"/>
        <v>61.061500000000009</v>
      </c>
      <c r="AB1220" s="2"/>
    </row>
    <row r="1221" spans="20:28" x14ac:dyDescent="0.25">
      <c r="T1221">
        <f t="shared" si="54"/>
        <v>2</v>
      </c>
      <c r="V1221" s="3">
        <v>40392.833333333336</v>
      </c>
      <c r="W1221" s="27">
        <v>1</v>
      </c>
      <c r="X1221" s="2">
        <v>45.18</v>
      </c>
      <c r="Y1221" s="2">
        <v>53.78</v>
      </c>
      <c r="Z1221" s="2">
        <v>53.78</v>
      </c>
      <c r="AA1221">
        <f t="shared" si="55"/>
        <v>-462.5080000000001</v>
      </c>
      <c r="AB1221" s="2"/>
    </row>
    <row r="1222" spans="20:28" x14ac:dyDescent="0.25">
      <c r="T1222">
        <f t="shared" si="54"/>
        <v>2</v>
      </c>
      <c r="V1222" s="3">
        <v>40392.875</v>
      </c>
      <c r="W1222" s="27">
        <v>1</v>
      </c>
      <c r="X1222" s="2">
        <v>44.97</v>
      </c>
      <c r="Y1222" s="2">
        <v>53.78</v>
      </c>
      <c r="Z1222" s="2">
        <v>53.78</v>
      </c>
      <c r="AA1222">
        <f t="shared" si="55"/>
        <v>-473.80180000000013</v>
      </c>
      <c r="AB1222" s="2"/>
    </row>
    <row r="1223" spans="20:28" x14ac:dyDescent="0.25">
      <c r="T1223">
        <f t="shared" si="54"/>
        <v>2</v>
      </c>
      <c r="V1223" s="3">
        <v>40392.916666666664</v>
      </c>
      <c r="W1223" s="27">
        <v>1</v>
      </c>
      <c r="X1223" s="2">
        <v>44.59</v>
      </c>
      <c r="Y1223" s="2">
        <v>53.78</v>
      </c>
      <c r="Z1223" s="2">
        <v>53.78</v>
      </c>
      <c r="AA1223">
        <f t="shared" si="55"/>
        <v>-494.23819999999989</v>
      </c>
      <c r="AB1223" s="2"/>
    </row>
    <row r="1224" spans="20:28" x14ac:dyDescent="0.25">
      <c r="T1224">
        <f t="shared" si="54"/>
        <v>2</v>
      </c>
      <c r="V1224" s="3">
        <v>40392.958333333336</v>
      </c>
      <c r="W1224" s="27">
        <v>1</v>
      </c>
      <c r="X1224" s="2">
        <v>38.22</v>
      </c>
      <c r="Y1224" s="2">
        <v>53.78</v>
      </c>
      <c r="Z1224" s="2">
        <v>53.78</v>
      </c>
      <c r="AA1224">
        <f t="shared" si="55"/>
        <v>-836.81680000000017</v>
      </c>
      <c r="AB1224" s="2"/>
    </row>
    <row r="1225" spans="20:28" x14ac:dyDescent="0.25">
      <c r="T1225">
        <f t="shared" si="54"/>
        <v>3</v>
      </c>
      <c r="V1225" s="3">
        <v>40393</v>
      </c>
      <c r="W1225" s="27">
        <v>1</v>
      </c>
      <c r="X1225" s="2">
        <v>36.71</v>
      </c>
      <c r="Y1225" s="2">
        <v>79.03</v>
      </c>
      <c r="Z1225" s="2">
        <v>79.03</v>
      </c>
      <c r="AA1225">
        <f t="shared" si="55"/>
        <v>-3344.5496000000003</v>
      </c>
    </row>
    <row r="1226" spans="20:28" x14ac:dyDescent="0.25">
      <c r="T1226">
        <f t="shared" si="54"/>
        <v>3</v>
      </c>
      <c r="V1226" s="3">
        <v>40393.041666666664</v>
      </c>
      <c r="W1226" s="27">
        <v>1</v>
      </c>
      <c r="X1226" s="2">
        <v>32.26</v>
      </c>
      <c r="Y1226" s="2">
        <v>79.03</v>
      </c>
      <c r="Z1226" s="2">
        <v>79.03</v>
      </c>
      <c r="AA1226">
        <f t="shared" si="55"/>
        <v>-3696.2331000000004</v>
      </c>
      <c r="AB1226" s="2"/>
    </row>
    <row r="1227" spans="20:28" x14ac:dyDescent="0.25">
      <c r="T1227">
        <f t="shared" si="54"/>
        <v>3</v>
      </c>
      <c r="V1227" s="3">
        <v>40393.083333333336</v>
      </c>
      <c r="W1227" s="27">
        <v>1</v>
      </c>
      <c r="X1227" s="2">
        <v>26.67</v>
      </c>
      <c r="Y1227" s="2">
        <v>79.03</v>
      </c>
      <c r="Z1227" s="2">
        <v>79.03</v>
      </c>
      <c r="AA1227">
        <f t="shared" si="55"/>
        <v>-4138.0108</v>
      </c>
      <c r="AB1227" s="2"/>
    </row>
    <row r="1228" spans="20:28" x14ac:dyDescent="0.25">
      <c r="T1228">
        <f t="shared" si="54"/>
        <v>3</v>
      </c>
      <c r="V1228" s="3">
        <v>40393.125</v>
      </c>
      <c r="W1228" s="27">
        <v>1</v>
      </c>
      <c r="X1228" s="2">
        <v>22.09</v>
      </c>
      <c r="Y1228" s="2">
        <v>79.03</v>
      </c>
      <c r="Z1228" s="2">
        <v>79.03</v>
      </c>
      <c r="AA1228">
        <f t="shared" si="55"/>
        <v>-4499.9682000000003</v>
      </c>
      <c r="AB1228" s="2"/>
    </row>
    <row r="1229" spans="20:28" x14ac:dyDescent="0.25">
      <c r="T1229">
        <f t="shared" si="54"/>
        <v>3</v>
      </c>
      <c r="V1229" s="3">
        <v>40393.166666666664</v>
      </c>
      <c r="W1229" s="27">
        <v>1</v>
      </c>
      <c r="X1229" s="2">
        <v>25.29</v>
      </c>
      <c r="Y1229" s="2">
        <v>79.03</v>
      </c>
      <c r="Z1229" s="2">
        <v>79.03</v>
      </c>
      <c r="AA1229">
        <f t="shared" si="55"/>
        <v>-4247.0722000000005</v>
      </c>
      <c r="AB1229" s="2"/>
    </row>
    <row r="1230" spans="20:28" x14ac:dyDescent="0.25">
      <c r="T1230">
        <f t="shared" si="54"/>
        <v>3</v>
      </c>
      <c r="V1230" s="3">
        <v>40393.208333333336</v>
      </c>
      <c r="W1230" s="27">
        <v>1</v>
      </c>
      <c r="X1230" s="2">
        <v>35</v>
      </c>
      <c r="Y1230" s="2">
        <v>79.03</v>
      </c>
      <c r="Z1230" s="2">
        <v>79.03</v>
      </c>
      <c r="AA1230">
        <f t="shared" si="55"/>
        <v>-3479.6909000000001</v>
      </c>
      <c r="AB1230" s="2"/>
    </row>
    <row r="1231" spans="20:28" x14ac:dyDescent="0.25">
      <c r="T1231">
        <f t="shared" si="54"/>
        <v>3</v>
      </c>
      <c r="V1231" s="3">
        <v>40393.25</v>
      </c>
      <c r="W1231" s="27">
        <v>1</v>
      </c>
      <c r="X1231" s="2">
        <v>43.29</v>
      </c>
      <c r="Y1231" s="2">
        <v>79.03</v>
      </c>
      <c r="Z1231" s="2">
        <v>79.03</v>
      </c>
      <c r="AA1231">
        <f t="shared" si="55"/>
        <v>-2824.5322000000001</v>
      </c>
      <c r="AB1231" s="2"/>
    </row>
    <row r="1232" spans="20:28" x14ac:dyDescent="0.25">
      <c r="T1232">
        <f t="shared" si="54"/>
        <v>3</v>
      </c>
      <c r="V1232" s="3">
        <v>40393.291666666664</v>
      </c>
      <c r="W1232" s="27">
        <v>1</v>
      </c>
      <c r="X1232" s="2">
        <v>44.66</v>
      </c>
      <c r="Y1232" s="2">
        <v>79.03</v>
      </c>
      <c r="Z1232" s="2">
        <v>79.03</v>
      </c>
      <c r="AA1232">
        <f t="shared" si="55"/>
        <v>-2716.2611000000006</v>
      </c>
      <c r="AB1232" s="2"/>
    </row>
    <row r="1233" spans="20:28" x14ac:dyDescent="0.25">
      <c r="T1233">
        <f t="shared" si="54"/>
        <v>3</v>
      </c>
      <c r="U1233" t="s">
        <v>199</v>
      </c>
      <c r="V1233" s="3">
        <v>40393.333333333336</v>
      </c>
      <c r="W1233" s="27">
        <v>1</v>
      </c>
      <c r="X1233" s="2">
        <v>44.02</v>
      </c>
      <c r="Y1233" s="2">
        <v>4.49</v>
      </c>
      <c r="Z1233" s="2">
        <v>33.270000000000003</v>
      </c>
      <c r="AA1233">
        <f t="shared" si="55"/>
        <v>48.267500000000005</v>
      </c>
      <c r="AB1233" s="2"/>
    </row>
    <row r="1234" spans="20:28" x14ac:dyDescent="0.25">
      <c r="T1234">
        <f t="shared" si="54"/>
        <v>3</v>
      </c>
      <c r="U1234" t="s">
        <v>199</v>
      </c>
      <c r="V1234" s="3">
        <v>40393.375</v>
      </c>
      <c r="W1234" s="27">
        <v>1</v>
      </c>
      <c r="X1234" s="2">
        <v>45.26</v>
      </c>
      <c r="Y1234" s="2">
        <v>4.49</v>
      </c>
      <c r="Z1234" s="2">
        <v>33.270000000000003</v>
      </c>
      <c r="AA1234">
        <f t="shared" si="55"/>
        <v>53.835099999999983</v>
      </c>
      <c r="AB1234" s="2"/>
    </row>
    <row r="1235" spans="20:28" x14ac:dyDescent="0.25">
      <c r="T1235">
        <f t="shared" si="54"/>
        <v>3</v>
      </c>
      <c r="U1235" t="s">
        <v>199</v>
      </c>
      <c r="V1235" s="3">
        <v>40393.416666666664</v>
      </c>
      <c r="W1235" s="27">
        <v>1</v>
      </c>
      <c r="X1235" s="2">
        <v>45.65</v>
      </c>
      <c r="Y1235" s="2">
        <v>4.49</v>
      </c>
      <c r="Z1235" s="2">
        <v>33.270000000000003</v>
      </c>
      <c r="AA1235">
        <f t="shared" si="55"/>
        <v>55.586199999999984</v>
      </c>
      <c r="AB1235" s="2"/>
    </row>
    <row r="1236" spans="20:28" x14ac:dyDescent="0.25">
      <c r="T1236">
        <f t="shared" si="54"/>
        <v>3</v>
      </c>
      <c r="U1236" t="s">
        <v>199</v>
      </c>
      <c r="V1236" s="3">
        <v>40393.458333333336</v>
      </c>
      <c r="W1236" s="27">
        <v>1</v>
      </c>
      <c r="X1236" s="2">
        <v>46.4</v>
      </c>
      <c r="Y1236" s="2">
        <v>4.49</v>
      </c>
      <c r="Z1236" s="2">
        <v>33.270000000000003</v>
      </c>
      <c r="AA1236">
        <f t="shared" si="55"/>
        <v>58.953699999999984</v>
      </c>
      <c r="AB1236" s="2"/>
    </row>
    <row r="1237" spans="20:28" x14ac:dyDescent="0.25">
      <c r="T1237">
        <f t="shared" si="54"/>
        <v>3</v>
      </c>
      <c r="U1237" t="s">
        <v>199</v>
      </c>
      <c r="V1237" s="3">
        <v>40393.5</v>
      </c>
      <c r="W1237" s="27">
        <v>1</v>
      </c>
      <c r="X1237" s="2">
        <v>46.15</v>
      </c>
      <c r="Y1237" s="2">
        <v>4.49</v>
      </c>
      <c r="Z1237" s="2">
        <v>33.270000000000003</v>
      </c>
      <c r="AA1237">
        <f t="shared" si="55"/>
        <v>57.831199999999981</v>
      </c>
      <c r="AB1237" s="2"/>
    </row>
    <row r="1238" spans="20:28" x14ac:dyDescent="0.25">
      <c r="T1238">
        <f t="shared" si="54"/>
        <v>3</v>
      </c>
      <c r="U1238" t="s">
        <v>199</v>
      </c>
      <c r="V1238" s="3">
        <v>40393.541666666664</v>
      </c>
      <c r="W1238" s="27">
        <v>1</v>
      </c>
      <c r="X1238" s="2">
        <v>46.11</v>
      </c>
      <c r="Y1238" s="2">
        <v>4.49</v>
      </c>
      <c r="Z1238" s="2">
        <v>33.270000000000003</v>
      </c>
      <c r="AA1238">
        <f t="shared" si="55"/>
        <v>57.651599999999988</v>
      </c>
      <c r="AB1238" s="2"/>
    </row>
    <row r="1239" spans="20:28" x14ac:dyDescent="0.25">
      <c r="T1239">
        <f t="shared" si="54"/>
        <v>3</v>
      </c>
      <c r="U1239" t="s">
        <v>199</v>
      </c>
      <c r="V1239" s="3">
        <v>40393.583333333336</v>
      </c>
      <c r="W1239" s="27">
        <v>1</v>
      </c>
      <c r="X1239" s="2">
        <v>45.3</v>
      </c>
      <c r="Y1239" s="2">
        <v>4.49</v>
      </c>
      <c r="Z1239" s="2">
        <v>33.270000000000003</v>
      </c>
      <c r="AA1239">
        <f t="shared" si="55"/>
        <v>54.014699999999976</v>
      </c>
      <c r="AB1239" s="2"/>
    </row>
    <row r="1240" spans="20:28" x14ac:dyDescent="0.25">
      <c r="T1240">
        <f t="shared" si="54"/>
        <v>3</v>
      </c>
      <c r="U1240" t="s">
        <v>199</v>
      </c>
      <c r="V1240" s="3">
        <v>40393.625</v>
      </c>
      <c r="W1240" s="27">
        <v>1</v>
      </c>
      <c r="X1240" s="2">
        <v>45.29</v>
      </c>
      <c r="Y1240" s="2">
        <v>4.49</v>
      </c>
      <c r="Z1240" s="2">
        <v>33.270000000000003</v>
      </c>
      <c r="AA1240">
        <f t="shared" si="55"/>
        <v>53.969799999999985</v>
      </c>
      <c r="AB1240" s="2"/>
    </row>
    <row r="1241" spans="20:28" x14ac:dyDescent="0.25">
      <c r="T1241">
        <f t="shared" si="54"/>
        <v>3</v>
      </c>
      <c r="U1241" t="s">
        <v>199</v>
      </c>
      <c r="V1241" s="3">
        <v>40393.666666666664</v>
      </c>
      <c r="W1241" s="27">
        <v>1</v>
      </c>
      <c r="X1241" s="2">
        <v>44.95</v>
      </c>
      <c r="Y1241" s="2">
        <v>4.49</v>
      </c>
      <c r="Z1241" s="2">
        <v>33.270000000000003</v>
      </c>
      <c r="AA1241">
        <f t="shared" si="55"/>
        <v>52.443200000000004</v>
      </c>
      <c r="AB1241" s="2"/>
    </row>
    <row r="1242" spans="20:28" x14ac:dyDescent="0.25">
      <c r="T1242">
        <f t="shared" si="54"/>
        <v>3</v>
      </c>
      <c r="U1242" t="s">
        <v>199</v>
      </c>
      <c r="V1242" s="3">
        <v>40393.708333333336</v>
      </c>
      <c r="W1242" s="27">
        <v>1</v>
      </c>
      <c r="X1242" s="2">
        <v>45.01</v>
      </c>
      <c r="Y1242" s="2">
        <v>4.49</v>
      </c>
      <c r="Z1242" s="2">
        <v>33.270000000000003</v>
      </c>
      <c r="AA1242">
        <f t="shared" si="55"/>
        <v>52.712599999999981</v>
      </c>
      <c r="AB1242" s="2"/>
    </row>
    <row r="1243" spans="20:28" x14ac:dyDescent="0.25">
      <c r="T1243">
        <f t="shared" si="54"/>
        <v>3</v>
      </c>
      <c r="U1243" t="s">
        <v>199</v>
      </c>
      <c r="V1243" s="3">
        <v>40393.75</v>
      </c>
      <c r="W1243" s="27">
        <v>1</v>
      </c>
      <c r="X1243" s="2">
        <v>45.22</v>
      </c>
      <c r="Y1243" s="2">
        <v>4.49</v>
      </c>
      <c r="Z1243" s="2">
        <v>33.270000000000003</v>
      </c>
      <c r="AA1243">
        <f t="shared" si="55"/>
        <v>53.655499999999982</v>
      </c>
      <c r="AB1243" s="2"/>
    </row>
    <row r="1244" spans="20:28" x14ac:dyDescent="0.25">
      <c r="T1244">
        <f t="shared" si="54"/>
        <v>3</v>
      </c>
      <c r="U1244" t="s">
        <v>199</v>
      </c>
      <c r="V1244" s="3">
        <v>40393.791666666664</v>
      </c>
      <c r="W1244" s="27">
        <v>1</v>
      </c>
      <c r="X1244" s="2">
        <v>45.27</v>
      </c>
      <c r="Y1244" s="2">
        <v>4.49</v>
      </c>
      <c r="Z1244" s="2">
        <v>33.270000000000003</v>
      </c>
      <c r="AA1244">
        <f t="shared" si="55"/>
        <v>53.88</v>
      </c>
      <c r="AB1244" s="2"/>
    </row>
    <row r="1245" spans="20:28" x14ac:dyDescent="0.25">
      <c r="T1245">
        <f t="shared" si="54"/>
        <v>3</v>
      </c>
      <c r="V1245" s="3">
        <v>40393.833333333336</v>
      </c>
      <c r="W1245" s="27">
        <v>1</v>
      </c>
      <c r="X1245" s="2">
        <v>45.4</v>
      </c>
      <c r="Y1245" s="2">
        <v>79.03</v>
      </c>
      <c r="Z1245" s="2">
        <v>79.03</v>
      </c>
      <c r="AA1245">
        <f t="shared" si="55"/>
        <v>-2657.7789000000002</v>
      </c>
      <c r="AB1245" s="2"/>
    </row>
    <row r="1246" spans="20:28" x14ac:dyDescent="0.25">
      <c r="T1246">
        <f t="shared" si="54"/>
        <v>3</v>
      </c>
      <c r="V1246" s="3">
        <v>40393.875</v>
      </c>
      <c r="W1246" s="27">
        <v>1</v>
      </c>
      <c r="X1246" s="2">
        <v>46.32</v>
      </c>
      <c r="Y1246" s="2">
        <v>79.03</v>
      </c>
      <c r="Z1246" s="2">
        <v>79.03</v>
      </c>
      <c r="AA1246">
        <f t="shared" si="55"/>
        <v>-2585.0713000000001</v>
      </c>
      <c r="AB1246" s="2"/>
    </row>
    <row r="1247" spans="20:28" x14ac:dyDescent="0.25">
      <c r="T1247">
        <f t="shared" si="54"/>
        <v>3</v>
      </c>
      <c r="V1247" s="3">
        <v>40393.916666666664</v>
      </c>
      <c r="W1247" s="27">
        <v>1</v>
      </c>
      <c r="X1247" s="2">
        <v>45.66</v>
      </c>
      <c r="Y1247" s="2">
        <v>79.03</v>
      </c>
      <c r="Z1247" s="2">
        <v>79.03</v>
      </c>
      <c r="AA1247">
        <f t="shared" si="55"/>
        <v>-2637.2311000000004</v>
      </c>
      <c r="AB1247" s="2"/>
    </row>
    <row r="1248" spans="20:28" x14ac:dyDescent="0.25">
      <c r="T1248">
        <f t="shared" si="54"/>
        <v>3</v>
      </c>
      <c r="V1248" s="3">
        <v>40393.958333333336</v>
      </c>
      <c r="W1248" s="27">
        <v>1</v>
      </c>
      <c r="X1248" s="2">
        <v>44.09</v>
      </c>
      <c r="Y1248" s="2">
        <v>79.03</v>
      </c>
      <c r="Z1248" s="2">
        <v>79.03</v>
      </c>
      <c r="AA1248">
        <f t="shared" si="55"/>
        <v>-2761.3081999999999</v>
      </c>
      <c r="AB1248" s="2"/>
    </row>
    <row r="1249" spans="20:28" x14ac:dyDescent="0.25">
      <c r="T1249">
        <f t="shared" si="54"/>
        <v>4</v>
      </c>
      <c r="V1249" s="3">
        <v>40394</v>
      </c>
      <c r="W1249" s="27">
        <v>1</v>
      </c>
      <c r="X1249" s="2">
        <v>43.42</v>
      </c>
      <c r="Y1249" s="2">
        <v>68.83</v>
      </c>
      <c r="Z1249" s="2">
        <v>68.83</v>
      </c>
      <c r="AA1249">
        <f t="shared" si="55"/>
        <v>-1748.9702999999997</v>
      </c>
    </row>
    <row r="1250" spans="20:28" x14ac:dyDescent="0.25">
      <c r="T1250">
        <f t="shared" si="54"/>
        <v>4</v>
      </c>
      <c r="V1250" s="3">
        <v>40394.041666666664</v>
      </c>
      <c r="W1250" s="27">
        <v>1</v>
      </c>
      <c r="X1250" s="2">
        <v>36.450000000000003</v>
      </c>
      <c r="Y1250" s="2">
        <v>68.83</v>
      </c>
      <c r="Z1250" s="2">
        <v>68.83</v>
      </c>
      <c r="AA1250">
        <f t="shared" si="55"/>
        <v>-2228.7153999999996</v>
      </c>
      <c r="AB1250" s="2"/>
    </row>
    <row r="1251" spans="20:28" x14ac:dyDescent="0.25">
      <c r="T1251">
        <f t="shared" si="54"/>
        <v>4</v>
      </c>
      <c r="V1251" s="3">
        <v>40394.083333333336</v>
      </c>
      <c r="W1251" s="27">
        <v>1</v>
      </c>
      <c r="X1251" s="2">
        <v>29.54</v>
      </c>
      <c r="Y1251" s="2">
        <v>68.83</v>
      </c>
      <c r="Z1251" s="2">
        <v>68.83</v>
      </c>
      <c r="AA1251">
        <f t="shared" si="55"/>
        <v>-2704.3307</v>
      </c>
      <c r="AB1251" s="2"/>
    </row>
    <row r="1252" spans="20:28" x14ac:dyDescent="0.25">
      <c r="T1252">
        <f t="shared" si="54"/>
        <v>4</v>
      </c>
      <c r="V1252" s="3">
        <v>40394.125</v>
      </c>
      <c r="W1252" s="27">
        <v>1</v>
      </c>
      <c r="X1252" s="2">
        <v>19.84</v>
      </c>
      <c r="Y1252" s="2">
        <v>68.83</v>
      </c>
      <c r="Z1252" s="2">
        <v>68.83</v>
      </c>
      <c r="AA1252">
        <f t="shared" si="55"/>
        <v>-3371.9816999999994</v>
      </c>
      <c r="AB1252" s="2"/>
    </row>
    <row r="1253" spans="20:28" x14ac:dyDescent="0.25">
      <c r="T1253">
        <f t="shared" si="54"/>
        <v>4</v>
      </c>
      <c r="V1253" s="3">
        <v>40394.166666666664</v>
      </c>
      <c r="W1253" s="27">
        <v>1</v>
      </c>
      <c r="X1253" s="2">
        <v>31.67</v>
      </c>
      <c r="Y1253" s="2">
        <v>68.83</v>
      </c>
      <c r="Z1253" s="2">
        <v>68.83</v>
      </c>
      <c r="AA1253">
        <f t="shared" si="55"/>
        <v>-2557.7227999999996</v>
      </c>
      <c r="AB1253" s="2"/>
    </row>
    <row r="1254" spans="20:28" x14ac:dyDescent="0.25">
      <c r="T1254">
        <f t="shared" si="54"/>
        <v>4</v>
      </c>
      <c r="V1254" s="3">
        <v>40394.208333333336</v>
      </c>
      <c r="W1254" s="27">
        <v>1</v>
      </c>
      <c r="X1254" s="2">
        <v>32.56</v>
      </c>
      <c r="Y1254" s="2">
        <v>68.83</v>
      </c>
      <c r="Z1254" s="2">
        <v>68.83</v>
      </c>
      <c r="AA1254">
        <f t="shared" si="55"/>
        <v>-2496.4640999999997</v>
      </c>
      <c r="AB1254" s="2"/>
    </row>
    <row r="1255" spans="20:28" x14ac:dyDescent="0.25">
      <c r="T1255">
        <f t="shared" si="54"/>
        <v>4</v>
      </c>
      <c r="V1255" s="3">
        <v>40394.25</v>
      </c>
      <c r="W1255" s="27">
        <v>1</v>
      </c>
      <c r="X1255" s="2">
        <v>40.15</v>
      </c>
      <c r="Y1255" s="2">
        <v>68.83</v>
      </c>
      <c r="Z1255" s="2">
        <v>68.83</v>
      </c>
      <c r="AA1255">
        <f t="shared" si="55"/>
        <v>-1974.0444</v>
      </c>
      <c r="AB1255" s="2"/>
    </row>
    <row r="1256" spans="20:28" x14ac:dyDescent="0.25">
      <c r="T1256">
        <f t="shared" si="54"/>
        <v>4</v>
      </c>
      <c r="V1256" s="3">
        <v>40394.291666666664</v>
      </c>
      <c r="W1256" s="27">
        <v>1</v>
      </c>
      <c r="X1256" s="2">
        <v>43.04</v>
      </c>
      <c r="Y1256" s="2">
        <v>68.83</v>
      </c>
      <c r="Z1256" s="2">
        <v>68.83</v>
      </c>
      <c r="AA1256">
        <f t="shared" si="55"/>
        <v>-1775.1256999999998</v>
      </c>
      <c r="AB1256" s="2"/>
    </row>
    <row r="1257" spans="20:28" x14ac:dyDescent="0.25">
      <c r="T1257">
        <f t="shared" si="54"/>
        <v>4</v>
      </c>
      <c r="U1257" t="s">
        <v>199</v>
      </c>
      <c r="V1257" s="3">
        <v>40394.333333333336</v>
      </c>
      <c r="W1257" s="27">
        <v>1</v>
      </c>
      <c r="X1257" s="2">
        <v>43.64</v>
      </c>
      <c r="Y1257" s="2">
        <v>8.7799999999999994</v>
      </c>
      <c r="Z1257" s="2">
        <v>11.96</v>
      </c>
      <c r="AA1257">
        <f t="shared" si="55"/>
        <v>278.15039999999999</v>
      </c>
      <c r="AB1257" s="2"/>
    </row>
    <row r="1258" spans="20:28" x14ac:dyDescent="0.25">
      <c r="T1258">
        <f t="shared" si="54"/>
        <v>4</v>
      </c>
      <c r="U1258" t="s">
        <v>199</v>
      </c>
      <c r="V1258" s="3">
        <v>40394.375</v>
      </c>
      <c r="W1258" s="27">
        <v>1</v>
      </c>
      <c r="X1258" s="2">
        <v>45.09</v>
      </c>
      <c r="Y1258" s="2">
        <v>8.7799999999999994</v>
      </c>
      <c r="Z1258" s="2">
        <v>11.96</v>
      </c>
      <c r="AA1258">
        <f t="shared" si="55"/>
        <v>290.88139999999999</v>
      </c>
      <c r="AB1258" s="2"/>
    </row>
    <row r="1259" spans="20:28" x14ac:dyDescent="0.25">
      <c r="T1259">
        <f t="shared" si="54"/>
        <v>4</v>
      </c>
      <c r="U1259" t="s">
        <v>199</v>
      </c>
      <c r="V1259" s="3">
        <v>40394.416666666664</v>
      </c>
      <c r="W1259" s="27">
        <v>1</v>
      </c>
      <c r="X1259" s="2">
        <v>45.91</v>
      </c>
      <c r="Y1259" s="2">
        <v>8.7799999999999994</v>
      </c>
      <c r="Z1259" s="2">
        <v>11.96</v>
      </c>
      <c r="AA1259">
        <f t="shared" si="55"/>
        <v>298.08099999999996</v>
      </c>
      <c r="AB1259" s="2"/>
    </row>
    <row r="1260" spans="20:28" x14ac:dyDescent="0.25">
      <c r="T1260">
        <f t="shared" si="54"/>
        <v>4</v>
      </c>
      <c r="U1260" t="s">
        <v>199</v>
      </c>
      <c r="V1260" s="3">
        <v>40394.458333333336</v>
      </c>
      <c r="W1260" s="27">
        <v>1</v>
      </c>
      <c r="X1260" s="2">
        <v>46.37</v>
      </c>
      <c r="Y1260" s="2">
        <v>8.7799999999999994</v>
      </c>
      <c r="Z1260" s="2">
        <v>11.96</v>
      </c>
      <c r="AA1260">
        <f t="shared" si="55"/>
        <v>302.11979999999994</v>
      </c>
      <c r="AB1260" s="2"/>
    </row>
    <row r="1261" spans="20:28" x14ac:dyDescent="0.25">
      <c r="T1261">
        <f t="shared" si="54"/>
        <v>4</v>
      </c>
      <c r="U1261" t="s">
        <v>199</v>
      </c>
      <c r="V1261" s="3">
        <v>40394.5</v>
      </c>
      <c r="W1261" s="27">
        <v>1</v>
      </c>
      <c r="X1261" s="2">
        <v>46</v>
      </c>
      <c r="Y1261" s="2">
        <v>8.7799999999999994</v>
      </c>
      <c r="Z1261" s="2">
        <v>11.96</v>
      </c>
      <c r="AA1261">
        <f t="shared" si="55"/>
        <v>298.87119999999999</v>
      </c>
      <c r="AB1261" s="2"/>
    </row>
    <row r="1262" spans="20:28" x14ac:dyDescent="0.25">
      <c r="T1262">
        <f t="shared" si="54"/>
        <v>4</v>
      </c>
      <c r="U1262" t="s">
        <v>199</v>
      </c>
      <c r="V1262" s="3">
        <v>40394.541666666664</v>
      </c>
      <c r="W1262" s="27">
        <v>1</v>
      </c>
      <c r="X1262" s="2">
        <v>45.5</v>
      </c>
      <c r="Y1262" s="2">
        <v>8.7799999999999994</v>
      </c>
      <c r="Z1262" s="2">
        <v>11.96</v>
      </c>
      <c r="AA1262">
        <f t="shared" si="55"/>
        <v>294.48119999999994</v>
      </c>
      <c r="AB1262" s="2"/>
    </row>
    <row r="1263" spans="20:28" x14ac:dyDescent="0.25">
      <c r="T1263">
        <f t="shared" si="54"/>
        <v>4</v>
      </c>
      <c r="U1263" t="s">
        <v>199</v>
      </c>
      <c r="V1263" s="3">
        <v>40394.583333333336</v>
      </c>
      <c r="W1263" s="27">
        <v>1</v>
      </c>
      <c r="X1263" s="2">
        <v>45</v>
      </c>
      <c r="Y1263" s="2">
        <v>8.7799999999999994</v>
      </c>
      <c r="Z1263" s="2">
        <v>11.96</v>
      </c>
      <c r="AA1263">
        <f t="shared" si="55"/>
        <v>290.09119999999996</v>
      </c>
      <c r="AB1263" s="2"/>
    </row>
    <row r="1264" spans="20:28" x14ac:dyDescent="0.25">
      <c r="T1264">
        <f t="shared" si="54"/>
        <v>4</v>
      </c>
      <c r="U1264" t="s">
        <v>199</v>
      </c>
      <c r="V1264" s="3">
        <v>40394.625</v>
      </c>
      <c r="W1264" s="27">
        <v>1</v>
      </c>
      <c r="X1264" s="2">
        <v>45.42</v>
      </c>
      <c r="Y1264" s="2">
        <v>8.7799999999999994</v>
      </c>
      <c r="Z1264" s="2">
        <v>11.96</v>
      </c>
      <c r="AA1264">
        <f t="shared" si="55"/>
        <v>293.77879999999999</v>
      </c>
      <c r="AB1264" s="2"/>
    </row>
    <row r="1265" spans="20:28" x14ac:dyDescent="0.25">
      <c r="T1265">
        <f t="shared" si="54"/>
        <v>4</v>
      </c>
      <c r="U1265" t="s">
        <v>199</v>
      </c>
      <c r="V1265" s="3">
        <v>40394.666666666664</v>
      </c>
      <c r="W1265" s="27">
        <v>1</v>
      </c>
      <c r="X1265" s="2">
        <v>44.04</v>
      </c>
      <c r="Y1265" s="2">
        <v>8.7799999999999994</v>
      </c>
      <c r="Z1265" s="2">
        <v>11.96</v>
      </c>
      <c r="AA1265">
        <f t="shared" si="55"/>
        <v>281.66239999999999</v>
      </c>
      <c r="AB1265" s="2"/>
    </row>
    <row r="1266" spans="20:28" x14ac:dyDescent="0.25">
      <c r="T1266">
        <f t="shared" si="54"/>
        <v>4</v>
      </c>
      <c r="U1266" t="s">
        <v>199</v>
      </c>
      <c r="V1266" s="3">
        <v>40394.708333333336</v>
      </c>
      <c r="W1266" s="27">
        <v>1</v>
      </c>
      <c r="X1266" s="2">
        <v>45.53</v>
      </c>
      <c r="Y1266" s="2">
        <v>8.7799999999999994</v>
      </c>
      <c r="Z1266" s="2">
        <v>11.96</v>
      </c>
      <c r="AA1266">
        <f t="shared" si="55"/>
        <v>294.74459999999999</v>
      </c>
      <c r="AB1266" s="2"/>
    </row>
    <row r="1267" spans="20:28" x14ac:dyDescent="0.25">
      <c r="T1267">
        <f t="shared" si="54"/>
        <v>4</v>
      </c>
      <c r="U1267" t="s">
        <v>199</v>
      </c>
      <c r="V1267" s="3">
        <v>40394.75</v>
      </c>
      <c r="W1267" s="27">
        <v>1</v>
      </c>
      <c r="X1267" s="2">
        <v>45.64</v>
      </c>
      <c r="Y1267" s="2">
        <v>8.7799999999999994</v>
      </c>
      <c r="Z1267" s="2">
        <v>11.96</v>
      </c>
      <c r="AA1267">
        <f t="shared" si="55"/>
        <v>295.71039999999999</v>
      </c>
      <c r="AB1267" s="2"/>
    </row>
    <row r="1268" spans="20:28" x14ac:dyDescent="0.25">
      <c r="T1268">
        <f t="shared" si="54"/>
        <v>4</v>
      </c>
      <c r="U1268" t="s">
        <v>199</v>
      </c>
      <c r="V1268" s="3">
        <v>40394.791666666664</v>
      </c>
      <c r="W1268" s="27">
        <v>1</v>
      </c>
      <c r="X1268" s="2">
        <v>45.5</v>
      </c>
      <c r="Y1268" s="2">
        <v>8.7799999999999994</v>
      </c>
      <c r="Z1268" s="2">
        <v>11.96</v>
      </c>
      <c r="AA1268">
        <f t="shared" si="55"/>
        <v>294.48119999999994</v>
      </c>
      <c r="AB1268" s="2"/>
    </row>
    <row r="1269" spans="20:28" x14ac:dyDescent="0.25">
      <c r="T1269">
        <f t="shared" si="54"/>
        <v>4</v>
      </c>
      <c r="V1269" s="3">
        <v>40394.833333333336</v>
      </c>
      <c r="W1269" s="27">
        <v>1</v>
      </c>
      <c r="X1269" s="2">
        <v>43.85</v>
      </c>
      <c r="Y1269" s="2">
        <v>68.83</v>
      </c>
      <c r="Z1269" s="2">
        <v>68.83</v>
      </c>
      <c r="AA1269">
        <f t="shared" si="55"/>
        <v>-1719.3733999999997</v>
      </c>
      <c r="AB1269" s="2"/>
    </row>
    <row r="1270" spans="20:28" x14ac:dyDescent="0.25">
      <c r="T1270">
        <f t="shared" si="54"/>
        <v>4</v>
      </c>
      <c r="V1270" s="3">
        <v>40394.875</v>
      </c>
      <c r="W1270" s="27">
        <v>1</v>
      </c>
      <c r="X1270" s="2">
        <v>42.8</v>
      </c>
      <c r="Y1270" s="2">
        <v>68.83</v>
      </c>
      <c r="Z1270" s="2">
        <v>68.83</v>
      </c>
      <c r="AA1270">
        <f t="shared" si="55"/>
        <v>-1791.6449</v>
      </c>
      <c r="AB1270" s="2"/>
    </row>
    <row r="1271" spans="20:28" x14ac:dyDescent="0.25">
      <c r="T1271">
        <f t="shared" si="54"/>
        <v>4</v>
      </c>
      <c r="V1271" s="3">
        <v>40394.916666666664</v>
      </c>
      <c r="W1271" s="27">
        <v>1</v>
      </c>
      <c r="X1271" s="2">
        <v>42.52</v>
      </c>
      <c r="Y1271" s="2">
        <v>68.83</v>
      </c>
      <c r="Z1271" s="2">
        <v>68.83</v>
      </c>
      <c r="AA1271">
        <f t="shared" si="55"/>
        <v>-1810.9172999999996</v>
      </c>
      <c r="AB1271" s="2"/>
    </row>
    <row r="1272" spans="20:28" x14ac:dyDescent="0.25">
      <c r="T1272">
        <f t="shared" si="54"/>
        <v>4</v>
      </c>
      <c r="V1272" s="3">
        <v>40394.958333333336</v>
      </c>
      <c r="W1272" s="27">
        <v>1</v>
      </c>
      <c r="X1272" s="2">
        <v>38.090000000000003</v>
      </c>
      <c r="Y1272" s="2">
        <v>68.83</v>
      </c>
      <c r="Z1272" s="2">
        <v>68.83</v>
      </c>
      <c r="AA1272">
        <f t="shared" si="55"/>
        <v>-2115.8341999999998</v>
      </c>
      <c r="AB1272" s="2"/>
    </row>
    <row r="1273" spans="20:28" x14ac:dyDescent="0.25">
      <c r="T1273">
        <f t="shared" si="54"/>
        <v>5</v>
      </c>
      <c r="V1273" s="3">
        <v>40395</v>
      </c>
      <c r="W1273" s="27">
        <v>1</v>
      </c>
      <c r="X1273" s="2">
        <v>40.200000000000003</v>
      </c>
      <c r="Y1273" s="2">
        <v>3.7</v>
      </c>
      <c r="Z1273" s="2">
        <v>3.7</v>
      </c>
      <c r="AA1273">
        <f t="shared" si="55"/>
        <v>135.05000000000001</v>
      </c>
    </row>
    <row r="1274" spans="20:28" x14ac:dyDescent="0.25">
      <c r="T1274">
        <f t="shared" si="54"/>
        <v>5</v>
      </c>
      <c r="V1274" s="3">
        <v>40395.041666666664</v>
      </c>
      <c r="W1274" s="27">
        <v>1</v>
      </c>
      <c r="X1274" s="2">
        <v>33.11</v>
      </c>
      <c r="Y1274" s="2">
        <v>3.7</v>
      </c>
      <c r="Z1274" s="2">
        <v>3.7</v>
      </c>
      <c r="AA1274">
        <f t="shared" si="55"/>
        <v>108.81700000000001</v>
      </c>
      <c r="AB1274" s="2"/>
    </row>
    <row r="1275" spans="20:28" x14ac:dyDescent="0.25">
      <c r="T1275">
        <f t="shared" si="54"/>
        <v>5</v>
      </c>
      <c r="V1275" s="3">
        <v>40395.083333333336</v>
      </c>
      <c r="W1275" s="27">
        <v>1</v>
      </c>
      <c r="X1275" s="2">
        <v>31.87</v>
      </c>
      <c r="Y1275" s="2">
        <v>3.7</v>
      </c>
      <c r="Z1275" s="2">
        <v>3.7</v>
      </c>
      <c r="AA1275">
        <f t="shared" si="55"/>
        <v>104.22900000000001</v>
      </c>
      <c r="AB1275" s="2"/>
    </row>
    <row r="1276" spans="20:28" x14ac:dyDescent="0.25">
      <c r="T1276">
        <f t="shared" si="54"/>
        <v>5</v>
      </c>
      <c r="V1276" s="3">
        <v>40395.125</v>
      </c>
      <c r="W1276" s="27">
        <v>1</v>
      </c>
      <c r="X1276" s="2">
        <v>31.3</v>
      </c>
      <c r="Y1276" s="2">
        <v>3.7</v>
      </c>
      <c r="Z1276" s="2">
        <v>3.7</v>
      </c>
      <c r="AA1276">
        <f t="shared" si="55"/>
        <v>102.12</v>
      </c>
      <c r="AB1276" s="2"/>
    </row>
    <row r="1277" spans="20:28" x14ac:dyDescent="0.25">
      <c r="T1277">
        <f t="shared" si="54"/>
        <v>5</v>
      </c>
      <c r="V1277" s="3">
        <v>40395.166666666664</v>
      </c>
      <c r="W1277" s="27">
        <v>1</v>
      </c>
      <c r="X1277" s="2">
        <v>26.62</v>
      </c>
      <c r="Y1277" s="2">
        <v>3.7</v>
      </c>
      <c r="Z1277" s="2">
        <v>3.7</v>
      </c>
      <c r="AA1277">
        <f t="shared" si="55"/>
        <v>84.804000000000016</v>
      </c>
      <c r="AB1277" s="2"/>
    </row>
    <row r="1278" spans="20:28" x14ac:dyDescent="0.25">
      <c r="T1278">
        <f t="shared" si="54"/>
        <v>5</v>
      </c>
      <c r="V1278" s="3">
        <v>40395.208333333336</v>
      </c>
      <c r="W1278" s="27">
        <v>1</v>
      </c>
      <c r="X1278" s="2">
        <v>33.08</v>
      </c>
      <c r="Y1278" s="2">
        <v>3.7</v>
      </c>
      <c r="Z1278" s="2">
        <v>3.7</v>
      </c>
      <c r="AA1278">
        <f t="shared" si="55"/>
        <v>108.706</v>
      </c>
      <c r="AB1278" s="2"/>
    </row>
    <row r="1279" spans="20:28" x14ac:dyDescent="0.25">
      <c r="T1279">
        <f t="shared" si="54"/>
        <v>5</v>
      </c>
      <c r="V1279" s="3">
        <v>40395.25</v>
      </c>
      <c r="W1279" s="27">
        <v>1</v>
      </c>
      <c r="X1279" s="2">
        <v>39.47</v>
      </c>
      <c r="Y1279" s="2">
        <v>3.7</v>
      </c>
      <c r="Z1279" s="2">
        <v>3.7</v>
      </c>
      <c r="AA1279">
        <f t="shared" si="55"/>
        <v>132.34899999999999</v>
      </c>
      <c r="AB1279" s="2"/>
    </row>
    <row r="1280" spans="20:28" x14ac:dyDescent="0.25">
      <c r="T1280">
        <f t="shared" si="54"/>
        <v>5</v>
      </c>
      <c r="V1280" s="3">
        <v>40395.291666666664</v>
      </c>
      <c r="W1280" s="27">
        <v>1</v>
      </c>
      <c r="X1280" s="2">
        <v>42.79</v>
      </c>
      <c r="Y1280" s="2">
        <v>3.7</v>
      </c>
      <c r="Z1280" s="2">
        <v>3.7</v>
      </c>
      <c r="AA1280">
        <f t="shared" si="55"/>
        <v>144.63299999999998</v>
      </c>
      <c r="AB1280" s="2"/>
    </row>
    <row r="1281" spans="20:28" x14ac:dyDescent="0.25">
      <c r="T1281">
        <f t="shared" si="54"/>
        <v>5</v>
      </c>
      <c r="U1281" t="s">
        <v>199</v>
      </c>
      <c r="V1281" s="3">
        <v>40395.333333333336</v>
      </c>
      <c r="W1281" s="27">
        <v>1</v>
      </c>
      <c r="X1281" s="2">
        <v>44.08</v>
      </c>
      <c r="Y1281" s="2">
        <v>6.92</v>
      </c>
      <c r="Z1281" s="2">
        <v>4.43</v>
      </c>
      <c r="AA1281">
        <f t="shared" si="55"/>
        <v>274.37799999999999</v>
      </c>
      <c r="AB1281" s="2"/>
    </row>
    <row r="1282" spans="20:28" x14ac:dyDescent="0.25">
      <c r="T1282">
        <f t="shared" ref="T1282:T1345" si="56">WEEKDAY(V1282)</f>
        <v>5</v>
      </c>
      <c r="U1282" t="s">
        <v>199</v>
      </c>
      <c r="V1282" s="3">
        <v>40395.375</v>
      </c>
      <c r="W1282" s="27">
        <v>1</v>
      </c>
      <c r="X1282" s="2">
        <v>44.99</v>
      </c>
      <c r="Y1282" s="2">
        <v>6.92</v>
      </c>
      <c r="Z1282" s="2">
        <v>4.43</v>
      </c>
      <c r="AA1282">
        <f t="shared" ref="AA1282:AA1345" si="57">W1282*Y1282*(X1282-Z1282)</f>
        <v>280.67520000000002</v>
      </c>
      <c r="AB1282" s="2"/>
    </row>
    <row r="1283" spans="20:28" x14ac:dyDescent="0.25">
      <c r="T1283">
        <f t="shared" si="56"/>
        <v>5</v>
      </c>
      <c r="U1283" t="s">
        <v>199</v>
      </c>
      <c r="V1283" s="3">
        <v>40395.416666666664</v>
      </c>
      <c r="W1283" s="27">
        <v>1</v>
      </c>
      <c r="X1283" s="2">
        <v>46</v>
      </c>
      <c r="Y1283" s="2">
        <v>6.92</v>
      </c>
      <c r="Z1283" s="2">
        <v>4.43</v>
      </c>
      <c r="AA1283">
        <f t="shared" si="57"/>
        <v>287.6644</v>
      </c>
      <c r="AB1283" s="2"/>
    </row>
    <row r="1284" spans="20:28" x14ac:dyDescent="0.25">
      <c r="T1284">
        <f t="shared" si="56"/>
        <v>5</v>
      </c>
      <c r="U1284" t="s">
        <v>199</v>
      </c>
      <c r="V1284" s="3">
        <v>40395.458333333336</v>
      </c>
      <c r="W1284" s="27">
        <v>1</v>
      </c>
      <c r="X1284" s="2">
        <v>46.05</v>
      </c>
      <c r="Y1284" s="2">
        <v>6.92</v>
      </c>
      <c r="Z1284" s="2">
        <v>4.43</v>
      </c>
      <c r="AA1284">
        <f t="shared" si="57"/>
        <v>288.0104</v>
      </c>
      <c r="AB1284" s="2"/>
    </row>
    <row r="1285" spans="20:28" x14ac:dyDescent="0.25">
      <c r="T1285">
        <f t="shared" si="56"/>
        <v>5</v>
      </c>
      <c r="U1285" t="s">
        <v>199</v>
      </c>
      <c r="V1285" s="3">
        <v>40395.5</v>
      </c>
      <c r="W1285" s="27">
        <v>1</v>
      </c>
      <c r="X1285" s="2">
        <v>45.93</v>
      </c>
      <c r="Y1285" s="2">
        <v>6.92</v>
      </c>
      <c r="Z1285" s="2">
        <v>4.43</v>
      </c>
      <c r="AA1285">
        <f t="shared" si="57"/>
        <v>287.18</v>
      </c>
      <c r="AB1285" s="2"/>
    </row>
    <row r="1286" spans="20:28" x14ac:dyDescent="0.25">
      <c r="T1286">
        <f t="shared" si="56"/>
        <v>5</v>
      </c>
      <c r="U1286" t="s">
        <v>199</v>
      </c>
      <c r="V1286" s="3">
        <v>40395.541666666664</v>
      </c>
      <c r="W1286" s="27">
        <v>1</v>
      </c>
      <c r="X1286" s="2">
        <v>45.45</v>
      </c>
      <c r="Y1286" s="2">
        <v>6.92</v>
      </c>
      <c r="Z1286" s="2">
        <v>4.43</v>
      </c>
      <c r="AA1286">
        <f t="shared" si="57"/>
        <v>283.85840000000002</v>
      </c>
      <c r="AB1286" s="2"/>
    </row>
    <row r="1287" spans="20:28" x14ac:dyDescent="0.25">
      <c r="T1287">
        <f t="shared" si="56"/>
        <v>5</v>
      </c>
      <c r="U1287" t="s">
        <v>199</v>
      </c>
      <c r="V1287" s="3">
        <v>40395.583333333336</v>
      </c>
      <c r="W1287" s="27">
        <v>1</v>
      </c>
      <c r="X1287" s="2">
        <v>43.87</v>
      </c>
      <c r="Y1287" s="2">
        <v>6.92</v>
      </c>
      <c r="Z1287" s="2">
        <v>4.43</v>
      </c>
      <c r="AA1287">
        <f t="shared" si="57"/>
        <v>272.9248</v>
      </c>
      <c r="AB1287" s="2"/>
    </row>
    <row r="1288" spans="20:28" x14ac:dyDescent="0.25">
      <c r="T1288">
        <f t="shared" si="56"/>
        <v>5</v>
      </c>
      <c r="U1288" t="s">
        <v>199</v>
      </c>
      <c r="V1288" s="3">
        <v>40395.625</v>
      </c>
      <c r="W1288" s="27">
        <v>1</v>
      </c>
      <c r="X1288" s="2">
        <v>42.74</v>
      </c>
      <c r="Y1288" s="2">
        <v>6.92</v>
      </c>
      <c r="Z1288" s="2">
        <v>4.43</v>
      </c>
      <c r="AA1288">
        <f t="shared" si="57"/>
        <v>265.10520000000002</v>
      </c>
      <c r="AB1288" s="2"/>
    </row>
    <row r="1289" spans="20:28" x14ac:dyDescent="0.25">
      <c r="T1289">
        <f t="shared" si="56"/>
        <v>5</v>
      </c>
      <c r="U1289" t="s">
        <v>199</v>
      </c>
      <c r="V1289" s="3">
        <v>40395.666666666664</v>
      </c>
      <c r="W1289" s="27">
        <v>1</v>
      </c>
      <c r="X1289" s="2">
        <v>42.96</v>
      </c>
      <c r="Y1289" s="2">
        <v>6.92</v>
      </c>
      <c r="Z1289" s="2">
        <v>4.43</v>
      </c>
      <c r="AA1289">
        <f t="shared" si="57"/>
        <v>266.62760000000003</v>
      </c>
      <c r="AB1289" s="2"/>
    </row>
    <row r="1290" spans="20:28" x14ac:dyDescent="0.25">
      <c r="T1290">
        <f t="shared" si="56"/>
        <v>5</v>
      </c>
      <c r="U1290" t="s">
        <v>199</v>
      </c>
      <c r="V1290" s="3">
        <v>40395.708333333336</v>
      </c>
      <c r="W1290" s="27">
        <v>1</v>
      </c>
      <c r="X1290" s="2">
        <v>43.03</v>
      </c>
      <c r="Y1290" s="2">
        <v>6.92</v>
      </c>
      <c r="Z1290" s="2">
        <v>4.43</v>
      </c>
      <c r="AA1290">
        <f t="shared" si="57"/>
        <v>267.11200000000002</v>
      </c>
      <c r="AB1290" s="2"/>
    </row>
    <row r="1291" spans="20:28" x14ac:dyDescent="0.25">
      <c r="T1291">
        <f t="shared" si="56"/>
        <v>5</v>
      </c>
      <c r="U1291" t="s">
        <v>199</v>
      </c>
      <c r="V1291" s="3">
        <v>40395.75</v>
      </c>
      <c r="W1291" s="27">
        <v>1</v>
      </c>
      <c r="X1291" s="2">
        <v>43.34</v>
      </c>
      <c r="Y1291" s="2">
        <v>6.92</v>
      </c>
      <c r="Z1291" s="2">
        <v>4.43</v>
      </c>
      <c r="AA1291">
        <f t="shared" si="57"/>
        <v>269.25720000000001</v>
      </c>
      <c r="AB1291" s="2"/>
    </row>
    <row r="1292" spans="20:28" x14ac:dyDescent="0.25">
      <c r="T1292">
        <f t="shared" si="56"/>
        <v>5</v>
      </c>
      <c r="U1292" t="s">
        <v>199</v>
      </c>
      <c r="V1292" s="3">
        <v>40395.791666666664</v>
      </c>
      <c r="W1292" s="27">
        <v>1</v>
      </c>
      <c r="X1292" s="2">
        <v>43.37</v>
      </c>
      <c r="Y1292" s="2">
        <v>6.92</v>
      </c>
      <c r="Z1292" s="2">
        <v>4.43</v>
      </c>
      <c r="AA1292">
        <f t="shared" si="57"/>
        <v>269.46479999999997</v>
      </c>
      <c r="AB1292" s="2"/>
    </row>
    <row r="1293" spans="20:28" x14ac:dyDescent="0.25">
      <c r="T1293">
        <f t="shared" si="56"/>
        <v>5</v>
      </c>
      <c r="V1293" s="3">
        <v>40395.833333333336</v>
      </c>
      <c r="W1293" s="27">
        <v>1</v>
      </c>
      <c r="X1293" s="2">
        <v>43.24</v>
      </c>
      <c r="Y1293" s="2">
        <v>3.7</v>
      </c>
      <c r="Z1293" s="2">
        <v>3.7</v>
      </c>
      <c r="AA1293">
        <f t="shared" si="57"/>
        <v>146.298</v>
      </c>
      <c r="AB1293" s="2"/>
    </row>
    <row r="1294" spans="20:28" x14ac:dyDescent="0.25">
      <c r="T1294">
        <f t="shared" si="56"/>
        <v>5</v>
      </c>
      <c r="V1294" s="3">
        <v>40395.875</v>
      </c>
      <c r="W1294" s="27">
        <v>1</v>
      </c>
      <c r="X1294" s="2">
        <v>43.5</v>
      </c>
      <c r="Y1294" s="2">
        <v>3.7</v>
      </c>
      <c r="Z1294" s="2">
        <v>3.7</v>
      </c>
      <c r="AA1294">
        <f t="shared" si="57"/>
        <v>147.26</v>
      </c>
      <c r="AB1294" s="2"/>
    </row>
    <row r="1295" spans="20:28" x14ac:dyDescent="0.25">
      <c r="T1295">
        <f t="shared" si="56"/>
        <v>5</v>
      </c>
      <c r="V1295" s="3">
        <v>40395.916666666664</v>
      </c>
      <c r="W1295" s="27">
        <v>1</v>
      </c>
      <c r="X1295" s="2">
        <v>42.46</v>
      </c>
      <c r="Y1295" s="2">
        <v>3.7</v>
      </c>
      <c r="Z1295" s="2">
        <v>3.7</v>
      </c>
      <c r="AA1295">
        <f t="shared" si="57"/>
        <v>143.41200000000001</v>
      </c>
      <c r="AB1295" s="2"/>
    </row>
    <row r="1296" spans="20:28" x14ac:dyDescent="0.25">
      <c r="T1296">
        <f t="shared" si="56"/>
        <v>5</v>
      </c>
      <c r="V1296" s="3">
        <v>40395.958333333336</v>
      </c>
      <c r="W1296" s="27">
        <v>1</v>
      </c>
      <c r="X1296" s="2">
        <v>39.82</v>
      </c>
      <c r="Y1296" s="2">
        <v>3.7</v>
      </c>
      <c r="Z1296" s="2">
        <v>3.7</v>
      </c>
      <c r="AA1296">
        <f t="shared" si="57"/>
        <v>133.64400000000001</v>
      </c>
      <c r="AB1296" s="2"/>
    </row>
    <row r="1297" spans="20:28" x14ac:dyDescent="0.25">
      <c r="T1297">
        <f t="shared" si="56"/>
        <v>6</v>
      </c>
      <c r="V1297" s="3">
        <v>40396</v>
      </c>
      <c r="W1297" s="27">
        <v>1</v>
      </c>
      <c r="X1297" s="2">
        <v>36.33</v>
      </c>
      <c r="Y1297" s="2">
        <v>62.88</v>
      </c>
      <c r="Z1297" s="2">
        <v>62.88</v>
      </c>
      <c r="AA1297">
        <f t="shared" si="57"/>
        <v>-1669.4640000000004</v>
      </c>
    </row>
    <row r="1298" spans="20:28" x14ac:dyDescent="0.25">
      <c r="T1298">
        <f t="shared" si="56"/>
        <v>6</v>
      </c>
      <c r="V1298" s="3">
        <v>40396.041666666664</v>
      </c>
      <c r="W1298" s="27">
        <v>1</v>
      </c>
      <c r="X1298" s="2">
        <v>33.119999999999997</v>
      </c>
      <c r="Y1298" s="2">
        <v>62.88</v>
      </c>
      <c r="Z1298" s="2">
        <v>62.88</v>
      </c>
      <c r="AA1298">
        <f t="shared" si="57"/>
        <v>-1871.3088000000005</v>
      </c>
      <c r="AB1298" s="2"/>
    </row>
    <row r="1299" spans="20:28" x14ac:dyDescent="0.25">
      <c r="T1299">
        <f t="shared" si="56"/>
        <v>6</v>
      </c>
      <c r="V1299" s="3">
        <v>40396.083333333336</v>
      </c>
      <c r="W1299" s="27">
        <v>1</v>
      </c>
      <c r="X1299" s="2">
        <v>29.34</v>
      </c>
      <c r="Y1299" s="2">
        <v>62.88</v>
      </c>
      <c r="Z1299" s="2">
        <v>62.88</v>
      </c>
      <c r="AA1299">
        <f t="shared" si="57"/>
        <v>-2108.9952000000003</v>
      </c>
      <c r="AB1299" s="2"/>
    </row>
    <row r="1300" spans="20:28" x14ac:dyDescent="0.25">
      <c r="T1300">
        <f t="shared" si="56"/>
        <v>6</v>
      </c>
      <c r="V1300" s="3">
        <v>40396.125</v>
      </c>
      <c r="W1300" s="27">
        <v>1</v>
      </c>
      <c r="X1300" s="2">
        <v>28.19</v>
      </c>
      <c r="Y1300" s="2">
        <v>62.88</v>
      </c>
      <c r="Z1300" s="2">
        <v>62.88</v>
      </c>
      <c r="AA1300">
        <f t="shared" si="57"/>
        <v>-2181.3071999999997</v>
      </c>
      <c r="AB1300" s="2"/>
    </row>
    <row r="1301" spans="20:28" x14ac:dyDescent="0.25">
      <c r="T1301">
        <f t="shared" si="56"/>
        <v>6</v>
      </c>
      <c r="V1301" s="3">
        <v>40396.166666666664</v>
      </c>
      <c r="W1301" s="27">
        <v>1</v>
      </c>
      <c r="X1301" s="2">
        <v>27.92</v>
      </c>
      <c r="Y1301" s="2">
        <v>62.88</v>
      </c>
      <c r="Z1301" s="2">
        <v>62.88</v>
      </c>
      <c r="AA1301">
        <f t="shared" si="57"/>
        <v>-2198.2848000000004</v>
      </c>
      <c r="AB1301" s="2"/>
    </row>
    <row r="1302" spans="20:28" x14ac:dyDescent="0.25">
      <c r="T1302">
        <f t="shared" si="56"/>
        <v>6</v>
      </c>
      <c r="V1302" s="3">
        <v>40396.208333333336</v>
      </c>
      <c r="W1302" s="27">
        <v>1</v>
      </c>
      <c r="X1302" s="2">
        <v>31.94</v>
      </c>
      <c r="Y1302" s="2">
        <v>62.88</v>
      </c>
      <c r="Z1302" s="2">
        <v>62.88</v>
      </c>
      <c r="AA1302">
        <f t="shared" si="57"/>
        <v>-1945.5072000000002</v>
      </c>
      <c r="AB1302" s="2"/>
    </row>
    <row r="1303" spans="20:28" x14ac:dyDescent="0.25">
      <c r="T1303">
        <f t="shared" si="56"/>
        <v>6</v>
      </c>
      <c r="V1303" s="3">
        <v>40396.25</v>
      </c>
      <c r="W1303" s="27">
        <v>1</v>
      </c>
      <c r="X1303" s="2">
        <v>41.88</v>
      </c>
      <c r="Y1303" s="2">
        <v>62.88</v>
      </c>
      <c r="Z1303" s="2">
        <v>62.88</v>
      </c>
      <c r="AA1303">
        <f t="shared" si="57"/>
        <v>-1320.48</v>
      </c>
      <c r="AB1303" s="2"/>
    </row>
    <row r="1304" spans="20:28" x14ac:dyDescent="0.25">
      <c r="T1304">
        <f t="shared" si="56"/>
        <v>6</v>
      </c>
      <c r="V1304" s="3">
        <v>40396.291666666664</v>
      </c>
      <c r="W1304" s="27">
        <v>1</v>
      </c>
      <c r="X1304" s="2">
        <v>44.58</v>
      </c>
      <c r="Y1304" s="2">
        <v>62.88</v>
      </c>
      <c r="Z1304" s="2">
        <v>62.88</v>
      </c>
      <c r="AA1304">
        <f t="shared" si="57"/>
        <v>-1150.7040000000004</v>
      </c>
      <c r="AB1304" s="2"/>
    </row>
    <row r="1305" spans="20:28" x14ac:dyDescent="0.25">
      <c r="T1305">
        <f t="shared" si="56"/>
        <v>6</v>
      </c>
      <c r="U1305" t="s">
        <v>199</v>
      </c>
      <c r="V1305" s="3">
        <v>40396.333333333336</v>
      </c>
      <c r="W1305" s="27">
        <v>1</v>
      </c>
      <c r="X1305" s="2">
        <v>45.4</v>
      </c>
      <c r="Y1305" s="2">
        <v>7.91</v>
      </c>
      <c r="Z1305" s="2">
        <v>84.96</v>
      </c>
      <c r="AA1305">
        <f t="shared" si="57"/>
        <v>-312.91959999999995</v>
      </c>
      <c r="AB1305" s="2"/>
    </row>
    <row r="1306" spans="20:28" x14ac:dyDescent="0.25">
      <c r="T1306">
        <f t="shared" si="56"/>
        <v>6</v>
      </c>
      <c r="U1306" t="s">
        <v>199</v>
      </c>
      <c r="V1306" s="3">
        <v>40396.375</v>
      </c>
      <c r="W1306" s="27">
        <v>1</v>
      </c>
      <c r="X1306" s="2">
        <v>44.83</v>
      </c>
      <c r="Y1306" s="2">
        <v>7.91</v>
      </c>
      <c r="Z1306" s="2">
        <v>84.96</v>
      </c>
      <c r="AA1306">
        <f t="shared" si="57"/>
        <v>-317.42829999999998</v>
      </c>
      <c r="AB1306" s="2"/>
    </row>
    <row r="1307" spans="20:28" x14ac:dyDescent="0.25">
      <c r="T1307">
        <f t="shared" si="56"/>
        <v>6</v>
      </c>
      <c r="U1307" t="s">
        <v>199</v>
      </c>
      <c r="V1307" s="3">
        <v>40396.416666666664</v>
      </c>
      <c r="W1307" s="27">
        <v>1</v>
      </c>
      <c r="X1307" s="2">
        <v>45.59</v>
      </c>
      <c r="Y1307" s="2">
        <v>7.91</v>
      </c>
      <c r="Z1307" s="2">
        <v>84.96</v>
      </c>
      <c r="AA1307">
        <f t="shared" si="57"/>
        <v>-311.41669999999993</v>
      </c>
      <c r="AB1307" s="2"/>
    </row>
    <row r="1308" spans="20:28" x14ac:dyDescent="0.25">
      <c r="T1308">
        <f t="shared" si="56"/>
        <v>6</v>
      </c>
      <c r="U1308" t="s">
        <v>199</v>
      </c>
      <c r="V1308" s="3">
        <v>40396.458333333336</v>
      </c>
      <c r="W1308" s="27">
        <v>1</v>
      </c>
      <c r="X1308" s="2">
        <v>45.44</v>
      </c>
      <c r="Y1308" s="2">
        <v>7.91</v>
      </c>
      <c r="Z1308" s="2">
        <v>84.96</v>
      </c>
      <c r="AA1308">
        <f t="shared" si="57"/>
        <v>-312.60319999999996</v>
      </c>
      <c r="AB1308" s="2"/>
    </row>
    <row r="1309" spans="20:28" x14ac:dyDescent="0.25">
      <c r="T1309">
        <f t="shared" si="56"/>
        <v>6</v>
      </c>
      <c r="U1309" t="s">
        <v>199</v>
      </c>
      <c r="V1309" s="3">
        <v>40396.5</v>
      </c>
      <c r="W1309" s="27">
        <v>1</v>
      </c>
      <c r="X1309" s="2">
        <v>45.43</v>
      </c>
      <c r="Y1309" s="2">
        <v>7.91</v>
      </c>
      <c r="Z1309" s="2">
        <v>84.96</v>
      </c>
      <c r="AA1309">
        <f t="shared" si="57"/>
        <v>-312.68229999999994</v>
      </c>
      <c r="AB1309" s="2"/>
    </row>
    <row r="1310" spans="20:28" x14ac:dyDescent="0.25">
      <c r="T1310">
        <f t="shared" si="56"/>
        <v>6</v>
      </c>
      <c r="U1310" t="s">
        <v>199</v>
      </c>
      <c r="V1310" s="3">
        <v>40396.541666666664</v>
      </c>
      <c r="W1310" s="27">
        <v>1</v>
      </c>
      <c r="X1310" s="2">
        <v>45.08</v>
      </c>
      <c r="Y1310" s="2">
        <v>7.91</v>
      </c>
      <c r="Z1310" s="2">
        <v>84.96</v>
      </c>
      <c r="AA1310">
        <f t="shared" si="57"/>
        <v>-315.45079999999996</v>
      </c>
      <c r="AB1310" s="2"/>
    </row>
    <row r="1311" spans="20:28" x14ac:dyDescent="0.25">
      <c r="T1311">
        <f t="shared" si="56"/>
        <v>6</v>
      </c>
      <c r="U1311" t="s">
        <v>199</v>
      </c>
      <c r="V1311" s="3">
        <v>40396.583333333336</v>
      </c>
      <c r="W1311" s="27">
        <v>1</v>
      </c>
      <c r="X1311" s="2">
        <v>44.08</v>
      </c>
      <c r="Y1311" s="2">
        <v>7.91</v>
      </c>
      <c r="Z1311" s="2">
        <v>84.96</v>
      </c>
      <c r="AA1311">
        <f t="shared" si="57"/>
        <v>-323.36079999999998</v>
      </c>
      <c r="AB1311" s="2"/>
    </row>
    <row r="1312" spans="20:28" x14ac:dyDescent="0.25">
      <c r="T1312">
        <f t="shared" si="56"/>
        <v>6</v>
      </c>
      <c r="U1312" t="s">
        <v>199</v>
      </c>
      <c r="V1312" s="3">
        <v>40396.625</v>
      </c>
      <c r="W1312" s="27">
        <v>1</v>
      </c>
      <c r="X1312" s="2">
        <v>43.78</v>
      </c>
      <c r="Y1312" s="2">
        <v>7.91</v>
      </c>
      <c r="Z1312" s="2">
        <v>84.96</v>
      </c>
      <c r="AA1312">
        <f t="shared" si="57"/>
        <v>-325.73379999999997</v>
      </c>
      <c r="AB1312" s="2"/>
    </row>
    <row r="1313" spans="20:28" x14ac:dyDescent="0.25">
      <c r="T1313">
        <f t="shared" si="56"/>
        <v>6</v>
      </c>
      <c r="U1313" t="s">
        <v>199</v>
      </c>
      <c r="V1313" s="3">
        <v>40396.666666666664</v>
      </c>
      <c r="W1313" s="27">
        <v>1</v>
      </c>
      <c r="X1313" s="2">
        <v>44.63</v>
      </c>
      <c r="Y1313" s="2">
        <v>7.91</v>
      </c>
      <c r="Z1313" s="2">
        <v>84.96</v>
      </c>
      <c r="AA1313">
        <f t="shared" si="57"/>
        <v>-319.01029999999992</v>
      </c>
      <c r="AB1313" s="2"/>
    </row>
    <row r="1314" spans="20:28" x14ac:dyDescent="0.25">
      <c r="T1314">
        <f t="shared" si="56"/>
        <v>6</v>
      </c>
      <c r="U1314" t="s">
        <v>199</v>
      </c>
      <c r="V1314" s="3">
        <v>40396.708333333336</v>
      </c>
      <c r="W1314" s="27">
        <v>1</v>
      </c>
      <c r="X1314" s="2">
        <v>45.49</v>
      </c>
      <c r="Y1314" s="2">
        <v>7.91</v>
      </c>
      <c r="Z1314" s="2">
        <v>84.96</v>
      </c>
      <c r="AA1314">
        <f t="shared" si="57"/>
        <v>-312.20769999999993</v>
      </c>
      <c r="AB1314" s="2"/>
    </row>
    <row r="1315" spans="20:28" x14ac:dyDescent="0.25">
      <c r="T1315">
        <f t="shared" si="56"/>
        <v>6</v>
      </c>
      <c r="U1315" t="s">
        <v>199</v>
      </c>
      <c r="V1315" s="3">
        <v>40396.75</v>
      </c>
      <c r="W1315" s="27">
        <v>1</v>
      </c>
      <c r="X1315" s="2">
        <v>46.01</v>
      </c>
      <c r="Y1315" s="2">
        <v>7.91</v>
      </c>
      <c r="Z1315" s="2">
        <v>84.96</v>
      </c>
      <c r="AA1315">
        <f t="shared" si="57"/>
        <v>-308.09449999999998</v>
      </c>
      <c r="AB1315" s="2"/>
    </row>
    <row r="1316" spans="20:28" x14ac:dyDescent="0.25">
      <c r="T1316">
        <f t="shared" si="56"/>
        <v>6</v>
      </c>
      <c r="U1316" t="s">
        <v>199</v>
      </c>
      <c r="V1316" s="3">
        <v>40396.791666666664</v>
      </c>
      <c r="W1316" s="27">
        <v>1</v>
      </c>
      <c r="X1316" s="2">
        <v>44.36</v>
      </c>
      <c r="Y1316" s="2">
        <v>7.91</v>
      </c>
      <c r="Z1316" s="2">
        <v>84.96</v>
      </c>
      <c r="AA1316">
        <f t="shared" si="57"/>
        <v>-321.14599999999996</v>
      </c>
      <c r="AB1316" s="2"/>
    </row>
    <row r="1317" spans="20:28" x14ac:dyDescent="0.25">
      <c r="T1317">
        <f t="shared" si="56"/>
        <v>6</v>
      </c>
      <c r="V1317" s="3">
        <v>40396.833333333336</v>
      </c>
      <c r="W1317" s="27">
        <v>1</v>
      </c>
      <c r="X1317" s="2">
        <v>43.3</v>
      </c>
      <c r="Y1317" s="2">
        <v>62.88</v>
      </c>
      <c r="Z1317" s="2">
        <v>62.88</v>
      </c>
      <c r="AA1317">
        <f t="shared" si="57"/>
        <v>-1231.1904000000004</v>
      </c>
      <c r="AB1317" s="2"/>
    </row>
    <row r="1318" spans="20:28" x14ac:dyDescent="0.25">
      <c r="T1318">
        <f t="shared" si="56"/>
        <v>6</v>
      </c>
      <c r="V1318" s="3">
        <v>40396.875</v>
      </c>
      <c r="W1318" s="27">
        <v>1</v>
      </c>
      <c r="X1318" s="2">
        <v>42.99</v>
      </c>
      <c r="Y1318" s="2">
        <v>62.88</v>
      </c>
      <c r="Z1318" s="2">
        <v>62.88</v>
      </c>
      <c r="AA1318">
        <f t="shared" si="57"/>
        <v>-1250.6832000000002</v>
      </c>
      <c r="AB1318" s="2"/>
    </row>
    <row r="1319" spans="20:28" x14ac:dyDescent="0.25">
      <c r="T1319">
        <f t="shared" si="56"/>
        <v>6</v>
      </c>
      <c r="V1319" s="3">
        <v>40396.916666666664</v>
      </c>
      <c r="W1319" s="27">
        <v>1</v>
      </c>
      <c r="X1319" s="2">
        <v>41.9</v>
      </c>
      <c r="Y1319" s="2">
        <v>62.88</v>
      </c>
      <c r="Z1319" s="2">
        <v>62.88</v>
      </c>
      <c r="AA1319">
        <f t="shared" si="57"/>
        <v>-1319.2224000000003</v>
      </c>
      <c r="AB1319" s="2"/>
    </row>
    <row r="1320" spans="20:28" x14ac:dyDescent="0.25">
      <c r="T1320">
        <f t="shared" si="56"/>
        <v>6</v>
      </c>
      <c r="V1320" s="3">
        <v>40396.958333333336</v>
      </c>
      <c r="W1320" s="27">
        <v>1</v>
      </c>
      <c r="X1320" s="2">
        <v>43.14</v>
      </c>
      <c r="Y1320" s="2">
        <v>62.88</v>
      </c>
      <c r="Z1320" s="2">
        <v>62.88</v>
      </c>
      <c r="AA1320">
        <f t="shared" si="57"/>
        <v>-1241.2512000000002</v>
      </c>
      <c r="AB1320" s="2"/>
    </row>
    <row r="1321" spans="20:28" x14ac:dyDescent="0.25">
      <c r="T1321">
        <f t="shared" si="56"/>
        <v>7</v>
      </c>
      <c r="V1321" s="3">
        <v>40397</v>
      </c>
      <c r="W1321" s="27">
        <v>1</v>
      </c>
      <c r="X1321" s="2">
        <v>45.47</v>
      </c>
      <c r="Y1321" s="2">
        <v>86.96</v>
      </c>
      <c r="Z1321" s="2">
        <v>86.96</v>
      </c>
      <c r="AA1321">
        <f t="shared" si="57"/>
        <v>-3607.9703999999992</v>
      </c>
    </row>
    <row r="1322" spans="20:28" x14ac:dyDescent="0.25">
      <c r="T1322">
        <f t="shared" si="56"/>
        <v>7</v>
      </c>
      <c r="V1322" s="3">
        <v>40397.041666666664</v>
      </c>
      <c r="W1322" s="27">
        <v>1</v>
      </c>
      <c r="X1322" s="2">
        <v>43.94</v>
      </c>
      <c r="Y1322" s="2">
        <v>86.96</v>
      </c>
      <c r="Z1322" s="2">
        <v>86.96</v>
      </c>
      <c r="AA1322">
        <f t="shared" si="57"/>
        <v>-3741.0191999999993</v>
      </c>
      <c r="AB1322" s="2"/>
    </row>
    <row r="1323" spans="20:28" x14ac:dyDescent="0.25">
      <c r="T1323">
        <f t="shared" si="56"/>
        <v>7</v>
      </c>
      <c r="V1323" s="3">
        <v>40397.083333333336</v>
      </c>
      <c r="W1323" s="27">
        <v>1</v>
      </c>
      <c r="X1323" s="2">
        <v>38.409999999999997</v>
      </c>
      <c r="Y1323" s="2">
        <v>86.96</v>
      </c>
      <c r="Z1323" s="2">
        <v>86.96</v>
      </c>
      <c r="AA1323">
        <f t="shared" si="57"/>
        <v>-4221.9079999999994</v>
      </c>
      <c r="AB1323" s="2"/>
    </row>
    <row r="1324" spans="20:28" x14ac:dyDescent="0.25">
      <c r="T1324">
        <f t="shared" si="56"/>
        <v>7</v>
      </c>
      <c r="V1324" s="3">
        <v>40397.125</v>
      </c>
      <c r="W1324" s="27">
        <v>1</v>
      </c>
      <c r="X1324" s="2">
        <v>38.409999999999997</v>
      </c>
      <c r="Y1324" s="2">
        <v>86.96</v>
      </c>
      <c r="Z1324" s="2">
        <v>86.96</v>
      </c>
      <c r="AA1324">
        <f t="shared" si="57"/>
        <v>-4221.9079999999994</v>
      </c>
      <c r="AB1324" s="2"/>
    </row>
    <row r="1325" spans="20:28" x14ac:dyDescent="0.25">
      <c r="T1325">
        <f t="shared" si="56"/>
        <v>7</v>
      </c>
      <c r="V1325" s="3">
        <v>40397.166666666664</v>
      </c>
      <c r="W1325" s="27">
        <v>1</v>
      </c>
      <c r="X1325" s="2">
        <v>36.29</v>
      </c>
      <c r="Y1325" s="2">
        <v>86.96</v>
      </c>
      <c r="Z1325" s="2">
        <v>86.96</v>
      </c>
      <c r="AA1325">
        <f t="shared" si="57"/>
        <v>-4406.2631999999994</v>
      </c>
      <c r="AB1325" s="2"/>
    </row>
    <row r="1326" spans="20:28" x14ac:dyDescent="0.25">
      <c r="T1326">
        <f t="shared" si="56"/>
        <v>7</v>
      </c>
      <c r="V1326" s="3">
        <v>40397.208333333336</v>
      </c>
      <c r="W1326" s="27">
        <v>1</v>
      </c>
      <c r="X1326" s="2">
        <v>27.37</v>
      </c>
      <c r="Y1326" s="2">
        <v>86.96</v>
      </c>
      <c r="Z1326" s="2">
        <v>86.96</v>
      </c>
      <c r="AA1326">
        <f t="shared" si="57"/>
        <v>-5181.9463999999989</v>
      </c>
      <c r="AB1326" s="2"/>
    </row>
    <row r="1327" spans="20:28" x14ac:dyDescent="0.25">
      <c r="T1327">
        <f t="shared" si="56"/>
        <v>7</v>
      </c>
      <c r="V1327" s="3">
        <v>40397.25</v>
      </c>
      <c r="W1327" s="27">
        <v>1</v>
      </c>
      <c r="X1327" s="2">
        <v>31.79</v>
      </c>
      <c r="Y1327" s="2">
        <v>86.96</v>
      </c>
      <c r="Z1327" s="2">
        <v>86.96</v>
      </c>
      <c r="AA1327">
        <f t="shared" si="57"/>
        <v>-4797.5831999999991</v>
      </c>
      <c r="AB1327" s="2"/>
    </row>
    <row r="1328" spans="20:28" x14ac:dyDescent="0.25">
      <c r="T1328">
        <f t="shared" si="56"/>
        <v>7</v>
      </c>
      <c r="V1328" s="3">
        <v>40397.291666666664</v>
      </c>
      <c r="W1328" s="27">
        <v>1</v>
      </c>
      <c r="X1328" s="2">
        <v>37.950000000000003</v>
      </c>
      <c r="Y1328" s="2">
        <v>86.96</v>
      </c>
      <c r="Z1328" s="2">
        <v>86.96</v>
      </c>
      <c r="AA1328">
        <f t="shared" si="57"/>
        <v>-4261.909599999999</v>
      </c>
      <c r="AB1328" s="2"/>
    </row>
    <row r="1329" spans="20:28" x14ac:dyDescent="0.25">
      <c r="T1329">
        <f t="shared" si="56"/>
        <v>7</v>
      </c>
      <c r="U1329" t="s">
        <v>199</v>
      </c>
      <c r="V1329" s="3">
        <v>40397.333333333336</v>
      </c>
      <c r="W1329" s="27">
        <v>1</v>
      </c>
      <c r="X1329" s="2">
        <v>38.85</v>
      </c>
      <c r="Y1329" s="2">
        <v>86.96</v>
      </c>
      <c r="Z1329" s="2">
        <v>86.96</v>
      </c>
      <c r="AA1329">
        <f t="shared" si="57"/>
        <v>-4183.6455999999989</v>
      </c>
      <c r="AB1329" s="2"/>
    </row>
    <row r="1330" spans="20:28" x14ac:dyDescent="0.25">
      <c r="T1330">
        <f t="shared" si="56"/>
        <v>7</v>
      </c>
      <c r="U1330" t="s">
        <v>199</v>
      </c>
      <c r="V1330" s="3">
        <v>40397.375</v>
      </c>
      <c r="W1330" s="27">
        <v>1</v>
      </c>
      <c r="X1330" s="2">
        <v>39.97</v>
      </c>
      <c r="Y1330" s="2">
        <v>86.96</v>
      </c>
      <c r="Z1330" s="2">
        <v>86.96</v>
      </c>
      <c r="AA1330">
        <f t="shared" si="57"/>
        <v>-4086.2503999999994</v>
      </c>
      <c r="AB1330" s="2"/>
    </row>
    <row r="1331" spans="20:28" x14ac:dyDescent="0.25">
      <c r="T1331">
        <f t="shared" si="56"/>
        <v>7</v>
      </c>
      <c r="U1331" t="s">
        <v>199</v>
      </c>
      <c r="V1331" s="3">
        <v>40397.416666666664</v>
      </c>
      <c r="W1331" s="27">
        <v>1</v>
      </c>
      <c r="X1331" s="2">
        <v>41.1</v>
      </c>
      <c r="Y1331" s="2">
        <v>86.96</v>
      </c>
      <c r="Z1331" s="2">
        <v>86.96</v>
      </c>
      <c r="AA1331">
        <f t="shared" si="57"/>
        <v>-3987.9855999999991</v>
      </c>
      <c r="AB1331" s="2"/>
    </row>
    <row r="1332" spans="20:28" x14ac:dyDescent="0.25">
      <c r="T1332">
        <f t="shared" si="56"/>
        <v>7</v>
      </c>
      <c r="U1332" t="s">
        <v>199</v>
      </c>
      <c r="V1332" s="3">
        <v>40397.458333333336</v>
      </c>
      <c r="W1332" s="27">
        <v>1</v>
      </c>
      <c r="X1332" s="2">
        <v>40.869999999999997</v>
      </c>
      <c r="Y1332" s="2">
        <v>86.96</v>
      </c>
      <c r="Z1332" s="2">
        <v>86.96</v>
      </c>
      <c r="AA1332">
        <f t="shared" si="57"/>
        <v>-4007.9863999999993</v>
      </c>
      <c r="AB1332" s="2"/>
    </row>
    <row r="1333" spans="20:28" x14ac:dyDescent="0.25">
      <c r="T1333">
        <f t="shared" si="56"/>
        <v>7</v>
      </c>
      <c r="U1333" t="s">
        <v>199</v>
      </c>
      <c r="V1333" s="3">
        <v>40397.5</v>
      </c>
      <c r="W1333" s="27">
        <v>1</v>
      </c>
      <c r="X1333" s="2">
        <v>40.49</v>
      </c>
      <c r="Y1333" s="2">
        <v>86.96</v>
      </c>
      <c r="Z1333" s="2">
        <v>86.96</v>
      </c>
      <c r="AA1333">
        <f t="shared" si="57"/>
        <v>-4041.031199999999</v>
      </c>
      <c r="AB1333" s="2"/>
    </row>
    <row r="1334" spans="20:28" x14ac:dyDescent="0.25">
      <c r="T1334">
        <f t="shared" si="56"/>
        <v>7</v>
      </c>
      <c r="U1334" t="s">
        <v>199</v>
      </c>
      <c r="V1334" s="3">
        <v>40397.541666666664</v>
      </c>
      <c r="W1334" s="27">
        <v>1</v>
      </c>
      <c r="X1334" s="2">
        <v>38.43</v>
      </c>
      <c r="Y1334" s="2">
        <v>86.96</v>
      </c>
      <c r="Z1334" s="2">
        <v>86.96</v>
      </c>
      <c r="AA1334">
        <f t="shared" si="57"/>
        <v>-4220.1687999999995</v>
      </c>
      <c r="AB1334" s="2"/>
    </row>
    <row r="1335" spans="20:28" x14ac:dyDescent="0.25">
      <c r="T1335">
        <f t="shared" si="56"/>
        <v>7</v>
      </c>
      <c r="U1335" t="s">
        <v>199</v>
      </c>
      <c r="V1335" s="3">
        <v>40397.583333333336</v>
      </c>
      <c r="W1335" s="27">
        <v>1</v>
      </c>
      <c r="X1335" s="2">
        <v>38.299999999999997</v>
      </c>
      <c r="Y1335" s="2">
        <v>86.96</v>
      </c>
      <c r="Z1335" s="2">
        <v>86.96</v>
      </c>
      <c r="AA1335">
        <f t="shared" si="57"/>
        <v>-4231.4735999999994</v>
      </c>
      <c r="AB1335" s="2"/>
    </row>
    <row r="1336" spans="20:28" x14ac:dyDescent="0.25">
      <c r="T1336">
        <f t="shared" si="56"/>
        <v>7</v>
      </c>
      <c r="U1336" t="s">
        <v>199</v>
      </c>
      <c r="V1336" s="3">
        <v>40397.625</v>
      </c>
      <c r="W1336" s="27">
        <v>1</v>
      </c>
      <c r="X1336" s="2">
        <v>36.69</v>
      </c>
      <c r="Y1336" s="2">
        <v>86.96</v>
      </c>
      <c r="Z1336" s="2">
        <v>86.96</v>
      </c>
      <c r="AA1336">
        <f t="shared" si="57"/>
        <v>-4371.4791999999998</v>
      </c>
      <c r="AB1336" s="2"/>
    </row>
    <row r="1337" spans="20:28" x14ac:dyDescent="0.25">
      <c r="T1337">
        <f t="shared" si="56"/>
        <v>7</v>
      </c>
      <c r="U1337" t="s">
        <v>199</v>
      </c>
      <c r="V1337" s="3">
        <v>40397.666666666664</v>
      </c>
      <c r="W1337" s="27">
        <v>1</v>
      </c>
      <c r="X1337" s="2">
        <v>37.729999999999997</v>
      </c>
      <c r="Y1337" s="2">
        <v>86.96</v>
      </c>
      <c r="Z1337" s="2">
        <v>86.96</v>
      </c>
      <c r="AA1337">
        <f t="shared" si="57"/>
        <v>-4281.0407999999998</v>
      </c>
      <c r="AB1337" s="2"/>
    </row>
    <row r="1338" spans="20:28" x14ac:dyDescent="0.25">
      <c r="T1338">
        <f t="shared" si="56"/>
        <v>7</v>
      </c>
      <c r="U1338" t="s">
        <v>199</v>
      </c>
      <c r="V1338" s="3">
        <v>40397.708333333336</v>
      </c>
      <c r="W1338" s="27">
        <v>1</v>
      </c>
      <c r="X1338" s="2">
        <v>38.9</v>
      </c>
      <c r="Y1338" s="2">
        <v>86.96</v>
      </c>
      <c r="Z1338" s="2">
        <v>86.96</v>
      </c>
      <c r="AA1338">
        <f t="shared" si="57"/>
        <v>-4179.297599999999</v>
      </c>
      <c r="AB1338" s="2"/>
    </row>
    <row r="1339" spans="20:28" x14ac:dyDescent="0.25">
      <c r="T1339">
        <f t="shared" si="56"/>
        <v>7</v>
      </c>
      <c r="U1339" t="s">
        <v>199</v>
      </c>
      <c r="V1339" s="3">
        <v>40397.75</v>
      </c>
      <c r="W1339" s="27">
        <v>1</v>
      </c>
      <c r="X1339" s="2">
        <v>40.630000000000003</v>
      </c>
      <c r="Y1339" s="2">
        <v>86.96</v>
      </c>
      <c r="Z1339" s="2">
        <v>86.96</v>
      </c>
      <c r="AA1339">
        <f t="shared" si="57"/>
        <v>-4028.8567999999991</v>
      </c>
      <c r="AB1339" s="2"/>
    </row>
    <row r="1340" spans="20:28" x14ac:dyDescent="0.25">
      <c r="T1340">
        <f t="shared" si="56"/>
        <v>7</v>
      </c>
      <c r="U1340" t="s">
        <v>199</v>
      </c>
      <c r="V1340" s="3">
        <v>40397.791666666664</v>
      </c>
      <c r="W1340" s="27">
        <v>1</v>
      </c>
      <c r="X1340" s="2">
        <v>39.92</v>
      </c>
      <c r="Y1340" s="2">
        <v>86.96</v>
      </c>
      <c r="Z1340" s="2">
        <v>86.96</v>
      </c>
      <c r="AA1340">
        <f t="shared" si="57"/>
        <v>-4090.5983999999989</v>
      </c>
      <c r="AB1340" s="2"/>
    </row>
    <row r="1341" spans="20:28" x14ac:dyDescent="0.25">
      <c r="T1341">
        <f t="shared" si="56"/>
        <v>7</v>
      </c>
      <c r="V1341" s="3">
        <v>40397.833333333336</v>
      </c>
      <c r="W1341" s="27">
        <v>1</v>
      </c>
      <c r="X1341" s="2">
        <v>38.729999999999997</v>
      </c>
      <c r="Y1341" s="2">
        <v>86.96</v>
      </c>
      <c r="Z1341" s="2">
        <v>86.96</v>
      </c>
      <c r="AA1341">
        <f t="shared" si="57"/>
        <v>-4194.0807999999997</v>
      </c>
      <c r="AB1341" s="2"/>
    </row>
    <row r="1342" spans="20:28" x14ac:dyDescent="0.25">
      <c r="T1342">
        <f t="shared" si="56"/>
        <v>7</v>
      </c>
      <c r="V1342" s="3">
        <v>40397.875</v>
      </c>
      <c r="W1342" s="27">
        <v>1</v>
      </c>
      <c r="X1342" s="2">
        <v>44.02</v>
      </c>
      <c r="Y1342" s="2">
        <v>86.96</v>
      </c>
      <c r="Z1342" s="2">
        <v>86.96</v>
      </c>
      <c r="AA1342">
        <f t="shared" si="57"/>
        <v>-3734.0623999999989</v>
      </c>
      <c r="AB1342" s="2"/>
    </row>
    <row r="1343" spans="20:28" x14ac:dyDescent="0.25">
      <c r="T1343">
        <f t="shared" si="56"/>
        <v>7</v>
      </c>
      <c r="V1343" s="3">
        <v>40397.916666666664</v>
      </c>
      <c r="W1343" s="27">
        <v>1</v>
      </c>
      <c r="X1343" s="2">
        <v>43.94</v>
      </c>
      <c r="Y1343" s="2">
        <v>86.96</v>
      </c>
      <c r="Z1343" s="2">
        <v>86.96</v>
      </c>
      <c r="AA1343">
        <f t="shared" si="57"/>
        <v>-3741.0191999999993</v>
      </c>
      <c r="AB1343" s="2"/>
    </row>
    <row r="1344" spans="20:28" x14ac:dyDescent="0.25">
      <c r="T1344">
        <f t="shared" si="56"/>
        <v>7</v>
      </c>
      <c r="V1344" s="3">
        <v>40397.958333333336</v>
      </c>
      <c r="W1344" s="27">
        <v>1</v>
      </c>
      <c r="X1344" s="2">
        <v>44.36</v>
      </c>
      <c r="Y1344" s="2">
        <v>86.96</v>
      </c>
      <c r="Z1344" s="2">
        <v>86.96</v>
      </c>
      <c r="AA1344">
        <f t="shared" si="57"/>
        <v>-3704.4959999999992</v>
      </c>
      <c r="AB1344" s="2"/>
    </row>
    <row r="1345" spans="20:28" x14ac:dyDescent="0.25">
      <c r="T1345">
        <f t="shared" si="56"/>
        <v>1</v>
      </c>
      <c r="V1345" s="3">
        <v>40398</v>
      </c>
      <c r="W1345" s="27">
        <v>1</v>
      </c>
      <c r="X1345" s="2">
        <v>37.03</v>
      </c>
      <c r="Y1345" s="2">
        <v>25.48</v>
      </c>
      <c r="Z1345" s="2">
        <v>25.48</v>
      </c>
      <c r="AA1345">
        <f t="shared" si="57"/>
        <v>294.29400000000004</v>
      </c>
    </row>
    <row r="1346" spans="20:28" x14ac:dyDescent="0.25">
      <c r="T1346">
        <f t="shared" ref="T1346:T1409" si="58">WEEKDAY(V1346)</f>
        <v>1</v>
      </c>
      <c r="V1346" s="3">
        <v>40398.041666666664</v>
      </c>
      <c r="W1346" s="27">
        <v>1</v>
      </c>
      <c r="X1346" s="2">
        <v>31.94</v>
      </c>
      <c r="Y1346" s="2">
        <v>25.48</v>
      </c>
      <c r="Z1346" s="2">
        <v>25.48</v>
      </c>
      <c r="AA1346">
        <f t="shared" ref="AA1346:AA1409" si="59">W1346*Y1346*(X1346-Z1346)</f>
        <v>164.60080000000002</v>
      </c>
      <c r="AB1346" s="2"/>
    </row>
    <row r="1347" spans="20:28" x14ac:dyDescent="0.25">
      <c r="T1347">
        <f t="shared" si="58"/>
        <v>1</v>
      </c>
      <c r="V1347" s="3">
        <v>40398.083333333336</v>
      </c>
      <c r="W1347" s="27">
        <v>1</v>
      </c>
      <c r="X1347" s="2">
        <v>31.58</v>
      </c>
      <c r="Y1347" s="2">
        <v>25.48</v>
      </c>
      <c r="Z1347" s="2">
        <v>25.48</v>
      </c>
      <c r="AA1347">
        <f t="shared" si="59"/>
        <v>155.42799999999994</v>
      </c>
      <c r="AB1347" s="2"/>
    </row>
    <row r="1348" spans="20:28" x14ac:dyDescent="0.25">
      <c r="T1348">
        <f t="shared" si="58"/>
        <v>1</v>
      </c>
      <c r="V1348" s="3">
        <v>40398.125</v>
      </c>
      <c r="W1348" s="27">
        <v>1</v>
      </c>
      <c r="X1348" s="2">
        <v>27.45</v>
      </c>
      <c r="Y1348" s="2">
        <v>25.48</v>
      </c>
      <c r="Z1348" s="2">
        <v>25.48</v>
      </c>
      <c r="AA1348">
        <f t="shared" si="59"/>
        <v>50.19559999999997</v>
      </c>
      <c r="AB1348" s="2"/>
    </row>
    <row r="1349" spans="20:28" x14ac:dyDescent="0.25">
      <c r="T1349">
        <f t="shared" si="58"/>
        <v>1</v>
      </c>
      <c r="V1349" s="3">
        <v>40398.166666666664</v>
      </c>
      <c r="W1349" s="27">
        <v>1</v>
      </c>
      <c r="X1349" s="2">
        <v>26.31</v>
      </c>
      <c r="Y1349" s="2">
        <v>25.48</v>
      </c>
      <c r="Z1349" s="2">
        <v>25.48</v>
      </c>
      <c r="AA1349">
        <f t="shared" si="59"/>
        <v>21.148399999999956</v>
      </c>
      <c r="AB1349" s="2"/>
    </row>
    <row r="1350" spans="20:28" x14ac:dyDescent="0.25">
      <c r="T1350">
        <f t="shared" si="58"/>
        <v>1</v>
      </c>
      <c r="V1350" s="3">
        <v>40398.208333333336</v>
      </c>
      <c r="W1350" s="27">
        <v>1</v>
      </c>
      <c r="X1350" s="2">
        <v>12.54</v>
      </c>
      <c r="Y1350" s="2">
        <v>25.48</v>
      </c>
      <c r="Z1350" s="2">
        <v>25.48</v>
      </c>
      <c r="AA1350">
        <f t="shared" si="59"/>
        <v>-329.71120000000002</v>
      </c>
      <c r="AB1350" s="2"/>
    </row>
    <row r="1351" spans="20:28" x14ac:dyDescent="0.25">
      <c r="T1351">
        <f t="shared" si="58"/>
        <v>1</v>
      </c>
      <c r="V1351" s="3">
        <v>40398.25</v>
      </c>
      <c r="W1351" s="27">
        <v>1</v>
      </c>
      <c r="X1351" s="2">
        <v>26.75</v>
      </c>
      <c r="Y1351" s="2">
        <v>25.48</v>
      </c>
      <c r="Z1351" s="2">
        <v>25.48</v>
      </c>
      <c r="AA1351">
        <f t="shared" si="59"/>
        <v>32.359599999999986</v>
      </c>
      <c r="AB1351" s="2"/>
    </row>
    <row r="1352" spans="20:28" x14ac:dyDescent="0.25">
      <c r="T1352">
        <f t="shared" si="58"/>
        <v>1</v>
      </c>
      <c r="V1352" s="3">
        <v>40398.291666666664</v>
      </c>
      <c r="W1352" s="27">
        <v>1</v>
      </c>
      <c r="X1352" s="2">
        <v>31.28</v>
      </c>
      <c r="Y1352" s="2">
        <v>25.48</v>
      </c>
      <c r="Z1352" s="2">
        <v>25.48</v>
      </c>
      <c r="AA1352">
        <f t="shared" si="59"/>
        <v>147.78400000000002</v>
      </c>
      <c r="AB1352" s="2"/>
    </row>
    <row r="1353" spans="20:28" x14ac:dyDescent="0.25">
      <c r="T1353">
        <f t="shared" si="58"/>
        <v>1</v>
      </c>
      <c r="U1353" t="s">
        <v>199</v>
      </c>
      <c r="V1353" s="3">
        <v>40398.333333333336</v>
      </c>
      <c r="W1353" s="27">
        <v>1</v>
      </c>
      <c r="X1353" s="2">
        <v>27.04</v>
      </c>
      <c r="Y1353" s="2">
        <v>25.48</v>
      </c>
      <c r="Z1353" s="2">
        <v>25.48</v>
      </c>
      <c r="AA1353">
        <f t="shared" si="59"/>
        <v>39.748799999999967</v>
      </c>
      <c r="AB1353" s="2"/>
    </row>
    <row r="1354" spans="20:28" x14ac:dyDescent="0.25">
      <c r="T1354">
        <f t="shared" si="58"/>
        <v>1</v>
      </c>
      <c r="U1354" t="s">
        <v>199</v>
      </c>
      <c r="V1354" s="3">
        <v>40398.375</v>
      </c>
      <c r="W1354" s="27">
        <v>1</v>
      </c>
      <c r="X1354" s="2">
        <v>31.9</v>
      </c>
      <c r="Y1354" s="2">
        <v>25.48</v>
      </c>
      <c r="Z1354" s="2">
        <v>25.48</v>
      </c>
      <c r="AA1354">
        <f t="shared" si="59"/>
        <v>163.58159999999995</v>
      </c>
      <c r="AB1354" s="2"/>
    </row>
    <row r="1355" spans="20:28" x14ac:dyDescent="0.25">
      <c r="T1355">
        <f t="shared" si="58"/>
        <v>1</v>
      </c>
      <c r="U1355" t="s">
        <v>199</v>
      </c>
      <c r="V1355" s="3">
        <v>40398.416666666664</v>
      </c>
      <c r="W1355" s="27">
        <v>1</v>
      </c>
      <c r="X1355" s="2">
        <v>35.19</v>
      </c>
      <c r="Y1355" s="2">
        <v>25.48</v>
      </c>
      <c r="Z1355" s="2">
        <v>25.48</v>
      </c>
      <c r="AA1355">
        <f t="shared" si="59"/>
        <v>247.41079999999994</v>
      </c>
      <c r="AB1355" s="2"/>
    </row>
    <row r="1356" spans="20:28" x14ac:dyDescent="0.25">
      <c r="T1356">
        <f t="shared" si="58"/>
        <v>1</v>
      </c>
      <c r="U1356" t="s">
        <v>199</v>
      </c>
      <c r="V1356" s="3">
        <v>40398.458333333336</v>
      </c>
      <c r="W1356" s="27">
        <v>1</v>
      </c>
      <c r="X1356" s="2">
        <v>37.979999999999997</v>
      </c>
      <c r="Y1356" s="2">
        <v>25.48</v>
      </c>
      <c r="Z1356" s="2">
        <v>25.48</v>
      </c>
      <c r="AA1356">
        <f t="shared" si="59"/>
        <v>318.49999999999994</v>
      </c>
      <c r="AB1356" s="2"/>
    </row>
    <row r="1357" spans="20:28" x14ac:dyDescent="0.25">
      <c r="T1357">
        <f t="shared" si="58"/>
        <v>1</v>
      </c>
      <c r="U1357" t="s">
        <v>199</v>
      </c>
      <c r="V1357" s="3">
        <v>40398.5</v>
      </c>
      <c r="W1357" s="27">
        <v>1</v>
      </c>
      <c r="X1357" s="2">
        <v>36.94</v>
      </c>
      <c r="Y1357" s="2">
        <v>25.48</v>
      </c>
      <c r="Z1357" s="2">
        <v>25.48</v>
      </c>
      <c r="AA1357">
        <f t="shared" si="59"/>
        <v>292.00079999999991</v>
      </c>
      <c r="AB1357" s="2"/>
    </row>
    <row r="1358" spans="20:28" x14ac:dyDescent="0.25">
      <c r="T1358">
        <f t="shared" si="58"/>
        <v>1</v>
      </c>
      <c r="U1358" t="s">
        <v>199</v>
      </c>
      <c r="V1358" s="3">
        <v>40398.541666666664</v>
      </c>
      <c r="W1358" s="27">
        <v>1</v>
      </c>
      <c r="X1358" s="2">
        <v>38.47</v>
      </c>
      <c r="Y1358" s="2">
        <v>25.48</v>
      </c>
      <c r="Z1358" s="2">
        <v>25.48</v>
      </c>
      <c r="AA1358">
        <f t="shared" si="59"/>
        <v>330.98519999999996</v>
      </c>
      <c r="AB1358" s="2"/>
    </row>
    <row r="1359" spans="20:28" x14ac:dyDescent="0.25">
      <c r="T1359">
        <f t="shared" si="58"/>
        <v>1</v>
      </c>
      <c r="U1359" t="s">
        <v>199</v>
      </c>
      <c r="V1359" s="3">
        <v>40398.583333333336</v>
      </c>
      <c r="W1359" s="27">
        <v>1</v>
      </c>
      <c r="X1359" s="2">
        <v>38.01</v>
      </c>
      <c r="Y1359" s="2">
        <v>25.48</v>
      </c>
      <c r="Z1359" s="2">
        <v>25.48</v>
      </c>
      <c r="AA1359">
        <f t="shared" si="59"/>
        <v>319.26439999999997</v>
      </c>
      <c r="AB1359" s="2"/>
    </row>
    <row r="1360" spans="20:28" x14ac:dyDescent="0.25">
      <c r="T1360">
        <f t="shared" si="58"/>
        <v>1</v>
      </c>
      <c r="U1360" t="s">
        <v>199</v>
      </c>
      <c r="V1360" s="3">
        <v>40398.625</v>
      </c>
      <c r="W1360" s="27">
        <v>1</v>
      </c>
      <c r="X1360" s="2">
        <v>38.130000000000003</v>
      </c>
      <c r="Y1360" s="2">
        <v>25.48</v>
      </c>
      <c r="Z1360" s="2">
        <v>25.48</v>
      </c>
      <c r="AA1360">
        <f t="shared" si="59"/>
        <v>322.32200000000006</v>
      </c>
      <c r="AB1360" s="2"/>
    </row>
    <row r="1361" spans="20:28" x14ac:dyDescent="0.25">
      <c r="T1361">
        <f t="shared" si="58"/>
        <v>1</v>
      </c>
      <c r="U1361" t="s">
        <v>199</v>
      </c>
      <c r="V1361" s="3">
        <v>40398.666666666664</v>
      </c>
      <c r="W1361" s="27">
        <v>1</v>
      </c>
      <c r="X1361" s="2">
        <v>38.17</v>
      </c>
      <c r="Y1361" s="2">
        <v>25.48</v>
      </c>
      <c r="Z1361" s="2">
        <v>25.48</v>
      </c>
      <c r="AA1361">
        <f t="shared" si="59"/>
        <v>323.34120000000001</v>
      </c>
      <c r="AB1361" s="2"/>
    </row>
    <row r="1362" spans="20:28" x14ac:dyDescent="0.25">
      <c r="T1362">
        <f t="shared" si="58"/>
        <v>1</v>
      </c>
      <c r="U1362" t="s">
        <v>199</v>
      </c>
      <c r="V1362" s="3">
        <v>40398.708333333336</v>
      </c>
      <c r="W1362" s="27">
        <v>1</v>
      </c>
      <c r="X1362" s="2">
        <v>41.14</v>
      </c>
      <c r="Y1362" s="2">
        <v>25.48</v>
      </c>
      <c r="Z1362" s="2">
        <v>25.48</v>
      </c>
      <c r="AA1362">
        <f t="shared" si="59"/>
        <v>399.01679999999999</v>
      </c>
      <c r="AB1362" s="2"/>
    </row>
    <row r="1363" spans="20:28" x14ac:dyDescent="0.25">
      <c r="T1363">
        <f t="shared" si="58"/>
        <v>1</v>
      </c>
      <c r="U1363" t="s">
        <v>199</v>
      </c>
      <c r="V1363" s="3">
        <v>40398.75</v>
      </c>
      <c r="W1363" s="27">
        <v>1</v>
      </c>
      <c r="X1363" s="2">
        <v>43.6</v>
      </c>
      <c r="Y1363" s="2">
        <v>25.48</v>
      </c>
      <c r="Z1363" s="2">
        <v>25.48</v>
      </c>
      <c r="AA1363">
        <f t="shared" si="59"/>
        <v>461.69760000000002</v>
      </c>
      <c r="AB1363" s="2"/>
    </row>
    <row r="1364" spans="20:28" x14ac:dyDescent="0.25">
      <c r="T1364">
        <f t="shared" si="58"/>
        <v>1</v>
      </c>
      <c r="U1364" t="s">
        <v>199</v>
      </c>
      <c r="V1364" s="3">
        <v>40398.791666666664</v>
      </c>
      <c r="W1364" s="27">
        <v>1</v>
      </c>
      <c r="X1364" s="2">
        <v>42.98</v>
      </c>
      <c r="Y1364" s="2">
        <v>25.48</v>
      </c>
      <c r="Z1364" s="2">
        <v>25.48</v>
      </c>
      <c r="AA1364">
        <f t="shared" si="59"/>
        <v>445.89999999999992</v>
      </c>
      <c r="AB1364" s="2"/>
    </row>
    <row r="1365" spans="20:28" x14ac:dyDescent="0.25">
      <c r="T1365">
        <f t="shared" si="58"/>
        <v>1</v>
      </c>
      <c r="V1365" s="3">
        <v>40398.833333333336</v>
      </c>
      <c r="W1365" s="27">
        <v>1</v>
      </c>
      <c r="X1365" s="2">
        <v>43.61</v>
      </c>
      <c r="Y1365" s="2">
        <v>25.48</v>
      </c>
      <c r="Z1365" s="2">
        <v>25.48</v>
      </c>
      <c r="AA1365">
        <f t="shared" si="59"/>
        <v>461.95239999999995</v>
      </c>
      <c r="AB1365" s="2"/>
    </row>
    <row r="1366" spans="20:28" x14ac:dyDescent="0.25">
      <c r="T1366">
        <f t="shared" si="58"/>
        <v>1</v>
      </c>
      <c r="V1366" s="3">
        <v>40398.875</v>
      </c>
      <c r="W1366" s="27">
        <v>1</v>
      </c>
      <c r="X1366" s="2">
        <v>44.25</v>
      </c>
      <c r="Y1366" s="2">
        <v>25.48</v>
      </c>
      <c r="Z1366" s="2">
        <v>25.48</v>
      </c>
      <c r="AA1366">
        <f t="shared" si="59"/>
        <v>478.25959999999998</v>
      </c>
      <c r="AB1366" s="2"/>
    </row>
    <row r="1367" spans="20:28" x14ac:dyDescent="0.25">
      <c r="T1367">
        <f t="shared" si="58"/>
        <v>1</v>
      </c>
      <c r="V1367" s="3">
        <v>40398.916666666664</v>
      </c>
      <c r="W1367" s="27">
        <v>1</v>
      </c>
      <c r="X1367" s="2">
        <v>44.12</v>
      </c>
      <c r="Y1367" s="2">
        <v>25.48</v>
      </c>
      <c r="Z1367" s="2">
        <v>25.48</v>
      </c>
      <c r="AA1367">
        <f t="shared" si="59"/>
        <v>474.94719999999995</v>
      </c>
      <c r="AB1367" s="2"/>
    </row>
    <row r="1368" spans="20:28" x14ac:dyDescent="0.25">
      <c r="T1368">
        <f t="shared" si="58"/>
        <v>1</v>
      </c>
      <c r="V1368" s="3">
        <v>40398.958333333336</v>
      </c>
      <c r="W1368" s="27">
        <v>1</v>
      </c>
      <c r="X1368" s="2">
        <v>37.869999999999997</v>
      </c>
      <c r="Y1368" s="2">
        <v>25.48</v>
      </c>
      <c r="Z1368" s="2">
        <v>25.48</v>
      </c>
      <c r="AA1368">
        <f t="shared" si="59"/>
        <v>315.69719999999995</v>
      </c>
      <c r="AB1368" s="2"/>
    </row>
    <row r="1369" spans="20:28" x14ac:dyDescent="0.25">
      <c r="T1369">
        <f t="shared" si="58"/>
        <v>2</v>
      </c>
      <c r="V1369" s="3">
        <v>40399</v>
      </c>
      <c r="W1369" s="27">
        <v>1</v>
      </c>
      <c r="X1369" s="2">
        <v>39.630000000000003</v>
      </c>
      <c r="Y1369" s="2">
        <v>6.15</v>
      </c>
      <c r="Z1369" s="2">
        <v>6.15</v>
      </c>
      <c r="AA1369">
        <f t="shared" si="59"/>
        <v>205.90200000000004</v>
      </c>
    </row>
    <row r="1370" spans="20:28" x14ac:dyDescent="0.25">
      <c r="T1370">
        <f t="shared" si="58"/>
        <v>2</v>
      </c>
      <c r="V1370" s="3">
        <v>40399.041666666664</v>
      </c>
      <c r="W1370" s="27">
        <v>1</v>
      </c>
      <c r="X1370" s="2">
        <v>36.76</v>
      </c>
      <c r="Y1370" s="2">
        <v>6.15</v>
      </c>
      <c r="Z1370" s="2">
        <v>6.15</v>
      </c>
      <c r="AA1370">
        <f t="shared" si="59"/>
        <v>188.25150000000002</v>
      </c>
      <c r="AB1370" s="2"/>
    </row>
    <row r="1371" spans="20:28" x14ac:dyDescent="0.25">
      <c r="T1371">
        <f t="shared" si="58"/>
        <v>2</v>
      </c>
      <c r="V1371" s="3">
        <v>40399.083333333336</v>
      </c>
      <c r="W1371" s="27">
        <v>1</v>
      </c>
      <c r="X1371" s="2">
        <v>32.83</v>
      </c>
      <c r="Y1371" s="2">
        <v>6.15</v>
      </c>
      <c r="Z1371" s="2">
        <v>6.15</v>
      </c>
      <c r="AA1371">
        <f t="shared" si="59"/>
        <v>164.08199999999999</v>
      </c>
      <c r="AB1371" s="2"/>
    </row>
    <row r="1372" spans="20:28" x14ac:dyDescent="0.25">
      <c r="T1372">
        <f t="shared" si="58"/>
        <v>2</v>
      </c>
      <c r="V1372" s="3">
        <v>40399.125</v>
      </c>
      <c r="W1372" s="27">
        <v>1</v>
      </c>
      <c r="X1372" s="2">
        <v>31.95</v>
      </c>
      <c r="Y1372" s="2">
        <v>6.15</v>
      </c>
      <c r="Z1372" s="2">
        <v>6.15</v>
      </c>
      <c r="AA1372">
        <f t="shared" si="59"/>
        <v>158.66999999999999</v>
      </c>
      <c r="AB1372" s="2"/>
    </row>
    <row r="1373" spans="20:28" x14ac:dyDescent="0.25">
      <c r="T1373">
        <f t="shared" si="58"/>
        <v>2</v>
      </c>
      <c r="V1373" s="3">
        <v>40399.166666666664</v>
      </c>
      <c r="W1373" s="27">
        <v>1</v>
      </c>
      <c r="X1373" s="2">
        <v>32.31</v>
      </c>
      <c r="Y1373" s="2">
        <v>6.15</v>
      </c>
      <c r="Z1373" s="2">
        <v>6.15</v>
      </c>
      <c r="AA1373">
        <f t="shared" si="59"/>
        <v>160.88400000000004</v>
      </c>
      <c r="AB1373" s="2"/>
    </row>
    <row r="1374" spans="20:28" x14ac:dyDescent="0.25">
      <c r="T1374">
        <f t="shared" si="58"/>
        <v>2</v>
      </c>
      <c r="V1374" s="3">
        <v>40399.208333333336</v>
      </c>
      <c r="W1374" s="27">
        <v>1</v>
      </c>
      <c r="X1374" s="2">
        <v>36.880000000000003</v>
      </c>
      <c r="Y1374" s="2">
        <v>6.15</v>
      </c>
      <c r="Z1374" s="2">
        <v>6.15</v>
      </c>
      <c r="AA1374">
        <f t="shared" si="59"/>
        <v>188.98950000000005</v>
      </c>
      <c r="AB1374" s="2"/>
    </row>
    <row r="1375" spans="20:28" x14ac:dyDescent="0.25">
      <c r="T1375">
        <f t="shared" si="58"/>
        <v>2</v>
      </c>
      <c r="V1375" s="3">
        <v>40399.25</v>
      </c>
      <c r="W1375" s="27">
        <v>1</v>
      </c>
      <c r="X1375" s="2">
        <v>42.35</v>
      </c>
      <c r="Y1375" s="2">
        <v>6.15</v>
      </c>
      <c r="Z1375" s="2">
        <v>6.15</v>
      </c>
      <c r="AA1375">
        <f t="shared" si="59"/>
        <v>222.63000000000002</v>
      </c>
      <c r="AB1375" s="2"/>
    </row>
    <row r="1376" spans="20:28" x14ac:dyDescent="0.25">
      <c r="T1376">
        <f t="shared" si="58"/>
        <v>2</v>
      </c>
      <c r="V1376" s="3">
        <v>40399.291666666664</v>
      </c>
      <c r="W1376" s="27">
        <v>1</v>
      </c>
      <c r="X1376" s="2">
        <v>45.31</v>
      </c>
      <c r="Y1376" s="2">
        <v>6.15</v>
      </c>
      <c r="Z1376" s="2">
        <v>6.15</v>
      </c>
      <c r="AA1376">
        <f t="shared" si="59"/>
        <v>240.83400000000003</v>
      </c>
      <c r="AB1376" s="2"/>
    </row>
    <row r="1377" spans="20:28" x14ac:dyDescent="0.25">
      <c r="T1377">
        <f t="shared" si="58"/>
        <v>2</v>
      </c>
      <c r="U1377" t="s">
        <v>199</v>
      </c>
      <c r="V1377" s="3">
        <v>40399.333333333336</v>
      </c>
      <c r="W1377" s="27">
        <v>1</v>
      </c>
      <c r="X1377" s="2">
        <v>45.96</v>
      </c>
      <c r="Y1377" s="2">
        <v>5.05</v>
      </c>
      <c r="Z1377" s="2">
        <v>17.399999999999999</v>
      </c>
      <c r="AA1377">
        <f t="shared" si="59"/>
        <v>144.22800000000001</v>
      </c>
      <c r="AB1377" s="2"/>
    </row>
    <row r="1378" spans="20:28" x14ac:dyDescent="0.25">
      <c r="T1378">
        <f t="shared" si="58"/>
        <v>2</v>
      </c>
      <c r="U1378" t="s">
        <v>199</v>
      </c>
      <c r="V1378" s="3">
        <v>40399.375</v>
      </c>
      <c r="W1378" s="27">
        <v>1</v>
      </c>
      <c r="X1378" s="2">
        <v>46.58</v>
      </c>
      <c r="Y1378" s="2">
        <v>5.05</v>
      </c>
      <c r="Z1378" s="2">
        <v>17.399999999999999</v>
      </c>
      <c r="AA1378">
        <f t="shared" si="59"/>
        <v>147.35899999999998</v>
      </c>
      <c r="AB1378" s="2"/>
    </row>
    <row r="1379" spans="20:28" x14ac:dyDescent="0.25">
      <c r="T1379">
        <f t="shared" si="58"/>
        <v>2</v>
      </c>
      <c r="U1379" t="s">
        <v>199</v>
      </c>
      <c r="V1379" s="3">
        <v>40399.416666666664</v>
      </c>
      <c r="W1379" s="27">
        <v>1</v>
      </c>
      <c r="X1379" s="2">
        <v>47.29</v>
      </c>
      <c r="Y1379" s="2">
        <v>5.05</v>
      </c>
      <c r="Z1379" s="2">
        <v>17.399999999999999</v>
      </c>
      <c r="AA1379">
        <f t="shared" si="59"/>
        <v>150.94450000000001</v>
      </c>
      <c r="AB1379" s="2"/>
    </row>
    <row r="1380" spans="20:28" x14ac:dyDescent="0.25">
      <c r="T1380">
        <f t="shared" si="58"/>
        <v>2</v>
      </c>
      <c r="U1380" t="s">
        <v>199</v>
      </c>
      <c r="V1380" s="3">
        <v>40399.458333333336</v>
      </c>
      <c r="W1380" s="27">
        <v>1</v>
      </c>
      <c r="X1380" s="2">
        <v>47.61</v>
      </c>
      <c r="Y1380" s="2">
        <v>5.05</v>
      </c>
      <c r="Z1380" s="2">
        <v>17.399999999999999</v>
      </c>
      <c r="AA1380">
        <f t="shared" si="59"/>
        <v>152.56049999999999</v>
      </c>
      <c r="AB1380" s="2"/>
    </row>
    <row r="1381" spans="20:28" x14ac:dyDescent="0.25">
      <c r="T1381">
        <f t="shared" si="58"/>
        <v>2</v>
      </c>
      <c r="U1381" t="s">
        <v>199</v>
      </c>
      <c r="V1381" s="3">
        <v>40399.5</v>
      </c>
      <c r="W1381" s="27">
        <v>1</v>
      </c>
      <c r="X1381" s="2">
        <v>47.05</v>
      </c>
      <c r="Y1381" s="2">
        <v>5.05</v>
      </c>
      <c r="Z1381" s="2">
        <v>17.399999999999999</v>
      </c>
      <c r="AA1381">
        <f t="shared" si="59"/>
        <v>149.73249999999999</v>
      </c>
      <c r="AB1381" s="2"/>
    </row>
    <row r="1382" spans="20:28" x14ac:dyDescent="0.25">
      <c r="T1382">
        <f t="shared" si="58"/>
        <v>2</v>
      </c>
      <c r="U1382" t="s">
        <v>199</v>
      </c>
      <c r="V1382" s="3">
        <v>40399.541666666664</v>
      </c>
      <c r="W1382" s="27">
        <v>1</v>
      </c>
      <c r="X1382" s="2">
        <v>46.57</v>
      </c>
      <c r="Y1382" s="2">
        <v>5.05</v>
      </c>
      <c r="Z1382" s="2">
        <v>17.399999999999999</v>
      </c>
      <c r="AA1382">
        <f t="shared" si="59"/>
        <v>147.30850000000001</v>
      </c>
      <c r="AB1382" s="2"/>
    </row>
    <row r="1383" spans="20:28" x14ac:dyDescent="0.25">
      <c r="T1383">
        <f t="shared" si="58"/>
        <v>2</v>
      </c>
      <c r="U1383" t="s">
        <v>199</v>
      </c>
      <c r="V1383" s="3">
        <v>40399.583333333336</v>
      </c>
      <c r="W1383" s="27">
        <v>1</v>
      </c>
      <c r="X1383" s="2">
        <v>46.49</v>
      </c>
      <c r="Y1383" s="2">
        <v>5.05</v>
      </c>
      <c r="Z1383" s="2">
        <v>17.399999999999999</v>
      </c>
      <c r="AA1383">
        <f t="shared" si="59"/>
        <v>146.90450000000001</v>
      </c>
      <c r="AB1383" s="2"/>
    </row>
    <row r="1384" spans="20:28" x14ac:dyDescent="0.25">
      <c r="T1384">
        <f t="shared" si="58"/>
        <v>2</v>
      </c>
      <c r="U1384" t="s">
        <v>199</v>
      </c>
      <c r="V1384" s="3">
        <v>40399.625</v>
      </c>
      <c r="W1384" s="27">
        <v>1</v>
      </c>
      <c r="X1384" s="2">
        <v>45.63</v>
      </c>
      <c r="Y1384" s="2">
        <v>5.05</v>
      </c>
      <c r="Z1384" s="2">
        <v>17.399999999999999</v>
      </c>
      <c r="AA1384">
        <f t="shared" si="59"/>
        <v>142.56150000000002</v>
      </c>
      <c r="AB1384" s="2"/>
    </row>
    <row r="1385" spans="20:28" x14ac:dyDescent="0.25">
      <c r="T1385">
        <f t="shared" si="58"/>
        <v>2</v>
      </c>
      <c r="U1385" t="s">
        <v>199</v>
      </c>
      <c r="V1385" s="3">
        <v>40399.666666666664</v>
      </c>
      <c r="W1385" s="27">
        <v>1</v>
      </c>
      <c r="X1385" s="2">
        <v>45.17</v>
      </c>
      <c r="Y1385" s="2">
        <v>5.05</v>
      </c>
      <c r="Z1385" s="2">
        <v>17.399999999999999</v>
      </c>
      <c r="AA1385">
        <f t="shared" si="59"/>
        <v>140.23850000000002</v>
      </c>
      <c r="AB1385" s="2"/>
    </row>
    <row r="1386" spans="20:28" x14ac:dyDescent="0.25">
      <c r="T1386">
        <f t="shared" si="58"/>
        <v>2</v>
      </c>
      <c r="U1386" t="s">
        <v>199</v>
      </c>
      <c r="V1386" s="3">
        <v>40399.708333333336</v>
      </c>
      <c r="W1386" s="27">
        <v>1</v>
      </c>
      <c r="X1386" s="2">
        <v>45.39</v>
      </c>
      <c r="Y1386" s="2">
        <v>5.05</v>
      </c>
      <c r="Z1386" s="2">
        <v>17.399999999999999</v>
      </c>
      <c r="AA1386">
        <f t="shared" si="59"/>
        <v>141.34950000000001</v>
      </c>
      <c r="AB1386" s="2"/>
    </row>
    <row r="1387" spans="20:28" x14ac:dyDescent="0.25">
      <c r="T1387">
        <f t="shared" si="58"/>
        <v>2</v>
      </c>
      <c r="U1387" t="s">
        <v>199</v>
      </c>
      <c r="V1387" s="3">
        <v>40399.75</v>
      </c>
      <c r="W1387" s="27">
        <v>1</v>
      </c>
      <c r="X1387" s="2">
        <v>44.91</v>
      </c>
      <c r="Y1387" s="2">
        <v>5.05</v>
      </c>
      <c r="Z1387" s="2">
        <v>17.399999999999999</v>
      </c>
      <c r="AA1387">
        <f t="shared" si="59"/>
        <v>138.92549999999997</v>
      </c>
      <c r="AB1387" s="2"/>
    </row>
    <row r="1388" spans="20:28" x14ac:dyDescent="0.25">
      <c r="T1388">
        <f t="shared" si="58"/>
        <v>2</v>
      </c>
      <c r="U1388" t="s">
        <v>199</v>
      </c>
      <c r="V1388" s="3">
        <v>40399.791666666664</v>
      </c>
      <c r="W1388" s="27">
        <v>1</v>
      </c>
      <c r="X1388" s="2">
        <v>45.49</v>
      </c>
      <c r="Y1388" s="2">
        <v>5.05</v>
      </c>
      <c r="Z1388" s="2">
        <v>17.399999999999999</v>
      </c>
      <c r="AA1388">
        <f t="shared" si="59"/>
        <v>141.8545</v>
      </c>
      <c r="AB1388" s="2"/>
    </row>
    <row r="1389" spans="20:28" x14ac:dyDescent="0.25">
      <c r="T1389">
        <f t="shared" si="58"/>
        <v>2</v>
      </c>
      <c r="V1389" s="3">
        <v>40399.833333333336</v>
      </c>
      <c r="W1389" s="27">
        <v>1</v>
      </c>
      <c r="X1389" s="2">
        <v>45.56</v>
      </c>
      <c r="Y1389" s="2">
        <v>6.15</v>
      </c>
      <c r="Z1389" s="2">
        <v>6.15</v>
      </c>
      <c r="AA1389">
        <f t="shared" si="59"/>
        <v>242.37150000000003</v>
      </c>
      <c r="AB1389" s="2"/>
    </row>
    <row r="1390" spans="20:28" x14ac:dyDescent="0.25">
      <c r="T1390">
        <f t="shared" si="58"/>
        <v>2</v>
      </c>
      <c r="V1390" s="3">
        <v>40399.875</v>
      </c>
      <c r="W1390" s="27">
        <v>1</v>
      </c>
      <c r="X1390" s="2">
        <v>45.6</v>
      </c>
      <c r="Y1390" s="2">
        <v>6.15</v>
      </c>
      <c r="Z1390" s="2">
        <v>6.15</v>
      </c>
      <c r="AA1390">
        <f t="shared" si="59"/>
        <v>242.61750000000004</v>
      </c>
      <c r="AB1390" s="2"/>
    </row>
    <row r="1391" spans="20:28" x14ac:dyDescent="0.25">
      <c r="T1391">
        <f t="shared" si="58"/>
        <v>2</v>
      </c>
      <c r="V1391" s="3">
        <v>40399.916666666664</v>
      </c>
      <c r="W1391" s="27">
        <v>1</v>
      </c>
      <c r="X1391" s="2">
        <v>45.41</v>
      </c>
      <c r="Y1391" s="2">
        <v>6.15</v>
      </c>
      <c r="Z1391" s="2">
        <v>6.15</v>
      </c>
      <c r="AA1391">
        <f t="shared" si="59"/>
        <v>241.44900000000001</v>
      </c>
      <c r="AB1391" s="2"/>
    </row>
    <row r="1392" spans="20:28" x14ac:dyDescent="0.25">
      <c r="T1392">
        <f t="shared" si="58"/>
        <v>2</v>
      </c>
      <c r="V1392" s="3">
        <v>40399.958333333336</v>
      </c>
      <c r="W1392" s="27">
        <v>1</v>
      </c>
      <c r="X1392" s="2">
        <v>40.97</v>
      </c>
      <c r="Y1392" s="2">
        <v>6.15</v>
      </c>
      <c r="Z1392" s="2">
        <v>6.15</v>
      </c>
      <c r="AA1392">
        <f t="shared" si="59"/>
        <v>214.143</v>
      </c>
      <c r="AB1392" s="2"/>
    </row>
    <row r="1393" spans="20:28" x14ac:dyDescent="0.25">
      <c r="T1393">
        <f t="shared" si="58"/>
        <v>3</v>
      </c>
      <c r="V1393" s="3">
        <v>40400</v>
      </c>
      <c r="W1393" s="27">
        <v>1</v>
      </c>
      <c r="X1393" s="2">
        <v>39.909999999999997</v>
      </c>
      <c r="Y1393" s="2">
        <v>12.32</v>
      </c>
      <c r="Z1393" s="2">
        <v>12.32</v>
      </c>
      <c r="AA1393">
        <f t="shared" si="59"/>
        <v>339.90879999999999</v>
      </c>
    </row>
    <row r="1394" spans="20:28" x14ac:dyDescent="0.25">
      <c r="T1394">
        <f t="shared" si="58"/>
        <v>3</v>
      </c>
      <c r="V1394" s="3">
        <v>40400.041666666664</v>
      </c>
      <c r="W1394" s="27">
        <v>1</v>
      </c>
      <c r="X1394" s="2">
        <v>38.31</v>
      </c>
      <c r="Y1394" s="2">
        <v>12.32</v>
      </c>
      <c r="Z1394" s="2">
        <v>12.32</v>
      </c>
      <c r="AA1394">
        <f t="shared" si="59"/>
        <v>320.19680000000005</v>
      </c>
      <c r="AB1394" s="2"/>
    </row>
    <row r="1395" spans="20:28" x14ac:dyDescent="0.25">
      <c r="T1395">
        <f t="shared" si="58"/>
        <v>3</v>
      </c>
      <c r="V1395" s="3">
        <v>40400.083333333336</v>
      </c>
      <c r="W1395" s="27">
        <v>1</v>
      </c>
      <c r="X1395" s="2">
        <v>34.36</v>
      </c>
      <c r="Y1395" s="2">
        <v>12.32</v>
      </c>
      <c r="Z1395" s="2">
        <v>12.32</v>
      </c>
      <c r="AA1395">
        <f t="shared" si="59"/>
        <v>271.53280000000001</v>
      </c>
      <c r="AB1395" s="2"/>
    </row>
    <row r="1396" spans="20:28" x14ac:dyDescent="0.25">
      <c r="T1396">
        <f t="shared" si="58"/>
        <v>3</v>
      </c>
      <c r="V1396" s="3">
        <v>40400.125</v>
      </c>
      <c r="W1396" s="27">
        <v>1</v>
      </c>
      <c r="X1396" s="2">
        <v>34.15</v>
      </c>
      <c r="Y1396" s="2">
        <v>12.32</v>
      </c>
      <c r="Z1396" s="2">
        <v>12.32</v>
      </c>
      <c r="AA1396">
        <f t="shared" si="59"/>
        <v>268.94560000000001</v>
      </c>
      <c r="AB1396" s="2"/>
    </row>
    <row r="1397" spans="20:28" x14ac:dyDescent="0.25">
      <c r="T1397">
        <f t="shared" si="58"/>
        <v>3</v>
      </c>
      <c r="V1397" s="3">
        <v>40400.166666666664</v>
      </c>
      <c r="W1397" s="27">
        <v>1</v>
      </c>
      <c r="X1397" s="2">
        <v>37.32</v>
      </c>
      <c r="Y1397" s="2">
        <v>12.32</v>
      </c>
      <c r="Z1397" s="2">
        <v>12.32</v>
      </c>
      <c r="AA1397">
        <f t="shared" si="59"/>
        <v>308</v>
      </c>
      <c r="AB1397" s="2"/>
    </row>
    <row r="1398" spans="20:28" x14ac:dyDescent="0.25">
      <c r="T1398">
        <f t="shared" si="58"/>
        <v>3</v>
      </c>
      <c r="V1398" s="3">
        <v>40400.208333333336</v>
      </c>
      <c r="W1398" s="27">
        <v>1</v>
      </c>
      <c r="X1398" s="2">
        <v>39.43</v>
      </c>
      <c r="Y1398" s="2">
        <v>12.32</v>
      </c>
      <c r="Z1398" s="2">
        <v>12.32</v>
      </c>
      <c r="AA1398">
        <f t="shared" si="59"/>
        <v>333.99520000000001</v>
      </c>
      <c r="AB1398" s="2"/>
    </row>
    <row r="1399" spans="20:28" x14ac:dyDescent="0.25">
      <c r="T1399">
        <f t="shared" si="58"/>
        <v>3</v>
      </c>
      <c r="V1399" s="3">
        <v>40400.25</v>
      </c>
      <c r="W1399" s="27">
        <v>1</v>
      </c>
      <c r="X1399" s="2">
        <v>42.33</v>
      </c>
      <c r="Y1399" s="2">
        <v>12.32</v>
      </c>
      <c r="Z1399" s="2">
        <v>12.32</v>
      </c>
      <c r="AA1399">
        <f t="shared" si="59"/>
        <v>369.72319999999996</v>
      </c>
      <c r="AB1399" s="2"/>
    </row>
    <row r="1400" spans="20:28" x14ac:dyDescent="0.25">
      <c r="T1400">
        <f t="shared" si="58"/>
        <v>3</v>
      </c>
      <c r="V1400" s="3">
        <v>40400.291666666664</v>
      </c>
      <c r="W1400" s="27">
        <v>1</v>
      </c>
      <c r="X1400" s="2">
        <v>44.9</v>
      </c>
      <c r="Y1400" s="2">
        <v>12.32</v>
      </c>
      <c r="Z1400" s="2">
        <v>12.32</v>
      </c>
      <c r="AA1400">
        <f t="shared" si="59"/>
        <v>401.38560000000001</v>
      </c>
      <c r="AB1400" s="2"/>
    </row>
    <row r="1401" spans="20:28" x14ac:dyDescent="0.25">
      <c r="T1401">
        <f t="shared" si="58"/>
        <v>3</v>
      </c>
      <c r="U1401" t="s">
        <v>199</v>
      </c>
      <c r="V1401" s="3">
        <v>40400.333333333336</v>
      </c>
      <c r="W1401" s="27">
        <v>1</v>
      </c>
      <c r="X1401" s="2">
        <v>46.93</v>
      </c>
      <c r="Y1401" s="2">
        <v>4.78</v>
      </c>
      <c r="Z1401" s="2">
        <v>7.29</v>
      </c>
      <c r="AA1401">
        <f t="shared" si="59"/>
        <v>189.47920000000002</v>
      </c>
      <c r="AB1401" s="2"/>
    </row>
    <row r="1402" spans="20:28" x14ac:dyDescent="0.25">
      <c r="T1402">
        <f t="shared" si="58"/>
        <v>3</v>
      </c>
      <c r="U1402" t="s">
        <v>199</v>
      </c>
      <c r="V1402" s="3">
        <v>40400.375</v>
      </c>
      <c r="W1402" s="27">
        <v>1</v>
      </c>
      <c r="X1402" s="2">
        <v>47.56</v>
      </c>
      <c r="Y1402" s="2">
        <v>4.78</v>
      </c>
      <c r="Z1402" s="2">
        <v>7.29</v>
      </c>
      <c r="AA1402">
        <f t="shared" si="59"/>
        <v>192.49060000000003</v>
      </c>
      <c r="AB1402" s="2"/>
    </row>
    <row r="1403" spans="20:28" x14ac:dyDescent="0.25">
      <c r="T1403">
        <f t="shared" si="58"/>
        <v>3</v>
      </c>
      <c r="U1403" t="s">
        <v>199</v>
      </c>
      <c r="V1403" s="3">
        <v>40400.416666666664</v>
      </c>
      <c r="W1403" s="27">
        <v>1</v>
      </c>
      <c r="X1403" s="2">
        <v>48.04</v>
      </c>
      <c r="Y1403" s="2">
        <v>4.78</v>
      </c>
      <c r="Z1403" s="2">
        <v>7.29</v>
      </c>
      <c r="AA1403">
        <f t="shared" si="59"/>
        <v>194.785</v>
      </c>
      <c r="AB1403" s="2"/>
    </row>
    <row r="1404" spans="20:28" x14ac:dyDescent="0.25">
      <c r="T1404">
        <f t="shared" si="58"/>
        <v>3</v>
      </c>
      <c r="U1404" t="s">
        <v>199</v>
      </c>
      <c r="V1404" s="3">
        <v>40400.458333333336</v>
      </c>
      <c r="W1404" s="27">
        <v>1</v>
      </c>
      <c r="X1404" s="2">
        <v>48.37</v>
      </c>
      <c r="Y1404" s="2">
        <v>4.78</v>
      </c>
      <c r="Z1404" s="2">
        <v>7.29</v>
      </c>
      <c r="AA1404">
        <f t="shared" si="59"/>
        <v>196.36240000000001</v>
      </c>
      <c r="AB1404" s="2"/>
    </row>
    <row r="1405" spans="20:28" x14ac:dyDescent="0.25">
      <c r="T1405">
        <f t="shared" si="58"/>
        <v>3</v>
      </c>
      <c r="U1405" t="s">
        <v>199</v>
      </c>
      <c r="V1405" s="3">
        <v>40400.5</v>
      </c>
      <c r="W1405" s="27">
        <v>1</v>
      </c>
      <c r="X1405" s="2">
        <v>48.14</v>
      </c>
      <c r="Y1405" s="2">
        <v>4.78</v>
      </c>
      <c r="Z1405" s="2">
        <v>7.29</v>
      </c>
      <c r="AA1405">
        <f t="shared" si="59"/>
        <v>195.26300000000001</v>
      </c>
      <c r="AB1405" s="2"/>
    </row>
    <row r="1406" spans="20:28" x14ac:dyDescent="0.25">
      <c r="T1406">
        <f t="shared" si="58"/>
        <v>3</v>
      </c>
      <c r="U1406" t="s">
        <v>199</v>
      </c>
      <c r="V1406" s="3">
        <v>40400.541666666664</v>
      </c>
      <c r="W1406" s="27">
        <v>1</v>
      </c>
      <c r="X1406" s="2">
        <v>47.68</v>
      </c>
      <c r="Y1406" s="2">
        <v>4.78</v>
      </c>
      <c r="Z1406" s="2">
        <v>7.29</v>
      </c>
      <c r="AA1406">
        <f t="shared" si="59"/>
        <v>193.0642</v>
      </c>
      <c r="AB1406" s="2"/>
    </row>
    <row r="1407" spans="20:28" x14ac:dyDescent="0.25">
      <c r="T1407">
        <f t="shared" si="58"/>
        <v>3</v>
      </c>
      <c r="U1407" t="s">
        <v>199</v>
      </c>
      <c r="V1407" s="3">
        <v>40400.583333333336</v>
      </c>
      <c r="W1407" s="27">
        <v>1</v>
      </c>
      <c r="X1407" s="2">
        <v>46.99</v>
      </c>
      <c r="Y1407" s="2">
        <v>4.78</v>
      </c>
      <c r="Z1407" s="2">
        <v>7.29</v>
      </c>
      <c r="AA1407">
        <f t="shared" si="59"/>
        <v>189.76600000000002</v>
      </c>
      <c r="AB1407" s="2"/>
    </row>
    <row r="1408" spans="20:28" x14ac:dyDescent="0.25">
      <c r="T1408">
        <f t="shared" si="58"/>
        <v>3</v>
      </c>
      <c r="U1408" t="s">
        <v>199</v>
      </c>
      <c r="V1408" s="3">
        <v>40400.625</v>
      </c>
      <c r="W1408" s="27">
        <v>1</v>
      </c>
      <c r="X1408" s="2">
        <v>45.86</v>
      </c>
      <c r="Y1408" s="2">
        <v>4.78</v>
      </c>
      <c r="Z1408" s="2">
        <v>7.29</v>
      </c>
      <c r="AA1408">
        <f t="shared" si="59"/>
        <v>184.36460000000002</v>
      </c>
      <c r="AB1408" s="2"/>
    </row>
    <row r="1409" spans="20:28" x14ac:dyDescent="0.25">
      <c r="T1409">
        <f t="shared" si="58"/>
        <v>3</v>
      </c>
      <c r="U1409" t="s">
        <v>199</v>
      </c>
      <c r="V1409" s="3">
        <v>40400.666666666664</v>
      </c>
      <c r="W1409" s="27">
        <v>1</v>
      </c>
      <c r="X1409" s="2">
        <v>44.68</v>
      </c>
      <c r="Y1409" s="2">
        <v>4.78</v>
      </c>
      <c r="Z1409" s="2">
        <v>7.29</v>
      </c>
      <c r="AA1409">
        <f t="shared" si="59"/>
        <v>178.72420000000002</v>
      </c>
      <c r="AB1409" s="2"/>
    </row>
    <row r="1410" spans="20:28" x14ac:dyDescent="0.25">
      <c r="T1410">
        <f t="shared" ref="T1410:T1473" si="60">WEEKDAY(V1410)</f>
        <v>3</v>
      </c>
      <c r="U1410" t="s">
        <v>199</v>
      </c>
      <c r="V1410" s="3">
        <v>40400.708333333336</v>
      </c>
      <c r="W1410" s="27">
        <v>1</v>
      </c>
      <c r="X1410" s="2">
        <v>44.99</v>
      </c>
      <c r="Y1410" s="2">
        <v>4.78</v>
      </c>
      <c r="Z1410" s="2">
        <v>7.29</v>
      </c>
      <c r="AA1410">
        <f t="shared" ref="AA1410:AA1473" si="61">W1410*Y1410*(X1410-Z1410)</f>
        <v>180.20600000000002</v>
      </c>
      <c r="AB1410" s="2"/>
    </row>
    <row r="1411" spans="20:28" x14ac:dyDescent="0.25">
      <c r="T1411">
        <f t="shared" si="60"/>
        <v>3</v>
      </c>
      <c r="U1411" t="s">
        <v>199</v>
      </c>
      <c r="V1411" s="3">
        <v>40400.75</v>
      </c>
      <c r="W1411" s="27">
        <v>1</v>
      </c>
      <c r="X1411" s="2">
        <v>46.08</v>
      </c>
      <c r="Y1411" s="2">
        <v>4.78</v>
      </c>
      <c r="Z1411" s="2">
        <v>7.29</v>
      </c>
      <c r="AA1411">
        <f t="shared" si="61"/>
        <v>185.4162</v>
      </c>
      <c r="AB1411" s="2"/>
    </row>
    <row r="1412" spans="20:28" x14ac:dyDescent="0.25">
      <c r="T1412">
        <f t="shared" si="60"/>
        <v>3</v>
      </c>
      <c r="U1412" t="s">
        <v>199</v>
      </c>
      <c r="V1412" s="3">
        <v>40400.791666666664</v>
      </c>
      <c r="W1412" s="27">
        <v>1</v>
      </c>
      <c r="X1412" s="2">
        <v>45.91</v>
      </c>
      <c r="Y1412" s="2">
        <v>4.78</v>
      </c>
      <c r="Z1412" s="2">
        <v>7.29</v>
      </c>
      <c r="AA1412">
        <f t="shared" si="61"/>
        <v>184.6036</v>
      </c>
      <c r="AB1412" s="2"/>
    </row>
    <row r="1413" spans="20:28" x14ac:dyDescent="0.25">
      <c r="T1413">
        <f t="shared" si="60"/>
        <v>3</v>
      </c>
      <c r="V1413" s="3">
        <v>40400.833333333336</v>
      </c>
      <c r="W1413" s="27">
        <v>1</v>
      </c>
      <c r="X1413" s="2">
        <v>44.74</v>
      </c>
      <c r="Y1413" s="2">
        <v>12.32</v>
      </c>
      <c r="Z1413" s="2">
        <v>12.32</v>
      </c>
      <c r="AA1413">
        <f t="shared" si="61"/>
        <v>399.41440000000006</v>
      </c>
      <c r="AB1413" s="2"/>
    </row>
    <row r="1414" spans="20:28" x14ac:dyDescent="0.25">
      <c r="T1414">
        <f t="shared" si="60"/>
        <v>3</v>
      </c>
      <c r="V1414" s="3">
        <v>40400.875</v>
      </c>
      <c r="W1414" s="27">
        <v>1</v>
      </c>
      <c r="X1414" s="2">
        <v>45.16</v>
      </c>
      <c r="Y1414" s="2">
        <v>12.32</v>
      </c>
      <c r="Z1414" s="2">
        <v>12.32</v>
      </c>
      <c r="AA1414">
        <f t="shared" si="61"/>
        <v>404.58879999999999</v>
      </c>
      <c r="AB1414" s="2"/>
    </row>
    <row r="1415" spans="20:28" x14ac:dyDescent="0.25">
      <c r="T1415">
        <f t="shared" si="60"/>
        <v>3</v>
      </c>
      <c r="V1415" s="3">
        <v>40400.916666666664</v>
      </c>
      <c r="W1415" s="27">
        <v>1</v>
      </c>
      <c r="X1415" s="2">
        <v>44.89</v>
      </c>
      <c r="Y1415" s="2">
        <v>12.32</v>
      </c>
      <c r="Z1415" s="2">
        <v>12.32</v>
      </c>
      <c r="AA1415">
        <f t="shared" si="61"/>
        <v>401.26240000000001</v>
      </c>
      <c r="AB1415" s="2"/>
    </row>
    <row r="1416" spans="20:28" x14ac:dyDescent="0.25">
      <c r="T1416">
        <f t="shared" si="60"/>
        <v>3</v>
      </c>
      <c r="V1416" s="3">
        <v>40400.958333333336</v>
      </c>
      <c r="W1416" s="27">
        <v>1</v>
      </c>
      <c r="X1416" s="2">
        <v>40.65</v>
      </c>
      <c r="Y1416" s="2">
        <v>12.32</v>
      </c>
      <c r="Z1416" s="2">
        <v>12.32</v>
      </c>
      <c r="AA1416">
        <f t="shared" si="61"/>
        <v>349.0256</v>
      </c>
      <c r="AB1416" s="2"/>
    </row>
    <row r="1417" spans="20:28" x14ac:dyDescent="0.25">
      <c r="T1417">
        <f t="shared" si="60"/>
        <v>4</v>
      </c>
      <c r="V1417" s="3">
        <v>40401</v>
      </c>
      <c r="W1417" s="27">
        <v>1</v>
      </c>
      <c r="X1417" s="2">
        <v>36.54</v>
      </c>
      <c r="Y1417" s="2">
        <v>33.450000000000003</v>
      </c>
      <c r="Z1417" s="2">
        <v>33.450000000000003</v>
      </c>
      <c r="AA1417">
        <f t="shared" si="61"/>
        <v>103.36049999999989</v>
      </c>
    </row>
    <row r="1418" spans="20:28" x14ac:dyDescent="0.25">
      <c r="T1418">
        <f t="shared" si="60"/>
        <v>4</v>
      </c>
      <c r="V1418" s="3">
        <v>40401.041666666664</v>
      </c>
      <c r="W1418" s="27">
        <v>1</v>
      </c>
      <c r="X1418" s="2">
        <v>31.95</v>
      </c>
      <c r="Y1418" s="2">
        <v>33.450000000000003</v>
      </c>
      <c r="Z1418" s="2">
        <v>33.450000000000003</v>
      </c>
      <c r="AA1418">
        <f t="shared" si="61"/>
        <v>-50.175000000000125</v>
      </c>
    </row>
    <row r="1419" spans="20:28" x14ac:dyDescent="0.25">
      <c r="T1419">
        <f t="shared" si="60"/>
        <v>4</v>
      </c>
      <c r="V1419" s="3">
        <v>40401.083333333336</v>
      </c>
      <c r="W1419" s="27">
        <v>1</v>
      </c>
      <c r="X1419" s="2">
        <v>30.64</v>
      </c>
      <c r="Y1419" s="2">
        <v>33.450000000000003</v>
      </c>
      <c r="Z1419" s="2">
        <v>33.450000000000003</v>
      </c>
      <c r="AA1419">
        <f t="shared" si="61"/>
        <v>-93.994500000000087</v>
      </c>
      <c r="AB1419" s="2"/>
    </row>
    <row r="1420" spans="20:28" x14ac:dyDescent="0.25">
      <c r="T1420">
        <f t="shared" si="60"/>
        <v>4</v>
      </c>
      <c r="V1420" s="3">
        <v>40401.125</v>
      </c>
      <c r="W1420" s="27">
        <v>1</v>
      </c>
      <c r="X1420" s="2">
        <v>33.159999999999997</v>
      </c>
      <c r="Y1420" s="2">
        <v>33.450000000000003</v>
      </c>
      <c r="Z1420" s="2">
        <v>33.450000000000003</v>
      </c>
      <c r="AA1420">
        <f t="shared" si="61"/>
        <v>-9.7005000000002095</v>
      </c>
      <c r="AB1420" s="2"/>
    </row>
    <row r="1421" spans="20:28" x14ac:dyDescent="0.25">
      <c r="T1421">
        <f t="shared" si="60"/>
        <v>4</v>
      </c>
      <c r="V1421" s="3">
        <v>40401.166666666664</v>
      </c>
      <c r="W1421" s="27">
        <v>1</v>
      </c>
      <c r="X1421" s="2">
        <v>34.549999999999997</v>
      </c>
      <c r="Y1421" s="2">
        <v>33.450000000000003</v>
      </c>
      <c r="Z1421" s="2">
        <v>33.450000000000003</v>
      </c>
      <c r="AA1421">
        <f t="shared" si="61"/>
        <v>36.79499999999981</v>
      </c>
      <c r="AB1421" s="2"/>
    </row>
    <row r="1422" spans="20:28" x14ac:dyDescent="0.25">
      <c r="T1422">
        <f t="shared" si="60"/>
        <v>4</v>
      </c>
      <c r="V1422" s="3">
        <v>40401.208333333336</v>
      </c>
      <c r="W1422" s="27">
        <v>1</v>
      </c>
      <c r="X1422" s="2">
        <v>40.15</v>
      </c>
      <c r="Y1422" s="2">
        <v>33.450000000000003</v>
      </c>
      <c r="Z1422" s="2">
        <v>33.450000000000003</v>
      </c>
      <c r="AA1422">
        <f t="shared" si="61"/>
        <v>224.11499999999987</v>
      </c>
      <c r="AB1422" s="2"/>
    </row>
    <row r="1423" spans="20:28" x14ac:dyDescent="0.25">
      <c r="T1423">
        <f t="shared" si="60"/>
        <v>4</v>
      </c>
      <c r="V1423" s="3">
        <v>40401.25</v>
      </c>
      <c r="W1423" s="27">
        <v>1</v>
      </c>
      <c r="X1423" s="2">
        <v>43.19</v>
      </c>
      <c r="Y1423" s="2">
        <v>33.450000000000003</v>
      </c>
      <c r="Z1423" s="2">
        <v>33.450000000000003</v>
      </c>
      <c r="AA1423">
        <f t="shared" si="61"/>
        <v>325.80299999999988</v>
      </c>
      <c r="AB1423" s="2"/>
    </row>
    <row r="1424" spans="20:28" x14ac:dyDescent="0.25">
      <c r="T1424">
        <f t="shared" si="60"/>
        <v>4</v>
      </c>
      <c r="V1424" s="3">
        <v>40401.291666666664</v>
      </c>
      <c r="W1424" s="27">
        <v>1</v>
      </c>
      <c r="X1424" s="2">
        <v>45.82</v>
      </c>
      <c r="Y1424" s="2">
        <v>33.450000000000003</v>
      </c>
      <c r="Z1424" s="2">
        <v>33.450000000000003</v>
      </c>
      <c r="AA1424">
        <f t="shared" si="61"/>
        <v>413.77649999999994</v>
      </c>
      <c r="AB1424" s="2"/>
    </row>
    <row r="1425" spans="20:28" x14ac:dyDescent="0.25">
      <c r="T1425">
        <f t="shared" si="60"/>
        <v>4</v>
      </c>
      <c r="U1425" t="s">
        <v>199</v>
      </c>
      <c r="V1425" s="3">
        <v>40401.333333333336</v>
      </c>
      <c r="W1425" s="27">
        <v>1</v>
      </c>
      <c r="X1425" s="2">
        <v>46.8</v>
      </c>
      <c r="Y1425" s="2">
        <v>2.3199999999999998</v>
      </c>
      <c r="Z1425" s="2">
        <v>30.95</v>
      </c>
      <c r="AA1425">
        <f t="shared" si="61"/>
        <v>36.771999999999991</v>
      </c>
      <c r="AB1425" s="2"/>
    </row>
    <row r="1426" spans="20:28" x14ac:dyDescent="0.25">
      <c r="T1426">
        <f t="shared" si="60"/>
        <v>4</v>
      </c>
      <c r="U1426" t="s">
        <v>199</v>
      </c>
      <c r="V1426" s="3">
        <v>40401.375</v>
      </c>
      <c r="W1426" s="27">
        <v>1</v>
      </c>
      <c r="X1426" s="2">
        <v>47.55</v>
      </c>
      <c r="Y1426" s="2">
        <v>2.3199999999999998</v>
      </c>
      <c r="Z1426" s="2">
        <v>30.95</v>
      </c>
      <c r="AA1426">
        <f t="shared" si="61"/>
        <v>38.511999999999993</v>
      </c>
      <c r="AB1426" s="2"/>
    </row>
    <row r="1427" spans="20:28" x14ac:dyDescent="0.25">
      <c r="T1427">
        <f t="shared" si="60"/>
        <v>4</v>
      </c>
      <c r="U1427" t="s">
        <v>199</v>
      </c>
      <c r="V1427" s="3">
        <v>40401.416666666664</v>
      </c>
      <c r="W1427" s="27">
        <v>1</v>
      </c>
      <c r="X1427" s="2">
        <v>47.78</v>
      </c>
      <c r="Y1427" s="2">
        <v>2.3199999999999998</v>
      </c>
      <c r="Z1427" s="2">
        <v>30.95</v>
      </c>
      <c r="AA1427">
        <f t="shared" si="61"/>
        <v>39.0456</v>
      </c>
      <c r="AB1427" s="2"/>
    </row>
    <row r="1428" spans="20:28" x14ac:dyDescent="0.25">
      <c r="T1428">
        <f t="shared" si="60"/>
        <v>4</v>
      </c>
      <c r="U1428" t="s">
        <v>199</v>
      </c>
      <c r="V1428" s="3">
        <v>40401.458333333336</v>
      </c>
      <c r="W1428" s="27">
        <v>1</v>
      </c>
      <c r="X1428" s="2">
        <v>47.69</v>
      </c>
      <c r="Y1428" s="2">
        <v>2.3199999999999998</v>
      </c>
      <c r="Z1428" s="2">
        <v>30.95</v>
      </c>
      <c r="AA1428">
        <f t="shared" si="61"/>
        <v>38.836799999999997</v>
      </c>
      <c r="AB1428" s="2"/>
    </row>
    <row r="1429" spans="20:28" x14ac:dyDescent="0.25">
      <c r="T1429">
        <f t="shared" si="60"/>
        <v>4</v>
      </c>
      <c r="U1429" t="s">
        <v>199</v>
      </c>
      <c r="V1429" s="3">
        <v>40401.5</v>
      </c>
      <c r="W1429" s="27">
        <v>1</v>
      </c>
      <c r="X1429" s="2">
        <v>47.77</v>
      </c>
      <c r="Y1429" s="2">
        <v>2.3199999999999998</v>
      </c>
      <c r="Z1429" s="2">
        <v>30.95</v>
      </c>
      <c r="AA1429">
        <f t="shared" si="61"/>
        <v>39.022400000000005</v>
      </c>
      <c r="AB1429" s="2"/>
    </row>
    <row r="1430" spans="20:28" x14ac:dyDescent="0.25">
      <c r="T1430">
        <f t="shared" si="60"/>
        <v>4</v>
      </c>
      <c r="U1430" t="s">
        <v>199</v>
      </c>
      <c r="V1430" s="3">
        <v>40401.541666666664</v>
      </c>
      <c r="W1430" s="27">
        <v>1</v>
      </c>
      <c r="X1430" s="2">
        <v>47.75</v>
      </c>
      <c r="Y1430" s="2">
        <v>2.3199999999999998</v>
      </c>
      <c r="Z1430" s="2">
        <v>30.95</v>
      </c>
      <c r="AA1430">
        <f t="shared" si="61"/>
        <v>38.975999999999999</v>
      </c>
      <c r="AB1430" s="2"/>
    </row>
    <row r="1431" spans="20:28" x14ac:dyDescent="0.25">
      <c r="T1431">
        <f t="shared" si="60"/>
        <v>4</v>
      </c>
      <c r="U1431" t="s">
        <v>199</v>
      </c>
      <c r="V1431" s="3">
        <v>40401.583333333336</v>
      </c>
      <c r="W1431" s="27">
        <v>1</v>
      </c>
      <c r="X1431" s="2">
        <v>47.45</v>
      </c>
      <c r="Y1431" s="2">
        <v>2.3199999999999998</v>
      </c>
      <c r="Z1431" s="2">
        <v>30.95</v>
      </c>
      <c r="AA1431">
        <f t="shared" si="61"/>
        <v>38.280000000000008</v>
      </c>
      <c r="AB1431" s="2"/>
    </row>
    <row r="1432" spans="20:28" x14ac:dyDescent="0.25">
      <c r="T1432">
        <f t="shared" si="60"/>
        <v>4</v>
      </c>
      <c r="U1432" t="s">
        <v>199</v>
      </c>
      <c r="V1432" s="3">
        <v>40401.625</v>
      </c>
      <c r="W1432" s="27">
        <v>1</v>
      </c>
      <c r="X1432" s="2">
        <v>46.8</v>
      </c>
      <c r="Y1432" s="2">
        <v>2.3199999999999998</v>
      </c>
      <c r="Z1432" s="2">
        <v>30.95</v>
      </c>
      <c r="AA1432">
        <f t="shared" si="61"/>
        <v>36.771999999999991</v>
      </c>
      <c r="AB1432" s="2"/>
    </row>
    <row r="1433" spans="20:28" x14ac:dyDescent="0.25">
      <c r="T1433">
        <f t="shared" si="60"/>
        <v>4</v>
      </c>
      <c r="U1433" t="s">
        <v>199</v>
      </c>
      <c r="V1433" s="3">
        <v>40401.666666666664</v>
      </c>
      <c r="W1433" s="27">
        <v>1</v>
      </c>
      <c r="X1433" s="2">
        <v>46</v>
      </c>
      <c r="Y1433" s="2">
        <v>2.3199999999999998</v>
      </c>
      <c r="Z1433" s="2">
        <v>30.95</v>
      </c>
      <c r="AA1433">
        <f t="shared" si="61"/>
        <v>34.915999999999997</v>
      </c>
      <c r="AB1433" s="2"/>
    </row>
    <row r="1434" spans="20:28" x14ac:dyDescent="0.25">
      <c r="T1434">
        <f t="shared" si="60"/>
        <v>4</v>
      </c>
      <c r="U1434" t="s">
        <v>199</v>
      </c>
      <c r="V1434" s="3">
        <v>40401.708333333336</v>
      </c>
      <c r="W1434" s="27">
        <v>1</v>
      </c>
      <c r="X1434" s="2">
        <v>46.32</v>
      </c>
      <c r="Y1434" s="2">
        <v>2.3199999999999998</v>
      </c>
      <c r="Z1434" s="2">
        <v>30.95</v>
      </c>
      <c r="AA1434">
        <f t="shared" si="61"/>
        <v>35.6584</v>
      </c>
      <c r="AB1434" s="2"/>
    </row>
    <row r="1435" spans="20:28" x14ac:dyDescent="0.25">
      <c r="T1435">
        <f t="shared" si="60"/>
        <v>4</v>
      </c>
      <c r="U1435" t="s">
        <v>199</v>
      </c>
      <c r="V1435" s="3">
        <v>40401.75</v>
      </c>
      <c r="W1435" s="27">
        <v>1</v>
      </c>
      <c r="X1435" s="2">
        <v>46.55</v>
      </c>
      <c r="Y1435" s="2">
        <v>2.3199999999999998</v>
      </c>
      <c r="Z1435" s="2">
        <v>30.95</v>
      </c>
      <c r="AA1435">
        <f t="shared" si="61"/>
        <v>36.191999999999993</v>
      </c>
      <c r="AB1435" s="2"/>
    </row>
    <row r="1436" spans="20:28" x14ac:dyDescent="0.25">
      <c r="T1436">
        <f t="shared" si="60"/>
        <v>4</v>
      </c>
      <c r="U1436" t="s">
        <v>199</v>
      </c>
      <c r="V1436" s="3">
        <v>40401.791666666664</v>
      </c>
      <c r="W1436" s="27">
        <v>1</v>
      </c>
      <c r="X1436" s="2">
        <v>46.26</v>
      </c>
      <c r="Y1436" s="2">
        <v>2.3199999999999998</v>
      </c>
      <c r="Z1436" s="2">
        <v>30.95</v>
      </c>
      <c r="AA1436">
        <f t="shared" si="61"/>
        <v>35.519199999999998</v>
      </c>
      <c r="AB1436" s="2"/>
    </row>
    <row r="1437" spans="20:28" x14ac:dyDescent="0.25">
      <c r="T1437">
        <f t="shared" si="60"/>
        <v>4</v>
      </c>
      <c r="V1437" s="3">
        <v>40401.833333333336</v>
      </c>
      <c r="W1437" s="27">
        <v>1</v>
      </c>
      <c r="X1437" s="2">
        <v>45.42</v>
      </c>
      <c r="Y1437" s="2">
        <v>33.450000000000003</v>
      </c>
      <c r="Z1437" s="2">
        <v>33.450000000000003</v>
      </c>
      <c r="AA1437">
        <f t="shared" si="61"/>
        <v>400.3965</v>
      </c>
      <c r="AB1437" s="2"/>
    </row>
    <row r="1438" spans="20:28" x14ac:dyDescent="0.25">
      <c r="T1438">
        <f t="shared" si="60"/>
        <v>4</v>
      </c>
      <c r="V1438" s="3">
        <v>40401.875</v>
      </c>
      <c r="W1438" s="27">
        <v>1</v>
      </c>
      <c r="X1438" s="2">
        <v>45.69</v>
      </c>
      <c r="Y1438" s="2">
        <v>33.450000000000003</v>
      </c>
      <c r="Z1438" s="2">
        <v>33.450000000000003</v>
      </c>
      <c r="AA1438">
        <f t="shared" si="61"/>
        <v>409.42799999999988</v>
      </c>
      <c r="AB1438" s="2"/>
    </row>
    <row r="1439" spans="20:28" x14ac:dyDescent="0.25">
      <c r="T1439">
        <f t="shared" si="60"/>
        <v>4</v>
      </c>
      <c r="V1439" s="3">
        <v>40401.916666666664</v>
      </c>
      <c r="W1439" s="27">
        <v>1</v>
      </c>
      <c r="X1439" s="2">
        <v>45.51</v>
      </c>
      <c r="Y1439" s="2">
        <v>33.450000000000003</v>
      </c>
      <c r="Z1439" s="2">
        <v>33.450000000000003</v>
      </c>
      <c r="AA1439">
        <f t="shared" si="61"/>
        <v>403.40699999999987</v>
      </c>
      <c r="AB1439" s="2"/>
    </row>
    <row r="1440" spans="20:28" x14ac:dyDescent="0.25">
      <c r="T1440">
        <f t="shared" si="60"/>
        <v>4</v>
      </c>
      <c r="V1440" s="3">
        <v>40401.958333333336</v>
      </c>
      <c r="W1440" s="27">
        <v>1</v>
      </c>
      <c r="X1440" s="2">
        <v>42.01</v>
      </c>
      <c r="Y1440" s="2">
        <v>33.450000000000003</v>
      </c>
      <c r="Z1440" s="2">
        <v>33.450000000000003</v>
      </c>
      <c r="AA1440">
        <f t="shared" si="61"/>
        <v>286.33199999999988</v>
      </c>
      <c r="AB1440" s="2"/>
    </row>
    <row r="1441" spans="20:28" x14ac:dyDescent="0.25">
      <c r="T1441">
        <f t="shared" si="60"/>
        <v>5</v>
      </c>
      <c r="V1441" s="3">
        <v>40402</v>
      </c>
      <c r="W1441" s="27">
        <v>1</v>
      </c>
      <c r="X1441" s="2">
        <v>40.86</v>
      </c>
      <c r="Y1441" s="2">
        <v>21.96</v>
      </c>
      <c r="Z1441" s="2">
        <v>21.96</v>
      </c>
      <c r="AA1441">
        <f t="shared" si="61"/>
        <v>415.04399999999998</v>
      </c>
    </row>
    <row r="1442" spans="20:28" x14ac:dyDescent="0.25">
      <c r="T1442">
        <f t="shared" si="60"/>
        <v>5</v>
      </c>
      <c r="V1442" s="3">
        <v>40402.041666666664</v>
      </c>
      <c r="W1442" s="27">
        <v>1</v>
      </c>
      <c r="X1442" s="2">
        <v>39.24</v>
      </c>
      <c r="Y1442" s="2">
        <v>21.96</v>
      </c>
      <c r="Z1442" s="2">
        <v>21.96</v>
      </c>
      <c r="AA1442">
        <f t="shared" si="61"/>
        <v>379.46880000000004</v>
      </c>
      <c r="AB1442" s="2"/>
    </row>
    <row r="1443" spans="20:28" x14ac:dyDescent="0.25">
      <c r="T1443">
        <f t="shared" si="60"/>
        <v>5</v>
      </c>
      <c r="V1443" s="3">
        <v>40402.083333333336</v>
      </c>
      <c r="W1443" s="27">
        <v>1</v>
      </c>
      <c r="X1443" s="2">
        <v>39.549999999999997</v>
      </c>
      <c r="Y1443" s="2">
        <v>21.96</v>
      </c>
      <c r="Z1443" s="2">
        <v>21.96</v>
      </c>
      <c r="AA1443">
        <f t="shared" si="61"/>
        <v>386.27639999999991</v>
      </c>
      <c r="AB1443" s="2"/>
    </row>
    <row r="1444" spans="20:28" x14ac:dyDescent="0.25">
      <c r="T1444">
        <f t="shared" si="60"/>
        <v>5</v>
      </c>
      <c r="V1444" s="3">
        <v>40402.125</v>
      </c>
      <c r="W1444" s="27">
        <v>1</v>
      </c>
      <c r="X1444" s="2">
        <v>39.26</v>
      </c>
      <c r="Y1444" s="2">
        <v>21.96</v>
      </c>
      <c r="Z1444" s="2">
        <v>21.96</v>
      </c>
      <c r="AA1444">
        <f t="shared" si="61"/>
        <v>379.90799999999996</v>
      </c>
      <c r="AB1444" s="2"/>
    </row>
    <row r="1445" spans="20:28" x14ac:dyDescent="0.25">
      <c r="T1445">
        <f t="shared" si="60"/>
        <v>5</v>
      </c>
      <c r="V1445" s="3">
        <v>40402.166666666664</v>
      </c>
      <c r="W1445" s="27">
        <v>1</v>
      </c>
      <c r="X1445" s="2">
        <v>40.03</v>
      </c>
      <c r="Y1445" s="2">
        <v>21.96</v>
      </c>
      <c r="Z1445" s="2">
        <v>21.96</v>
      </c>
      <c r="AA1445">
        <f t="shared" si="61"/>
        <v>396.81720000000001</v>
      </c>
      <c r="AB1445" s="2"/>
    </row>
    <row r="1446" spans="20:28" x14ac:dyDescent="0.25">
      <c r="T1446">
        <f t="shared" si="60"/>
        <v>5</v>
      </c>
      <c r="V1446" s="3">
        <v>40402.208333333336</v>
      </c>
      <c r="W1446" s="27">
        <v>1</v>
      </c>
      <c r="X1446" s="2">
        <v>41.25</v>
      </c>
      <c r="Y1446" s="2">
        <v>21.96</v>
      </c>
      <c r="Z1446" s="2">
        <v>21.96</v>
      </c>
      <c r="AA1446">
        <f t="shared" si="61"/>
        <v>423.60840000000002</v>
      </c>
      <c r="AB1446" s="2"/>
    </row>
    <row r="1447" spans="20:28" x14ac:dyDescent="0.25">
      <c r="T1447">
        <f t="shared" si="60"/>
        <v>5</v>
      </c>
      <c r="V1447" s="3">
        <v>40402.25</v>
      </c>
      <c r="W1447" s="27">
        <v>1</v>
      </c>
      <c r="X1447" s="2">
        <v>44.25</v>
      </c>
      <c r="Y1447" s="2">
        <v>21.96</v>
      </c>
      <c r="Z1447" s="2">
        <v>21.96</v>
      </c>
      <c r="AA1447">
        <f t="shared" si="61"/>
        <v>489.48840000000001</v>
      </c>
      <c r="AB1447" s="2"/>
    </row>
    <row r="1448" spans="20:28" x14ac:dyDescent="0.25">
      <c r="T1448">
        <f t="shared" si="60"/>
        <v>5</v>
      </c>
      <c r="V1448" s="3">
        <v>40402.291666666664</v>
      </c>
      <c r="W1448" s="27">
        <v>1</v>
      </c>
      <c r="X1448" s="2">
        <v>45.99</v>
      </c>
      <c r="Y1448" s="2">
        <v>21.96</v>
      </c>
      <c r="Z1448" s="2">
        <v>21.96</v>
      </c>
      <c r="AA1448">
        <f t="shared" si="61"/>
        <v>527.69880000000001</v>
      </c>
      <c r="AB1448" s="2"/>
    </row>
    <row r="1449" spans="20:28" x14ac:dyDescent="0.25">
      <c r="T1449">
        <f t="shared" si="60"/>
        <v>5</v>
      </c>
      <c r="U1449" t="s">
        <v>199</v>
      </c>
      <c r="V1449" s="3">
        <v>40402.333333333336</v>
      </c>
      <c r="W1449" s="27">
        <v>1</v>
      </c>
      <c r="X1449" s="2">
        <v>46.5</v>
      </c>
      <c r="Y1449" s="2">
        <v>8.8699999999999992</v>
      </c>
      <c r="Z1449" s="2">
        <v>19.27</v>
      </c>
      <c r="AA1449">
        <f t="shared" si="61"/>
        <v>241.53009999999998</v>
      </c>
      <c r="AB1449" s="2"/>
    </row>
    <row r="1450" spans="20:28" x14ac:dyDescent="0.25">
      <c r="T1450">
        <f t="shared" si="60"/>
        <v>5</v>
      </c>
      <c r="U1450" t="s">
        <v>199</v>
      </c>
      <c r="V1450" s="3">
        <v>40402.375</v>
      </c>
      <c r="W1450" s="27">
        <v>1</v>
      </c>
      <c r="X1450" s="2">
        <v>46.6</v>
      </c>
      <c r="Y1450" s="2">
        <v>8.8699999999999992</v>
      </c>
      <c r="Z1450" s="2">
        <v>19.27</v>
      </c>
      <c r="AA1450">
        <f t="shared" si="61"/>
        <v>242.4171</v>
      </c>
      <c r="AB1450" s="2"/>
    </row>
    <row r="1451" spans="20:28" x14ac:dyDescent="0.25">
      <c r="T1451">
        <f t="shared" si="60"/>
        <v>5</v>
      </c>
      <c r="U1451" t="s">
        <v>199</v>
      </c>
      <c r="V1451" s="3">
        <v>40402.416666666664</v>
      </c>
      <c r="W1451" s="27">
        <v>1</v>
      </c>
      <c r="X1451" s="2">
        <v>46.67</v>
      </c>
      <c r="Y1451" s="2">
        <v>8.8699999999999992</v>
      </c>
      <c r="Z1451" s="2">
        <v>19.27</v>
      </c>
      <c r="AA1451">
        <f t="shared" si="61"/>
        <v>243.03800000000001</v>
      </c>
      <c r="AB1451" s="2"/>
    </row>
    <row r="1452" spans="20:28" x14ac:dyDescent="0.25">
      <c r="T1452">
        <f t="shared" si="60"/>
        <v>5</v>
      </c>
      <c r="U1452" t="s">
        <v>199</v>
      </c>
      <c r="V1452" s="3">
        <v>40402.458333333336</v>
      </c>
      <c r="W1452" s="27">
        <v>1</v>
      </c>
      <c r="X1452" s="2">
        <v>46.69</v>
      </c>
      <c r="Y1452" s="2">
        <v>8.8699999999999992</v>
      </c>
      <c r="Z1452" s="2">
        <v>19.27</v>
      </c>
      <c r="AA1452">
        <f t="shared" si="61"/>
        <v>243.21539999999996</v>
      </c>
      <c r="AB1452" s="2"/>
    </row>
    <row r="1453" spans="20:28" x14ac:dyDescent="0.25">
      <c r="T1453">
        <f t="shared" si="60"/>
        <v>5</v>
      </c>
      <c r="U1453" t="s">
        <v>199</v>
      </c>
      <c r="V1453" s="3">
        <v>40402.5</v>
      </c>
      <c r="W1453" s="27">
        <v>1</v>
      </c>
      <c r="X1453" s="2">
        <v>46.68</v>
      </c>
      <c r="Y1453" s="2">
        <v>8.8699999999999992</v>
      </c>
      <c r="Z1453" s="2">
        <v>19.27</v>
      </c>
      <c r="AA1453">
        <f t="shared" si="61"/>
        <v>243.12669999999997</v>
      </c>
      <c r="AB1453" s="2"/>
    </row>
    <row r="1454" spans="20:28" x14ac:dyDescent="0.25">
      <c r="T1454">
        <f t="shared" si="60"/>
        <v>5</v>
      </c>
      <c r="U1454" t="s">
        <v>199</v>
      </c>
      <c r="V1454" s="3">
        <v>40402.541666666664</v>
      </c>
      <c r="W1454" s="27">
        <v>1</v>
      </c>
      <c r="X1454" s="2">
        <v>46.88</v>
      </c>
      <c r="Y1454" s="2">
        <v>8.8699999999999992</v>
      </c>
      <c r="Z1454" s="2">
        <v>19.27</v>
      </c>
      <c r="AA1454">
        <f t="shared" si="61"/>
        <v>244.9007</v>
      </c>
      <c r="AB1454" s="2"/>
    </row>
    <row r="1455" spans="20:28" x14ac:dyDescent="0.25">
      <c r="T1455">
        <f t="shared" si="60"/>
        <v>5</v>
      </c>
      <c r="U1455" t="s">
        <v>199</v>
      </c>
      <c r="V1455" s="3">
        <v>40402.583333333336</v>
      </c>
      <c r="W1455" s="27">
        <v>1</v>
      </c>
      <c r="X1455" s="2">
        <v>46.93</v>
      </c>
      <c r="Y1455" s="2">
        <v>8.8699999999999992</v>
      </c>
      <c r="Z1455" s="2">
        <v>19.27</v>
      </c>
      <c r="AA1455">
        <f t="shared" si="61"/>
        <v>245.34419999999997</v>
      </c>
      <c r="AB1455" s="2"/>
    </row>
    <row r="1456" spans="20:28" x14ac:dyDescent="0.25">
      <c r="T1456">
        <f t="shared" si="60"/>
        <v>5</v>
      </c>
      <c r="U1456" t="s">
        <v>199</v>
      </c>
      <c r="V1456" s="3">
        <v>40402.625</v>
      </c>
      <c r="W1456" s="27">
        <v>1</v>
      </c>
      <c r="X1456" s="2">
        <v>46.62</v>
      </c>
      <c r="Y1456" s="2">
        <v>8.8699999999999992</v>
      </c>
      <c r="Z1456" s="2">
        <v>19.27</v>
      </c>
      <c r="AA1456">
        <f t="shared" si="61"/>
        <v>242.59449999999995</v>
      </c>
      <c r="AB1456" s="2"/>
    </row>
    <row r="1457" spans="20:28" x14ac:dyDescent="0.25">
      <c r="T1457">
        <f t="shared" si="60"/>
        <v>5</v>
      </c>
      <c r="U1457" t="s">
        <v>199</v>
      </c>
      <c r="V1457" s="3">
        <v>40402.666666666664</v>
      </c>
      <c r="W1457" s="27">
        <v>1</v>
      </c>
      <c r="X1457" s="2">
        <v>45.71</v>
      </c>
      <c r="Y1457" s="2">
        <v>8.8699999999999992</v>
      </c>
      <c r="Z1457" s="2">
        <v>19.27</v>
      </c>
      <c r="AA1457">
        <f t="shared" si="61"/>
        <v>234.52279999999999</v>
      </c>
      <c r="AB1457" s="2"/>
    </row>
    <row r="1458" spans="20:28" x14ac:dyDescent="0.25">
      <c r="T1458">
        <f t="shared" si="60"/>
        <v>5</v>
      </c>
      <c r="U1458" t="s">
        <v>199</v>
      </c>
      <c r="V1458" s="3">
        <v>40402.708333333336</v>
      </c>
      <c r="W1458" s="27">
        <v>1</v>
      </c>
      <c r="X1458" s="2">
        <v>46.09</v>
      </c>
      <c r="Y1458" s="2">
        <v>8.8699999999999992</v>
      </c>
      <c r="Z1458" s="2">
        <v>19.27</v>
      </c>
      <c r="AA1458">
        <f t="shared" si="61"/>
        <v>237.89340000000001</v>
      </c>
      <c r="AB1458" s="2"/>
    </row>
    <row r="1459" spans="20:28" x14ac:dyDescent="0.25">
      <c r="T1459">
        <f t="shared" si="60"/>
        <v>5</v>
      </c>
      <c r="U1459" t="s">
        <v>199</v>
      </c>
      <c r="V1459" s="3">
        <v>40402.75</v>
      </c>
      <c r="W1459" s="27">
        <v>1</v>
      </c>
      <c r="X1459" s="2">
        <v>45.62</v>
      </c>
      <c r="Y1459" s="2">
        <v>8.8699999999999992</v>
      </c>
      <c r="Z1459" s="2">
        <v>19.27</v>
      </c>
      <c r="AA1459">
        <f t="shared" si="61"/>
        <v>233.72449999999995</v>
      </c>
      <c r="AB1459" s="2"/>
    </row>
    <row r="1460" spans="20:28" x14ac:dyDescent="0.25">
      <c r="T1460">
        <f t="shared" si="60"/>
        <v>5</v>
      </c>
      <c r="U1460" t="s">
        <v>199</v>
      </c>
      <c r="V1460" s="3">
        <v>40402.791666666664</v>
      </c>
      <c r="W1460" s="27">
        <v>1</v>
      </c>
      <c r="X1460" s="2">
        <v>45.31</v>
      </c>
      <c r="Y1460" s="2">
        <v>8.8699999999999992</v>
      </c>
      <c r="Z1460" s="2">
        <v>19.27</v>
      </c>
      <c r="AA1460">
        <f t="shared" si="61"/>
        <v>230.97480000000002</v>
      </c>
      <c r="AB1460" s="2"/>
    </row>
    <row r="1461" spans="20:28" x14ac:dyDescent="0.25">
      <c r="T1461">
        <f t="shared" si="60"/>
        <v>5</v>
      </c>
      <c r="V1461" s="3">
        <v>40402.833333333336</v>
      </c>
      <c r="W1461" s="27">
        <v>1</v>
      </c>
      <c r="X1461" s="2">
        <v>45.53</v>
      </c>
      <c r="Y1461" s="2">
        <v>21.96</v>
      </c>
      <c r="Z1461" s="2">
        <v>21.96</v>
      </c>
      <c r="AA1461">
        <f t="shared" si="61"/>
        <v>517.59720000000004</v>
      </c>
      <c r="AB1461" s="2"/>
    </row>
    <row r="1462" spans="20:28" x14ac:dyDescent="0.25">
      <c r="T1462">
        <f t="shared" si="60"/>
        <v>5</v>
      </c>
      <c r="V1462" s="3">
        <v>40402.875</v>
      </c>
      <c r="W1462" s="27">
        <v>1</v>
      </c>
      <c r="X1462" s="2">
        <v>45.63</v>
      </c>
      <c r="Y1462" s="2">
        <v>21.96</v>
      </c>
      <c r="Z1462" s="2">
        <v>21.96</v>
      </c>
      <c r="AA1462">
        <f t="shared" si="61"/>
        <v>519.79320000000007</v>
      </c>
      <c r="AB1462" s="2"/>
    </row>
    <row r="1463" spans="20:28" x14ac:dyDescent="0.25">
      <c r="T1463">
        <f t="shared" si="60"/>
        <v>5</v>
      </c>
      <c r="V1463" s="3">
        <v>40402.916666666664</v>
      </c>
      <c r="W1463" s="27">
        <v>1</v>
      </c>
      <c r="X1463" s="2">
        <v>45.01</v>
      </c>
      <c r="Y1463" s="2">
        <v>21.96</v>
      </c>
      <c r="Z1463" s="2">
        <v>21.96</v>
      </c>
      <c r="AA1463">
        <f t="shared" si="61"/>
        <v>506.17799999999994</v>
      </c>
      <c r="AB1463" s="2"/>
    </row>
    <row r="1464" spans="20:28" x14ac:dyDescent="0.25">
      <c r="T1464">
        <f t="shared" si="60"/>
        <v>5</v>
      </c>
      <c r="V1464" s="3">
        <v>40402.958333333336</v>
      </c>
      <c r="W1464" s="27">
        <v>1</v>
      </c>
      <c r="X1464" s="2">
        <v>41.75</v>
      </c>
      <c r="Y1464" s="2">
        <v>21.96</v>
      </c>
      <c r="Z1464" s="2">
        <v>21.96</v>
      </c>
      <c r="AA1464">
        <f t="shared" si="61"/>
        <v>434.58839999999998</v>
      </c>
      <c r="AB1464" s="2"/>
    </row>
    <row r="1465" spans="20:28" x14ac:dyDescent="0.25">
      <c r="T1465">
        <f t="shared" si="60"/>
        <v>6</v>
      </c>
      <c r="V1465" s="3">
        <v>40403</v>
      </c>
      <c r="W1465" s="27">
        <v>1</v>
      </c>
      <c r="X1465" s="2">
        <v>39.75</v>
      </c>
      <c r="Y1465" s="2">
        <v>93.4</v>
      </c>
      <c r="Z1465" s="2">
        <v>93.4</v>
      </c>
      <c r="AA1465">
        <f t="shared" si="61"/>
        <v>-5010.9100000000008</v>
      </c>
    </row>
    <row r="1466" spans="20:28" x14ac:dyDescent="0.25">
      <c r="T1466">
        <f t="shared" si="60"/>
        <v>6</v>
      </c>
      <c r="V1466" s="3">
        <v>40403.041666666664</v>
      </c>
      <c r="W1466" s="27">
        <v>1</v>
      </c>
      <c r="X1466" s="2">
        <v>38.68</v>
      </c>
      <c r="Y1466" s="2">
        <v>93.4</v>
      </c>
      <c r="Z1466" s="2">
        <v>93.4</v>
      </c>
      <c r="AA1466">
        <f t="shared" si="61"/>
        <v>-5110.8480000000009</v>
      </c>
      <c r="AB1466" s="2"/>
    </row>
    <row r="1467" spans="20:28" x14ac:dyDescent="0.25">
      <c r="T1467">
        <f t="shared" si="60"/>
        <v>6</v>
      </c>
      <c r="V1467" s="3">
        <v>40403.083333333336</v>
      </c>
      <c r="W1467" s="27">
        <v>1</v>
      </c>
      <c r="X1467" s="2">
        <v>37.32</v>
      </c>
      <c r="Y1467" s="2">
        <v>93.4</v>
      </c>
      <c r="Z1467" s="2">
        <v>93.4</v>
      </c>
      <c r="AA1467">
        <f t="shared" si="61"/>
        <v>-5237.8720000000012</v>
      </c>
      <c r="AB1467" s="2"/>
    </row>
    <row r="1468" spans="20:28" x14ac:dyDescent="0.25">
      <c r="T1468">
        <f t="shared" si="60"/>
        <v>6</v>
      </c>
      <c r="V1468" s="3">
        <v>40403.125</v>
      </c>
      <c r="W1468" s="27">
        <v>1</v>
      </c>
      <c r="X1468" s="2">
        <v>37.14</v>
      </c>
      <c r="Y1468" s="2">
        <v>93.4</v>
      </c>
      <c r="Z1468" s="2">
        <v>93.4</v>
      </c>
      <c r="AA1468">
        <f t="shared" si="61"/>
        <v>-5254.6840000000011</v>
      </c>
      <c r="AB1468" s="2"/>
    </row>
    <row r="1469" spans="20:28" x14ac:dyDescent="0.25">
      <c r="T1469">
        <f t="shared" si="60"/>
        <v>6</v>
      </c>
      <c r="V1469" s="3">
        <v>40403.166666666664</v>
      </c>
      <c r="W1469" s="27">
        <v>1</v>
      </c>
      <c r="X1469" s="2">
        <v>37.58</v>
      </c>
      <c r="Y1469" s="2">
        <v>93.4</v>
      </c>
      <c r="Z1469" s="2">
        <v>93.4</v>
      </c>
      <c r="AA1469">
        <f t="shared" si="61"/>
        <v>-5213.5880000000006</v>
      </c>
      <c r="AB1469" s="2"/>
    </row>
    <row r="1470" spans="20:28" x14ac:dyDescent="0.25">
      <c r="T1470">
        <f t="shared" si="60"/>
        <v>6</v>
      </c>
      <c r="V1470" s="3">
        <v>40403.208333333336</v>
      </c>
      <c r="W1470" s="27">
        <v>1</v>
      </c>
      <c r="X1470" s="2">
        <v>40.49</v>
      </c>
      <c r="Y1470" s="2">
        <v>93.4</v>
      </c>
      <c r="Z1470" s="2">
        <v>93.4</v>
      </c>
      <c r="AA1470">
        <f t="shared" si="61"/>
        <v>-4941.7940000000008</v>
      </c>
      <c r="AB1470" s="2"/>
    </row>
    <row r="1471" spans="20:28" x14ac:dyDescent="0.25">
      <c r="T1471">
        <f t="shared" si="60"/>
        <v>6</v>
      </c>
      <c r="V1471" s="3">
        <v>40403.25</v>
      </c>
      <c r="W1471" s="27">
        <v>1</v>
      </c>
      <c r="X1471" s="2">
        <v>44.53</v>
      </c>
      <c r="Y1471" s="2">
        <v>93.4</v>
      </c>
      <c r="Z1471" s="2">
        <v>93.4</v>
      </c>
      <c r="AA1471">
        <f t="shared" si="61"/>
        <v>-4564.4580000000005</v>
      </c>
      <c r="AB1471" s="2"/>
    </row>
    <row r="1472" spans="20:28" x14ac:dyDescent="0.25">
      <c r="T1472">
        <f t="shared" si="60"/>
        <v>6</v>
      </c>
      <c r="V1472" s="3">
        <v>40403.291666666664</v>
      </c>
      <c r="W1472" s="27">
        <v>1</v>
      </c>
      <c r="X1472" s="2">
        <v>46.23</v>
      </c>
      <c r="Y1472" s="2">
        <v>93.4</v>
      </c>
      <c r="Z1472" s="2">
        <v>93.4</v>
      </c>
      <c r="AA1472">
        <f t="shared" si="61"/>
        <v>-4405.6780000000008</v>
      </c>
      <c r="AB1472" s="2"/>
    </row>
    <row r="1473" spans="20:28" x14ac:dyDescent="0.25">
      <c r="T1473">
        <f t="shared" si="60"/>
        <v>6</v>
      </c>
      <c r="U1473" t="s">
        <v>199</v>
      </c>
      <c r="V1473" s="3">
        <v>40403.333333333336</v>
      </c>
      <c r="W1473" s="27">
        <v>1</v>
      </c>
      <c r="X1473" s="2">
        <v>46.75</v>
      </c>
      <c r="Y1473" s="2">
        <v>9.17</v>
      </c>
      <c r="Z1473" s="2">
        <v>65.42</v>
      </c>
      <c r="AA1473">
        <f t="shared" si="61"/>
        <v>-171.2039</v>
      </c>
      <c r="AB1473" s="2"/>
    </row>
    <row r="1474" spans="20:28" x14ac:dyDescent="0.25">
      <c r="T1474">
        <f t="shared" ref="T1474:T1537" si="62">WEEKDAY(V1474)</f>
        <v>6</v>
      </c>
      <c r="U1474" t="s">
        <v>199</v>
      </c>
      <c r="V1474" s="3">
        <v>40403.375</v>
      </c>
      <c r="W1474" s="27">
        <v>1</v>
      </c>
      <c r="X1474" s="2">
        <v>46.75</v>
      </c>
      <c r="Y1474" s="2">
        <v>9.17</v>
      </c>
      <c r="Z1474" s="2">
        <v>65.42</v>
      </c>
      <c r="AA1474">
        <f t="shared" ref="AA1474:AA1537" si="63">W1474*Y1474*(X1474-Z1474)</f>
        <v>-171.2039</v>
      </c>
      <c r="AB1474" s="2"/>
    </row>
    <row r="1475" spans="20:28" x14ac:dyDescent="0.25">
      <c r="T1475">
        <f t="shared" si="62"/>
        <v>6</v>
      </c>
      <c r="U1475" t="s">
        <v>199</v>
      </c>
      <c r="V1475" s="3">
        <v>40403.416666666664</v>
      </c>
      <c r="W1475" s="27">
        <v>1</v>
      </c>
      <c r="X1475" s="2">
        <v>46.82</v>
      </c>
      <c r="Y1475" s="2">
        <v>9.17</v>
      </c>
      <c r="Z1475" s="2">
        <v>65.42</v>
      </c>
      <c r="AA1475">
        <f t="shared" si="63"/>
        <v>-170.56200000000001</v>
      </c>
      <c r="AB1475" s="2"/>
    </row>
    <row r="1476" spans="20:28" x14ac:dyDescent="0.25">
      <c r="T1476">
        <f t="shared" si="62"/>
        <v>6</v>
      </c>
      <c r="U1476" t="s">
        <v>199</v>
      </c>
      <c r="V1476" s="3">
        <v>40403.458333333336</v>
      </c>
      <c r="W1476" s="27">
        <v>1</v>
      </c>
      <c r="X1476" s="2">
        <v>46.81</v>
      </c>
      <c r="Y1476" s="2">
        <v>9.17</v>
      </c>
      <c r="Z1476" s="2">
        <v>65.42</v>
      </c>
      <c r="AA1476">
        <f t="shared" si="63"/>
        <v>-170.65369999999999</v>
      </c>
      <c r="AB1476" s="2"/>
    </row>
    <row r="1477" spans="20:28" x14ac:dyDescent="0.25">
      <c r="T1477">
        <f t="shared" si="62"/>
        <v>6</v>
      </c>
      <c r="U1477" t="s">
        <v>199</v>
      </c>
      <c r="V1477" s="3">
        <v>40403.5</v>
      </c>
      <c r="W1477" s="27">
        <v>1</v>
      </c>
      <c r="X1477" s="2">
        <v>46.76</v>
      </c>
      <c r="Y1477" s="2">
        <v>9.17</v>
      </c>
      <c r="Z1477" s="2">
        <v>65.42</v>
      </c>
      <c r="AA1477">
        <f t="shared" si="63"/>
        <v>-171.11220000000003</v>
      </c>
      <c r="AB1477" s="2"/>
    </row>
    <row r="1478" spans="20:28" x14ac:dyDescent="0.25">
      <c r="T1478">
        <f t="shared" si="62"/>
        <v>6</v>
      </c>
      <c r="U1478" t="s">
        <v>199</v>
      </c>
      <c r="V1478" s="3">
        <v>40403.541666666664</v>
      </c>
      <c r="W1478" s="27">
        <v>1</v>
      </c>
      <c r="X1478" s="2">
        <v>46.69</v>
      </c>
      <c r="Y1478" s="2">
        <v>9.17</v>
      </c>
      <c r="Z1478" s="2">
        <v>65.42</v>
      </c>
      <c r="AA1478">
        <f t="shared" si="63"/>
        <v>-171.75410000000002</v>
      </c>
      <c r="AB1478" s="2"/>
    </row>
    <row r="1479" spans="20:28" x14ac:dyDescent="0.25">
      <c r="T1479">
        <f t="shared" si="62"/>
        <v>6</v>
      </c>
      <c r="U1479" t="s">
        <v>199</v>
      </c>
      <c r="V1479" s="3">
        <v>40403.583333333336</v>
      </c>
      <c r="W1479" s="27">
        <v>1</v>
      </c>
      <c r="X1479" s="2">
        <v>46.46</v>
      </c>
      <c r="Y1479" s="2">
        <v>9.17</v>
      </c>
      <c r="Z1479" s="2">
        <v>65.42</v>
      </c>
      <c r="AA1479">
        <f t="shared" si="63"/>
        <v>-173.86320000000001</v>
      </c>
      <c r="AB1479" s="2"/>
    </row>
    <row r="1480" spans="20:28" x14ac:dyDescent="0.25">
      <c r="T1480">
        <f t="shared" si="62"/>
        <v>6</v>
      </c>
      <c r="U1480" t="s">
        <v>199</v>
      </c>
      <c r="V1480" s="3">
        <v>40403.625</v>
      </c>
      <c r="W1480" s="27">
        <v>1</v>
      </c>
      <c r="X1480" s="2">
        <v>45.63</v>
      </c>
      <c r="Y1480" s="2">
        <v>9.17</v>
      </c>
      <c r="Z1480" s="2">
        <v>65.42</v>
      </c>
      <c r="AA1480">
        <f t="shared" si="63"/>
        <v>-181.4743</v>
      </c>
      <c r="AB1480" s="2"/>
    </row>
    <row r="1481" spans="20:28" x14ac:dyDescent="0.25">
      <c r="T1481">
        <f t="shared" si="62"/>
        <v>6</v>
      </c>
      <c r="U1481" t="s">
        <v>199</v>
      </c>
      <c r="V1481" s="3">
        <v>40403.666666666664</v>
      </c>
      <c r="W1481" s="27">
        <v>1</v>
      </c>
      <c r="X1481" s="2">
        <v>45.85</v>
      </c>
      <c r="Y1481" s="2">
        <v>9.17</v>
      </c>
      <c r="Z1481" s="2">
        <v>65.42</v>
      </c>
      <c r="AA1481">
        <f t="shared" si="63"/>
        <v>-179.45689999999999</v>
      </c>
      <c r="AB1481" s="2"/>
    </row>
    <row r="1482" spans="20:28" x14ac:dyDescent="0.25">
      <c r="T1482">
        <f t="shared" si="62"/>
        <v>6</v>
      </c>
      <c r="U1482" t="s">
        <v>199</v>
      </c>
      <c r="V1482" s="3">
        <v>40403.708333333336</v>
      </c>
      <c r="W1482" s="27">
        <v>1</v>
      </c>
      <c r="X1482" s="2">
        <v>46.21</v>
      </c>
      <c r="Y1482" s="2">
        <v>9.17</v>
      </c>
      <c r="Z1482" s="2">
        <v>65.42</v>
      </c>
      <c r="AA1482">
        <f t="shared" si="63"/>
        <v>-176.1557</v>
      </c>
      <c r="AB1482" s="2"/>
    </row>
    <row r="1483" spans="20:28" x14ac:dyDescent="0.25">
      <c r="T1483">
        <f t="shared" si="62"/>
        <v>6</v>
      </c>
      <c r="U1483" t="s">
        <v>199</v>
      </c>
      <c r="V1483" s="3">
        <v>40403.75</v>
      </c>
      <c r="W1483" s="27">
        <v>1</v>
      </c>
      <c r="X1483" s="2">
        <v>46.14</v>
      </c>
      <c r="Y1483" s="2">
        <v>9.17</v>
      </c>
      <c r="Z1483" s="2">
        <v>65.42</v>
      </c>
      <c r="AA1483">
        <f t="shared" si="63"/>
        <v>-176.79760000000002</v>
      </c>
      <c r="AB1483" s="2"/>
    </row>
    <row r="1484" spans="20:28" x14ac:dyDescent="0.25">
      <c r="T1484">
        <f t="shared" si="62"/>
        <v>6</v>
      </c>
      <c r="U1484" t="s">
        <v>199</v>
      </c>
      <c r="V1484" s="3">
        <v>40403.791666666664</v>
      </c>
      <c r="W1484" s="27">
        <v>1</v>
      </c>
      <c r="X1484" s="2">
        <v>45.78</v>
      </c>
      <c r="Y1484" s="2">
        <v>9.17</v>
      </c>
      <c r="Z1484" s="2">
        <v>65.42</v>
      </c>
      <c r="AA1484">
        <f t="shared" si="63"/>
        <v>-180.09880000000001</v>
      </c>
      <c r="AB1484" s="2"/>
    </row>
    <row r="1485" spans="20:28" x14ac:dyDescent="0.25">
      <c r="T1485">
        <f t="shared" si="62"/>
        <v>6</v>
      </c>
      <c r="V1485" s="3">
        <v>40403.833333333336</v>
      </c>
      <c r="W1485" s="27">
        <v>1</v>
      </c>
      <c r="X1485" s="2">
        <v>45.69</v>
      </c>
      <c r="Y1485" s="2">
        <v>93.4</v>
      </c>
      <c r="Z1485" s="2">
        <v>93.4</v>
      </c>
      <c r="AA1485">
        <f t="shared" si="63"/>
        <v>-4456.1140000000014</v>
      </c>
      <c r="AB1485" s="2"/>
    </row>
    <row r="1486" spans="20:28" x14ac:dyDescent="0.25">
      <c r="T1486">
        <f t="shared" si="62"/>
        <v>6</v>
      </c>
      <c r="V1486" s="3">
        <v>40403.875</v>
      </c>
      <c r="W1486" s="27">
        <v>1</v>
      </c>
      <c r="X1486" s="2">
        <v>46.26</v>
      </c>
      <c r="Y1486" s="2">
        <v>93.4</v>
      </c>
      <c r="Z1486" s="2">
        <v>93.4</v>
      </c>
      <c r="AA1486">
        <f t="shared" si="63"/>
        <v>-4402.8760000000011</v>
      </c>
      <c r="AB1486" s="2"/>
    </row>
    <row r="1487" spans="20:28" x14ac:dyDescent="0.25">
      <c r="T1487">
        <f t="shared" si="62"/>
        <v>6</v>
      </c>
      <c r="V1487" s="3">
        <v>40403.916666666664</v>
      </c>
      <c r="W1487" s="27">
        <v>1</v>
      </c>
      <c r="X1487" s="2">
        <v>45.55</v>
      </c>
      <c r="Y1487" s="2">
        <v>93.4</v>
      </c>
      <c r="Z1487" s="2">
        <v>93.4</v>
      </c>
      <c r="AA1487">
        <f t="shared" si="63"/>
        <v>-4469.1900000000014</v>
      </c>
      <c r="AB1487" s="2"/>
    </row>
    <row r="1488" spans="20:28" x14ac:dyDescent="0.25">
      <c r="T1488">
        <f t="shared" si="62"/>
        <v>6</v>
      </c>
      <c r="V1488" s="3">
        <v>40403.958333333336</v>
      </c>
      <c r="W1488" s="27">
        <v>1</v>
      </c>
      <c r="X1488" s="2">
        <v>43.93</v>
      </c>
      <c r="Y1488" s="2">
        <v>93.4</v>
      </c>
      <c r="Z1488" s="2">
        <v>93.4</v>
      </c>
      <c r="AA1488">
        <f t="shared" si="63"/>
        <v>-4620.4980000000005</v>
      </c>
      <c r="AB1488" s="2"/>
    </row>
    <row r="1489" spans="20:28" x14ac:dyDescent="0.25">
      <c r="T1489">
        <f t="shared" si="62"/>
        <v>7</v>
      </c>
      <c r="V1489" s="3">
        <v>40404</v>
      </c>
      <c r="W1489" s="27">
        <v>1</v>
      </c>
      <c r="X1489" s="2">
        <v>42</v>
      </c>
      <c r="Y1489" s="2">
        <v>57.57</v>
      </c>
      <c r="Z1489" s="2">
        <v>57.57</v>
      </c>
      <c r="AA1489">
        <f t="shared" si="63"/>
        <v>-896.36490000000003</v>
      </c>
    </row>
    <row r="1490" spans="20:28" x14ac:dyDescent="0.25">
      <c r="T1490">
        <f t="shared" si="62"/>
        <v>7</v>
      </c>
      <c r="V1490" s="3">
        <v>40404.041666666664</v>
      </c>
      <c r="W1490" s="27">
        <v>1</v>
      </c>
      <c r="X1490" s="2">
        <v>40.74</v>
      </c>
      <c r="Y1490" s="2">
        <v>57.57</v>
      </c>
      <c r="Z1490" s="2">
        <v>57.57</v>
      </c>
      <c r="AA1490">
        <f t="shared" si="63"/>
        <v>-968.90309999999988</v>
      </c>
      <c r="AB1490" s="2"/>
    </row>
    <row r="1491" spans="20:28" x14ac:dyDescent="0.25">
      <c r="T1491">
        <f t="shared" si="62"/>
        <v>7</v>
      </c>
      <c r="V1491" s="3">
        <v>40404.083333333336</v>
      </c>
      <c r="W1491" s="27">
        <v>1</v>
      </c>
      <c r="X1491" s="2">
        <v>39.82</v>
      </c>
      <c r="Y1491" s="2">
        <v>57.57</v>
      </c>
      <c r="Z1491" s="2">
        <v>57.57</v>
      </c>
      <c r="AA1491">
        <f t="shared" si="63"/>
        <v>-1021.8674999999999</v>
      </c>
      <c r="AB1491" s="2"/>
    </row>
    <row r="1492" spans="20:28" x14ac:dyDescent="0.25">
      <c r="T1492">
        <f t="shared" si="62"/>
        <v>7</v>
      </c>
      <c r="V1492" s="3">
        <v>40404.125</v>
      </c>
      <c r="W1492" s="27">
        <v>1</v>
      </c>
      <c r="X1492" s="2">
        <v>39.32</v>
      </c>
      <c r="Y1492" s="2">
        <v>57.57</v>
      </c>
      <c r="Z1492" s="2">
        <v>57.57</v>
      </c>
      <c r="AA1492">
        <f t="shared" si="63"/>
        <v>-1050.6524999999999</v>
      </c>
      <c r="AB1492" s="2"/>
    </row>
    <row r="1493" spans="20:28" x14ac:dyDescent="0.25">
      <c r="T1493">
        <f t="shared" si="62"/>
        <v>7</v>
      </c>
      <c r="V1493" s="3">
        <v>40404.166666666664</v>
      </c>
      <c r="W1493" s="27">
        <v>1</v>
      </c>
      <c r="X1493" s="2">
        <v>38.619999999999997</v>
      </c>
      <c r="Y1493" s="2">
        <v>57.57</v>
      </c>
      <c r="Z1493" s="2">
        <v>57.57</v>
      </c>
      <c r="AA1493">
        <f t="shared" si="63"/>
        <v>-1090.9515000000001</v>
      </c>
      <c r="AB1493" s="2"/>
    </row>
    <row r="1494" spans="20:28" x14ac:dyDescent="0.25">
      <c r="T1494">
        <f t="shared" si="62"/>
        <v>7</v>
      </c>
      <c r="V1494" s="3">
        <v>40404.208333333336</v>
      </c>
      <c r="W1494" s="27">
        <v>1</v>
      </c>
      <c r="X1494" s="2">
        <v>37.74</v>
      </c>
      <c r="Y1494" s="2">
        <v>57.57</v>
      </c>
      <c r="Z1494" s="2">
        <v>57.57</v>
      </c>
      <c r="AA1494">
        <f t="shared" si="63"/>
        <v>-1141.6130999999998</v>
      </c>
      <c r="AB1494" s="2"/>
    </row>
    <row r="1495" spans="20:28" x14ac:dyDescent="0.25">
      <c r="T1495">
        <f t="shared" si="62"/>
        <v>7</v>
      </c>
      <c r="V1495" s="3">
        <v>40404.25</v>
      </c>
      <c r="W1495" s="27">
        <v>1</v>
      </c>
      <c r="X1495" s="2">
        <v>38.22</v>
      </c>
      <c r="Y1495" s="2">
        <v>57.57</v>
      </c>
      <c r="Z1495" s="2">
        <v>57.57</v>
      </c>
      <c r="AA1495">
        <f t="shared" si="63"/>
        <v>-1113.9795000000001</v>
      </c>
      <c r="AB1495" s="2"/>
    </row>
    <row r="1496" spans="20:28" x14ac:dyDescent="0.25">
      <c r="T1496">
        <f t="shared" si="62"/>
        <v>7</v>
      </c>
      <c r="V1496" s="3">
        <v>40404.291666666664</v>
      </c>
      <c r="W1496" s="27">
        <v>1</v>
      </c>
      <c r="X1496" s="2">
        <v>39.25</v>
      </c>
      <c r="Y1496" s="2">
        <v>57.57</v>
      </c>
      <c r="Z1496" s="2">
        <v>57.57</v>
      </c>
      <c r="AA1496">
        <f t="shared" si="63"/>
        <v>-1054.6823999999999</v>
      </c>
      <c r="AB1496" s="2"/>
    </row>
    <row r="1497" spans="20:28" x14ac:dyDescent="0.25">
      <c r="T1497">
        <f t="shared" si="62"/>
        <v>7</v>
      </c>
      <c r="U1497" t="s">
        <v>199</v>
      </c>
      <c r="V1497" s="3">
        <v>40404.333333333336</v>
      </c>
      <c r="W1497" s="27">
        <v>1</v>
      </c>
      <c r="X1497" s="2">
        <v>42.96</v>
      </c>
      <c r="Y1497" s="2">
        <v>57.57</v>
      </c>
      <c r="Z1497" s="2">
        <v>57.57</v>
      </c>
      <c r="AA1497">
        <f t="shared" si="63"/>
        <v>-841.09769999999992</v>
      </c>
      <c r="AB1497" s="2"/>
    </row>
    <row r="1498" spans="20:28" x14ac:dyDescent="0.25">
      <c r="T1498">
        <f t="shared" si="62"/>
        <v>7</v>
      </c>
      <c r="U1498" t="s">
        <v>199</v>
      </c>
      <c r="V1498" s="3">
        <v>40404.375</v>
      </c>
      <c r="W1498" s="27">
        <v>1</v>
      </c>
      <c r="X1498" s="2">
        <v>45.35</v>
      </c>
      <c r="Y1498" s="2">
        <v>57.57</v>
      </c>
      <c r="Z1498" s="2">
        <v>57.57</v>
      </c>
      <c r="AA1498">
        <f t="shared" si="63"/>
        <v>-703.5053999999999</v>
      </c>
      <c r="AB1498" s="2"/>
    </row>
    <row r="1499" spans="20:28" x14ac:dyDescent="0.25">
      <c r="T1499">
        <f t="shared" si="62"/>
        <v>7</v>
      </c>
      <c r="U1499" t="s">
        <v>199</v>
      </c>
      <c r="V1499" s="3">
        <v>40404.416666666664</v>
      </c>
      <c r="W1499" s="27">
        <v>1</v>
      </c>
      <c r="X1499" s="2">
        <v>45.45</v>
      </c>
      <c r="Y1499" s="2">
        <v>57.57</v>
      </c>
      <c r="Z1499" s="2">
        <v>57.57</v>
      </c>
      <c r="AA1499">
        <f t="shared" si="63"/>
        <v>-697.74839999999983</v>
      </c>
      <c r="AB1499" s="2"/>
    </row>
    <row r="1500" spans="20:28" x14ac:dyDescent="0.25">
      <c r="T1500">
        <f t="shared" si="62"/>
        <v>7</v>
      </c>
      <c r="U1500" t="s">
        <v>199</v>
      </c>
      <c r="V1500" s="3">
        <v>40404.458333333336</v>
      </c>
      <c r="W1500" s="27">
        <v>1</v>
      </c>
      <c r="X1500" s="2">
        <v>45.46</v>
      </c>
      <c r="Y1500" s="2">
        <v>57.57</v>
      </c>
      <c r="Z1500" s="2">
        <v>57.57</v>
      </c>
      <c r="AA1500">
        <f t="shared" si="63"/>
        <v>-697.17269999999996</v>
      </c>
      <c r="AB1500" s="2"/>
    </row>
    <row r="1501" spans="20:28" x14ac:dyDescent="0.25">
      <c r="T1501">
        <f t="shared" si="62"/>
        <v>7</v>
      </c>
      <c r="U1501" t="s">
        <v>199</v>
      </c>
      <c r="V1501" s="3">
        <v>40404.5</v>
      </c>
      <c r="W1501" s="27">
        <v>1</v>
      </c>
      <c r="X1501" s="2">
        <v>45.27</v>
      </c>
      <c r="Y1501" s="2">
        <v>57.57</v>
      </c>
      <c r="Z1501" s="2">
        <v>57.57</v>
      </c>
      <c r="AA1501">
        <f t="shared" si="63"/>
        <v>-708.11099999999988</v>
      </c>
      <c r="AB1501" s="2"/>
    </row>
    <row r="1502" spans="20:28" x14ac:dyDescent="0.25">
      <c r="T1502">
        <f t="shared" si="62"/>
        <v>7</v>
      </c>
      <c r="U1502" t="s">
        <v>199</v>
      </c>
      <c r="V1502" s="3">
        <v>40404.541666666664</v>
      </c>
      <c r="W1502" s="27">
        <v>1</v>
      </c>
      <c r="X1502" s="2">
        <v>44.82</v>
      </c>
      <c r="Y1502" s="2">
        <v>57.57</v>
      </c>
      <c r="Z1502" s="2">
        <v>57.57</v>
      </c>
      <c r="AA1502">
        <f t="shared" si="63"/>
        <v>-734.01750000000004</v>
      </c>
      <c r="AB1502" s="2"/>
    </row>
    <row r="1503" spans="20:28" x14ac:dyDescent="0.25">
      <c r="T1503">
        <f t="shared" si="62"/>
        <v>7</v>
      </c>
      <c r="U1503" t="s">
        <v>199</v>
      </c>
      <c r="V1503" s="3">
        <v>40404.583333333336</v>
      </c>
      <c r="W1503" s="27">
        <v>1</v>
      </c>
      <c r="X1503" s="2">
        <v>42.61</v>
      </c>
      <c r="Y1503" s="2">
        <v>57.57</v>
      </c>
      <c r="Z1503" s="2">
        <v>57.57</v>
      </c>
      <c r="AA1503">
        <f t="shared" si="63"/>
        <v>-861.24720000000002</v>
      </c>
      <c r="AB1503" s="2"/>
    </row>
    <row r="1504" spans="20:28" x14ac:dyDescent="0.25">
      <c r="T1504">
        <f t="shared" si="62"/>
        <v>7</v>
      </c>
      <c r="U1504" t="s">
        <v>199</v>
      </c>
      <c r="V1504" s="3">
        <v>40404.625</v>
      </c>
      <c r="W1504" s="27">
        <v>1</v>
      </c>
      <c r="X1504" s="2">
        <v>41.9</v>
      </c>
      <c r="Y1504" s="2">
        <v>57.57</v>
      </c>
      <c r="Z1504" s="2">
        <v>57.57</v>
      </c>
      <c r="AA1504">
        <f t="shared" si="63"/>
        <v>-902.1219000000001</v>
      </c>
      <c r="AB1504" s="2"/>
    </row>
    <row r="1505" spans="20:28" x14ac:dyDescent="0.25">
      <c r="T1505">
        <f t="shared" si="62"/>
        <v>7</v>
      </c>
      <c r="U1505" t="s">
        <v>199</v>
      </c>
      <c r="V1505" s="3">
        <v>40404.666666666664</v>
      </c>
      <c r="W1505" s="27">
        <v>1</v>
      </c>
      <c r="X1505" s="2">
        <v>41.84</v>
      </c>
      <c r="Y1505" s="2">
        <v>57.57</v>
      </c>
      <c r="Z1505" s="2">
        <v>57.57</v>
      </c>
      <c r="AA1505">
        <f t="shared" si="63"/>
        <v>-905.57609999999977</v>
      </c>
      <c r="AB1505" s="2"/>
    </row>
    <row r="1506" spans="20:28" x14ac:dyDescent="0.25">
      <c r="T1506">
        <f t="shared" si="62"/>
        <v>7</v>
      </c>
      <c r="U1506" t="s">
        <v>199</v>
      </c>
      <c r="V1506" s="3">
        <v>40404.708333333336</v>
      </c>
      <c r="W1506" s="27">
        <v>1</v>
      </c>
      <c r="X1506" s="2">
        <v>43.66</v>
      </c>
      <c r="Y1506" s="2">
        <v>57.57</v>
      </c>
      <c r="Z1506" s="2">
        <v>57.57</v>
      </c>
      <c r="AA1506">
        <f t="shared" si="63"/>
        <v>-800.79870000000017</v>
      </c>
      <c r="AB1506" s="2"/>
    </row>
    <row r="1507" spans="20:28" x14ac:dyDescent="0.25">
      <c r="T1507">
        <f t="shared" si="62"/>
        <v>7</v>
      </c>
      <c r="U1507" t="s">
        <v>199</v>
      </c>
      <c r="V1507" s="3">
        <v>40404.75</v>
      </c>
      <c r="W1507" s="27">
        <v>1</v>
      </c>
      <c r="X1507" s="2">
        <v>44.46</v>
      </c>
      <c r="Y1507" s="2">
        <v>57.57</v>
      </c>
      <c r="Z1507" s="2">
        <v>57.57</v>
      </c>
      <c r="AA1507">
        <f t="shared" si="63"/>
        <v>-754.74270000000001</v>
      </c>
      <c r="AB1507" s="2"/>
    </row>
    <row r="1508" spans="20:28" x14ac:dyDescent="0.25">
      <c r="T1508">
        <f t="shared" si="62"/>
        <v>7</v>
      </c>
      <c r="U1508" t="s">
        <v>199</v>
      </c>
      <c r="V1508" s="3">
        <v>40404.791666666664</v>
      </c>
      <c r="W1508" s="27">
        <v>1</v>
      </c>
      <c r="X1508" s="2">
        <v>44.12</v>
      </c>
      <c r="Y1508" s="2">
        <v>57.57</v>
      </c>
      <c r="Z1508" s="2">
        <v>57.57</v>
      </c>
      <c r="AA1508">
        <f t="shared" si="63"/>
        <v>-774.31650000000013</v>
      </c>
      <c r="AB1508" s="2"/>
    </row>
    <row r="1509" spans="20:28" x14ac:dyDescent="0.25">
      <c r="T1509">
        <f t="shared" si="62"/>
        <v>7</v>
      </c>
      <c r="V1509" s="3">
        <v>40404.833333333336</v>
      </c>
      <c r="W1509" s="27">
        <v>1</v>
      </c>
      <c r="X1509" s="2">
        <v>43.02</v>
      </c>
      <c r="Y1509" s="2">
        <v>57.57</v>
      </c>
      <c r="Z1509" s="2">
        <v>57.57</v>
      </c>
      <c r="AA1509">
        <f t="shared" si="63"/>
        <v>-837.64349999999979</v>
      </c>
      <c r="AB1509" s="2"/>
    </row>
    <row r="1510" spans="20:28" x14ac:dyDescent="0.25">
      <c r="T1510">
        <f t="shared" si="62"/>
        <v>7</v>
      </c>
      <c r="V1510" s="3">
        <v>40404.875</v>
      </c>
      <c r="W1510" s="27">
        <v>1</v>
      </c>
      <c r="X1510" s="2">
        <v>43.76</v>
      </c>
      <c r="Y1510" s="2">
        <v>57.57</v>
      </c>
      <c r="Z1510" s="2">
        <v>57.57</v>
      </c>
      <c r="AA1510">
        <f t="shared" si="63"/>
        <v>-795.04170000000011</v>
      </c>
      <c r="AB1510" s="2"/>
    </row>
    <row r="1511" spans="20:28" x14ac:dyDescent="0.25">
      <c r="T1511">
        <f t="shared" si="62"/>
        <v>7</v>
      </c>
      <c r="V1511" s="3">
        <v>40404.916666666664</v>
      </c>
      <c r="W1511" s="27">
        <v>1</v>
      </c>
      <c r="X1511" s="2">
        <v>44.13</v>
      </c>
      <c r="Y1511" s="2">
        <v>57.57</v>
      </c>
      <c r="Z1511" s="2">
        <v>57.57</v>
      </c>
      <c r="AA1511">
        <f t="shared" si="63"/>
        <v>-773.74079999999992</v>
      </c>
      <c r="AB1511" s="2"/>
    </row>
    <row r="1512" spans="20:28" x14ac:dyDescent="0.25">
      <c r="T1512">
        <f t="shared" si="62"/>
        <v>7</v>
      </c>
      <c r="V1512" s="3">
        <v>40404.958333333336</v>
      </c>
      <c r="W1512" s="27">
        <v>1</v>
      </c>
      <c r="X1512" s="2">
        <v>41.42</v>
      </c>
      <c r="Y1512" s="2">
        <v>57.57</v>
      </c>
      <c r="Z1512" s="2">
        <v>57.57</v>
      </c>
      <c r="AA1512">
        <f t="shared" si="63"/>
        <v>-929.75549999999987</v>
      </c>
      <c r="AB1512" s="2"/>
    </row>
    <row r="1513" spans="20:28" x14ac:dyDescent="0.25">
      <c r="T1513">
        <f t="shared" si="62"/>
        <v>1</v>
      </c>
      <c r="V1513" s="3">
        <v>40405</v>
      </c>
      <c r="W1513" s="27">
        <v>1</v>
      </c>
      <c r="X1513" s="2">
        <v>39.92</v>
      </c>
      <c r="Y1513" s="2">
        <v>67.63</v>
      </c>
      <c r="Z1513" s="2">
        <v>67.63</v>
      </c>
      <c r="AA1513">
        <f t="shared" si="63"/>
        <v>-1874.0272999999995</v>
      </c>
    </row>
    <row r="1514" spans="20:28" x14ac:dyDescent="0.25">
      <c r="T1514">
        <f t="shared" si="62"/>
        <v>1</v>
      </c>
      <c r="V1514" s="3">
        <v>40405.041666666664</v>
      </c>
      <c r="W1514" s="27">
        <v>1</v>
      </c>
      <c r="X1514" s="2">
        <v>37.880000000000003</v>
      </c>
      <c r="Y1514" s="2">
        <v>67.63</v>
      </c>
      <c r="Z1514" s="2">
        <v>67.63</v>
      </c>
      <c r="AA1514">
        <f t="shared" si="63"/>
        <v>-2011.9924999999994</v>
      </c>
      <c r="AB1514" s="2"/>
    </row>
    <row r="1515" spans="20:28" x14ac:dyDescent="0.25">
      <c r="T1515">
        <f t="shared" si="62"/>
        <v>1</v>
      </c>
      <c r="V1515" s="3">
        <v>40405.083333333336</v>
      </c>
      <c r="W1515" s="27">
        <v>1</v>
      </c>
      <c r="X1515" s="2">
        <v>37.74</v>
      </c>
      <c r="Y1515" s="2">
        <v>67.63</v>
      </c>
      <c r="Z1515" s="2">
        <v>67.63</v>
      </c>
      <c r="AA1515">
        <f t="shared" si="63"/>
        <v>-2021.4606999999994</v>
      </c>
      <c r="AB1515" s="2"/>
    </row>
    <row r="1516" spans="20:28" x14ac:dyDescent="0.25">
      <c r="T1516">
        <f t="shared" si="62"/>
        <v>1</v>
      </c>
      <c r="V1516" s="3">
        <v>40405.125</v>
      </c>
      <c r="W1516" s="27">
        <v>1</v>
      </c>
      <c r="X1516" s="2">
        <v>37.549999999999997</v>
      </c>
      <c r="Y1516" s="2">
        <v>67.63</v>
      </c>
      <c r="Z1516" s="2">
        <v>67.63</v>
      </c>
      <c r="AA1516">
        <f t="shared" si="63"/>
        <v>-2034.3103999999998</v>
      </c>
      <c r="AB1516" s="2"/>
    </row>
    <row r="1517" spans="20:28" x14ac:dyDescent="0.25">
      <c r="T1517">
        <f t="shared" si="62"/>
        <v>1</v>
      </c>
      <c r="V1517" s="3">
        <v>40405.166666666664</v>
      </c>
      <c r="W1517" s="27">
        <v>1</v>
      </c>
      <c r="X1517" s="2">
        <v>36.33</v>
      </c>
      <c r="Y1517" s="2">
        <v>67.63</v>
      </c>
      <c r="Z1517" s="2">
        <v>67.63</v>
      </c>
      <c r="AA1517">
        <f t="shared" si="63"/>
        <v>-2116.8189999999995</v>
      </c>
      <c r="AB1517" s="2"/>
    </row>
    <row r="1518" spans="20:28" x14ac:dyDescent="0.25">
      <c r="T1518">
        <f t="shared" si="62"/>
        <v>1</v>
      </c>
      <c r="V1518" s="3">
        <v>40405.208333333336</v>
      </c>
      <c r="W1518" s="27">
        <v>1</v>
      </c>
      <c r="X1518" s="2">
        <v>34.19</v>
      </c>
      <c r="Y1518" s="2">
        <v>67.63</v>
      </c>
      <c r="Z1518" s="2">
        <v>67.63</v>
      </c>
      <c r="AA1518">
        <f t="shared" si="63"/>
        <v>-2261.5471999999995</v>
      </c>
      <c r="AB1518" s="2"/>
    </row>
    <row r="1519" spans="20:28" x14ac:dyDescent="0.25">
      <c r="T1519">
        <f t="shared" si="62"/>
        <v>1</v>
      </c>
      <c r="V1519" s="3">
        <v>40405.25</v>
      </c>
      <c r="W1519" s="27">
        <v>1</v>
      </c>
      <c r="X1519" s="2">
        <v>33.76</v>
      </c>
      <c r="Y1519" s="2">
        <v>67.63</v>
      </c>
      <c r="Z1519" s="2">
        <v>67.63</v>
      </c>
      <c r="AA1519">
        <f t="shared" si="63"/>
        <v>-2290.6280999999994</v>
      </c>
      <c r="AB1519" s="2"/>
    </row>
    <row r="1520" spans="20:28" x14ac:dyDescent="0.25">
      <c r="T1520">
        <f t="shared" si="62"/>
        <v>1</v>
      </c>
      <c r="V1520" s="3">
        <v>40405.291666666664</v>
      </c>
      <c r="W1520" s="27">
        <v>1</v>
      </c>
      <c r="X1520" s="2">
        <v>38.380000000000003</v>
      </c>
      <c r="Y1520" s="2">
        <v>67.63</v>
      </c>
      <c r="Z1520" s="2">
        <v>67.63</v>
      </c>
      <c r="AA1520">
        <f t="shared" si="63"/>
        <v>-1978.1774999999993</v>
      </c>
      <c r="AB1520" s="2"/>
    </row>
    <row r="1521" spans="20:28" x14ac:dyDescent="0.25">
      <c r="T1521">
        <f t="shared" si="62"/>
        <v>1</v>
      </c>
      <c r="U1521" t="s">
        <v>199</v>
      </c>
      <c r="V1521" s="3">
        <v>40405.333333333336</v>
      </c>
      <c r="W1521" s="27">
        <v>1</v>
      </c>
      <c r="X1521" s="2">
        <v>38.659999999999997</v>
      </c>
      <c r="Y1521" s="2">
        <v>67.63</v>
      </c>
      <c r="Z1521" s="2">
        <v>67.63</v>
      </c>
      <c r="AA1521">
        <f t="shared" si="63"/>
        <v>-1959.2410999999997</v>
      </c>
      <c r="AB1521" s="2"/>
    </row>
    <row r="1522" spans="20:28" x14ac:dyDescent="0.25">
      <c r="T1522">
        <f t="shared" si="62"/>
        <v>1</v>
      </c>
      <c r="U1522" t="s">
        <v>199</v>
      </c>
      <c r="V1522" s="3">
        <v>40405.375</v>
      </c>
      <c r="W1522" s="27">
        <v>1</v>
      </c>
      <c r="X1522" s="2">
        <v>40.94</v>
      </c>
      <c r="Y1522" s="2">
        <v>67.63</v>
      </c>
      <c r="Z1522" s="2">
        <v>67.63</v>
      </c>
      <c r="AA1522">
        <f t="shared" si="63"/>
        <v>-1805.0446999999997</v>
      </c>
      <c r="AB1522" s="2"/>
    </row>
    <row r="1523" spans="20:28" x14ac:dyDescent="0.25">
      <c r="T1523">
        <f t="shared" si="62"/>
        <v>1</v>
      </c>
      <c r="U1523" t="s">
        <v>199</v>
      </c>
      <c r="V1523" s="3">
        <v>40405.416666666664</v>
      </c>
      <c r="W1523" s="27">
        <v>1</v>
      </c>
      <c r="X1523" s="2">
        <v>42.13</v>
      </c>
      <c r="Y1523" s="2">
        <v>67.63</v>
      </c>
      <c r="Z1523" s="2">
        <v>67.63</v>
      </c>
      <c r="AA1523">
        <f t="shared" si="63"/>
        <v>-1724.5649999999994</v>
      </c>
      <c r="AB1523" s="2"/>
    </row>
    <row r="1524" spans="20:28" x14ac:dyDescent="0.25">
      <c r="T1524">
        <f t="shared" si="62"/>
        <v>1</v>
      </c>
      <c r="U1524" t="s">
        <v>199</v>
      </c>
      <c r="V1524" s="3">
        <v>40405.458333333336</v>
      </c>
      <c r="W1524" s="27">
        <v>1</v>
      </c>
      <c r="X1524" s="2">
        <v>43.26</v>
      </c>
      <c r="Y1524" s="2">
        <v>67.63</v>
      </c>
      <c r="Z1524" s="2">
        <v>67.63</v>
      </c>
      <c r="AA1524">
        <f t="shared" si="63"/>
        <v>-1648.1430999999998</v>
      </c>
      <c r="AB1524" s="2"/>
    </row>
    <row r="1525" spans="20:28" x14ac:dyDescent="0.25">
      <c r="T1525">
        <f t="shared" si="62"/>
        <v>1</v>
      </c>
      <c r="U1525" t="s">
        <v>199</v>
      </c>
      <c r="V1525" s="3">
        <v>40405.5</v>
      </c>
      <c r="W1525" s="27">
        <v>1</v>
      </c>
      <c r="X1525" s="2">
        <v>43.3</v>
      </c>
      <c r="Y1525" s="2">
        <v>67.63</v>
      </c>
      <c r="Z1525" s="2">
        <v>67.63</v>
      </c>
      <c r="AA1525">
        <f t="shared" si="63"/>
        <v>-1645.4378999999997</v>
      </c>
      <c r="AB1525" s="2"/>
    </row>
    <row r="1526" spans="20:28" x14ac:dyDescent="0.25">
      <c r="T1526">
        <f t="shared" si="62"/>
        <v>1</v>
      </c>
      <c r="U1526" t="s">
        <v>199</v>
      </c>
      <c r="V1526" s="3">
        <v>40405.541666666664</v>
      </c>
      <c r="W1526" s="27">
        <v>1</v>
      </c>
      <c r="X1526" s="2">
        <v>41.99</v>
      </c>
      <c r="Y1526" s="2">
        <v>67.63</v>
      </c>
      <c r="Z1526" s="2">
        <v>67.63</v>
      </c>
      <c r="AA1526">
        <f t="shared" si="63"/>
        <v>-1734.0331999999994</v>
      </c>
      <c r="AB1526" s="2"/>
    </row>
    <row r="1527" spans="20:28" x14ac:dyDescent="0.25">
      <c r="T1527">
        <f t="shared" si="62"/>
        <v>1</v>
      </c>
      <c r="U1527" t="s">
        <v>199</v>
      </c>
      <c r="V1527" s="3">
        <v>40405.583333333336</v>
      </c>
      <c r="W1527" s="27">
        <v>1</v>
      </c>
      <c r="X1527" s="2">
        <v>41.55</v>
      </c>
      <c r="Y1527" s="2">
        <v>67.63</v>
      </c>
      <c r="Z1527" s="2">
        <v>67.63</v>
      </c>
      <c r="AA1527">
        <f t="shared" si="63"/>
        <v>-1763.7903999999999</v>
      </c>
      <c r="AB1527" s="2"/>
    </row>
    <row r="1528" spans="20:28" x14ac:dyDescent="0.25">
      <c r="T1528">
        <f t="shared" si="62"/>
        <v>1</v>
      </c>
      <c r="U1528" t="s">
        <v>199</v>
      </c>
      <c r="V1528" s="3">
        <v>40405.625</v>
      </c>
      <c r="W1528" s="27">
        <v>1</v>
      </c>
      <c r="X1528" s="2">
        <v>41.22</v>
      </c>
      <c r="Y1528" s="2">
        <v>67.63</v>
      </c>
      <c r="Z1528" s="2">
        <v>67.63</v>
      </c>
      <c r="AA1528">
        <f t="shared" si="63"/>
        <v>-1786.1082999999996</v>
      </c>
      <c r="AB1528" s="2"/>
    </row>
    <row r="1529" spans="20:28" x14ac:dyDescent="0.25">
      <c r="T1529">
        <f t="shared" si="62"/>
        <v>1</v>
      </c>
      <c r="U1529" t="s">
        <v>199</v>
      </c>
      <c r="V1529" s="3">
        <v>40405.666666666664</v>
      </c>
      <c r="W1529" s="27">
        <v>1</v>
      </c>
      <c r="X1529" s="2">
        <v>41.01</v>
      </c>
      <c r="Y1529" s="2">
        <v>67.63</v>
      </c>
      <c r="Z1529" s="2">
        <v>67.63</v>
      </c>
      <c r="AA1529">
        <f t="shared" si="63"/>
        <v>-1800.3105999999998</v>
      </c>
      <c r="AB1529" s="2"/>
    </row>
    <row r="1530" spans="20:28" x14ac:dyDescent="0.25">
      <c r="T1530">
        <f t="shared" si="62"/>
        <v>1</v>
      </c>
      <c r="U1530" t="s">
        <v>199</v>
      </c>
      <c r="V1530" s="3">
        <v>40405.708333333336</v>
      </c>
      <c r="W1530" s="27">
        <v>1</v>
      </c>
      <c r="X1530" s="2">
        <v>41.68</v>
      </c>
      <c r="Y1530" s="2">
        <v>67.63</v>
      </c>
      <c r="Z1530" s="2">
        <v>67.63</v>
      </c>
      <c r="AA1530">
        <f t="shared" si="63"/>
        <v>-1754.9984999999997</v>
      </c>
      <c r="AB1530" s="2"/>
    </row>
    <row r="1531" spans="20:28" x14ac:dyDescent="0.25">
      <c r="T1531">
        <f t="shared" si="62"/>
        <v>1</v>
      </c>
      <c r="U1531" t="s">
        <v>199</v>
      </c>
      <c r="V1531" s="3">
        <v>40405.75</v>
      </c>
      <c r="W1531" s="27">
        <v>1</v>
      </c>
      <c r="X1531" s="2">
        <v>42</v>
      </c>
      <c r="Y1531" s="2">
        <v>67.63</v>
      </c>
      <c r="Z1531" s="2">
        <v>67.63</v>
      </c>
      <c r="AA1531">
        <f t="shared" si="63"/>
        <v>-1733.3568999999995</v>
      </c>
      <c r="AB1531" s="2"/>
    </row>
    <row r="1532" spans="20:28" x14ac:dyDescent="0.25">
      <c r="T1532">
        <f t="shared" si="62"/>
        <v>1</v>
      </c>
      <c r="U1532" t="s">
        <v>199</v>
      </c>
      <c r="V1532" s="3">
        <v>40405.791666666664</v>
      </c>
      <c r="W1532" s="27">
        <v>1</v>
      </c>
      <c r="X1532" s="2">
        <v>44.66</v>
      </c>
      <c r="Y1532" s="2">
        <v>67.63</v>
      </c>
      <c r="Z1532" s="2">
        <v>67.63</v>
      </c>
      <c r="AA1532">
        <f t="shared" si="63"/>
        <v>-1553.4610999999998</v>
      </c>
      <c r="AB1532" s="2"/>
    </row>
    <row r="1533" spans="20:28" x14ac:dyDescent="0.25">
      <c r="T1533">
        <f t="shared" si="62"/>
        <v>1</v>
      </c>
      <c r="V1533" s="3">
        <v>40405.833333333336</v>
      </c>
      <c r="W1533" s="27">
        <v>1</v>
      </c>
      <c r="X1533" s="2">
        <v>45.13</v>
      </c>
      <c r="Y1533" s="2">
        <v>67.63</v>
      </c>
      <c r="Z1533" s="2">
        <v>67.63</v>
      </c>
      <c r="AA1533">
        <f t="shared" si="63"/>
        <v>-1521.6749999999995</v>
      </c>
      <c r="AB1533" s="2"/>
    </row>
    <row r="1534" spans="20:28" x14ac:dyDescent="0.25">
      <c r="T1534">
        <f t="shared" si="62"/>
        <v>1</v>
      </c>
      <c r="V1534" s="3">
        <v>40405.875</v>
      </c>
      <c r="W1534" s="27">
        <v>1</v>
      </c>
      <c r="X1534" s="2">
        <v>45.46</v>
      </c>
      <c r="Y1534" s="2">
        <v>67.63</v>
      </c>
      <c r="Z1534" s="2">
        <v>67.63</v>
      </c>
      <c r="AA1534">
        <f t="shared" si="63"/>
        <v>-1499.3570999999995</v>
      </c>
      <c r="AB1534" s="2"/>
    </row>
    <row r="1535" spans="20:28" x14ac:dyDescent="0.25">
      <c r="T1535">
        <f t="shared" si="62"/>
        <v>1</v>
      </c>
      <c r="V1535" s="3">
        <v>40405.916666666664</v>
      </c>
      <c r="W1535" s="27">
        <v>1</v>
      </c>
      <c r="X1535" s="2">
        <v>45.07</v>
      </c>
      <c r="Y1535" s="2">
        <v>67.63</v>
      </c>
      <c r="Z1535" s="2">
        <v>67.63</v>
      </c>
      <c r="AA1535">
        <f t="shared" si="63"/>
        <v>-1525.7327999999995</v>
      </c>
      <c r="AB1535" s="2"/>
    </row>
    <row r="1536" spans="20:28" x14ac:dyDescent="0.25">
      <c r="T1536">
        <f t="shared" si="62"/>
        <v>1</v>
      </c>
      <c r="V1536" s="3">
        <v>40405.958333333336</v>
      </c>
      <c r="W1536" s="27">
        <v>1</v>
      </c>
      <c r="X1536" s="2">
        <v>40.32</v>
      </c>
      <c r="Y1536" s="2">
        <v>67.63</v>
      </c>
      <c r="Z1536" s="2">
        <v>67.63</v>
      </c>
      <c r="AA1536">
        <f t="shared" si="63"/>
        <v>-1846.9752999999996</v>
      </c>
      <c r="AB1536" s="2"/>
    </row>
    <row r="1537" spans="20:28" x14ac:dyDescent="0.25">
      <c r="T1537">
        <f t="shared" si="62"/>
        <v>2</v>
      </c>
      <c r="V1537" s="3">
        <v>40406</v>
      </c>
      <c r="W1537" s="27">
        <v>1</v>
      </c>
      <c r="X1537" s="2">
        <v>38.65</v>
      </c>
      <c r="Y1537" s="2">
        <v>14.08</v>
      </c>
      <c r="Z1537" s="2">
        <v>14.08</v>
      </c>
      <c r="AA1537">
        <f t="shared" si="63"/>
        <v>345.94560000000001</v>
      </c>
    </row>
    <row r="1538" spans="20:28" x14ac:dyDescent="0.25">
      <c r="T1538">
        <f t="shared" ref="T1538:T1601" si="64">WEEKDAY(V1538)</f>
        <v>2</v>
      </c>
      <c r="V1538" s="3">
        <v>40406.041666666664</v>
      </c>
      <c r="W1538" s="27">
        <v>1</v>
      </c>
      <c r="X1538" s="2">
        <v>37.909999999999997</v>
      </c>
      <c r="Y1538" s="2">
        <v>14.08</v>
      </c>
      <c r="Z1538" s="2">
        <v>14.08</v>
      </c>
      <c r="AA1538">
        <f t="shared" ref="AA1538:AA1601" si="65">W1538*Y1538*(X1538-Z1538)</f>
        <v>335.52639999999997</v>
      </c>
      <c r="AB1538" s="2"/>
    </row>
    <row r="1539" spans="20:28" x14ac:dyDescent="0.25">
      <c r="T1539">
        <f t="shared" si="64"/>
        <v>2</v>
      </c>
      <c r="V1539" s="3">
        <v>40406.083333333336</v>
      </c>
      <c r="W1539" s="27">
        <v>1</v>
      </c>
      <c r="X1539" s="2">
        <v>37.119999999999997</v>
      </c>
      <c r="Y1539" s="2">
        <v>14.08</v>
      </c>
      <c r="Z1539" s="2">
        <v>14.08</v>
      </c>
      <c r="AA1539">
        <f t="shared" si="65"/>
        <v>324.40319999999997</v>
      </c>
      <c r="AB1539" s="2"/>
    </row>
    <row r="1540" spans="20:28" x14ac:dyDescent="0.25">
      <c r="T1540">
        <f t="shared" si="64"/>
        <v>2</v>
      </c>
      <c r="V1540" s="3">
        <v>40406.125</v>
      </c>
      <c r="W1540" s="27">
        <v>1</v>
      </c>
      <c r="X1540" s="2">
        <v>36.950000000000003</v>
      </c>
      <c r="Y1540" s="2">
        <v>14.08</v>
      </c>
      <c r="Z1540" s="2">
        <v>14.08</v>
      </c>
      <c r="AA1540">
        <f t="shared" si="65"/>
        <v>322.00960000000009</v>
      </c>
      <c r="AB1540" s="2"/>
    </row>
    <row r="1541" spans="20:28" x14ac:dyDescent="0.25">
      <c r="T1541">
        <f t="shared" si="64"/>
        <v>2</v>
      </c>
      <c r="V1541" s="3">
        <v>40406.166666666664</v>
      </c>
      <c r="W1541" s="27">
        <v>1</v>
      </c>
      <c r="X1541" s="2">
        <v>37.31</v>
      </c>
      <c r="Y1541" s="2">
        <v>14.08</v>
      </c>
      <c r="Z1541" s="2">
        <v>14.08</v>
      </c>
      <c r="AA1541">
        <f t="shared" si="65"/>
        <v>327.07840000000004</v>
      </c>
      <c r="AB1541" s="2"/>
    </row>
    <row r="1542" spans="20:28" x14ac:dyDescent="0.25">
      <c r="T1542">
        <f t="shared" si="64"/>
        <v>2</v>
      </c>
      <c r="V1542" s="3">
        <v>40406.208333333336</v>
      </c>
      <c r="W1542" s="27">
        <v>1</v>
      </c>
      <c r="X1542" s="2">
        <v>39.69</v>
      </c>
      <c r="Y1542" s="2">
        <v>14.08</v>
      </c>
      <c r="Z1542" s="2">
        <v>14.08</v>
      </c>
      <c r="AA1542">
        <f t="shared" si="65"/>
        <v>360.58879999999999</v>
      </c>
      <c r="AB1542" s="2"/>
    </row>
    <row r="1543" spans="20:28" x14ac:dyDescent="0.25">
      <c r="T1543">
        <f t="shared" si="64"/>
        <v>2</v>
      </c>
      <c r="V1543" s="3">
        <v>40406.25</v>
      </c>
      <c r="W1543" s="27">
        <v>1</v>
      </c>
      <c r="X1543" s="2">
        <v>44.08</v>
      </c>
      <c r="Y1543" s="2">
        <v>14.08</v>
      </c>
      <c r="Z1543" s="2">
        <v>14.08</v>
      </c>
      <c r="AA1543">
        <f t="shared" si="65"/>
        <v>422.4</v>
      </c>
      <c r="AB1543" s="2"/>
    </row>
    <row r="1544" spans="20:28" x14ac:dyDescent="0.25">
      <c r="T1544">
        <f t="shared" si="64"/>
        <v>2</v>
      </c>
      <c r="V1544" s="3">
        <v>40406.291666666664</v>
      </c>
      <c r="W1544" s="27">
        <v>1</v>
      </c>
      <c r="X1544" s="2">
        <v>45.98</v>
      </c>
      <c r="Y1544" s="2">
        <v>14.08</v>
      </c>
      <c r="Z1544" s="2">
        <v>14.08</v>
      </c>
      <c r="AA1544">
        <f t="shared" si="65"/>
        <v>449.15199999999999</v>
      </c>
      <c r="AB1544" s="2"/>
    </row>
    <row r="1545" spans="20:28" x14ac:dyDescent="0.25">
      <c r="T1545">
        <f t="shared" si="64"/>
        <v>2</v>
      </c>
      <c r="U1545" t="s">
        <v>199</v>
      </c>
      <c r="V1545" s="3">
        <v>40406.333333333336</v>
      </c>
      <c r="W1545" s="27">
        <v>1</v>
      </c>
      <c r="X1545" s="2">
        <v>47.31</v>
      </c>
      <c r="Y1545" s="2">
        <v>5.96</v>
      </c>
      <c r="Z1545" s="2">
        <v>81.62</v>
      </c>
      <c r="AA1545">
        <f t="shared" si="65"/>
        <v>-204.48760000000001</v>
      </c>
      <c r="AB1545" s="2"/>
    </row>
    <row r="1546" spans="20:28" x14ac:dyDescent="0.25">
      <c r="T1546">
        <f t="shared" si="64"/>
        <v>2</v>
      </c>
      <c r="U1546" t="s">
        <v>199</v>
      </c>
      <c r="V1546" s="3">
        <v>40406.375</v>
      </c>
      <c r="W1546" s="27">
        <v>1</v>
      </c>
      <c r="X1546" s="2">
        <v>47.81</v>
      </c>
      <c r="Y1546" s="2">
        <v>5.96</v>
      </c>
      <c r="Z1546" s="2">
        <v>81.62</v>
      </c>
      <c r="AA1546">
        <f t="shared" si="65"/>
        <v>-201.50760000000002</v>
      </c>
      <c r="AB1546" s="2"/>
    </row>
    <row r="1547" spans="20:28" x14ac:dyDescent="0.25">
      <c r="T1547">
        <f t="shared" si="64"/>
        <v>2</v>
      </c>
      <c r="U1547" t="s">
        <v>199</v>
      </c>
      <c r="V1547" s="3">
        <v>40406.416666666664</v>
      </c>
      <c r="W1547" s="27">
        <v>1</v>
      </c>
      <c r="X1547" s="2">
        <v>48.06</v>
      </c>
      <c r="Y1547" s="2">
        <v>5.96</v>
      </c>
      <c r="Z1547" s="2">
        <v>81.62</v>
      </c>
      <c r="AA1547">
        <f t="shared" si="65"/>
        <v>-200.01760000000002</v>
      </c>
      <c r="AB1547" s="2"/>
    </row>
    <row r="1548" spans="20:28" x14ac:dyDescent="0.25">
      <c r="T1548">
        <f t="shared" si="64"/>
        <v>2</v>
      </c>
      <c r="U1548" t="s">
        <v>199</v>
      </c>
      <c r="V1548" s="3">
        <v>40406.458333333336</v>
      </c>
      <c r="W1548" s="27">
        <v>1</v>
      </c>
      <c r="X1548" s="2">
        <v>48.12</v>
      </c>
      <c r="Y1548" s="2">
        <v>5.96</v>
      </c>
      <c r="Z1548" s="2">
        <v>81.62</v>
      </c>
      <c r="AA1548">
        <f t="shared" si="65"/>
        <v>-199.66000000000005</v>
      </c>
      <c r="AB1548" s="2"/>
    </row>
    <row r="1549" spans="20:28" x14ac:dyDescent="0.25">
      <c r="T1549">
        <f t="shared" si="64"/>
        <v>2</v>
      </c>
      <c r="U1549" t="s">
        <v>199</v>
      </c>
      <c r="V1549" s="3">
        <v>40406.5</v>
      </c>
      <c r="W1549" s="27">
        <v>1</v>
      </c>
      <c r="X1549" s="2">
        <v>47.84</v>
      </c>
      <c r="Y1549" s="2">
        <v>5.96</v>
      </c>
      <c r="Z1549" s="2">
        <v>81.62</v>
      </c>
      <c r="AA1549">
        <f t="shared" si="65"/>
        <v>-201.3288</v>
      </c>
      <c r="AB1549" s="2"/>
    </row>
    <row r="1550" spans="20:28" x14ac:dyDescent="0.25">
      <c r="T1550">
        <f t="shared" si="64"/>
        <v>2</v>
      </c>
      <c r="U1550" t="s">
        <v>199</v>
      </c>
      <c r="V1550" s="3">
        <v>40406.541666666664</v>
      </c>
      <c r="W1550" s="27">
        <v>1</v>
      </c>
      <c r="X1550" s="2">
        <v>47.88</v>
      </c>
      <c r="Y1550" s="2">
        <v>5.96</v>
      </c>
      <c r="Z1550" s="2">
        <v>81.62</v>
      </c>
      <c r="AA1550">
        <f t="shared" si="65"/>
        <v>-201.09040000000002</v>
      </c>
      <c r="AB1550" s="2"/>
    </row>
    <row r="1551" spans="20:28" x14ac:dyDescent="0.25">
      <c r="T1551">
        <f t="shared" si="64"/>
        <v>2</v>
      </c>
      <c r="U1551" t="s">
        <v>199</v>
      </c>
      <c r="V1551" s="3">
        <v>40406.583333333336</v>
      </c>
      <c r="W1551" s="27">
        <v>1</v>
      </c>
      <c r="X1551" s="2">
        <v>47.64</v>
      </c>
      <c r="Y1551" s="2">
        <v>5.96</v>
      </c>
      <c r="Z1551" s="2">
        <v>81.62</v>
      </c>
      <c r="AA1551">
        <f t="shared" si="65"/>
        <v>-202.52080000000001</v>
      </c>
      <c r="AB1551" s="2"/>
    </row>
    <row r="1552" spans="20:28" x14ac:dyDescent="0.25">
      <c r="T1552">
        <f t="shared" si="64"/>
        <v>2</v>
      </c>
      <c r="U1552" t="s">
        <v>199</v>
      </c>
      <c r="V1552" s="3">
        <v>40406.625</v>
      </c>
      <c r="W1552" s="27">
        <v>1</v>
      </c>
      <c r="X1552" s="2">
        <v>47.6</v>
      </c>
      <c r="Y1552" s="2">
        <v>5.96</v>
      </c>
      <c r="Z1552" s="2">
        <v>81.62</v>
      </c>
      <c r="AA1552">
        <f t="shared" si="65"/>
        <v>-202.75920000000002</v>
      </c>
      <c r="AB1552" s="2"/>
    </row>
    <row r="1553" spans="20:28" x14ac:dyDescent="0.25">
      <c r="T1553">
        <f t="shared" si="64"/>
        <v>2</v>
      </c>
      <c r="U1553" t="s">
        <v>199</v>
      </c>
      <c r="V1553" s="3">
        <v>40406.666666666664</v>
      </c>
      <c r="W1553" s="27">
        <v>1</v>
      </c>
      <c r="X1553" s="2">
        <v>47.1</v>
      </c>
      <c r="Y1553" s="2">
        <v>5.96</v>
      </c>
      <c r="Z1553" s="2">
        <v>81.62</v>
      </c>
      <c r="AA1553">
        <f t="shared" si="65"/>
        <v>-205.73920000000001</v>
      </c>
      <c r="AB1553" s="2"/>
    </row>
    <row r="1554" spans="20:28" x14ac:dyDescent="0.25">
      <c r="T1554">
        <f t="shared" si="64"/>
        <v>2</v>
      </c>
      <c r="U1554" t="s">
        <v>199</v>
      </c>
      <c r="V1554" s="3">
        <v>40406.708333333336</v>
      </c>
      <c r="W1554" s="27">
        <v>1</v>
      </c>
      <c r="X1554" s="2">
        <v>47.26</v>
      </c>
      <c r="Y1554" s="2">
        <v>5.96</v>
      </c>
      <c r="Z1554" s="2">
        <v>81.62</v>
      </c>
      <c r="AA1554">
        <f t="shared" si="65"/>
        <v>-204.78560000000004</v>
      </c>
      <c r="AB1554" s="2"/>
    </row>
    <row r="1555" spans="20:28" x14ac:dyDescent="0.25">
      <c r="T1555">
        <f t="shared" si="64"/>
        <v>2</v>
      </c>
      <c r="U1555" t="s">
        <v>199</v>
      </c>
      <c r="V1555" s="3">
        <v>40406.75</v>
      </c>
      <c r="W1555" s="27">
        <v>1</v>
      </c>
      <c r="X1555" s="2">
        <v>47.28</v>
      </c>
      <c r="Y1555" s="2">
        <v>5.96</v>
      </c>
      <c r="Z1555" s="2">
        <v>81.62</v>
      </c>
      <c r="AA1555">
        <f t="shared" si="65"/>
        <v>-204.66640000000001</v>
      </c>
      <c r="AB1555" s="2"/>
    </row>
    <row r="1556" spans="20:28" x14ac:dyDescent="0.25">
      <c r="T1556">
        <f t="shared" si="64"/>
        <v>2</v>
      </c>
      <c r="U1556" t="s">
        <v>199</v>
      </c>
      <c r="V1556" s="3">
        <v>40406.791666666664</v>
      </c>
      <c r="W1556" s="27">
        <v>1</v>
      </c>
      <c r="X1556" s="2">
        <v>47.11</v>
      </c>
      <c r="Y1556" s="2">
        <v>5.96</v>
      </c>
      <c r="Z1556" s="2">
        <v>81.62</v>
      </c>
      <c r="AA1556">
        <f t="shared" si="65"/>
        <v>-205.67960000000002</v>
      </c>
      <c r="AB1556" s="2"/>
    </row>
    <row r="1557" spans="20:28" x14ac:dyDescent="0.25">
      <c r="T1557">
        <f t="shared" si="64"/>
        <v>2</v>
      </c>
      <c r="V1557" s="3">
        <v>40406.833333333336</v>
      </c>
      <c r="W1557" s="27">
        <v>1</v>
      </c>
      <c r="X1557" s="2">
        <v>46.44</v>
      </c>
      <c r="Y1557" s="2">
        <v>14.08</v>
      </c>
      <c r="Z1557" s="2">
        <v>14.08</v>
      </c>
      <c r="AA1557">
        <f t="shared" si="65"/>
        <v>455.62880000000001</v>
      </c>
      <c r="AB1557" s="2"/>
    </row>
    <row r="1558" spans="20:28" x14ac:dyDescent="0.25">
      <c r="T1558">
        <f t="shared" si="64"/>
        <v>2</v>
      </c>
      <c r="V1558" s="3">
        <v>40406.875</v>
      </c>
      <c r="W1558" s="27">
        <v>1</v>
      </c>
      <c r="X1558" s="2">
        <v>46.83</v>
      </c>
      <c r="Y1558" s="2">
        <v>14.08</v>
      </c>
      <c r="Z1558" s="2">
        <v>14.08</v>
      </c>
      <c r="AA1558">
        <f t="shared" si="65"/>
        <v>461.12</v>
      </c>
      <c r="AB1558" s="2"/>
    </row>
    <row r="1559" spans="20:28" x14ac:dyDescent="0.25">
      <c r="T1559">
        <f t="shared" si="64"/>
        <v>2</v>
      </c>
      <c r="V1559" s="3">
        <v>40406.916666666664</v>
      </c>
      <c r="W1559" s="27">
        <v>1</v>
      </c>
      <c r="X1559" s="2">
        <v>46.88</v>
      </c>
      <c r="Y1559" s="2">
        <v>14.08</v>
      </c>
      <c r="Z1559" s="2">
        <v>14.08</v>
      </c>
      <c r="AA1559">
        <f t="shared" si="65"/>
        <v>461.82400000000007</v>
      </c>
      <c r="AB1559" s="2"/>
    </row>
    <row r="1560" spans="20:28" x14ac:dyDescent="0.25">
      <c r="T1560">
        <f t="shared" si="64"/>
        <v>2</v>
      </c>
      <c r="V1560" s="3">
        <v>40406.958333333336</v>
      </c>
      <c r="W1560" s="27">
        <v>1</v>
      </c>
      <c r="X1560" s="2">
        <v>45.88</v>
      </c>
      <c r="Y1560" s="2">
        <v>14.08</v>
      </c>
      <c r="Z1560" s="2">
        <v>14.08</v>
      </c>
      <c r="AA1560">
        <f t="shared" si="65"/>
        <v>447.74400000000009</v>
      </c>
      <c r="AB1560" s="2"/>
    </row>
    <row r="1561" spans="20:28" x14ac:dyDescent="0.25">
      <c r="T1561">
        <f t="shared" si="64"/>
        <v>3</v>
      </c>
      <c r="V1561" s="3">
        <v>40407</v>
      </c>
      <c r="W1561" s="27">
        <v>1</v>
      </c>
      <c r="X1561" s="2">
        <v>45.31</v>
      </c>
      <c r="Y1561" s="2">
        <v>66.17</v>
      </c>
      <c r="Z1561" s="2">
        <v>66.17</v>
      </c>
      <c r="AA1561">
        <f t="shared" si="65"/>
        <v>-1380.3062</v>
      </c>
    </row>
    <row r="1562" spans="20:28" x14ac:dyDescent="0.25">
      <c r="T1562">
        <f t="shared" si="64"/>
        <v>3</v>
      </c>
      <c r="V1562" s="3">
        <v>40407.041666666664</v>
      </c>
      <c r="W1562" s="27">
        <v>1</v>
      </c>
      <c r="X1562" s="2">
        <v>44.93</v>
      </c>
      <c r="Y1562" s="2">
        <v>66.17</v>
      </c>
      <c r="Z1562" s="2">
        <v>66.17</v>
      </c>
      <c r="AA1562">
        <f t="shared" si="65"/>
        <v>-1405.4508000000001</v>
      </c>
      <c r="AB1562" s="2"/>
    </row>
    <row r="1563" spans="20:28" x14ac:dyDescent="0.25">
      <c r="T1563">
        <f t="shared" si="64"/>
        <v>3</v>
      </c>
      <c r="V1563" s="3">
        <v>40407.083333333336</v>
      </c>
      <c r="W1563" s="27">
        <v>1</v>
      </c>
      <c r="X1563" s="2">
        <v>44.89</v>
      </c>
      <c r="Y1563" s="2">
        <v>66.17</v>
      </c>
      <c r="Z1563" s="2">
        <v>66.17</v>
      </c>
      <c r="AA1563">
        <f t="shared" si="65"/>
        <v>-1408.0976000000001</v>
      </c>
      <c r="AB1563" s="2"/>
    </row>
    <row r="1564" spans="20:28" x14ac:dyDescent="0.25">
      <c r="T1564">
        <f t="shared" si="64"/>
        <v>3</v>
      </c>
      <c r="V1564" s="3">
        <v>40407.125</v>
      </c>
      <c r="W1564" s="27">
        <v>1</v>
      </c>
      <c r="X1564" s="2">
        <v>44.87</v>
      </c>
      <c r="Y1564" s="2">
        <v>66.17</v>
      </c>
      <c r="Z1564" s="2">
        <v>66.17</v>
      </c>
      <c r="AA1564">
        <f t="shared" si="65"/>
        <v>-1409.4210000000003</v>
      </c>
      <c r="AB1564" s="2"/>
    </row>
    <row r="1565" spans="20:28" x14ac:dyDescent="0.25">
      <c r="T1565">
        <f t="shared" si="64"/>
        <v>3</v>
      </c>
      <c r="V1565" s="3">
        <v>40407.166666666664</v>
      </c>
      <c r="W1565" s="27">
        <v>1</v>
      </c>
      <c r="X1565" s="2">
        <v>44.89</v>
      </c>
      <c r="Y1565" s="2">
        <v>66.17</v>
      </c>
      <c r="Z1565" s="2">
        <v>66.17</v>
      </c>
      <c r="AA1565">
        <f t="shared" si="65"/>
        <v>-1408.0976000000001</v>
      </c>
      <c r="AB1565" s="2"/>
    </row>
    <row r="1566" spans="20:28" x14ac:dyDescent="0.25">
      <c r="T1566">
        <f t="shared" si="64"/>
        <v>3</v>
      </c>
      <c r="V1566" s="3">
        <v>40407.208333333336</v>
      </c>
      <c r="W1566" s="27">
        <v>1</v>
      </c>
      <c r="X1566" s="2">
        <v>44.93</v>
      </c>
      <c r="Y1566" s="2">
        <v>66.17</v>
      </c>
      <c r="Z1566" s="2">
        <v>66.17</v>
      </c>
      <c r="AA1566">
        <f t="shared" si="65"/>
        <v>-1405.4508000000001</v>
      </c>
      <c r="AB1566" s="2"/>
    </row>
    <row r="1567" spans="20:28" x14ac:dyDescent="0.25">
      <c r="T1567">
        <f t="shared" si="64"/>
        <v>3</v>
      </c>
      <c r="V1567" s="3">
        <v>40407.25</v>
      </c>
      <c r="W1567" s="27">
        <v>1</v>
      </c>
      <c r="X1567" s="2">
        <v>45.9</v>
      </c>
      <c r="Y1567" s="2">
        <v>66.17</v>
      </c>
      <c r="Z1567" s="2">
        <v>66.17</v>
      </c>
      <c r="AA1567">
        <f t="shared" si="65"/>
        <v>-1341.2659000000003</v>
      </c>
      <c r="AB1567" s="2"/>
    </row>
    <row r="1568" spans="20:28" x14ac:dyDescent="0.25">
      <c r="T1568">
        <f t="shared" si="64"/>
        <v>3</v>
      </c>
      <c r="V1568" s="3">
        <v>40407.291666666664</v>
      </c>
      <c r="W1568" s="27">
        <v>1</v>
      </c>
      <c r="X1568" s="2">
        <v>47.32</v>
      </c>
      <c r="Y1568" s="2">
        <v>66.17</v>
      </c>
      <c r="Z1568" s="2">
        <v>66.17</v>
      </c>
      <c r="AA1568">
        <f t="shared" si="65"/>
        <v>-1247.3045000000002</v>
      </c>
      <c r="AB1568" s="2"/>
    </row>
    <row r="1569" spans="20:28" x14ac:dyDescent="0.25">
      <c r="T1569">
        <f t="shared" si="64"/>
        <v>3</v>
      </c>
      <c r="U1569" t="s">
        <v>199</v>
      </c>
      <c r="V1569" s="3">
        <v>40407.333333333336</v>
      </c>
      <c r="W1569" s="27">
        <v>1</v>
      </c>
      <c r="X1569" s="2">
        <v>47.82</v>
      </c>
      <c r="Y1569" s="2">
        <v>0.06</v>
      </c>
      <c r="Z1569" s="2">
        <v>47.52</v>
      </c>
      <c r="AA1569">
        <f t="shared" si="65"/>
        <v>1.7999999999999829E-2</v>
      </c>
      <c r="AB1569" s="2"/>
    </row>
    <row r="1570" spans="20:28" x14ac:dyDescent="0.25">
      <c r="T1570">
        <f t="shared" si="64"/>
        <v>3</v>
      </c>
      <c r="U1570" t="s">
        <v>199</v>
      </c>
      <c r="V1570" s="3">
        <v>40407.375</v>
      </c>
      <c r="W1570" s="27">
        <v>1</v>
      </c>
      <c r="X1570" s="2">
        <v>48.45</v>
      </c>
      <c r="Y1570" s="2">
        <v>0.06</v>
      </c>
      <c r="Z1570" s="2">
        <v>47.52</v>
      </c>
      <c r="AA1570">
        <f t="shared" si="65"/>
        <v>5.5799999999999982E-2</v>
      </c>
      <c r="AB1570" s="2"/>
    </row>
    <row r="1571" spans="20:28" x14ac:dyDescent="0.25">
      <c r="T1571">
        <f t="shared" si="64"/>
        <v>3</v>
      </c>
      <c r="U1571" t="s">
        <v>199</v>
      </c>
      <c r="V1571" s="3">
        <v>40407.416666666664</v>
      </c>
      <c r="W1571" s="27">
        <v>1</v>
      </c>
      <c r="X1571" s="2">
        <v>48.63</v>
      </c>
      <c r="Y1571" s="2">
        <v>0.06</v>
      </c>
      <c r="Z1571" s="2">
        <v>47.52</v>
      </c>
      <c r="AA1571">
        <f t="shared" si="65"/>
        <v>6.6599999999999965E-2</v>
      </c>
      <c r="AB1571" s="2"/>
    </row>
    <row r="1572" spans="20:28" x14ac:dyDescent="0.25">
      <c r="T1572">
        <f t="shared" si="64"/>
        <v>3</v>
      </c>
      <c r="U1572" t="s">
        <v>199</v>
      </c>
      <c r="V1572" s="3">
        <v>40407.458333333336</v>
      </c>
      <c r="W1572" s="27">
        <v>1</v>
      </c>
      <c r="X1572" s="2">
        <v>48.67</v>
      </c>
      <c r="Y1572" s="2">
        <v>0.06</v>
      </c>
      <c r="Z1572" s="2">
        <v>47.52</v>
      </c>
      <c r="AA1572">
        <f t="shared" si="65"/>
        <v>6.8999999999999909E-2</v>
      </c>
      <c r="AB1572" s="2"/>
    </row>
    <row r="1573" spans="20:28" x14ac:dyDescent="0.25">
      <c r="T1573">
        <f t="shared" si="64"/>
        <v>3</v>
      </c>
      <c r="U1573" t="s">
        <v>199</v>
      </c>
      <c r="V1573" s="3">
        <v>40407.5</v>
      </c>
      <c r="W1573" s="27">
        <v>1</v>
      </c>
      <c r="X1573" s="2">
        <v>48.62</v>
      </c>
      <c r="Y1573" s="2">
        <v>0.06</v>
      </c>
      <c r="Z1573" s="2">
        <v>47.52</v>
      </c>
      <c r="AA1573">
        <f t="shared" si="65"/>
        <v>6.5999999999999656E-2</v>
      </c>
      <c r="AB1573" s="2"/>
    </row>
    <row r="1574" spans="20:28" x14ac:dyDescent="0.25">
      <c r="T1574">
        <f t="shared" si="64"/>
        <v>3</v>
      </c>
      <c r="U1574" t="s">
        <v>199</v>
      </c>
      <c r="V1574" s="3">
        <v>40407.541666666664</v>
      </c>
      <c r="W1574" s="27">
        <v>1</v>
      </c>
      <c r="X1574" s="2">
        <v>48.51</v>
      </c>
      <c r="Y1574" s="2">
        <v>0.06</v>
      </c>
      <c r="Z1574" s="2">
        <v>47.52</v>
      </c>
      <c r="AA1574">
        <f t="shared" si="65"/>
        <v>5.9399999999999689E-2</v>
      </c>
      <c r="AB1574" s="2"/>
    </row>
    <row r="1575" spans="20:28" x14ac:dyDescent="0.25">
      <c r="T1575">
        <f t="shared" si="64"/>
        <v>3</v>
      </c>
      <c r="U1575" t="s">
        <v>199</v>
      </c>
      <c r="V1575" s="3">
        <v>40407.583333333336</v>
      </c>
      <c r="W1575" s="27">
        <v>1</v>
      </c>
      <c r="X1575" s="2">
        <v>48.08</v>
      </c>
      <c r="Y1575" s="2">
        <v>0.06</v>
      </c>
      <c r="Z1575" s="2">
        <v>47.52</v>
      </c>
      <c r="AA1575">
        <f t="shared" si="65"/>
        <v>3.3599999999999706E-2</v>
      </c>
      <c r="AB1575" s="2"/>
    </row>
    <row r="1576" spans="20:28" x14ac:dyDescent="0.25">
      <c r="T1576">
        <f t="shared" si="64"/>
        <v>3</v>
      </c>
      <c r="U1576" t="s">
        <v>199</v>
      </c>
      <c r="V1576" s="3">
        <v>40407.625</v>
      </c>
      <c r="W1576" s="27">
        <v>1</v>
      </c>
      <c r="X1576" s="2">
        <v>47.8</v>
      </c>
      <c r="Y1576" s="2">
        <v>0.06</v>
      </c>
      <c r="Z1576" s="2">
        <v>47.52</v>
      </c>
      <c r="AA1576">
        <f t="shared" si="65"/>
        <v>1.6799999999999642E-2</v>
      </c>
      <c r="AB1576" s="2"/>
    </row>
    <row r="1577" spans="20:28" x14ac:dyDescent="0.25">
      <c r="T1577">
        <f t="shared" si="64"/>
        <v>3</v>
      </c>
      <c r="U1577" t="s">
        <v>199</v>
      </c>
      <c r="V1577" s="3">
        <v>40407.666666666664</v>
      </c>
      <c r="W1577" s="27">
        <v>1</v>
      </c>
      <c r="X1577" s="2">
        <v>47.37</v>
      </c>
      <c r="Y1577" s="2">
        <v>0.06</v>
      </c>
      <c r="Z1577" s="2">
        <v>47.52</v>
      </c>
      <c r="AA1577">
        <f t="shared" si="65"/>
        <v>-9.0000000000003411E-3</v>
      </c>
      <c r="AB1577" s="2"/>
    </row>
    <row r="1578" spans="20:28" x14ac:dyDescent="0.25">
      <c r="T1578">
        <f t="shared" si="64"/>
        <v>3</v>
      </c>
      <c r="U1578" t="s">
        <v>199</v>
      </c>
      <c r="V1578" s="3">
        <v>40407.708333333336</v>
      </c>
      <c r="W1578" s="27">
        <v>1</v>
      </c>
      <c r="X1578" s="2">
        <v>47.32</v>
      </c>
      <c r="Y1578" s="2">
        <v>0.06</v>
      </c>
      <c r="Z1578" s="2">
        <v>47.52</v>
      </c>
      <c r="AA1578">
        <f t="shared" si="65"/>
        <v>-1.200000000000017E-2</v>
      </c>
      <c r="AB1578" s="2"/>
    </row>
    <row r="1579" spans="20:28" x14ac:dyDescent="0.25">
      <c r="T1579">
        <f t="shared" si="64"/>
        <v>3</v>
      </c>
      <c r="U1579" t="s">
        <v>199</v>
      </c>
      <c r="V1579" s="3">
        <v>40407.75</v>
      </c>
      <c r="W1579" s="27">
        <v>1</v>
      </c>
      <c r="X1579" s="2">
        <v>46.97</v>
      </c>
      <c r="Y1579" s="2">
        <v>0.06</v>
      </c>
      <c r="Z1579" s="2">
        <v>47.52</v>
      </c>
      <c r="AA1579">
        <f t="shared" si="65"/>
        <v>-3.3000000000000251E-2</v>
      </c>
      <c r="AB1579" s="2"/>
    </row>
    <row r="1580" spans="20:28" x14ac:dyDescent="0.25">
      <c r="T1580">
        <f t="shared" si="64"/>
        <v>3</v>
      </c>
      <c r="U1580" t="s">
        <v>199</v>
      </c>
      <c r="V1580" s="3">
        <v>40407.791666666664</v>
      </c>
      <c r="W1580" s="27">
        <v>1</v>
      </c>
      <c r="X1580" s="2">
        <v>46.61</v>
      </c>
      <c r="Y1580" s="2">
        <v>0.06</v>
      </c>
      <c r="Z1580" s="2">
        <v>47.52</v>
      </c>
      <c r="AA1580">
        <f t="shared" si="65"/>
        <v>-5.4600000000000218E-2</v>
      </c>
      <c r="AB1580" s="2"/>
    </row>
    <row r="1581" spans="20:28" x14ac:dyDescent="0.25">
      <c r="T1581">
        <f t="shared" si="64"/>
        <v>3</v>
      </c>
      <c r="V1581" s="3">
        <v>40407.833333333336</v>
      </c>
      <c r="W1581" s="27">
        <v>1</v>
      </c>
      <c r="X1581" s="2">
        <v>46.26</v>
      </c>
      <c r="Y1581" s="2">
        <v>66.17</v>
      </c>
      <c r="Z1581" s="2">
        <v>66.17</v>
      </c>
      <c r="AA1581">
        <f t="shared" si="65"/>
        <v>-1317.4447000000002</v>
      </c>
      <c r="AB1581" s="2"/>
    </row>
    <row r="1582" spans="20:28" x14ac:dyDescent="0.25">
      <c r="T1582">
        <f t="shared" si="64"/>
        <v>3</v>
      </c>
      <c r="V1582" s="3">
        <v>40407.875</v>
      </c>
      <c r="W1582" s="27">
        <v>1</v>
      </c>
      <c r="X1582" s="2">
        <v>46.52</v>
      </c>
      <c r="Y1582" s="2">
        <v>66.17</v>
      </c>
      <c r="Z1582" s="2">
        <v>66.17</v>
      </c>
      <c r="AA1582">
        <f t="shared" si="65"/>
        <v>-1300.2404999999999</v>
      </c>
      <c r="AB1582" s="2"/>
    </row>
    <row r="1583" spans="20:28" x14ac:dyDescent="0.25">
      <c r="T1583">
        <f t="shared" si="64"/>
        <v>3</v>
      </c>
      <c r="V1583" s="3">
        <v>40407.916666666664</v>
      </c>
      <c r="W1583" s="27">
        <v>1</v>
      </c>
      <c r="X1583" s="2">
        <v>46.14</v>
      </c>
      <c r="Y1583" s="2">
        <v>66.17</v>
      </c>
      <c r="Z1583" s="2">
        <v>66.17</v>
      </c>
      <c r="AA1583">
        <f t="shared" si="65"/>
        <v>-1325.3851000000002</v>
      </c>
      <c r="AB1583" s="2"/>
    </row>
    <row r="1584" spans="20:28" x14ac:dyDescent="0.25">
      <c r="T1584">
        <f t="shared" si="64"/>
        <v>3</v>
      </c>
      <c r="V1584" s="3">
        <v>40407.958333333336</v>
      </c>
      <c r="W1584" s="27">
        <v>1</v>
      </c>
      <c r="X1584" s="2">
        <v>45.13</v>
      </c>
      <c r="Y1584" s="2">
        <v>66.17</v>
      </c>
      <c r="Z1584" s="2">
        <v>66.17</v>
      </c>
      <c r="AA1584">
        <f t="shared" si="65"/>
        <v>-1392.2167999999999</v>
      </c>
      <c r="AB1584" s="2"/>
    </row>
    <row r="1585" spans="20:28" x14ac:dyDescent="0.25">
      <c r="T1585">
        <f t="shared" si="64"/>
        <v>4</v>
      </c>
      <c r="V1585" s="3">
        <v>40408</v>
      </c>
      <c r="W1585" s="27">
        <v>1</v>
      </c>
      <c r="X1585" s="2">
        <v>45.09</v>
      </c>
      <c r="Y1585" s="2">
        <v>13.5</v>
      </c>
      <c r="Z1585" s="2">
        <v>13.5</v>
      </c>
      <c r="AA1585">
        <f t="shared" si="65"/>
        <v>426.46500000000003</v>
      </c>
    </row>
    <row r="1586" spans="20:28" x14ac:dyDescent="0.25">
      <c r="T1586">
        <f t="shared" si="64"/>
        <v>4</v>
      </c>
      <c r="V1586" s="3">
        <v>40408.041666666664</v>
      </c>
      <c r="W1586" s="27">
        <v>1</v>
      </c>
      <c r="X1586" s="2">
        <v>44.76</v>
      </c>
      <c r="Y1586" s="2">
        <v>13.5</v>
      </c>
      <c r="Z1586" s="2">
        <v>13.5</v>
      </c>
      <c r="AA1586">
        <f t="shared" si="65"/>
        <v>422.01</v>
      </c>
      <c r="AB1586" s="2"/>
    </row>
    <row r="1587" spans="20:28" x14ac:dyDescent="0.25">
      <c r="T1587">
        <f t="shared" si="64"/>
        <v>4</v>
      </c>
      <c r="V1587" s="3">
        <v>40408.083333333336</v>
      </c>
      <c r="W1587" s="27">
        <v>1</v>
      </c>
      <c r="X1587" s="2">
        <v>44.71</v>
      </c>
      <c r="Y1587" s="2">
        <v>13.5</v>
      </c>
      <c r="Z1587" s="2">
        <v>13.5</v>
      </c>
      <c r="AA1587">
        <f t="shared" si="65"/>
        <v>421.33500000000004</v>
      </c>
      <c r="AB1587" s="2"/>
    </row>
    <row r="1588" spans="20:28" x14ac:dyDescent="0.25">
      <c r="T1588">
        <f t="shared" si="64"/>
        <v>4</v>
      </c>
      <c r="V1588" s="3">
        <v>40408.125</v>
      </c>
      <c r="W1588" s="27">
        <v>1</v>
      </c>
      <c r="X1588" s="2">
        <v>43.59</v>
      </c>
      <c r="Y1588" s="2">
        <v>13.5</v>
      </c>
      <c r="Z1588" s="2">
        <v>13.5</v>
      </c>
      <c r="AA1588">
        <f t="shared" si="65"/>
        <v>406.21500000000003</v>
      </c>
      <c r="AB1588" s="2"/>
    </row>
    <row r="1589" spans="20:28" x14ac:dyDescent="0.25">
      <c r="T1589">
        <f t="shared" si="64"/>
        <v>4</v>
      </c>
      <c r="V1589" s="3">
        <v>40408.166666666664</v>
      </c>
      <c r="W1589" s="27">
        <v>1</v>
      </c>
      <c r="X1589" s="2">
        <v>43.71</v>
      </c>
      <c r="Y1589" s="2">
        <v>13.5</v>
      </c>
      <c r="Z1589" s="2">
        <v>13.5</v>
      </c>
      <c r="AA1589">
        <f t="shared" si="65"/>
        <v>407.83500000000004</v>
      </c>
      <c r="AB1589" s="2"/>
    </row>
    <row r="1590" spans="20:28" x14ac:dyDescent="0.25">
      <c r="T1590">
        <f t="shared" si="64"/>
        <v>4</v>
      </c>
      <c r="V1590" s="3">
        <v>40408.208333333336</v>
      </c>
      <c r="W1590" s="27">
        <v>1</v>
      </c>
      <c r="X1590" s="2">
        <v>44.76</v>
      </c>
      <c r="Y1590" s="2">
        <v>13.5</v>
      </c>
      <c r="Z1590" s="2">
        <v>13.5</v>
      </c>
      <c r="AA1590">
        <f t="shared" si="65"/>
        <v>422.01</v>
      </c>
      <c r="AB1590" s="2"/>
    </row>
    <row r="1591" spans="20:28" x14ac:dyDescent="0.25">
      <c r="T1591">
        <f t="shared" si="64"/>
        <v>4</v>
      </c>
      <c r="V1591" s="3">
        <v>40408.25</v>
      </c>
      <c r="W1591" s="27">
        <v>1</v>
      </c>
      <c r="X1591" s="2">
        <v>45.32</v>
      </c>
      <c r="Y1591" s="2">
        <v>13.5</v>
      </c>
      <c r="Z1591" s="2">
        <v>13.5</v>
      </c>
      <c r="AA1591">
        <f t="shared" si="65"/>
        <v>429.57</v>
      </c>
      <c r="AB1591" s="2"/>
    </row>
    <row r="1592" spans="20:28" x14ac:dyDescent="0.25">
      <c r="T1592">
        <f t="shared" si="64"/>
        <v>4</v>
      </c>
      <c r="V1592" s="3">
        <v>40408.291666666664</v>
      </c>
      <c r="W1592" s="27">
        <v>1</v>
      </c>
      <c r="X1592" s="2">
        <v>46.87</v>
      </c>
      <c r="Y1592" s="2">
        <v>13.5</v>
      </c>
      <c r="Z1592" s="2">
        <v>13.5</v>
      </c>
      <c r="AA1592">
        <f t="shared" si="65"/>
        <v>450.49499999999995</v>
      </c>
      <c r="AB1592" s="2"/>
    </row>
    <row r="1593" spans="20:28" x14ac:dyDescent="0.25">
      <c r="T1593">
        <f t="shared" si="64"/>
        <v>4</v>
      </c>
      <c r="U1593" t="s">
        <v>199</v>
      </c>
      <c r="V1593" s="3">
        <v>40408.333333333336</v>
      </c>
      <c r="W1593" s="27">
        <v>1</v>
      </c>
      <c r="X1593" s="2">
        <v>47.21</v>
      </c>
      <c r="Y1593" s="2">
        <v>1.86</v>
      </c>
      <c r="Z1593" s="2">
        <v>24.9</v>
      </c>
      <c r="AA1593">
        <f t="shared" si="65"/>
        <v>41.496600000000008</v>
      </c>
      <c r="AB1593" s="2"/>
    </row>
    <row r="1594" spans="20:28" x14ac:dyDescent="0.25">
      <c r="T1594">
        <f t="shared" si="64"/>
        <v>4</v>
      </c>
      <c r="U1594" t="s">
        <v>199</v>
      </c>
      <c r="V1594" s="3">
        <v>40408.375</v>
      </c>
      <c r="W1594" s="27">
        <v>1</v>
      </c>
      <c r="X1594" s="2">
        <v>47.54</v>
      </c>
      <c r="Y1594" s="2">
        <v>1.86</v>
      </c>
      <c r="Z1594" s="2">
        <v>24.9</v>
      </c>
      <c r="AA1594">
        <f t="shared" si="65"/>
        <v>42.110400000000006</v>
      </c>
      <c r="AB1594" s="2"/>
    </row>
    <row r="1595" spans="20:28" x14ac:dyDescent="0.25">
      <c r="T1595">
        <f t="shared" si="64"/>
        <v>4</v>
      </c>
      <c r="U1595" t="s">
        <v>199</v>
      </c>
      <c r="V1595" s="3">
        <v>40408.416666666664</v>
      </c>
      <c r="W1595" s="27">
        <v>1</v>
      </c>
      <c r="X1595" s="2">
        <v>47.89</v>
      </c>
      <c r="Y1595" s="2">
        <v>1.86</v>
      </c>
      <c r="Z1595" s="2">
        <v>24.9</v>
      </c>
      <c r="AA1595">
        <f t="shared" si="65"/>
        <v>42.761400000000009</v>
      </c>
      <c r="AB1595" s="2"/>
    </row>
    <row r="1596" spans="20:28" x14ac:dyDescent="0.25">
      <c r="T1596">
        <f t="shared" si="64"/>
        <v>4</v>
      </c>
      <c r="U1596" t="s">
        <v>199</v>
      </c>
      <c r="V1596" s="3">
        <v>40408.458333333336</v>
      </c>
      <c r="W1596" s="27">
        <v>1</v>
      </c>
      <c r="X1596" s="2">
        <v>47.9</v>
      </c>
      <c r="Y1596" s="2">
        <v>1.86</v>
      </c>
      <c r="Z1596" s="2">
        <v>24.9</v>
      </c>
      <c r="AA1596">
        <f t="shared" si="65"/>
        <v>42.78</v>
      </c>
      <c r="AB1596" s="2"/>
    </row>
    <row r="1597" spans="20:28" x14ac:dyDescent="0.25">
      <c r="T1597">
        <f t="shared" si="64"/>
        <v>4</v>
      </c>
      <c r="U1597" t="s">
        <v>199</v>
      </c>
      <c r="V1597" s="3">
        <v>40408.5</v>
      </c>
      <c r="W1597" s="27">
        <v>1</v>
      </c>
      <c r="X1597" s="2">
        <v>47.84</v>
      </c>
      <c r="Y1597" s="2">
        <v>1.86</v>
      </c>
      <c r="Z1597" s="2">
        <v>24.9</v>
      </c>
      <c r="AA1597">
        <f t="shared" si="65"/>
        <v>42.668400000000013</v>
      </c>
      <c r="AB1597" s="2"/>
    </row>
    <row r="1598" spans="20:28" x14ac:dyDescent="0.25">
      <c r="T1598">
        <f t="shared" si="64"/>
        <v>4</v>
      </c>
      <c r="U1598" t="s">
        <v>199</v>
      </c>
      <c r="V1598" s="3">
        <v>40408.541666666664</v>
      </c>
      <c r="W1598" s="27">
        <v>1</v>
      </c>
      <c r="X1598" s="2">
        <v>47.82</v>
      </c>
      <c r="Y1598" s="2">
        <v>1.86</v>
      </c>
      <c r="Z1598" s="2">
        <v>24.9</v>
      </c>
      <c r="AA1598">
        <f t="shared" si="65"/>
        <v>42.631200000000007</v>
      </c>
      <c r="AB1598" s="2"/>
    </row>
    <row r="1599" spans="20:28" x14ac:dyDescent="0.25">
      <c r="T1599">
        <f t="shared" si="64"/>
        <v>4</v>
      </c>
      <c r="U1599" t="s">
        <v>199</v>
      </c>
      <c r="V1599" s="3">
        <v>40408.583333333336</v>
      </c>
      <c r="W1599" s="27">
        <v>1</v>
      </c>
      <c r="X1599" s="2">
        <v>47.57</v>
      </c>
      <c r="Y1599" s="2">
        <v>1.86</v>
      </c>
      <c r="Z1599" s="2">
        <v>24.9</v>
      </c>
      <c r="AA1599">
        <f t="shared" si="65"/>
        <v>42.166200000000003</v>
      </c>
      <c r="AB1599" s="2"/>
    </row>
    <row r="1600" spans="20:28" x14ac:dyDescent="0.25">
      <c r="T1600">
        <f t="shared" si="64"/>
        <v>4</v>
      </c>
      <c r="U1600" t="s">
        <v>199</v>
      </c>
      <c r="V1600" s="3">
        <v>40408.625</v>
      </c>
      <c r="W1600" s="27">
        <v>1</v>
      </c>
      <c r="X1600" s="2">
        <v>47.1</v>
      </c>
      <c r="Y1600" s="2">
        <v>1.86</v>
      </c>
      <c r="Z1600" s="2">
        <v>24.9</v>
      </c>
      <c r="AA1600">
        <f t="shared" si="65"/>
        <v>41.292000000000009</v>
      </c>
      <c r="AB1600" s="2"/>
    </row>
    <row r="1601" spans="20:28" x14ac:dyDescent="0.25">
      <c r="T1601">
        <f t="shared" si="64"/>
        <v>4</v>
      </c>
      <c r="U1601" t="s">
        <v>199</v>
      </c>
      <c r="V1601" s="3">
        <v>40408.666666666664</v>
      </c>
      <c r="W1601" s="27">
        <v>1</v>
      </c>
      <c r="X1601" s="2">
        <v>46.46</v>
      </c>
      <c r="Y1601" s="2">
        <v>1.86</v>
      </c>
      <c r="Z1601" s="2">
        <v>24.9</v>
      </c>
      <c r="AA1601">
        <f t="shared" si="65"/>
        <v>40.101600000000005</v>
      </c>
      <c r="AB1601" s="2"/>
    </row>
    <row r="1602" spans="20:28" x14ac:dyDescent="0.25">
      <c r="T1602">
        <f t="shared" ref="T1602:T1665" si="66">WEEKDAY(V1602)</f>
        <v>4</v>
      </c>
      <c r="U1602" t="s">
        <v>199</v>
      </c>
      <c r="V1602" s="3">
        <v>40408.708333333336</v>
      </c>
      <c r="W1602" s="27">
        <v>1</v>
      </c>
      <c r="X1602" s="2">
        <v>46.73</v>
      </c>
      <c r="Y1602" s="2">
        <v>1.86</v>
      </c>
      <c r="Z1602" s="2">
        <v>24.9</v>
      </c>
      <c r="AA1602">
        <f t="shared" ref="AA1602:AA1665" si="67">W1602*Y1602*(X1602-Z1602)</f>
        <v>40.6038</v>
      </c>
      <c r="AB1602" s="2"/>
    </row>
    <row r="1603" spans="20:28" x14ac:dyDescent="0.25">
      <c r="T1603">
        <f t="shared" si="66"/>
        <v>4</v>
      </c>
      <c r="U1603" t="s">
        <v>199</v>
      </c>
      <c r="V1603" s="3">
        <v>40408.75</v>
      </c>
      <c r="W1603" s="27">
        <v>1</v>
      </c>
      <c r="X1603" s="2">
        <v>46.45</v>
      </c>
      <c r="Y1603" s="2">
        <v>1.86</v>
      </c>
      <c r="Z1603" s="2">
        <v>24.9</v>
      </c>
      <c r="AA1603">
        <f t="shared" si="67"/>
        <v>40.083000000000013</v>
      </c>
      <c r="AB1603" s="2"/>
    </row>
    <row r="1604" spans="20:28" x14ac:dyDescent="0.25">
      <c r="T1604">
        <f t="shared" si="66"/>
        <v>4</v>
      </c>
      <c r="U1604" t="s">
        <v>199</v>
      </c>
      <c r="V1604" s="3">
        <v>40408.791666666664</v>
      </c>
      <c r="W1604" s="27">
        <v>1</v>
      </c>
      <c r="X1604" s="2">
        <v>46.18</v>
      </c>
      <c r="Y1604" s="2">
        <v>1.86</v>
      </c>
      <c r="Z1604" s="2">
        <v>24.9</v>
      </c>
      <c r="AA1604">
        <f t="shared" si="67"/>
        <v>39.580800000000004</v>
      </c>
      <c r="AB1604" s="2"/>
    </row>
    <row r="1605" spans="20:28" x14ac:dyDescent="0.25">
      <c r="T1605">
        <f t="shared" si="66"/>
        <v>4</v>
      </c>
      <c r="V1605" s="3">
        <v>40408.833333333336</v>
      </c>
      <c r="W1605" s="27">
        <v>1</v>
      </c>
      <c r="X1605" s="2">
        <v>46.11</v>
      </c>
      <c r="Y1605" s="2">
        <v>13.5</v>
      </c>
      <c r="Z1605" s="2">
        <v>13.5</v>
      </c>
      <c r="AA1605">
        <f t="shared" si="67"/>
        <v>440.23500000000001</v>
      </c>
      <c r="AB1605" s="2"/>
    </row>
    <row r="1606" spans="20:28" x14ac:dyDescent="0.25">
      <c r="T1606">
        <f t="shared" si="66"/>
        <v>4</v>
      </c>
      <c r="V1606" s="3">
        <v>40408.875</v>
      </c>
      <c r="W1606" s="27">
        <v>1</v>
      </c>
      <c r="X1606" s="2">
        <v>46.13</v>
      </c>
      <c r="Y1606" s="2">
        <v>13.5</v>
      </c>
      <c r="Z1606" s="2">
        <v>13.5</v>
      </c>
      <c r="AA1606">
        <f t="shared" si="67"/>
        <v>440.50500000000005</v>
      </c>
      <c r="AB1606" s="2"/>
    </row>
    <row r="1607" spans="20:28" x14ac:dyDescent="0.25">
      <c r="T1607">
        <f t="shared" si="66"/>
        <v>4</v>
      </c>
      <c r="V1607" s="3">
        <v>40408.916666666664</v>
      </c>
      <c r="W1607" s="27">
        <v>1</v>
      </c>
      <c r="X1607" s="2">
        <v>45.55</v>
      </c>
      <c r="Y1607" s="2">
        <v>13.5</v>
      </c>
      <c r="Z1607" s="2">
        <v>13.5</v>
      </c>
      <c r="AA1607">
        <f t="shared" si="67"/>
        <v>432.67499999999995</v>
      </c>
      <c r="AB1607" s="2"/>
    </row>
    <row r="1608" spans="20:28" x14ac:dyDescent="0.25">
      <c r="T1608">
        <f t="shared" si="66"/>
        <v>4</v>
      </c>
      <c r="V1608" s="3">
        <v>40408.958333333336</v>
      </c>
      <c r="W1608" s="27">
        <v>1</v>
      </c>
      <c r="X1608" s="2">
        <v>43.56</v>
      </c>
      <c r="Y1608" s="2">
        <v>13.5</v>
      </c>
      <c r="Z1608" s="2">
        <v>13.5</v>
      </c>
      <c r="AA1608">
        <f t="shared" si="67"/>
        <v>405.81000000000006</v>
      </c>
      <c r="AB1608" s="2"/>
    </row>
    <row r="1609" spans="20:28" x14ac:dyDescent="0.25">
      <c r="T1609">
        <f t="shared" si="66"/>
        <v>5</v>
      </c>
      <c r="V1609" s="3">
        <v>40409</v>
      </c>
      <c r="W1609" s="27">
        <v>1</v>
      </c>
      <c r="X1609" s="2">
        <v>42.26</v>
      </c>
      <c r="Y1609" s="2">
        <v>96.88</v>
      </c>
      <c r="Z1609" s="2">
        <v>96.88</v>
      </c>
      <c r="AA1609">
        <f t="shared" si="67"/>
        <v>-5291.5855999999994</v>
      </c>
    </row>
    <row r="1610" spans="20:28" x14ac:dyDescent="0.25">
      <c r="T1610">
        <f t="shared" si="66"/>
        <v>5</v>
      </c>
      <c r="V1610" s="3">
        <v>40409.041666666664</v>
      </c>
      <c r="W1610" s="27">
        <v>1</v>
      </c>
      <c r="X1610" s="2">
        <v>37.81</v>
      </c>
      <c r="Y1610" s="2">
        <v>96.88</v>
      </c>
      <c r="Z1610" s="2">
        <v>96.88</v>
      </c>
      <c r="AA1610">
        <f t="shared" si="67"/>
        <v>-5722.7015999999994</v>
      </c>
      <c r="AB1610" s="2"/>
    </row>
    <row r="1611" spans="20:28" x14ac:dyDescent="0.25">
      <c r="T1611">
        <f t="shared" si="66"/>
        <v>5</v>
      </c>
      <c r="V1611" s="3">
        <v>40409.083333333336</v>
      </c>
      <c r="W1611" s="27">
        <v>1</v>
      </c>
      <c r="X1611" s="2">
        <v>33.92</v>
      </c>
      <c r="Y1611" s="2">
        <v>96.88</v>
      </c>
      <c r="Z1611" s="2">
        <v>96.88</v>
      </c>
      <c r="AA1611">
        <f t="shared" si="67"/>
        <v>-6099.5647999999992</v>
      </c>
      <c r="AB1611" s="2"/>
    </row>
    <row r="1612" spans="20:28" x14ac:dyDescent="0.25">
      <c r="T1612">
        <f t="shared" si="66"/>
        <v>5</v>
      </c>
      <c r="V1612" s="3">
        <v>40409.125</v>
      </c>
      <c r="W1612" s="27">
        <v>1</v>
      </c>
      <c r="X1612" s="2">
        <v>33.93</v>
      </c>
      <c r="Y1612" s="2">
        <v>96.88</v>
      </c>
      <c r="Z1612" s="2">
        <v>96.88</v>
      </c>
      <c r="AA1612">
        <f t="shared" si="67"/>
        <v>-6098.5959999999995</v>
      </c>
      <c r="AB1612" s="2"/>
    </row>
    <row r="1613" spans="20:28" x14ac:dyDescent="0.25">
      <c r="T1613">
        <f t="shared" si="66"/>
        <v>5</v>
      </c>
      <c r="V1613" s="3">
        <v>40409.166666666664</v>
      </c>
      <c r="W1613" s="27">
        <v>1</v>
      </c>
      <c r="X1613" s="2">
        <v>35.5</v>
      </c>
      <c r="Y1613" s="2">
        <v>96.88</v>
      </c>
      <c r="Z1613" s="2">
        <v>96.88</v>
      </c>
      <c r="AA1613">
        <f t="shared" si="67"/>
        <v>-5946.4943999999996</v>
      </c>
      <c r="AB1613" s="2"/>
    </row>
    <row r="1614" spans="20:28" x14ac:dyDescent="0.25">
      <c r="T1614">
        <f t="shared" si="66"/>
        <v>5</v>
      </c>
      <c r="V1614" s="3">
        <v>40409.208333333336</v>
      </c>
      <c r="W1614" s="27">
        <v>1</v>
      </c>
      <c r="X1614" s="2">
        <v>39.020000000000003</v>
      </c>
      <c r="Y1614" s="2">
        <v>96.88</v>
      </c>
      <c r="Z1614" s="2">
        <v>96.88</v>
      </c>
      <c r="AA1614">
        <f t="shared" si="67"/>
        <v>-5605.4767999999985</v>
      </c>
      <c r="AB1614" s="2"/>
    </row>
    <row r="1615" spans="20:28" x14ac:dyDescent="0.25">
      <c r="T1615">
        <f t="shared" si="66"/>
        <v>5</v>
      </c>
      <c r="V1615" s="3">
        <v>40409.25</v>
      </c>
      <c r="W1615" s="27">
        <v>1</v>
      </c>
      <c r="X1615" s="2">
        <v>43.11</v>
      </c>
      <c r="Y1615" s="2">
        <v>96.88</v>
      </c>
      <c r="Z1615" s="2">
        <v>96.88</v>
      </c>
      <c r="AA1615">
        <f t="shared" si="67"/>
        <v>-5209.2375999999995</v>
      </c>
      <c r="AB1615" s="2"/>
    </row>
    <row r="1616" spans="20:28" x14ac:dyDescent="0.25">
      <c r="T1616">
        <f t="shared" si="66"/>
        <v>5</v>
      </c>
      <c r="V1616" s="3">
        <v>40409.291666666664</v>
      </c>
      <c r="W1616" s="27">
        <v>1</v>
      </c>
      <c r="X1616" s="2">
        <v>45.97</v>
      </c>
      <c r="Y1616" s="2">
        <v>96.88</v>
      </c>
      <c r="Z1616" s="2">
        <v>96.88</v>
      </c>
      <c r="AA1616">
        <f t="shared" si="67"/>
        <v>-4932.1607999999997</v>
      </c>
      <c r="AB1616" s="2"/>
    </row>
    <row r="1617" spans="20:28" x14ac:dyDescent="0.25">
      <c r="T1617">
        <f t="shared" si="66"/>
        <v>5</v>
      </c>
      <c r="U1617" t="s">
        <v>199</v>
      </c>
      <c r="V1617" s="3">
        <v>40409.333333333336</v>
      </c>
      <c r="W1617" s="27">
        <v>1</v>
      </c>
      <c r="X1617" s="2">
        <v>46.83</v>
      </c>
      <c r="Y1617" s="2">
        <v>0.95</v>
      </c>
      <c r="Z1617" s="2">
        <v>55.19</v>
      </c>
      <c r="AA1617">
        <f t="shared" si="67"/>
        <v>-7.9419999999999993</v>
      </c>
      <c r="AB1617" s="2"/>
    </row>
    <row r="1618" spans="20:28" x14ac:dyDescent="0.25">
      <c r="T1618">
        <f t="shared" si="66"/>
        <v>5</v>
      </c>
      <c r="U1618" t="s">
        <v>199</v>
      </c>
      <c r="V1618" s="3">
        <v>40409.375</v>
      </c>
      <c r="W1618" s="27">
        <v>1</v>
      </c>
      <c r="X1618" s="2">
        <v>47.21</v>
      </c>
      <c r="Y1618" s="2">
        <v>0.95</v>
      </c>
      <c r="Z1618" s="2">
        <v>55.19</v>
      </c>
      <c r="AA1618">
        <f t="shared" si="67"/>
        <v>-7.5809999999999969</v>
      </c>
      <c r="AB1618" s="2"/>
    </row>
    <row r="1619" spans="20:28" x14ac:dyDescent="0.25">
      <c r="T1619">
        <f t="shared" si="66"/>
        <v>5</v>
      </c>
      <c r="U1619" t="s">
        <v>199</v>
      </c>
      <c r="V1619" s="3">
        <v>40409.416666666664</v>
      </c>
      <c r="W1619" s="27">
        <v>1</v>
      </c>
      <c r="X1619" s="2">
        <v>47.44</v>
      </c>
      <c r="Y1619" s="2">
        <v>0.95</v>
      </c>
      <c r="Z1619" s="2">
        <v>55.19</v>
      </c>
      <c r="AA1619">
        <f t="shared" si="67"/>
        <v>-7.3624999999999998</v>
      </c>
      <c r="AB1619" s="2"/>
    </row>
    <row r="1620" spans="20:28" x14ac:dyDescent="0.25">
      <c r="T1620">
        <f t="shared" si="66"/>
        <v>5</v>
      </c>
      <c r="U1620" t="s">
        <v>199</v>
      </c>
      <c r="V1620" s="3">
        <v>40409.458333333336</v>
      </c>
      <c r="W1620" s="27">
        <v>1</v>
      </c>
      <c r="X1620" s="2">
        <v>47.4</v>
      </c>
      <c r="Y1620" s="2">
        <v>0.95</v>
      </c>
      <c r="Z1620" s="2">
        <v>55.19</v>
      </c>
      <c r="AA1620">
        <f t="shared" si="67"/>
        <v>-7.4004999999999992</v>
      </c>
      <c r="AB1620" s="2"/>
    </row>
    <row r="1621" spans="20:28" x14ac:dyDescent="0.25">
      <c r="T1621">
        <f t="shared" si="66"/>
        <v>5</v>
      </c>
      <c r="U1621" t="s">
        <v>199</v>
      </c>
      <c r="V1621" s="3">
        <v>40409.5</v>
      </c>
      <c r="W1621" s="27">
        <v>1</v>
      </c>
      <c r="X1621" s="2">
        <v>47.21</v>
      </c>
      <c r="Y1621" s="2">
        <v>0.95</v>
      </c>
      <c r="Z1621" s="2">
        <v>55.19</v>
      </c>
      <c r="AA1621">
        <f t="shared" si="67"/>
        <v>-7.5809999999999969</v>
      </c>
      <c r="AB1621" s="2"/>
    </row>
    <row r="1622" spans="20:28" x14ac:dyDescent="0.25">
      <c r="T1622">
        <f t="shared" si="66"/>
        <v>5</v>
      </c>
      <c r="U1622" t="s">
        <v>199</v>
      </c>
      <c r="V1622" s="3">
        <v>40409.541666666664</v>
      </c>
      <c r="W1622" s="27">
        <v>1</v>
      </c>
      <c r="X1622" s="2">
        <v>47.25</v>
      </c>
      <c r="Y1622" s="2">
        <v>0.95</v>
      </c>
      <c r="Z1622" s="2">
        <v>55.19</v>
      </c>
      <c r="AA1622">
        <f t="shared" si="67"/>
        <v>-7.5429999999999975</v>
      </c>
      <c r="AB1622" s="2"/>
    </row>
    <row r="1623" spans="20:28" x14ac:dyDescent="0.25">
      <c r="T1623">
        <f t="shared" si="66"/>
        <v>5</v>
      </c>
      <c r="U1623" t="s">
        <v>199</v>
      </c>
      <c r="V1623" s="3">
        <v>40409.583333333336</v>
      </c>
      <c r="W1623" s="27">
        <v>1</v>
      </c>
      <c r="X1623" s="2">
        <v>46.86</v>
      </c>
      <c r="Y1623" s="2">
        <v>0.95</v>
      </c>
      <c r="Z1623" s="2">
        <v>55.19</v>
      </c>
      <c r="AA1623">
        <f t="shared" si="67"/>
        <v>-7.9134999999999982</v>
      </c>
      <c r="AB1623" s="2"/>
    </row>
    <row r="1624" spans="20:28" x14ac:dyDescent="0.25">
      <c r="T1624">
        <f t="shared" si="66"/>
        <v>5</v>
      </c>
      <c r="U1624" t="s">
        <v>199</v>
      </c>
      <c r="V1624" s="3">
        <v>40409.625</v>
      </c>
      <c r="W1624" s="27">
        <v>1</v>
      </c>
      <c r="X1624" s="2">
        <v>46.28</v>
      </c>
      <c r="Y1624" s="2">
        <v>0.95</v>
      </c>
      <c r="Z1624" s="2">
        <v>55.19</v>
      </c>
      <c r="AA1624">
        <f t="shared" si="67"/>
        <v>-8.4644999999999957</v>
      </c>
      <c r="AB1624" s="2"/>
    </row>
    <row r="1625" spans="20:28" x14ac:dyDescent="0.25">
      <c r="T1625">
        <f t="shared" si="66"/>
        <v>5</v>
      </c>
      <c r="U1625" t="s">
        <v>199</v>
      </c>
      <c r="V1625" s="3">
        <v>40409.666666666664</v>
      </c>
      <c r="W1625" s="27">
        <v>1</v>
      </c>
      <c r="X1625" s="2">
        <v>45.17</v>
      </c>
      <c r="Y1625" s="2">
        <v>0.95</v>
      </c>
      <c r="Z1625" s="2">
        <v>55.19</v>
      </c>
      <c r="AA1625">
        <f t="shared" si="67"/>
        <v>-9.5189999999999966</v>
      </c>
      <c r="AB1625" s="2"/>
    </row>
    <row r="1626" spans="20:28" x14ac:dyDescent="0.25">
      <c r="T1626">
        <f t="shared" si="66"/>
        <v>5</v>
      </c>
      <c r="U1626" t="s">
        <v>199</v>
      </c>
      <c r="V1626" s="3">
        <v>40409.708333333336</v>
      </c>
      <c r="W1626" s="27">
        <v>1</v>
      </c>
      <c r="X1626" s="2">
        <v>45.48</v>
      </c>
      <c r="Y1626" s="2">
        <v>0.95</v>
      </c>
      <c r="Z1626" s="2">
        <v>55.19</v>
      </c>
      <c r="AA1626">
        <f t="shared" si="67"/>
        <v>-9.2245000000000008</v>
      </c>
      <c r="AB1626" s="2"/>
    </row>
    <row r="1627" spans="20:28" x14ac:dyDescent="0.25">
      <c r="T1627">
        <f t="shared" si="66"/>
        <v>5</v>
      </c>
      <c r="U1627" t="s">
        <v>199</v>
      </c>
      <c r="V1627" s="3">
        <v>40409.75</v>
      </c>
      <c r="W1627" s="27">
        <v>1</v>
      </c>
      <c r="X1627" s="2">
        <v>45.97</v>
      </c>
      <c r="Y1627" s="2">
        <v>0.95</v>
      </c>
      <c r="Z1627" s="2">
        <v>55.19</v>
      </c>
      <c r="AA1627">
        <f t="shared" si="67"/>
        <v>-8.7589999999999986</v>
      </c>
      <c r="AB1627" s="2"/>
    </row>
    <row r="1628" spans="20:28" x14ac:dyDescent="0.25">
      <c r="T1628">
        <f t="shared" si="66"/>
        <v>5</v>
      </c>
      <c r="U1628" t="s">
        <v>199</v>
      </c>
      <c r="V1628" s="3">
        <v>40409.791666666664</v>
      </c>
      <c r="W1628" s="27">
        <v>1</v>
      </c>
      <c r="X1628" s="2">
        <v>45.95</v>
      </c>
      <c r="Y1628" s="2">
        <v>0.95</v>
      </c>
      <c r="Z1628" s="2">
        <v>55.19</v>
      </c>
      <c r="AA1628">
        <f t="shared" si="67"/>
        <v>-8.7779999999999951</v>
      </c>
      <c r="AB1628" s="2"/>
    </row>
    <row r="1629" spans="20:28" x14ac:dyDescent="0.25">
      <c r="T1629">
        <f t="shared" si="66"/>
        <v>5</v>
      </c>
      <c r="V1629" s="3">
        <v>40409.833333333336</v>
      </c>
      <c r="W1629" s="27">
        <v>1</v>
      </c>
      <c r="X1629" s="2">
        <v>46.19</v>
      </c>
      <c r="Y1629" s="2">
        <v>96.88</v>
      </c>
      <c r="Z1629" s="2">
        <v>96.88</v>
      </c>
      <c r="AA1629">
        <f t="shared" si="67"/>
        <v>-4910.8471999999992</v>
      </c>
      <c r="AB1629" s="2"/>
    </row>
    <row r="1630" spans="20:28" x14ac:dyDescent="0.25">
      <c r="T1630">
        <f t="shared" si="66"/>
        <v>5</v>
      </c>
      <c r="V1630" s="3">
        <v>40409.875</v>
      </c>
      <c r="W1630" s="27">
        <v>1</v>
      </c>
      <c r="X1630" s="2">
        <v>46.78</v>
      </c>
      <c r="Y1630" s="2">
        <v>96.88</v>
      </c>
      <c r="Z1630" s="2">
        <v>96.88</v>
      </c>
      <c r="AA1630">
        <f t="shared" si="67"/>
        <v>-4853.6879999999992</v>
      </c>
      <c r="AB1630" s="2"/>
    </row>
    <row r="1631" spans="20:28" x14ac:dyDescent="0.25">
      <c r="T1631">
        <f t="shared" si="66"/>
        <v>5</v>
      </c>
      <c r="V1631" s="3">
        <v>40409.916666666664</v>
      </c>
      <c r="W1631" s="27">
        <v>1</v>
      </c>
      <c r="X1631" s="2">
        <v>45.22</v>
      </c>
      <c r="Y1631" s="2">
        <v>96.88</v>
      </c>
      <c r="Z1631" s="2">
        <v>96.88</v>
      </c>
      <c r="AA1631">
        <f t="shared" si="67"/>
        <v>-5004.8207999999995</v>
      </c>
      <c r="AB1631" s="2"/>
    </row>
    <row r="1632" spans="20:28" x14ac:dyDescent="0.25">
      <c r="T1632">
        <f t="shared" si="66"/>
        <v>5</v>
      </c>
      <c r="V1632" s="3">
        <v>40409.958333333336</v>
      </c>
      <c r="W1632" s="27">
        <v>1</v>
      </c>
      <c r="X1632" s="2">
        <v>42.86</v>
      </c>
      <c r="Y1632" s="2">
        <v>96.88</v>
      </c>
      <c r="Z1632" s="2">
        <v>96.88</v>
      </c>
      <c r="AA1632">
        <f t="shared" si="67"/>
        <v>-5233.4575999999997</v>
      </c>
      <c r="AB1632" s="2"/>
    </row>
    <row r="1633" spans="20:28" x14ac:dyDescent="0.25">
      <c r="T1633">
        <f t="shared" si="66"/>
        <v>6</v>
      </c>
      <c r="V1633" s="3">
        <v>40410</v>
      </c>
      <c r="W1633" s="27">
        <v>1</v>
      </c>
      <c r="X1633" s="2">
        <v>43.73</v>
      </c>
      <c r="Y1633" s="2">
        <v>50.14</v>
      </c>
      <c r="Z1633" s="2">
        <v>50.14</v>
      </c>
      <c r="AA1633">
        <f t="shared" si="67"/>
        <v>-321.39740000000018</v>
      </c>
    </row>
    <row r="1634" spans="20:28" x14ac:dyDescent="0.25">
      <c r="T1634">
        <f t="shared" si="66"/>
        <v>6</v>
      </c>
      <c r="V1634" s="3">
        <v>40410.041666666664</v>
      </c>
      <c r="W1634" s="27">
        <v>1</v>
      </c>
      <c r="X1634" s="2">
        <v>38.97</v>
      </c>
      <c r="Y1634" s="2">
        <v>50.14</v>
      </c>
      <c r="Z1634" s="2">
        <v>50.14</v>
      </c>
      <c r="AA1634">
        <f t="shared" si="67"/>
        <v>-560.06380000000013</v>
      </c>
      <c r="AB1634" s="2"/>
    </row>
    <row r="1635" spans="20:28" x14ac:dyDescent="0.25">
      <c r="T1635">
        <f t="shared" si="66"/>
        <v>6</v>
      </c>
      <c r="V1635" s="3">
        <v>40410.083333333336</v>
      </c>
      <c r="W1635" s="27">
        <v>1</v>
      </c>
      <c r="X1635" s="2">
        <v>36.380000000000003</v>
      </c>
      <c r="Y1635" s="2">
        <v>50.14</v>
      </c>
      <c r="Z1635" s="2">
        <v>50.14</v>
      </c>
      <c r="AA1635">
        <f t="shared" si="67"/>
        <v>-689.92639999999994</v>
      </c>
      <c r="AB1635" s="2"/>
    </row>
    <row r="1636" spans="20:28" x14ac:dyDescent="0.25">
      <c r="T1636">
        <f t="shared" si="66"/>
        <v>6</v>
      </c>
      <c r="V1636" s="3">
        <v>40410.125</v>
      </c>
      <c r="W1636" s="27">
        <v>1</v>
      </c>
      <c r="X1636" s="2">
        <v>38</v>
      </c>
      <c r="Y1636" s="2">
        <v>50.14</v>
      </c>
      <c r="Z1636" s="2">
        <v>50.14</v>
      </c>
      <c r="AA1636">
        <f t="shared" si="67"/>
        <v>-608.69960000000003</v>
      </c>
      <c r="AB1636" s="2"/>
    </row>
    <row r="1637" spans="20:28" x14ac:dyDescent="0.25">
      <c r="T1637">
        <f t="shared" si="66"/>
        <v>6</v>
      </c>
      <c r="V1637" s="3">
        <v>40410.166666666664</v>
      </c>
      <c r="W1637" s="27">
        <v>1</v>
      </c>
      <c r="X1637" s="2">
        <v>38.99</v>
      </c>
      <c r="Y1637" s="2">
        <v>50.14</v>
      </c>
      <c r="Z1637" s="2">
        <v>50.14</v>
      </c>
      <c r="AA1637">
        <f t="shared" si="67"/>
        <v>-559.06099999999992</v>
      </c>
      <c r="AB1637" s="2"/>
    </row>
    <row r="1638" spans="20:28" x14ac:dyDescent="0.25">
      <c r="T1638">
        <f t="shared" si="66"/>
        <v>6</v>
      </c>
      <c r="V1638" s="3">
        <v>40410.208333333336</v>
      </c>
      <c r="W1638" s="27">
        <v>1</v>
      </c>
      <c r="X1638" s="2">
        <v>43.07</v>
      </c>
      <c r="Y1638" s="2">
        <v>50.14</v>
      </c>
      <c r="Z1638" s="2">
        <v>50.14</v>
      </c>
      <c r="AA1638">
        <f t="shared" si="67"/>
        <v>-354.4898</v>
      </c>
      <c r="AB1638" s="2"/>
    </row>
    <row r="1639" spans="20:28" x14ac:dyDescent="0.25">
      <c r="T1639">
        <f t="shared" si="66"/>
        <v>6</v>
      </c>
      <c r="V1639" s="3">
        <v>40410.25</v>
      </c>
      <c r="W1639" s="27">
        <v>1</v>
      </c>
      <c r="X1639" s="2">
        <v>45.09</v>
      </c>
      <c r="Y1639" s="2">
        <v>50.14</v>
      </c>
      <c r="Z1639" s="2">
        <v>50.14</v>
      </c>
      <c r="AA1639">
        <f t="shared" si="67"/>
        <v>-253.20699999999985</v>
      </c>
      <c r="AB1639" s="2"/>
    </row>
    <row r="1640" spans="20:28" x14ac:dyDescent="0.25">
      <c r="T1640">
        <f t="shared" si="66"/>
        <v>6</v>
      </c>
      <c r="V1640" s="3">
        <v>40410.291666666664</v>
      </c>
      <c r="W1640" s="27">
        <v>1</v>
      </c>
      <c r="X1640" s="2">
        <v>46.8</v>
      </c>
      <c r="Y1640" s="2">
        <v>50.14</v>
      </c>
      <c r="Z1640" s="2">
        <v>50.14</v>
      </c>
      <c r="AA1640">
        <f t="shared" si="67"/>
        <v>-167.46760000000017</v>
      </c>
      <c r="AB1640" s="2"/>
    </row>
    <row r="1641" spans="20:28" x14ac:dyDescent="0.25">
      <c r="T1641">
        <f t="shared" si="66"/>
        <v>6</v>
      </c>
      <c r="U1641" t="s">
        <v>199</v>
      </c>
      <c r="V1641" s="3">
        <v>40410.333333333336</v>
      </c>
      <c r="W1641" s="27">
        <v>1</v>
      </c>
      <c r="X1641" s="2">
        <v>47.49</v>
      </c>
      <c r="Y1641" s="2">
        <v>4.12</v>
      </c>
      <c r="Z1641" s="2">
        <v>62.46</v>
      </c>
      <c r="AA1641">
        <f t="shared" si="67"/>
        <v>-61.676399999999994</v>
      </c>
      <c r="AB1641" s="2"/>
    </row>
    <row r="1642" spans="20:28" x14ac:dyDescent="0.25">
      <c r="T1642">
        <f t="shared" si="66"/>
        <v>6</v>
      </c>
      <c r="U1642" t="s">
        <v>199</v>
      </c>
      <c r="V1642" s="3">
        <v>40410.375</v>
      </c>
      <c r="W1642" s="27">
        <v>1</v>
      </c>
      <c r="X1642" s="2">
        <v>47.7</v>
      </c>
      <c r="Y1642" s="2">
        <v>4.12</v>
      </c>
      <c r="Z1642" s="2">
        <v>62.46</v>
      </c>
      <c r="AA1642">
        <f t="shared" si="67"/>
        <v>-60.811199999999992</v>
      </c>
      <c r="AB1642" s="2"/>
    </row>
    <row r="1643" spans="20:28" x14ac:dyDescent="0.25">
      <c r="T1643">
        <f t="shared" si="66"/>
        <v>6</v>
      </c>
      <c r="U1643" t="s">
        <v>199</v>
      </c>
      <c r="V1643" s="3">
        <v>40410.416666666664</v>
      </c>
      <c r="W1643" s="27">
        <v>1</v>
      </c>
      <c r="X1643" s="2">
        <v>47.75</v>
      </c>
      <c r="Y1643" s="2">
        <v>4.12</v>
      </c>
      <c r="Z1643" s="2">
        <v>62.46</v>
      </c>
      <c r="AA1643">
        <f t="shared" si="67"/>
        <v>-60.605200000000004</v>
      </c>
      <c r="AB1643" s="2"/>
    </row>
    <row r="1644" spans="20:28" x14ac:dyDescent="0.25">
      <c r="T1644">
        <f t="shared" si="66"/>
        <v>6</v>
      </c>
      <c r="U1644" t="s">
        <v>199</v>
      </c>
      <c r="V1644" s="3">
        <v>40410.458333333336</v>
      </c>
      <c r="W1644" s="27">
        <v>1</v>
      </c>
      <c r="X1644" s="2">
        <v>47.73</v>
      </c>
      <c r="Y1644" s="2">
        <v>4.12</v>
      </c>
      <c r="Z1644" s="2">
        <v>62.46</v>
      </c>
      <c r="AA1644">
        <f t="shared" si="67"/>
        <v>-60.687600000000018</v>
      </c>
      <c r="AB1644" s="2"/>
    </row>
    <row r="1645" spans="20:28" x14ac:dyDescent="0.25">
      <c r="T1645">
        <f t="shared" si="66"/>
        <v>6</v>
      </c>
      <c r="U1645" t="s">
        <v>199</v>
      </c>
      <c r="V1645" s="3">
        <v>40410.5</v>
      </c>
      <c r="W1645" s="27">
        <v>1</v>
      </c>
      <c r="X1645" s="2">
        <v>47.72</v>
      </c>
      <c r="Y1645" s="2">
        <v>4.12</v>
      </c>
      <c r="Z1645" s="2">
        <v>62.46</v>
      </c>
      <c r="AA1645">
        <f t="shared" si="67"/>
        <v>-60.728800000000007</v>
      </c>
      <c r="AB1645" s="2"/>
    </row>
    <row r="1646" spans="20:28" x14ac:dyDescent="0.25">
      <c r="T1646">
        <f t="shared" si="66"/>
        <v>6</v>
      </c>
      <c r="U1646" t="s">
        <v>199</v>
      </c>
      <c r="V1646" s="3">
        <v>40410.541666666664</v>
      </c>
      <c r="W1646" s="27">
        <v>1</v>
      </c>
      <c r="X1646" s="2">
        <v>47.3</v>
      </c>
      <c r="Y1646" s="2">
        <v>4.12</v>
      </c>
      <c r="Z1646" s="2">
        <v>62.46</v>
      </c>
      <c r="AA1646">
        <f t="shared" si="67"/>
        <v>-62.459200000000017</v>
      </c>
      <c r="AB1646" s="2"/>
    </row>
    <row r="1647" spans="20:28" x14ac:dyDescent="0.25">
      <c r="T1647">
        <f t="shared" si="66"/>
        <v>6</v>
      </c>
      <c r="U1647" t="s">
        <v>199</v>
      </c>
      <c r="V1647" s="3">
        <v>40410.583333333336</v>
      </c>
      <c r="W1647" s="27">
        <v>1</v>
      </c>
      <c r="X1647" s="2">
        <v>46.38</v>
      </c>
      <c r="Y1647" s="2">
        <v>4.12</v>
      </c>
      <c r="Z1647" s="2">
        <v>62.46</v>
      </c>
      <c r="AA1647">
        <f t="shared" si="67"/>
        <v>-66.249600000000001</v>
      </c>
      <c r="AB1647" s="2"/>
    </row>
    <row r="1648" spans="20:28" x14ac:dyDescent="0.25">
      <c r="T1648">
        <f t="shared" si="66"/>
        <v>6</v>
      </c>
      <c r="U1648" t="s">
        <v>199</v>
      </c>
      <c r="V1648" s="3">
        <v>40410.625</v>
      </c>
      <c r="W1648" s="27">
        <v>1</v>
      </c>
      <c r="X1648" s="2">
        <v>46.29</v>
      </c>
      <c r="Y1648" s="2">
        <v>4.12</v>
      </c>
      <c r="Z1648" s="2">
        <v>62.46</v>
      </c>
      <c r="AA1648">
        <f t="shared" si="67"/>
        <v>-66.620400000000004</v>
      </c>
      <c r="AB1648" s="2"/>
    </row>
    <row r="1649" spans="20:28" x14ac:dyDescent="0.25">
      <c r="T1649">
        <f t="shared" si="66"/>
        <v>6</v>
      </c>
      <c r="U1649" t="s">
        <v>199</v>
      </c>
      <c r="V1649" s="3">
        <v>40410.666666666664</v>
      </c>
      <c r="W1649" s="27">
        <v>1</v>
      </c>
      <c r="X1649" s="2">
        <v>45.59</v>
      </c>
      <c r="Y1649" s="2">
        <v>4.12</v>
      </c>
      <c r="Z1649" s="2">
        <v>62.46</v>
      </c>
      <c r="AA1649">
        <f t="shared" si="67"/>
        <v>-69.50439999999999</v>
      </c>
      <c r="AB1649" s="2"/>
    </row>
    <row r="1650" spans="20:28" x14ac:dyDescent="0.25">
      <c r="T1650">
        <f t="shared" si="66"/>
        <v>6</v>
      </c>
      <c r="U1650" t="s">
        <v>199</v>
      </c>
      <c r="V1650" s="3">
        <v>40410.708333333336</v>
      </c>
      <c r="W1650" s="27">
        <v>1</v>
      </c>
      <c r="X1650" s="2">
        <v>45.61</v>
      </c>
      <c r="Y1650" s="2">
        <v>4.12</v>
      </c>
      <c r="Z1650" s="2">
        <v>62.46</v>
      </c>
      <c r="AA1650">
        <f t="shared" si="67"/>
        <v>-69.422000000000011</v>
      </c>
      <c r="AB1650" s="2"/>
    </row>
    <row r="1651" spans="20:28" x14ac:dyDescent="0.25">
      <c r="T1651">
        <f t="shared" si="66"/>
        <v>6</v>
      </c>
      <c r="U1651" t="s">
        <v>199</v>
      </c>
      <c r="V1651" s="3">
        <v>40410.75</v>
      </c>
      <c r="W1651" s="27">
        <v>1</v>
      </c>
      <c r="X1651" s="2">
        <v>46.09</v>
      </c>
      <c r="Y1651" s="2">
        <v>4.12</v>
      </c>
      <c r="Z1651" s="2">
        <v>62.46</v>
      </c>
      <c r="AA1651">
        <f t="shared" si="67"/>
        <v>-67.444399999999987</v>
      </c>
      <c r="AB1651" s="2"/>
    </row>
    <row r="1652" spans="20:28" x14ac:dyDescent="0.25">
      <c r="T1652">
        <f t="shared" si="66"/>
        <v>6</v>
      </c>
      <c r="U1652" t="s">
        <v>199</v>
      </c>
      <c r="V1652" s="3">
        <v>40410.791666666664</v>
      </c>
      <c r="W1652" s="27">
        <v>1</v>
      </c>
      <c r="X1652" s="2">
        <v>45.59</v>
      </c>
      <c r="Y1652" s="2">
        <v>4.12</v>
      </c>
      <c r="Z1652" s="2">
        <v>62.46</v>
      </c>
      <c r="AA1652">
        <f t="shared" si="67"/>
        <v>-69.50439999999999</v>
      </c>
      <c r="AB1652" s="2"/>
    </row>
    <row r="1653" spans="20:28" x14ac:dyDescent="0.25">
      <c r="T1653">
        <f t="shared" si="66"/>
        <v>6</v>
      </c>
      <c r="V1653" s="3">
        <v>40410.833333333336</v>
      </c>
      <c r="W1653" s="27">
        <v>1</v>
      </c>
      <c r="X1653" s="2">
        <v>45.6</v>
      </c>
      <c r="Y1653" s="2">
        <v>50.14</v>
      </c>
      <c r="Z1653" s="2">
        <v>50.14</v>
      </c>
      <c r="AA1653">
        <f t="shared" si="67"/>
        <v>-227.63559999999995</v>
      </c>
      <c r="AB1653" s="2"/>
    </row>
    <row r="1654" spans="20:28" x14ac:dyDescent="0.25">
      <c r="T1654">
        <f t="shared" si="66"/>
        <v>6</v>
      </c>
      <c r="V1654" s="3">
        <v>40410.875</v>
      </c>
      <c r="W1654" s="27">
        <v>1</v>
      </c>
      <c r="X1654" s="2">
        <v>45.44</v>
      </c>
      <c r="Y1654" s="2">
        <v>50.14</v>
      </c>
      <c r="Z1654" s="2">
        <v>50.14</v>
      </c>
      <c r="AA1654">
        <f t="shared" si="67"/>
        <v>-235.65800000000016</v>
      </c>
      <c r="AB1654" s="2"/>
    </row>
    <row r="1655" spans="20:28" x14ac:dyDescent="0.25">
      <c r="T1655">
        <f t="shared" si="66"/>
        <v>6</v>
      </c>
      <c r="V1655" s="3">
        <v>40410.916666666664</v>
      </c>
      <c r="W1655" s="27">
        <v>1</v>
      </c>
      <c r="X1655" s="2">
        <v>44.1</v>
      </c>
      <c r="Y1655" s="2">
        <v>50.14</v>
      </c>
      <c r="Z1655" s="2">
        <v>50.14</v>
      </c>
      <c r="AA1655">
        <f t="shared" si="67"/>
        <v>-302.84559999999993</v>
      </c>
      <c r="AB1655" s="2"/>
    </row>
    <row r="1656" spans="20:28" x14ac:dyDescent="0.25">
      <c r="T1656">
        <f t="shared" si="66"/>
        <v>6</v>
      </c>
      <c r="V1656" s="3">
        <v>40410.958333333336</v>
      </c>
      <c r="W1656" s="27">
        <v>1</v>
      </c>
      <c r="X1656" s="2">
        <v>39.369999999999997</v>
      </c>
      <c r="Y1656" s="2">
        <v>50.14</v>
      </c>
      <c r="Z1656" s="2">
        <v>50.14</v>
      </c>
      <c r="AA1656">
        <f t="shared" si="67"/>
        <v>-540.0078000000002</v>
      </c>
      <c r="AB1656" s="2"/>
    </row>
    <row r="1657" spans="20:28" x14ac:dyDescent="0.25">
      <c r="T1657">
        <f t="shared" si="66"/>
        <v>7</v>
      </c>
      <c r="V1657" s="3">
        <v>40411</v>
      </c>
      <c r="W1657" s="27">
        <v>1</v>
      </c>
      <c r="X1657" s="2">
        <v>42.56</v>
      </c>
      <c r="Y1657" s="2">
        <v>24.43</v>
      </c>
      <c r="Z1657" s="2">
        <v>24.43</v>
      </c>
      <c r="AA1657">
        <f t="shared" si="67"/>
        <v>442.91590000000008</v>
      </c>
    </row>
    <row r="1658" spans="20:28" x14ac:dyDescent="0.25">
      <c r="T1658">
        <f t="shared" si="66"/>
        <v>7</v>
      </c>
      <c r="V1658" s="3">
        <v>40411.041666666664</v>
      </c>
      <c r="W1658" s="27">
        <v>1</v>
      </c>
      <c r="X1658" s="2">
        <v>42.38</v>
      </c>
      <c r="Y1658" s="2">
        <v>24.43</v>
      </c>
      <c r="Z1658" s="2">
        <v>24.43</v>
      </c>
      <c r="AA1658">
        <f t="shared" si="67"/>
        <v>438.51850000000007</v>
      </c>
      <c r="AB1658" s="2"/>
    </row>
    <row r="1659" spans="20:28" x14ac:dyDescent="0.25">
      <c r="T1659">
        <f t="shared" si="66"/>
        <v>7</v>
      </c>
      <c r="V1659" s="3">
        <v>40411.083333333336</v>
      </c>
      <c r="W1659" s="27">
        <v>1</v>
      </c>
      <c r="X1659" s="2">
        <v>40.630000000000003</v>
      </c>
      <c r="Y1659" s="2">
        <v>24.43</v>
      </c>
      <c r="Z1659" s="2">
        <v>24.43</v>
      </c>
      <c r="AA1659">
        <f t="shared" si="67"/>
        <v>395.76600000000008</v>
      </c>
      <c r="AB1659" s="2"/>
    </row>
    <row r="1660" spans="20:28" x14ac:dyDescent="0.25">
      <c r="T1660">
        <f t="shared" si="66"/>
        <v>7</v>
      </c>
      <c r="V1660" s="3">
        <v>40411.125</v>
      </c>
      <c r="W1660" s="27">
        <v>1</v>
      </c>
      <c r="X1660" s="2">
        <v>39.590000000000003</v>
      </c>
      <c r="Y1660" s="2">
        <v>24.43</v>
      </c>
      <c r="Z1660" s="2">
        <v>24.43</v>
      </c>
      <c r="AA1660">
        <f t="shared" si="67"/>
        <v>370.35880000000009</v>
      </c>
      <c r="AB1660" s="2"/>
    </row>
    <row r="1661" spans="20:28" x14ac:dyDescent="0.25">
      <c r="T1661">
        <f t="shared" si="66"/>
        <v>7</v>
      </c>
      <c r="V1661" s="3">
        <v>40411.166666666664</v>
      </c>
      <c r="W1661" s="27">
        <v>1</v>
      </c>
      <c r="X1661" s="2">
        <v>39.07</v>
      </c>
      <c r="Y1661" s="2">
        <v>24.43</v>
      </c>
      <c r="Z1661" s="2">
        <v>24.43</v>
      </c>
      <c r="AA1661">
        <f t="shared" si="67"/>
        <v>357.65520000000004</v>
      </c>
      <c r="AB1661" s="2"/>
    </row>
    <row r="1662" spans="20:28" x14ac:dyDescent="0.25">
      <c r="T1662">
        <f t="shared" si="66"/>
        <v>7</v>
      </c>
      <c r="V1662" s="3">
        <v>40411.208333333336</v>
      </c>
      <c r="W1662" s="27">
        <v>1</v>
      </c>
      <c r="X1662" s="2">
        <v>35.97</v>
      </c>
      <c r="Y1662" s="2">
        <v>24.43</v>
      </c>
      <c r="Z1662" s="2">
        <v>24.43</v>
      </c>
      <c r="AA1662">
        <f t="shared" si="67"/>
        <v>281.92219999999998</v>
      </c>
      <c r="AB1662" s="2"/>
    </row>
    <row r="1663" spans="20:28" x14ac:dyDescent="0.25">
      <c r="T1663">
        <f t="shared" si="66"/>
        <v>7</v>
      </c>
      <c r="V1663" s="3">
        <v>40411.25</v>
      </c>
      <c r="W1663" s="27">
        <v>1</v>
      </c>
      <c r="X1663" s="2">
        <v>39.21</v>
      </c>
      <c r="Y1663" s="2">
        <v>24.43</v>
      </c>
      <c r="Z1663" s="2">
        <v>24.43</v>
      </c>
      <c r="AA1663">
        <f t="shared" si="67"/>
        <v>361.0754</v>
      </c>
      <c r="AB1663" s="2"/>
    </row>
    <row r="1664" spans="20:28" x14ac:dyDescent="0.25">
      <c r="T1664">
        <f t="shared" si="66"/>
        <v>7</v>
      </c>
      <c r="V1664" s="3">
        <v>40411.291666666664</v>
      </c>
      <c r="W1664" s="27">
        <v>1</v>
      </c>
      <c r="X1664" s="2">
        <v>42.15</v>
      </c>
      <c r="Y1664" s="2">
        <v>24.43</v>
      </c>
      <c r="Z1664" s="2">
        <v>24.43</v>
      </c>
      <c r="AA1664">
        <f t="shared" si="67"/>
        <v>432.89959999999996</v>
      </c>
      <c r="AB1664" s="2"/>
    </row>
    <row r="1665" spans="20:28" x14ac:dyDescent="0.25">
      <c r="T1665">
        <f t="shared" si="66"/>
        <v>7</v>
      </c>
      <c r="U1665" t="s">
        <v>199</v>
      </c>
      <c r="V1665" s="3">
        <v>40411.333333333336</v>
      </c>
      <c r="W1665" s="27">
        <v>1</v>
      </c>
      <c r="X1665" s="2">
        <v>42.04</v>
      </c>
      <c r="Y1665" s="2">
        <v>24.43</v>
      </c>
      <c r="Z1665" s="2">
        <v>24.43</v>
      </c>
      <c r="AA1665">
        <f t="shared" si="67"/>
        <v>430.21229999999997</v>
      </c>
      <c r="AB1665" s="2"/>
    </row>
    <row r="1666" spans="20:28" x14ac:dyDescent="0.25">
      <c r="T1666">
        <f t="shared" ref="T1666:T1729" si="68">WEEKDAY(V1666)</f>
        <v>7</v>
      </c>
      <c r="U1666" t="s">
        <v>199</v>
      </c>
      <c r="V1666" s="3">
        <v>40411.375</v>
      </c>
      <c r="W1666" s="27">
        <v>1</v>
      </c>
      <c r="X1666" s="2">
        <v>43.74</v>
      </c>
      <c r="Y1666" s="2">
        <v>24.43</v>
      </c>
      <c r="Z1666" s="2">
        <v>24.43</v>
      </c>
      <c r="AA1666">
        <f t="shared" ref="AA1666:AA1729" si="69">W1666*Y1666*(X1666-Z1666)</f>
        <v>471.74330000000003</v>
      </c>
      <c r="AB1666" s="2"/>
    </row>
    <row r="1667" spans="20:28" x14ac:dyDescent="0.25">
      <c r="T1667">
        <f t="shared" si="68"/>
        <v>7</v>
      </c>
      <c r="U1667" t="s">
        <v>199</v>
      </c>
      <c r="V1667" s="3">
        <v>40411.416666666664</v>
      </c>
      <c r="W1667" s="27">
        <v>1</v>
      </c>
      <c r="X1667" s="2">
        <v>44.94</v>
      </c>
      <c r="Y1667" s="2">
        <v>24.43</v>
      </c>
      <c r="Z1667" s="2">
        <v>24.43</v>
      </c>
      <c r="AA1667">
        <f t="shared" si="69"/>
        <v>501.05929999999995</v>
      </c>
      <c r="AB1667" s="2"/>
    </row>
    <row r="1668" spans="20:28" x14ac:dyDescent="0.25">
      <c r="T1668">
        <f t="shared" si="68"/>
        <v>7</v>
      </c>
      <c r="U1668" t="s">
        <v>199</v>
      </c>
      <c r="V1668" s="3">
        <v>40411.458333333336</v>
      </c>
      <c r="W1668" s="27">
        <v>1</v>
      </c>
      <c r="X1668" s="2">
        <v>44.7</v>
      </c>
      <c r="Y1668" s="2">
        <v>24.43</v>
      </c>
      <c r="Z1668" s="2">
        <v>24.43</v>
      </c>
      <c r="AA1668">
        <f t="shared" si="69"/>
        <v>495.19610000000006</v>
      </c>
      <c r="AB1668" s="2"/>
    </row>
    <row r="1669" spans="20:28" x14ac:dyDescent="0.25">
      <c r="T1669">
        <f t="shared" si="68"/>
        <v>7</v>
      </c>
      <c r="U1669" t="s">
        <v>199</v>
      </c>
      <c r="V1669" s="3">
        <v>40411.5</v>
      </c>
      <c r="W1669" s="27">
        <v>1</v>
      </c>
      <c r="X1669" s="2">
        <v>44.74</v>
      </c>
      <c r="Y1669" s="2">
        <v>24.43</v>
      </c>
      <c r="Z1669" s="2">
        <v>24.43</v>
      </c>
      <c r="AA1669">
        <f t="shared" si="69"/>
        <v>496.17330000000004</v>
      </c>
      <c r="AB1669" s="2"/>
    </row>
    <row r="1670" spans="20:28" x14ac:dyDescent="0.25">
      <c r="T1670">
        <f t="shared" si="68"/>
        <v>7</v>
      </c>
      <c r="U1670" t="s">
        <v>199</v>
      </c>
      <c r="V1670" s="3">
        <v>40411.541666666664</v>
      </c>
      <c r="W1670" s="27">
        <v>1</v>
      </c>
      <c r="X1670" s="2">
        <v>43.08</v>
      </c>
      <c r="Y1670" s="2">
        <v>24.43</v>
      </c>
      <c r="Z1670" s="2">
        <v>24.43</v>
      </c>
      <c r="AA1670">
        <f t="shared" si="69"/>
        <v>455.61949999999996</v>
      </c>
      <c r="AB1670" s="2"/>
    </row>
    <row r="1671" spans="20:28" x14ac:dyDescent="0.25">
      <c r="T1671">
        <f t="shared" si="68"/>
        <v>7</v>
      </c>
      <c r="U1671" t="s">
        <v>199</v>
      </c>
      <c r="V1671" s="3">
        <v>40411.583333333336</v>
      </c>
      <c r="W1671" s="27">
        <v>1</v>
      </c>
      <c r="X1671" s="2">
        <v>41.41</v>
      </c>
      <c r="Y1671" s="2">
        <v>24.43</v>
      </c>
      <c r="Z1671" s="2">
        <v>24.43</v>
      </c>
      <c r="AA1671">
        <f t="shared" si="69"/>
        <v>414.82139999999993</v>
      </c>
      <c r="AB1671" s="2"/>
    </row>
    <row r="1672" spans="20:28" x14ac:dyDescent="0.25">
      <c r="T1672">
        <f t="shared" si="68"/>
        <v>7</v>
      </c>
      <c r="U1672" t="s">
        <v>199</v>
      </c>
      <c r="V1672" s="3">
        <v>40411.625</v>
      </c>
      <c r="W1672" s="27">
        <v>1</v>
      </c>
      <c r="X1672" s="2">
        <v>40.340000000000003</v>
      </c>
      <c r="Y1672" s="2">
        <v>24.43</v>
      </c>
      <c r="Z1672" s="2">
        <v>24.43</v>
      </c>
      <c r="AA1672">
        <f t="shared" si="69"/>
        <v>388.68130000000008</v>
      </c>
      <c r="AB1672" s="2"/>
    </row>
    <row r="1673" spans="20:28" x14ac:dyDescent="0.25">
      <c r="T1673">
        <f t="shared" si="68"/>
        <v>7</v>
      </c>
      <c r="U1673" t="s">
        <v>199</v>
      </c>
      <c r="V1673" s="3">
        <v>40411.666666666664</v>
      </c>
      <c r="W1673" s="27">
        <v>1</v>
      </c>
      <c r="X1673" s="2">
        <v>39.950000000000003</v>
      </c>
      <c r="Y1673" s="2">
        <v>24.43</v>
      </c>
      <c r="Z1673" s="2">
        <v>24.43</v>
      </c>
      <c r="AA1673">
        <f t="shared" si="69"/>
        <v>379.1536000000001</v>
      </c>
      <c r="AB1673" s="2"/>
    </row>
    <row r="1674" spans="20:28" x14ac:dyDescent="0.25">
      <c r="T1674">
        <f t="shared" si="68"/>
        <v>7</v>
      </c>
      <c r="U1674" t="s">
        <v>199</v>
      </c>
      <c r="V1674" s="3">
        <v>40411.708333333336</v>
      </c>
      <c r="W1674" s="27">
        <v>1</v>
      </c>
      <c r="X1674" s="2">
        <v>42.77</v>
      </c>
      <c r="Y1674" s="2">
        <v>24.43</v>
      </c>
      <c r="Z1674" s="2">
        <v>24.43</v>
      </c>
      <c r="AA1674">
        <f t="shared" si="69"/>
        <v>448.04620000000006</v>
      </c>
      <c r="AB1674" s="2"/>
    </row>
    <row r="1675" spans="20:28" x14ac:dyDescent="0.25">
      <c r="T1675">
        <f t="shared" si="68"/>
        <v>7</v>
      </c>
      <c r="U1675" t="s">
        <v>199</v>
      </c>
      <c r="V1675" s="3">
        <v>40411.75</v>
      </c>
      <c r="W1675" s="27">
        <v>1</v>
      </c>
      <c r="X1675" s="2">
        <v>43.64</v>
      </c>
      <c r="Y1675" s="2">
        <v>24.43</v>
      </c>
      <c r="Z1675" s="2">
        <v>24.43</v>
      </c>
      <c r="AA1675">
        <f t="shared" si="69"/>
        <v>469.30029999999999</v>
      </c>
      <c r="AB1675" s="2"/>
    </row>
    <row r="1676" spans="20:28" x14ac:dyDescent="0.25">
      <c r="T1676">
        <f t="shared" si="68"/>
        <v>7</v>
      </c>
      <c r="U1676" t="s">
        <v>199</v>
      </c>
      <c r="V1676" s="3">
        <v>40411.791666666664</v>
      </c>
      <c r="W1676" s="27">
        <v>1</v>
      </c>
      <c r="X1676" s="2">
        <v>44.4</v>
      </c>
      <c r="Y1676" s="2">
        <v>24.43</v>
      </c>
      <c r="Z1676" s="2">
        <v>24.43</v>
      </c>
      <c r="AA1676">
        <f t="shared" si="69"/>
        <v>487.86709999999999</v>
      </c>
      <c r="AB1676" s="2"/>
    </row>
    <row r="1677" spans="20:28" x14ac:dyDescent="0.25">
      <c r="T1677">
        <f t="shared" si="68"/>
        <v>7</v>
      </c>
      <c r="V1677" s="3">
        <v>40411.833333333336</v>
      </c>
      <c r="W1677" s="27">
        <v>1</v>
      </c>
      <c r="X1677" s="2">
        <v>44.35</v>
      </c>
      <c r="Y1677" s="2">
        <v>24.43</v>
      </c>
      <c r="Z1677" s="2">
        <v>24.43</v>
      </c>
      <c r="AA1677">
        <f t="shared" si="69"/>
        <v>486.64560000000006</v>
      </c>
      <c r="AB1677" s="2"/>
    </row>
    <row r="1678" spans="20:28" x14ac:dyDescent="0.25">
      <c r="T1678">
        <f t="shared" si="68"/>
        <v>7</v>
      </c>
      <c r="V1678" s="3">
        <v>40411.875</v>
      </c>
      <c r="W1678" s="27">
        <v>1</v>
      </c>
      <c r="X1678" s="2">
        <v>44.34</v>
      </c>
      <c r="Y1678" s="2">
        <v>24.43</v>
      </c>
      <c r="Z1678" s="2">
        <v>24.43</v>
      </c>
      <c r="AA1678">
        <f t="shared" si="69"/>
        <v>486.40130000000011</v>
      </c>
      <c r="AB1678" s="2"/>
    </row>
    <row r="1679" spans="20:28" x14ac:dyDescent="0.25">
      <c r="T1679">
        <f t="shared" si="68"/>
        <v>7</v>
      </c>
      <c r="V1679" s="3">
        <v>40411.916666666664</v>
      </c>
      <c r="W1679" s="27">
        <v>1</v>
      </c>
      <c r="X1679" s="2">
        <v>43.96</v>
      </c>
      <c r="Y1679" s="2">
        <v>24.43</v>
      </c>
      <c r="Z1679" s="2">
        <v>24.43</v>
      </c>
      <c r="AA1679">
        <f t="shared" si="69"/>
        <v>477.11790000000002</v>
      </c>
      <c r="AB1679" s="2"/>
    </row>
    <row r="1680" spans="20:28" x14ac:dyDescent="0.25">
      <c r="T1680">
        <f t="shared" si="68"/>
        <v>7</v>
      </c>
      <c r="V1680" s="3">
        <v>40411.958333333336</v>
      </c>
      <c r="W1680" s="27">
        <v>1</v>
      </c>
      <c r="X1680" s="2">
        <v>42</v>
      </c>
      <c r="Y1680" s="2">
        <v>24.43</v>
      </c>
      <c r="Z1680" s="2">
        <v>24.43</v>
      </c>
      <c r="AA1680">
        <f t="shared" si="69"/>
        <v>429.23509999999999</v>
      </c>
      <c r="AB1680" s="2"/>
    </row>
    <row r="1681" spans="20:28" x14ac:dyDescent="0.25">
      <c r="T1681">
        <f t="shared" si="68"/>
        <v>1</v>
      </c>
      <c r="V1681" s="3">
        <v>40412</v>
      </c>
      <c r="W1681" s="27">
        <v>1</v>
      </c>
      <c r="X1681" s="2">
        <v>41.69</v>
      </c>
      <c r="Y1681" s="2">
        <v>16.27</v>
      </c>
      <c r="Z1681" s="2">
        <v>16.27</v>
      </c>
      <c r="AA1681">
        <f t="shared" si="69"/>
        <v>413.58339999999998</v>
      </c>
    </row>
    <row r="1682" spans="20:28" x14ac:dyDescent="0.25">
      <c r="T1682">
        <f t="shared" si="68"/>
        <v>1</v>
      </c>
      <c r="V1682" s="3">
        <v>40412.041666666664</v>
      </c>
      <c r="W1682" s="27">
        <v>1</v>
      </c>
      <c r="X1682" s="2">
        <v>39.47</v>
      </c>
      <c r="Y1682" s="2">
        <v>16.27</v>
      </c>
      <c r="Z1682" s="2">
        <v>16.27</v>
      </c>
      <c r="AA1682">
        <f t="shared" si="69"/>
        <v>377.464</v>
      </c>
      <c r="AB1682" s="2"/>
    </row>
    <row r="1683" spans="20:28" x14ac:dyDescent="0.25">
      <c r="T1683">
        <f t="shared" si="68"/>
        <v>1</v>
      </c>
      <c r="V1683" s="3">
        <v>40412.083333333336</v>
      </c>
      <c r="W1683" s="27">
        <v>1</v>
      </c>
      <c r="X1683" s="2">
        <v>39.14</v>
      </c>
      <c r="Y1683" s="2">
        <v>16.27</v>
      </c>
      <c r="Z1683" s="2">
        <v>16.27</v>
      </c>
      <c r="AA1683">
        <f t="shared" si="69"/>
        <v>372.0949</v>
      </c>
      <c r="AB1683" s="2"/>
    </row>
    <row r="1684" spans="20:28" x14ac:dyDescent="0.25">
      <c r="T1684">
        <f t="shared" si="68"/>
        <v>1</v>
      </c>
      <c r="V1684" s="3">
        <v>40412.125</v>
      </c>
      <c r="W1684" s="27">
        <v>1</v>
      </c>
      <c r="X1684" s="2">
        <v>38.58</v>
      </c>
      <c r="Y1684" s="2">
        <v>16.27</v>
      </c>
      <c r="Z1684" s="2">
        <v>16.27</v>
      </c>
      <c r="AA1684">
        <f t="shared" si="69"/>
        <v>362.98369999999994</v>
      </c>
      <c r="AB1684" s="2"/>
    </row>
    <row r="1685" spans="20:28" x14ac:dyDescent="0.25">
      <c r="T1685">
        <f t="shared" si="68"/>
        <v>1</v>
      </c>
      <c r="V1685" s="3">
        <v>40412.166666666664</v>
      </c>
      <c r="W1685" s="27">
        <v>1</v>
      </c>
      <c r="X1685" s="2">
        <v>38.69</v>
      </c>
      <c r="Y1685" s="2">
        <v>16.27</v>
      </c>
      <c r="Z1685" s="2">
        <v>16.27</v>
      </c>
      <c r="AA1685">
        <f t="shared" si="69"/>
        <v>364.77339999999998</v>
      </c>
      <c r="AB1685" s="2"/>
    </row>
    <row r="1686" spans="20:28" x14ac:dyDescent="0.25">
      <c r="T1686">
        <f t="shared" si="68"/>
        <v>1</v>
      </c>
      <c r="V1686" s="3">
        <v>40412.208333333336</v>
      </c>
      <c r="W1686" s="27">
        <v>1</v>
      </c>
      <c r="X1686" s="2">
        <v>36.979999999999997</v>
      </c>
      <c r="Y1686" s="2">
        <v>16.27</v>
      </c>
      <c r="Z1686" s="2">
        <v>16.27</v>
      </c>
      <c r="AA1686">
        <f t="shared" si="69"/>
        <v>336.95169999999996</v>
      </c>
      <c r="AB1686" s="2"/>
    </row>
    <row r="1687" spans="20:28" x14ac:dyDescent="0.25">
      <c r="T1687">
        <f t="shared" si="68"/>
        <v>1</v>
      </c>
      <c r="V1687" s="3">
        <v>40412.25</v>
      </c>
      <c r="W1687" s="27">
        <v>1</v>
      </c>
      <c r="X1687" s="2">
        <v>39.46</v>
      </c>
      <c r="Y1687" s="2">
        <v>16.27</v>
      </c>
      <c r="Z1687" s="2">
        <v>16.27</v>
      </c>
      <c r="AA1687">
        <f t="shared" si="69"/>
        <v>377.30130000000003</v>
      </c>
      <c r="AB1687" s="2"/>
    </row>
    <row r="1688" spans="20:28" x14ac:dyDescent="0.25">
      <c r="T1688">
        <f t="shared" si="68"/>
        <v>1</v>
      </c>
      <c r="V1688" s="3">
        <v>40412.291666666664</v>
      </c>
      <c r="W1688" s="27">
        <v>1</v>
      </c>
      <c r="X1688" s="2">
        <v>41.38</v>
      </c>
      <c r="Y1688" s="2">
        <v>16.27</v>
      </c>
      <c r="Z1688" s="2">
        <v>16.27</v>
      </c>
      <c r="AA1688">
        <f t="shared" si="69"/>
        <v>408.53970000000004</v>
      </c>
      <c r="AB1688" s="2"/>
    </row>
    <row r="1689" spans="20:28" x14ac:dyDescent="0.25">
      <c r="T1689">
        <f t="shared" si="68"/>
        <v>1</v>
      </c>
      <c r="U1689" t="s">
        <v>199</v>
      </c>
      <c r="V1689" s="3">
        <v>40412.333333333336</v>
      </c>
      <c r="W1689" s="27">
        <v>1</v>
      </c>
      <c r="X1689" s="2">
        <v>39.799999999999997</v>
      </c>
      <c r="Y1689" s="2">
        <v>16.27</v>
      </c>
      <c r="Z1689" s="2">
        <v>16.27</v>
      </c>
      <c r="AA1689">
        <f t="shared" si="69"/>
        <v>382.83309999999994</v>
      </c>
      <c r="AB1689" s="2"/>
    </row>
    <row r="1690" spans="20:28" x14ac:dyDescent="0.25">
      <c r="T1690">
        <f t="shared" si="68"/>
        <v>1</v>
      </c>
      <c r="U1690" t="s">
        <v>199</v>
      </c>
      <c r="V1690" s="3">
        <v>40412.375</v>
      </c>
      <c r="W1690" s="27">
        <v>1</v>
      </c>
      <c r="X1690" s="2">
        <v>41.18</v>
      </c>
      <c r="Y1690" s="2">
        <v>16.27</v>
      </c>
      <c r="Z1690" s="2">
        <v>16.27</v>
      </c>
      <c r="AA1690">
        <f t="shared" si="69"/>
        <v>405.28570000000002</v>
      </c>
      <c r="AB1690" s="2"/>
    </row>
    <row r="1691" spans="20:28" x14ac:dyDescent="0.25">
      <c r="T1691">
        <f t="shared" si="68"/>
        <v>1</v>
      </c>
      <c r="U1691" t="s">
        <v>199</v>
      </c>
      <c r="V1691" s="3">
        <v>40412.416666666664</v>
      </c>
      <c r="W1691" s="27">
        <v>1</v>
      </c>
      <c r="X1691" s="2">
        <v>42.82</v>
      </c>
      <c r="Y1691" s="2">
        <v>16.27</v>
      </c>
      <c r="Z1691" s="2">
        <v>16.27</v>
      </c>
      <c r="AA1691">
        <f t="shared" si="69"/>
        <v>431.96850000000001</v>
      </c>
      <c r="AB1691" s="2"/>
    </row>
    <row r="1692" spans="20:28" x14ac:dyDescent="0.25">
      <c r="T1692">
        <f t="shared" si="68"/>
        <v>1</v>
      </c>
      <c r="U1692" t="s">
        <v>199</v>
      </c>
      <c r="V1692" s="3">
        <v>40412.458333333336</v>
      </c>
      <c r="W1692" s="27">
        <v>1</v>
      </c>
      <c r="X1692" s="2">
        <v>43.14</v>
      </c>
      <c r="Y1692" s="2">
        <v>16.27</v>
      </c>
      <c r="Z1692" s="2">
        <v>16.27</v>
      </c>
      <c r="AA1692">
        <f t="shared" si="69"/>
        <v>437.17489999999998</v>
      </c>
      <c r="AB1692" s="2"/>
    </row>
    <row r="1693" spans="20:28" x14ac:dyDescent="0.25">
      <c r="T1693">
        <f t="shared" si="68"/>
        <v>1</v>
      </c>
      <c r="U1693" t="s">
        <v>199</v>
      </c>
      <c r="V1693" s="3">
        <v>40412.5</v>
      </c>
      <c r="W1693" s="27">
        <v>1</v>
      </c>
      <c r="X1693" s="2">
        <v>42.94</v>
      </c>
      <c r="Y1693" s="2">
        <v>16.27</v>
      </c>
      <c r="Z1693" s="2">
        <v>16.27</v>
      </c>
      <c r="AA1693">
        <f t="shared" si="69"/>
        <v>433.92089999999996</v>
      </c>
      <c r="AB1693" s="2"/>
    </row>
    <row r="1694" spans="20:28" x14ac:dyDescent="0.25">
      <c r="T1694">
        <f t="shared" si="68"/>
        <v>1</v>
      </c>
      <c r="U1694" t="s">
        <v>199</v>
      </c>
      <c r="V1694" s="3">
        <v>40412.541666666664</v>
      </c>
      <c r="W1694" s="27">
        <v>1</v>
      </c>
      <c r="X1694" s="2">
        <v>41.78</v>
      </c>
      <c r="Y1694" s="2">
        <v>16.27</v>
      </c>
      <c r="Z1694" s="2">
        <v>16.27</v>
      </c>
      <c r="AA1694">
        <f t="shared" si="69"/>
        <v>415.04770000000002</v>
      </c>
      <c r="AB1694" s="2"/>
    </row>
    <row r="1695" spans="20:28" x14ac:dyDescent="0.25">
      <c r="T1695">
        <f t="shared" si="68"/>
        <v>1</v>
      </c>
      <c r="U1695" t="s">
        <v>199</v>
      </c>
      <c r="V1695" s="3">
        <v>40412.583333333336</v>
      </c>
      <c r="W1695" s="27">
        <v>1</v>
      </c>
      <c r="X1695" s="2">
        <v>41.46</v>
      </c>
      <c r="Y1695" s="2">
        <v>16.27</v>
      </c>
      <c r="Z1695" s="2">
        <v>16.27</v>
      </c>
      <c r="AA1695">
        <f t="shared" si="69"/>
        <v>409.84129999999999</v>
      </c>
      <c r="AB1695" s="2"/>
    </row>
    <row r="1696" spans="20:28" x14ac:dyDescent="0.25">
      <c r="T1696">
        <f t="shared" si="68"/>
        <v>1</v>
      </c>
      <c r="U1696" t="s">
        <v>199</v>
      </c>
      <c r="V1696" s="3">
        <v>40412.625</v>
      </c>
      <c r="W1696" s="27">
        <v>1</v>
      </c>
      <c r="X1696" s="2">
        <v>40.93</v>
      </c>
      <c r="Y1696" s="2">
        <v>16.27</v>
      </c>
      <c r="Z1696" s="2">
        <v>16.27</v>
      </c>
      <c r="AA1696">
        <f t="shared" si="69"/>
        <v>401.21819999999997</v>
      </c>
      <c r="AB1696" s="2"/>
    </row>
    <row r="1697" spans="20:28" x14ac:dyDescent="0.25">
      <c r="T1697">
        <f t="shared" si="68"/>
        <v>1</v>
      </c>
      <c r="U1697" t="s">
        <v>199</v>
      </c>
      <c r="V1697" s="3">
        <v>40412.666666666664</v>
      </c>
      <c r="W1697" s="27">
        <v>1</v>
      </c>
      <c r="X1697" s="2">
        <v>41.72</v>
      </c>
      <c r="Y1697" s="2">
        <v>16.27</v>
      </c>
      <c r="Z1697" s="2">
        <v>16.27</v>
      </c>
      <c r="AA1697">
        <f t="shared" si="69"/>
        <v>414.07149999999996</v>
      </c>
      <c r="AB1697" s="2"/>
    </row>
    <row r="1698" spans="20:28" x14ac:dyDescent="0.25">
      <c r="T1698">
        <f t="shared" si="68"/>
        <v>1</v>
      </c>
      <c r="U1698" t="s">
        <v>199</v>
      </c>
      <c r="V1698" s="3">
        <v>40412.708333333336</v>
      </c>
      <c r="W1698" s="27">
        <v>1</v>
      </c>
      <c r="X1698" s="2">
        <v>42.98</v>
      </c>
      <c r="Y1698" s="2">
        <v>16.27</v>
      </c>
      <c r="Z1698" s="2">
        <v>16.27</v>
      </c>
      <c r="AA1698">
        <f t="shared" si="69"/>
        <v>434.57169999999996</v>
      </c>
      <c r="AB1698" s="2"/>
    </row>
    <row r="1699" spans="20:28" x14ac:dyDescent="0.25">
      <c r="T1699">
        <f t="shared" si="68"/>
        <v>1</v>
      </c>
      <c r="U1699" t="s">
        <v>199</v>
      </c>
      <c r="V1699" s="3">
        <v>40412.75</v>
      </c>
      <c r="W1699" s="27">
        <v>1</v>
      </c>
      <c r="X1699" s="2">
        <v>43.35</v>
      </c>
      <c r="Y1699" s="2">
        <v>16.27</v>
      </c>
      <c r="Z1699" s="2">
        <v>16.27</v>
      </c>
      <c r="AA1699">
        <f t="shared" si="69"/>
        <v>440.59160000000003</v>
      </c>
      <c r="AB1699" s="2"/>
    </row>
    <row r="1700" spans="20:28" x14ac:dyDescent="0.25">
      <c r="T1700">
        <f t="shared" si="68"/>
        <v>1</v>
      </c>
      <c r="U1700" t="s">
        <v>199</v>
      </c>
      <c r="V1700" s="3">
        <v>40412.791666666664</v>
      </c>
      <c r="W1700" s="27">
        <v>1</v>
      </c>
      <c r="X1700" s="2">
        <v>43.81</v>
      </c>
      <c r="Y1700" s="2">
        <v>16.27</v>
      </c>
      <c r="Z1700" s="2">
        <v>16.27</v>
      </c>
      <c r="AA1700">
        <f t="shared" si="69"/>
        <v>448.07580000000002</v>
      </c>
      <c r="AB1700" s="2"/>
    </row>
    <row r="1701" spans="20:28" x14ac:dyDescent="0.25">
      <c r="T1701">
        <f t="shared" si="68"/>
        <v>1</v>
      </c>
      <c r="V1701" s="3">
        <v>40412.833333333336</v>
      </c>
      <c r="W1701" s="27">
        <v>1</v>
      </c>
      <c r="X1701" s="2">
        <v>45.13</v>
      </c>
      <c r="Y1701" s="2">
        <v>16.27</v>
      </c>
      <c r="Z1701" s="2">
        <v>16.27</v>
      </c>
      <c r="AA1701">
        <f t="shared" si="69"/>
        <v>469.55220000000003</v>
      </c>
      <c r="AB1701" s="2"/>
    </row>
    <row r="1702" spans="20:28" x14ac:dyDescent="0.25">
      <c r="T1702">
        <f t="shared" si="68"/>
        <v>1</v>
      </c>
      <c r="V1702" s="3">
        <v>40412.875</v>
      </c>
      <c r="W1702" s="27">
        <v>1</v>
      </c>
      <c r="X1702" s="2">
        <v>46.59</v>
      </c>
      <c r="Y1702" s="2">
        <v>16.27</v>
      </c>
      <c r="Z1702" s="2">
        <v>16.27</v>
      </c>
      <c r="AA1702">
        <f t="shared" si="69"/>
        <v>493.30640000000005</v>
      </c>
      <c r="AB1702" s="2"/>
    </row>
    <row r="1703" spans="20:28" x14ac:dyDescent="0.25">
      <c r="T1703">
        <f t="shared" si="68"/>
        <v>1</v>
      </c>
      <c r="V1703" s="3">
        <v>40412.916666666664</v>
      </c>
      <c r="W1703" s="27">
        <v>1</v>
      </c>
      <c r="X1703" s="2">
        <v>47.05</v>
      </c>
      <c r="Y1703" s="2">
        <v>16.27</v>
      </c>
      <c r="Z1703" s="2">
        <v>16.27</v>
      </c>
      <c r="AA1703">
        <f t="shared" si="69"/>
        <v>500.79059999999993</v>
      </c>
      <c r="AB1703" s="2"/>
    </row>
    <row r="1704" spans="20:28" x14ac:dyDescent="0.25">
      <c r="T1704">
        <f t="shared" si="68"/>
        <v>1</v>
      </c>
      <c r="V1704" s="3">
        <v>40412.958333333336</v>
      </c>
      <c r="W1704" s="27">
        <v>1</v>
      </c>
      <c r="X1704" s="2">
        <v>44.52</v>
      </c>
      <c r="Y1704" s="2">
        <v>16.27</v>
      </c>
      <c r="Z1704" s="2">
        <v>16.27</v>
      </c>
      <c r="AA1704">
        <f t="shared" si="69"/>
        <v>459.62750000000005</v>
      </c>
      <c r="AB1704" s="2"/>
    </row>
    <row r="1705" spans="20:28" x14ac:dyDescent="0.25">
      <c r="T1705">
        <f t="shared" si="68"/>
        <v>2</v>
      </c>
      <c r="V1705" s="3">
        <v>40413</v>
      </c>
      <c r="W1705" s="27">
        <v>1</v>
      </c>
      <c r="X1705" s="2">
        <v>43.46</v>
      </c>
      <c r="Y1705" s="2">
        <v>67.75</v>
      </c>
      <c r="Z1705" s="2">
        <v>67.75</v>
      </c>
      <c r="AA1705">
        <f t="shared" si="69"/>
        <v>-1645.6475</v>
      </c>
    </row>
    <row r="1706" spans="20:28" x14ac:dyDescent="0.25">
      <c r="T1706">
        <f t="shared" si="68"/>
        <v>2</v>
      </c>
      <c r="V1706" s="3">
        <v>40413.041666666664</v>
      </c>
      <c r="W1706" s="27">
        <v>1</v>
      </c>
      <c r="X1706" s="2">
        <v>41.19</v>
      </c>
      <c r="Y1706" s="2">
        <v>67.75</v>
      </c>
      <c r="Z1706" s="2">
        <v>67.75</v>
      </c>
      <c r="AA1706">
        <f t="shared" si="69"/>
        <v>-1799.44</v>
      </c>
      <c r="AB1706" s="2"/>
    </row>
    <row r="1707" spans="20:28" x14ac:dyDescent="0.25">
      <c r="T1707">
        <f t="shared" si="68"/>
        <v>2</v>
      </c>
      <c r="V1707" s="3">
        <v>40413.083333333336</v>
      </c>
      <c r="W1707" s="27">
        <v>1</v>
      </c>
      <c r="X1707" s="2">
        <v>38.51</v>
      </c>
      <c r="Y1707" s="2">
        <v>67.75</v>
      </c>
      <c r="Z1707" s="2">
        <v>67.75</v>
      </c>
      <c r="AA1707">
        <f t="shared" si="69"/>
        <v>-1981.0100000000002</v>
      </c>
      <c r="AB1707" s="2"/>
    </row>
    <row r="1708" spans="20:28" x14ac:dyDescent="0.25">
      <c r="T1708">
        <f t="shared" si="68"/>
        <v>2</v>
      </c>
      <c r="V1708" s="3">
        <v>40413.125</v>
      </c>
      <c r="W1708" s="27">
        <v>1</v>
      </c>
      <c r="X1708" s="2">
        <v>38.380000000000003</v>
      </c>
      <c r="Y1708" s="2">
        <v>67.75</v>
      </c>
      <c r="Z1708" s="2">
        <v>67.75</v>
      </c>
      <c r="AA1708">
        <f t="shared" si="69"/>
        <v>-1989.8174999999999</v>
      </c>
      <c r="AB1708" s="2"/>
    </row>
    <row r="1709" spans="20:28" x14ac:dyDescent="0.25">
      <c r="T1709">
        <f t="shared" si="68"/>
        <v>2</v>
      </c>
      <c r="V1709" s="3">
        <v>40413.166666666664</v>
      </c>
      <c r="W1709" s="27">
        <v>1</v>
      </c>
      <c r="X1709" s="2">
        <v>38.78</v>
      </c>
      <c r="Y1709" s="2">
        <v>67.75</v>
      </c>
      <c r="Z1709" s="2">
        <v>67.75</v>
      </c>
      <c r="AA1709">
        <f t="shared" si="69"/>
        <v>-1962.7175</v>
      </c>
      <c r="AB1709" s="2"/>
    </row>
    <row r="1710" spans="20:28" x14ac:dyDescent="0.25">
      <c r="T1710">
        <f t="shared" si="68"/>
        <v>2</v>
      </c>
      <c r="V1710" s="3">
        <v>40413.208333333336</v>
      </c>
      <c r="W1710" s="27">
        <v>1</v>
      </c>
      <c r="X1710" s="2">
        <v>44.92</v>
      </c>
      <c r="Y1710" s="2">
        <v>67.75</v>
      </c>
      <c r="Z1710" s="2">
        <v>67.75</v>
      </c>
      <c r="AA1710">
        <f t="shared" si="69"/>
        <v>-1546.7324999999998</v>
      </c>
      <c r="AB1710" s="2"/>
    </row>
    <row r="1711" spans="20:28" x14ac:dyDescent="0.25">
      <c r="T1711">
        <f t="shared" si="68"/>
        <v>2</v>
      </c>
      <c r="V1711" s="3">
        <v>40413.25</v>
      </c>
      <c r="W1711" s="27">
        <v>1</v>
      </c>
      <c r="X1711" s="2">
        <v>45.95</v>
      </c>
      <c r="Y1711" s="2">
        <v>67.75</v>
      </c>
      <c r="Z1711" s="2">
        <v>67.75</v>
      </c>
      <c r="AA1711">
        <f t="shared" si="69"/>
        <v>-1476.9499999999998</v>
      </c>
      <c r="AB1711" s="2"/>
    </row>
    <row r="1712" spans="20:28" x14ac:dyDescent="0.25">
      <c r="T1712">
        <f t="shared" si="68"/>
        <v>2</v>
      </c>
      <c r="V1712" s="3">
        <v>40413.291666666664</v>
      </c>
      <c r="W1712" s="27">
        <v>1</v>
      </c>
      <c r="X1712" s="2">
        <v>47.57</v>
      </c>
      <c r="Y1712" s="2">
        <v>67.75</v>
      </c>
      <c r="Z1712" s="2">
        <v>67.75</v>
      </c>
      <c r="AA1712">
        <f t="shared" si="69"/>
        <v>-1367.1949999999999</v>
      </c>
      <c r="AB1712" s="2"/>
    </row>
    <row r="1713" spans="20:28" x14ac:dyDescent="0.25">
      <c r="T1713">
        <f t="shared" si="68"/>
        <v>2</v>
      </c>
      <c r="U1713" t="s">
        <v>199</v>
      </c>
      <c r="V1713" s="3">
        <v>40413.333333333336</v>
      </c>
      <c r="W1713" s="27">
        <v>1</v>
      </c>
      <c r="X1713" s="2">
        <v>47.61</v>
      </c>
      <c r="Y1713" s="2">
        <v>8.3000000000000007</v>
      </c>
      <c r="Z1713" s="2">
        <v>22.65</v>
      </c>
      <c r="AA1713">
        <f t="shared" si="69"/>
        <v>207.16800000000003</v>
      </c>
      <c r="AB1713" s="2"/>
    </row>
    <row r="1714" spans="20:28" x14ac:dyDescent="0.25">
      <c r="T1714">
        <f t="shared" si="68"/>
        <v>2</v>
      </c>
      <c r="U1714" t="s">
        <v>199</v>
      </c>
      <c r="V1714" s="3">
        <v>40413.375</v>
      </c>
      <c r="W1714" s="27">
        <v>1</v>
      </c>
      <c r="X1714" s="2">
        <v>47.67</v>
      </c>
      <c r="Y1714" s="2">
        <v>8.3000000000000007</v>
      </c>
      <c r="Z1714" s="2">
        <v>22.65</v>
      </c>
      <c r="AA1714">
        <f t="shared" si="69"/>
        <v>207.66600000000005</v>
      </c>
      <c r="AB1714" s="2"/>
    </row>
    <row r="1715" spans="20:28" x14ac:dyDescent="0.25">
      <c r="T1715">
        <f t="shared" si="68"/>
        <v>2</v>
      </c>
      <c r="U1715" t="s">
        <v>199</v>
      </c>
      <c r="V1715" s="3">
        <v>40413.416666666664</v>
      </c>
      <c r="W1715" s="27">
        <v>1</v>
      </c>
      <c r="X1715" s="2">
        <v>47.68</v>
      </c>
      <c r="Y1715" s="2">
        <v>8.3000000000000007</v>
      </c>
      <c r="Z1715" s="2">
        <v>22.65</v>
      </c>
      <c r="AA1715">
        <f t="shared" si="69"/>
        <v>207.74900000000002</v>
      </c>
      <c r="AB1715" s="2"/>
    </row>
    <row r="1716" spans="20:28" x14ac:dyDescent="0.25">
      <c r="T1716">
        <f t="shared" si="68"/>
        <v>2</v>
      </c>
      <c r="U1716" t="s">
        <v>199</v>
      </c>
      <c r="V1716" s="3">
        <v>40413.458333333336</v>
      </c>
      <c r="W1716" s="27">
        <v>1</v>
      </c>
      <c r="X1716" s="2">
        <v>47.67</v>
      </c>
      <c r="Y1716" s="2">
        <v>8.3000000000000007</v>
      </c>
      <c r="Z1716" s="2">
        <v>22.65</v>
      </c>
      <c r="AA1716">
        <f t="shared" si="69"/>
        <v>207.66600000000005</v>
      </c>
      <c r="AB1716" s="2"/>
    </row>
    <row r="1717" spans="20:28" x14ac:dyDescent="0.25">
      <c r="T1717">
        <f t="shared" si="68"/>
        <v>2</v>
      </c>
      <c r="U1717" t="s">
        <v>199</v>
      </c>
      <c r="V1717" s="3">
        <v>40413.5</v>
      </c>
      <c r="W1717" s="27">
        <v>1</v>
      </c>
      <c r="X1717" s="2">
        <v>47.69</v>
      </c>
      <c r="Y1717" s="2">
        <v>8.3000000000000007</v>
      </c>
      <c r="Z1717" s="2">
        <v>22.65</v>
      </c>
      <c r="AA1717">
        <f t="shared" si="69"/>
        <v>207.83200000000002</v>
      </c>
      <c r="AB1717" s="2"/>
    </row>
    <row r="1718" spans="20:28" x14ac:dyDescent="0.25">
      <c r="T1718">
        <f t="shared" si="68"/>
        <v>2</v>
      </c>
      <c r="U1718" t="s">
        <v>199</v>
      </c>
      <c r="V1718" s="3">
        <v>40413.541666666664</v>
      </c>
      <c r="W1718" s="27">
        <v>1</v>
      </c>
      <c r="X1718" s="2">
        <v>47.66</v>
      </c>
      <c r="Y1718" s="2">
        <v>8.3000000000000007</v>
      </c>
      <c r="Z1718" s="2">
        <v>22.65</v>
      </c>
      <c r="AA1718">
        <f t="shared" si="69"/>
        <v>207.583</v>
      </c>
      <c r="AB1718" s="2"/>
    </row>
    <row r="1719" spans="20:28" x14ac:dyDescent="0.25">
      <c r="T1719">
        <f t="shared" si="68"/>
        <v>2</v>
      </c>
      <c r="U1719" t="s">
        <v>199</v>
      </c>
      <c r="V1719" s="3">
        <v>40413.583333333336</v>
      </c>
      <c r="W1719" s="27">
        <v>1</v>
      </c>
      <c r="X1719" s="2">
        <v>47.63</v>
      </c>
      <c r="Y1719" s="2">
        <v>8.3000000000000007</v>
      </c>
      <c r="Z1719" s="2">
        <v>22.65</v>
      </c>
      <c r="AA1719">
        <f t="shared" si="69"/>
        <v>207.33400000000006</v>
      </c>
      <c r="AB1719" s="2"/>
    </row>
    <row r="1720" spans="20:28" x14ac:dyDescent="0.25">
      <c r="T1720">
        <f t="shared" si="68"/>
        <v>2</v>
      </c>
      <c r="U1720" t="s">
        <v>199</v>
      </c>
      <c r="V1720" s="3">
        <v>40413.625</v>
      </c>
      <c r="W1720" s="27">
        <v>1</v>
      </c>
      <c r="X1720" s="2">
        <v>47.19</v>
      </c>
      <c r="Y1720" s="2">
        <v>8.3000000000000007</v>
      </c>
      <c r="Z1720" s="2">
        <v>22.65</v>
      </c>
      <c r="AA1720">
        <f t="shared" si="69"/>
        <v>203.68200000000002</v>
      </c>
      <c r="AB1720" s="2"/>
    </row>
    <row r="1721" spans="20:28" x14ac:dyDescent="0.25">
      <c r="T1721">
        <f t="shared" si="68"/>
        <v>2</v>
      </c>
      <c r="U1721" t="s">
        <v>199</v>
      </c>
      <c r="V1721" s="3">
        <v>40413.666666666664</v>
      </c>
      <c r="W1721" s="27">
        <v>1</v>
      </c>
      <c r="X1721" s="2">
        <v>46.76</v>
      </c>
      <c r="Y1721" s="2">
        <v>8.3000000000000007</v>
      </c>
      <c r="Z1721" s="2">
        <v>22.65</v>
      </c>
      <c r="AA1721">
        <f t="shared" si="69"/>
        <v>200.113</v>
      </c>
      <c r="AB1721" s="2"/>
    </row>
    <row r="1722" spans="20:28" x14ac:dyDescent="0.25">
      <c r="T1722">
        <f t="shared" si="68"/>
        <v>2</v>
      </c>
      <c r="U1722" t="s">
        <v>199</v>
      </c>
      <c r="V1722" s="3">
        <v>40413.708333333336</v>
      </c>
      <c r="W1722" s="27">
        <v>1</v>
      </c>
      <c r="X1722" s="2">
        <v>46.61</v>
      </c>
      <c r="Y1722" s="2">
        <v>8.3000000000000007</v>
      </c>
      <c r="Z1722" s="2">
        <v>22.65</v>
      </c>
      <c r="AA1722">
        <f t="shared" si="69"/>
        <v>198.86800000000002</v>
      </c>
      <c r="AB1722" s="2"/>
    </row>
    <row r="1723" spans="20:28" x14ac:dyDescent="0.25">
      <c r="T1723">
        <f t="shared" si="68"/>
        <v>2</v>
      </c>
      <c r="U1723" t="s">
        <v>199</v>
      </c>
      <c r="V1723" s="3">
        <v>40413.75</v>
      </c>
      <c r="W1723" s="27">
        <v>1</v>
      </c>
      <c r="X1723" s="2">
        <v>46.32</v>
      </c>
      <c r="Y1723" s="2">
        <v>8.3000000000000007</v>
      </c>
      <c r="Z1723" s="2">
        <v>22.65</v>
      </c>
      <c r="AA1723">
        <f t="shared" si="69"/>
        <v>196.46100000000004</v>
      </c>
      <c r="AB1723" s="2"/>
    </row>
    <row r="1724" spans="20:28" x14ac:dyDescent="0.25">
      <c r="T1724">
        <f t="shared" si="68"/>
        <v>2</v>
      </c>
      <c r="U1724" t="s">
        <v>199</v>
      </c>
      <c r="V1724" s="3">
        <v>40413.791666666664</v>
      </c>
      <c r="W1724" s="27">
        <v>1</v>
      </c>
      <c r="X1724" s="2">
        <v>45.96</v>
      </c>
      <c r="Y1724" s="2">
        <v>8.3000000000000007</v>
      </c>
      <c r="Z1724" s="2">
        <v>22.65</v>
      </c>
      <c r="AA1724">
        <f t="shared" si="69"/>
        <v>193.47300000000004</v>
      </c>
      <c r="AB1724" s="2"/>
    </row>
    <row r="1725" spans="20:28" x14ac:dyDescent="0.25">
      <c r="T1725">
        <f t="shared" si="68"/>
        <v>2</v>
      </c>
      <c r="V1725" s="3">
        <v>40413.833333333336</v>
      </c>
      <c r="W1725" s="27">
        <v>1</v>
      </c>
      <c r="X1725" s="2">
        <v>45.92</v>
      </c>
      <c r="Y1725" s="2">
        <v>67.75</v>
      </c>
      <c r="Z1725" s="2">
        <v>67.75</v>
      </c>
      <c r="AA1725">
        <f t="shared" si="69"/>
        <v>-1478.9824999999998</v>
      </c>
      <c r="AB1725" s="2"/>
    </row>
    <row r="1726" spans="20:28" x14ac:dyDescent="0.25">
      <c r="T1726">
        <f t="shared" si="68"/>
        <v>2</v>
      </c>
      <c r="V1726" s="3">
        <v>40413.875</v>
      </c>
      <c r="W1726" s="27">
        <v>1</v>
      </c>
      <c r="X1726" s="2">
        <v>45.94</v>
      </c>
      <c r="Y1726" s="2">
        <v>67.75</v>
      </c>
      <c r="Z1726" s="2">
        <v>67.75</v>
      </c>
      <c r="AA1726">
        <f t="shared" si="69"/>
        <v>-1477.6275000000001</v>
      </c>
      <c r="AB1726" s="2"/>
    </row>
    <row r="1727" spans="20:28" x14ac:dyDescent="0.25">
      <c r="T1727">
        <f t="shared" si="68"/>
        <v>2</v>
      </c>
      <c r="V1727" s="3">
        <v>40413.916666666664</v>
      </c>
      <c r="W1727" s="27">
        <v>1</v>
      </c>
      <c r="X1727" s="2">
        <v>45.45</v>
      </c>
      <c r="Y1727" s="2">
        <v>67.75</v>
      </c>
      <c r="Z1727" s="2">
        <v>67.75</v>
      </c>
      <c r="AA1727">
        <f t="shared" si="69"/>
        <v>-1510.8249999999998</v>
      </c>
      <c r="AB1727" s="2"/>
    </row>
    <row r="1728" spans="20:28" x14ac:dyDescent="0.25">
      <c r="T1728">
        <f t="shared" si="68"/>
        <v>2</v>
      </c>
      <c r="V1728" s="3">
        <v>40413.958333333336</v>
      </c>
      <c r="W1728" s="27">
        <v>1</v>
      </c>
      <c r="X1728" s="2">
        <v>42.08</v>
      </c>
      <c r="Y1728" s="2">
        <v>67.75</v>
      </c>
      <c r="Z1728" s="2">
        <v>67.75</v>
      </c>
      <c r="AA1728">
        <f t="shared" si="69"/>
        <v>-1739.1425000000002</v>
      </c>
      <c r="AB1728" s="2"/>
    </row>
    <row r="1729" spans="20:28" x14ac:dyDescent="0.25">
      <c r="T1729">
        <f t="shared" si="68"/>
        <v>3</v>
      </c>
      <c r="V1729" s="3">
        <v>40414</v>
      </c>
      <c r="W1729" s="27">
        <v>1</v>
      </c>
      <c r="X1729" s="2">
        <v>38.880000000000003</v>
      </c>
      <c r="Y1729" s="2">
        <v>4.82</v>
      </c>
      <c r="Z1729" s="2">
        <v>4.82</v>
      </c>
      <c r="AA1729">
        <f t="shared" si="69"/>
        <v>164.16920000000002</v>
      </c>
    </row>
    <row r="1730" spans="20:28" x14ac:dyDescent="0.25">
      <c r="T1730">
        <f t="shared" ref="T1730:T1793" si="70">WEEKDAY(V1730)</f>
        <v>3</v>
      </c>
      <c r="V1730" s="3">
        <v>40414.041666666664</v>
      </c>
      <c r="W1730" s="27">
        <v>1</v>
      </c>
      <c r="X1730" s="2">
        <v>38.340000000000003</v>
      </c>
      <c r="Y1730" s="2">
        <v>4.82</v>
      </c>
      <c r="Z1730" s="2">
        <v>4.82</v>
      </c>
      <c r="AA1730">
        <f t="shared" ref="AA1730:AA1793" si="71">W1730*Y1730*(X1730-Z1730)</f>
        <v>161.56640000000002</v>
      </c>
      <c r="AB1730" s="2"/>
    </row>
    <row r="1731" spans="20:28" x14ac:dyDescent="0.25">
      <c r="T1731">
        <f t="shared" si="70"/>
        <v>3</v>
      </c>
      <c r="V1731" s="3">
        <v>40414.083333333336</v>
      </c>
      <c r="W1731" s="27">
        <v>1</v>
      </c>
      <c r="X1731" s="2">
        <v>37</v>
      </c>
      <c r="Y1731" s="2">
        <v>4.82</v>
      </c>
      <c r="Z1731" s="2">
        <v>4.82</v>
      </c>
      <c r="AA1731">
        <f t="shared" si="71"/>
        <v>155.10760000000002</v>
      </c>
      <c r="AB1731" s="2"/>
    </row>
    <row r="1732" spans="20:28" x14ac:dyDescent="0.25">
      <c r="T1732">
        <f t="shared" si="70"/>
        <v>3</v>
      </c>
      <c r="V1732" s="3">
        <v>40414.125</v>
      </c>
      <c r="W1732" s="27">
        <v>1</v>
      </c>
      <c r="X1732" s="2">
        <v>36.86</v>
      </c>
      <c r="Y1732" s="2">
        <v>4.82</v>
      </c>
      <c r="Z1732" s="2">
        <v>4.82</v>
      </c>
      <c r="AA1732">
        <f t="shared" si="71"/>
        <v>154.43280000000001</v>
      </c>
      <c r="AB1732" s="2"/>
    </row>
    <row r="1733" spans="20:28" x14ac:dyDescent="0.25">
      <c r="T1733">
        <f t="shared" si="70"/>
        <v>3</v>
      </c>
      <c r="V1733" s="3">
        <v>40414.166666666664</v>
      </c>
      <c r="W1733" s="27">
        <v>1</v>
      </c>
      <c r="X1733" s="2">
        <v>36.65</v>
      </c>
      <c r="Y1733" s="2">
        <v>4.82</v>
      </c>
      <c r="Z1733" s="2">
        <v>4.82</v>
      </c>
      <c r="AA1733">
        <f t="shared" si="71"/>
        <v>153.42060000000001</v>
      </c>
      <c r="AB1733" s="2"/>
    </row>
    <row r="1734" spans="20:28" x14ac:dyDescent="0.25">
      <c r="T1734">
        <f t="shared" si="70"/>
        <v>3</v>
      </c>
      <c r="V1734" s="3">
        <v>40414.208333333336</v>
      </c>
      <c r="W1734" s="27">
        <v>1</v>
      </c>
      <c r="X1734" s="2">
        <v>36.39</v>
      </c>
      <c r="Y1734" s="2">
        <v>4.82</v>
      </c>
      <c r="Z1734" s="2">
        <v>4.82</v>
      </c>
      <c r="AA1734">
        <f t="shared" si="71"/>
        <v>152.16740000000001</v>
      </c>
      <c r="AB1734" s="2"/>
    </row>
    <row r="1735" spans="20:28" x14ac:dyDescent="0.25">
      <c r="T1735">
        <f t="shared" si="70"/>
        <v>3</v>
      </c>
      <c r="V1735" s="3">
        <v>40414.25</v>
      </c>
      <c r="W1735" s="27">
        <v>1</v>
      </c>
      <c r="X1735" s="2">
        <v>40.57</v>
      </c>
      <c r="Y1735" s="2">
        <v>4.82</v>
      </c>
      <c r="Z1735" s="2">
        <v>4.82</v>
      </c>
      <c r="AA1735">
        <f t="shared" si="71"/>
        <v>172.315</v>
      </c>
      <c r="AB1735" s="2"/>
    </row>
    <row r="1736" spans="20:28" x14ac:dyDescent="0.25">
      <c r="T1736">
        <f t="shared" si="70"/>
        <v>3</v>
      </c>
      <c r="V1736" s="3">
        <v>40414.291666666664</v>
      </c>
      <c r="W1736" s="27">
        <v>1</v>
      </c>
      <c r="X1736" s="2">
        <v>45.17</v>
      </c>
      <c r="Y1736" s="2">
        <v>4.82</v>
      </c>
      <c r="Z1736" s="2">
        <v>4.82</v>
      </c>
      <c r="AA1736">
        <f t="shared" si="71"/>
        <v>194.48700000000002</v>
      </c>
      <c r="AB1736" s="2"/>
    </row>
    <row r="1737" spans="20:28" x14ac:dyDescent="0.25">
      <c r="T1737">
        <f t="shared" si="70"/>
        <v>3</v>
      </c>
      <c r="U1737" t="s">
        <v>199</v>
      </c>
      <c r="V1737" s="3">
        <v>40414.333333333336</v>
      </c>
      <c r="W1737" s="27">
        <v>1</v>
      </c>
      <c r="X1737" s="2">
        <v>46.02</v>
      </c>
      <c r="Y1737" s="2">
        <v>9.5299999999999994</v>
      </c>
      <c r="Z1737" s="2">
        <v>26.33</v>
      </c>
      <c r="AA1737">
        <f t="shared" si="71"/>
        <v>187.64570000000003</v>
      </c>
      <c r="AB1737" s="2"/>
    </row>
    <row r="1738" spans="20:28" x14ac:dyDescent="0.25">
      <c r="T1738">
        <f t="shared" si="70"/>
        <v>3</v>
      </c>
      <c r="U1738" t="s">
        <v>199</v>
      </c>
      <c r="V1738" s="3">
        <v>40414.375</v>
      </c>
      <c r="W1738" s="27">
        <v>1</v>
      </c>
      <c r="X1738" s="2">
        <v>46.41</v>
      </c>
      <c r="Y1738" s="2">
        <v>9.5299999999999994</v>
      </c>
      <c r="Z1738" s="2">
        <v>26.33</v>
      </c>
      <c r="AA1738">
        <f t="shared" si="71"/>
        <v>191.36239999999998</v>
      </c>
      <c r="AB1738" s="2"/>
    </row>
    <row r="1739" spans="20:28" x14ac:dyDescent="0.25">
      <c r="T1739">
        <f t="shared" si="70"/>
        <v>3</v>
      </c>
      <c r="U1739" t="s">
        <v>199</v>
      </c>
      <c r="V1739" s="3">
        <v>40414.416666666664</v>
      </c>
      <c r="W1739" s="27">
        <v>1</v>
      </c>
      <c r="X1739" s="2">
        <v>47.02</v>
      </c>
      <c r="Y1739" s="2">
        <v>9.5299999999999994</v>
      </c>
      <c r="Z1739" s="2">
        <v>26.33</v>
      </c>
      <c r="AA1739">
        <f t="shared" si="71"/>
        <v>197.17570000000003</v>
      </c>
      <c r="AB1739" s="2"/>
    </row>
    <row r="1740" spans="20:28" x14ac:dyDescent="0.25">
      <c r="T1740">
        <f t="shared" si="70"/>
        <v>3</v>
      </c>
      <c r="U1740" t="s">
        <v>199</v>
      </c>
      <c r="V1740" s="3">
        <v>40414.458333333336</v>
      </c>
      <c r="W1740" s="27">
        <v>1</v>
      </c>
      <c r="X1740" s="2">
        <v>46.97</v>
      </c>
      <c r="Y1740" s="2">
        <v>9.5299999999999994</v>
      </c>
      <c r="Z1740" s="2">
        <v>26.33</v>
      </c>
      <c r="AA1740">
        <f t="shared" si="71"/>
        <v>196.69919999999999</v>
      </c>
      <c r="AB1740" s="2"/>
    </row>
    <row r="1741" spans="20:28" x14ac:dyDescent="0.25">
      <c r="T1741">
        <f t="shared" si="70"/>
        <v>3</v>
      </c>
      <c r="U1741" t="s">
        <v>199</v>
      </c>
      <c r="V1741" s="3">
        <v>40414.5</v>
      </c>
      <c r="W1741" s="27">
        <v>1</v>
      </c>
      <c r="X1741" s="2">
        <v>46.94</v>
      </c>
      <c r="Y1741" s="2">
        <v>9.5299999999999994</v>
      </c>
      <c r="Z1741" s="2">
        <v>26.33</v>
      </c>
      <c r="AA1741">
        <f t="shared" si="71"/>
        <v>196.41329999999999</v>
      </c>
      <c r="AB1741" s="2"/>
    </row>
    <row r="1742" spans="20:28" x14ac:dyDescent="0.25">
      <c r="T1742">
        <f t="shared" si="70"/>
        <v>3</v>
      </c>
      <c r="U1742" t="s">
        <v>199</v>
      </c>
      <c r="V1742" s="3">
        <v>40414.541666666664</v>
      </c>
      <c r="W1742" s="27">
        <v>1</v>
      </c>
      <c r="X1742" s="2">
        <v>46.29</v>
      </c>
      <c r="Y1742" s="2">
        <v>9.5299999999999994</v>
      </c>
      <c r="Z1742" s="2">
        <v>26.33</v>
      </c>
      <c r="AA1742">
        <f t="shared" si="71"/>
        <v>190.21879999999999</v>
      </c>
      <c r="AB1742" s="2"/>
    </row>
    <row r="1743" spans="20:28" x14ac:dyDescent="0.25">
      <c r="T1743">
        <f t="shared" si="70"/>
        <v>3</v>
      </c>
      <c r="U1743" t="s">
        <v>199</v>
      </c>
      <c r="V1743" s="3">
        <v>40414.583333333336</v>
      </c>
      <c r="W1743" s="27">
        <v>1</v>
      </c>
      <c r="X1743" s="2">
        <v>45.35</v>
      </c>
      <c r="Y1743" s="2">
        <v>9.5299999999999994</v>
      </c>
      <c r="Z1743" s="2">
        <v>26.33</v>
      </c>
      <c r="AA1743">
        <f t="shared" si="71"/>
        <v>181.26060000000001</v>
      </c>
      <c r="AB1743" s="2"/>
    </row>
    <row r="1744" spans="20:28" x14ac:dyDescent="0.25">
      <c r="T1744">
        <f t="shared" si="70"/>
        <v>3</v>
      </c>
      <c r="U1744" t="s">
        <v>199</v>
      </c>
      <c r="V1744" s="3">
        <v>40414.625</v>
      </c>
      <c r="W1744" s="27">
        <v>1</v>
      </c>
      <c r="X1744" s="2">
        <v>44.75</v>
      </c>
      <c r="Y1744" s="2">
        <v>9.5299999999999994</v>
      </c>
      <c r="Z1744" s="2">
        <v>26.33</v>
      </c>
      <c r="AA1744">
        <f t="shared" si="71"/>
        <v>175.54259999999999</v>
      </c>
      <c r="AB1744" s="2"/>
    </row>
    <row r="1745" spans="20:28" x14ac:dyDescent="0.25">
      <c r="T1745">
        <f t="shared" si="70"/>
        <v>3</v>
      </c>
      <c r="U1745" t="s">
        <v>199</v>
      </c>
      <c r="V1745" s="3">
        <v>40414.666666666664</v>
      </c>
      <c r="W1745" s="27">
        <v>1</v>
      </c>
      <c r="X1745" s="2">
        <v>42.09</v>
      </c>
      <c r="Y1745" s="2">
        <v>9.5299999999999994</v>
      </c>
      <c r="Z1745" s="2">
        <v>26.33</v>
      </c>
      <c r="AA1745">
        <f t="shared" si="71"/>
        <v>150.19280000000003</v>
      </c>
      <c r="AB1745" s="2"/>
    </row>
    <row r="1746" spans="20:28" x14ac:dyDescent="0.25">
      <c r="T1746">
        <f t="shared" si="70"/>
        <v>3</v>
      </c>
      <c r="U1746" t="s">
        <v>199</v>
      </c>
      <c r="V1746" s="3">
        <v>40414.708333333336</v>
      </c>
      <c r="W1746" s="27">
        <v>1</v>
      </c>
      <c r="X1746" s="2">
        <v>44.29</v>
      </c>
      <c r="Y1746" s="2">
        <v>9.5299999999999994</v>
      </c>
      <c r="Z1746" s="2">
        <v>26.33</v>
      </c>
      <c r="AA1746">
        <f t="shared" si="71"/>
        <v>171.15879999999999</v>
      </c>
      <c r="AB1746" s="2"/>
    </row>
    <row r="1747" spans="20:28" x14ac:dyDescent="0.25">
      <c r="T1747">
        <f t="shared" si="70"/>
        <v>3</v>
      </c>
      <c r="U1747" t="s">
        <v>199</v>
      </c>
      <c r="V1747" s="3">
        <v>40414.75</v>
      </c>
      <c r="W1747" s="27">
        <v>1</v>
      </c>
      <c r="X1747" s="2">
        <v>45.11</v>
      </c>
      <c r="Y1747" s="2">
        <v>9.5299999999999994</v>
      </c>
      <c r="Z1747" s="2">
        <v>26.33</v>
      </c>
      <c r="AA1747">
        <f t="shared" si="71"/>
        <v>178.9734</v>
      </c>
      <c r="AB1747" s="2"/>
    </row>
    <row r="1748" spans="20:28" x14ac:dyDescent="0.25">
      <c r="T1748">
        <f t="shared" si="70"/>
        <v>3</v>
      </c>
      <c r="U1748" t="s">
        <v>199</v>
      </c>
      <c r="V1748" s="3">
        <v>40414.791666666664</v>
      </c>
      <c r="W1748" s="27">
        <v>1</v>
      </c>
      <c r="X1748" s="2">
        <v>45.19</v>
      </c>
      <c r="Y1748" s="2">
        <v>9.5299999999999994</v>
      </c>
      <c r="Z1748" s="2">
        <v>26.33</v>
      </c>
      <c r="AA1748">
        <f t="shared" si="71"/>
        <v>179.73579999999998</v>
      </c>
      <c r="AB1748" s="2"/>
    </row>
    <row r="1749" spans="20:28" x14ac:dyDescent="0.25">
      <c r="T1749">
        <f t="shared" si="70"/>
        <v>3</v>
      </c>
      <c r="V1749" s="3">
        <v>40414.833333333336</v>
      </c>
      <c r="W1749" s="27">
        <v>1</v>
      </c>
      <c r="X1749" s="2">
        <v>45.95</v>
      </c>
      <c r="Y1749" s="2">
        <v>4.82</v>
      </c>
      <c r="Z1749" s="2">
        <v>4.82</v>
      </c>
      <c r="AA1749">
        <f t="shared" si="71"/>
        <v>198.24660000000003</v>
      </c>
      <c r="AB1749" s="2"/>
    </row>
    <row r="1750" spans="20:28" x14ac:dyDescent="0.25">
      <c r="T1750">
        <f t="shared" si="70"/>
        <v>3</v>
      </c>
      <c r="V1750" s="3">
        <v>40414.875</v>
      </c>
      <c r="W1750" s="27">
        <v>1</v>
      </c>
      <c r="X1750" s="2">
        <v>45.98</v>
      </c>
      <c r="Y1750" s="2">
        <v>4.82</v>
      </c>
      <c r="Z1750" s="2">
        <v>4.82</v>
      </c>
      <c r="AA1750">
        <f t="shared" si="71"/>
        <v>198.3912</v>
      </c>
      <c r="AB1750" s="2"/>
    </row>
    <row r="1751" spans="20:28" x14ac:dyDescent="0.25">
      <c r="T1751">
        <f t="shared" si="70"/>
        <v>3</v>
      </c>
      <c r="V1751" s="3">
        <v>40414.916666666664</v>
      </c>
      <c r="W1751" s="27">
        <v>1</v>
      </c>
      <c r="X1751" s="2">
        <v>45.46</v>
      </c>
      <c r="Y1751" s="2">
        <v>4.82</v>
      </c>
      <c r="Z1751" s="2">
        <v>4.82</v>
      </c>
      <c r="AA1751">
        <f t="shared" si="71"/>
        <v>195.88480000000001</v>
      </c>
      <c r="AB1751" s="2"/>
    </row>
    <row r="1752" spans="20:28" x14ac:dyDescent="0.25">
      <c r="T1752">
        <f t="shared" si="70"/>
        <v>3</v>
      </c>
      <c r="V1752" s="3">
        <v>40414.958333333336</v>
      </c>
      <c r="W1752" s="27">
        <v>1</v>
      </c>
      <c r="X1752" s="2">
        <v>40.71</v>
      </c>
      <c r="Y1752" s="2">
        <v>4.82</v>
      </c>
      <c r="Z1752" s="2">
        <v>4.82</v>
      </c>
      <c r="AA1752">
        <f t="shared" si="71"/>
        <v>172.9898</v>
      </c>
      <c r="AB1752" s="2"/>
    </row>
    <row r="1753" spans="20:28" x14ac:dyDescent="0.25">
      <c r="T1753">
        <f t="shared" si="70"/>
        <v>4</v>
      </c>
      <c r="V1753" s="3">
        <v>40415</v>
      </c>
      <c r="W1753" s="27">
        <v>1</v>
      </c>
      <c r="X1753" s="2">
        <v>41.98</v>
      </c>
      <c r="Y1753" s="2">
        <v>95.7</v>
      </c>
      <c r="Z1753" s="2">
        <v>95.7</v>
      </c>
      <c r="AA1753">
        <f t="shared" si="71"/>
        <v>-5141.0040000000008</v>
      </c>
    </row>
    <row r="1754" spans="20:28" x14ac:dyDescent="0.25">
      <c r="T1754">
        <f t="shared" si="70"/>
        <v>4</v>
      </c>
      <c r="V1754" s="3">
        <v>40415.041666666664</v>
      </c>
      <c r="W1754" s="27">
        <v>1</v>
      </c>
      <c r="X1754" s="2">
        <v>38.340000000000003</v>
      </c>
      <c r="Y1754" s="2">
        <v>95.7</v>
      </c>
      <c r="Z1754" s="2">
        <v>95.7</v>
      </c>
      <c r="AA1754">
        <f t="shared" si="71"/>
        <v>-5489.3519999999999</v>
      </c>
      <c r="AB1754" s="2"/>
    </row>
    <row r="1755" spans="20:28" x14ac:dyDescent="0.25">
      <c r="T1755">
        <f t="shared" si="70"/>
        <v>4</v>
      </c>
      <c r="V1755" s="3">
        <v>40415.083333333336</v>
      </c>
      <c r="W1755" s="27">
        <v>1</v>
      </c>
      <c r="X1755" s="2">
        <v>36.880000000000003</v>
      </c>
      <c r="Y1755" s="2">
        <v>95.7</v>
      </c>
      <c r="Z1755" s="2">
        <v>95.7</v>
      </c>
      <c r="AA1755">
        <f t="shared" si="71"/>
        <v>-5629.0740000000005</v>
      </c>
      <c r="AB1755" s="2"/>
    </row>
    <row r="1756" spans="20:28" x14ac:dyDescent="0.25">
      <c r="T1756">
        <f t="shared" si="70"/>
        <v>4</v>
      </c>
      <c r="V1756" s="3">
        <v>40415.125</v>
      </c>
      <c r="W1756" s="27">
        <v>1</v>
      </c>
      <c r="X1756" s="2">
        <v>36.770000000000003</v>
      </c>
      <c r="Y1756" s="2">
        <v>95.7</v>
      </c>
      <c r="Z1756" s="2">
        <v>95.7</v>
      </c>
      <c r="AA1756">
        <f t="shared" si="71"/>
        <v>-5639.6010000000006</v>
      </c>
      <c r="AB1756" s="2"/>
    </row>
    <row r="1757" spans="20:28" x14ac:dyDescent="0.25">
      <c r="T1757">
        <f t="shared" si="70"/>
        <v>4</v>
      </c>
      <c r="V1757" s="3">
        <v>40415.166666666664</v>
      </c>
      <c r="W1757" s="27">
        <v>1</v>
      </c>
      <c r="X1757" s="2">
        <v>35.950000000000003</v>
      </c>
      <c r="Y1757" s="2">
        <v>95.7</v>
      </c>
      <c r="Z1757" s="2">
        <v>95.7</v>
      </c>
      <c r="AA1757">
        <f t="shared" si="71"/>
        <v>-5718.0749999999998</v>
      </c>
      <c r="AB1757" s="2"/>
    </row>
    <row r="1758" spans="20:28" x14ac:dyDescent="0.25">
      <c r="T1758">
        <f t="shared" si="70"/>
        <v>4</v>
      </c>
      <c r="V1758" s="3">
        <v>40415.208333333336</v>
      </c>
      <c r="W1758" s="27">
        <v>1</v>
      </c>
      <c r="X1758" s="2">
        <v>36.119999999999997</v>
      </c>
      <c r="Y1758" s="2">
        <v>95.7</v>
      </c>
      <c r="Z1758" s="2">
        <v>95.7</v>
      </c>
      <c r="AA1758">
        <f t="shared" si="71"/>
        <v>-5701.8060000000005</v>
      </c>
      <c r="AB1758" s="2"/>
    </row>
    <row r="1759" spans="20:28" x14ac:dyDescent="0.25">
      <c r="T1759">
        <f t="shared" si="70"/>
        <v>4</v>
      </c>
      <c r="V1759" s="3">
        <v>40415.25</v>
      </c>
      <c r="W1759" s="27">
        <v>1</v>
      </c>
      <c r="X1759" s="2">
        <v>40.28</v>
      </c>
      <c r="Y1759" s="2">
        <v>95.7</v>
      </c>
      <c r="Z1759" s="2">
        <v>95.7</v>
      </c>
      <c r="AA1759">
        <f t="shared" si="71"/>
        <v>-5303.6940000000004</v>
      </c>
      <c r="AB1759" s="2"/>
    </row>
    <row r="1760" spans="20:28" x14ac:dyDescent="0.25">
      <c r="T1760">
        <f t="shared" si="70"/>
        <v>4</v>
      </c>
      <c r="V1760" s="3">
        <v>40415.291666666664</v>
      </c>
      <c r="W1760" s="27">
        <v>1</v>
      </c>
      <c r="X1760" s="2">
        <v>39.869999999999997</v>
      </c>
      <c r="Y1760" s="2">
        <v>95.7</v>
      </c>
      <c r="Z1760" s="2">
        <v>95.7</v>
      </c>
      <c r="AA1760">
        <f t="shared" si="71"/>
        <v>-5342.9310000000005</v>
      </c>
      <c r="AB1760" s="2"/>
    </row>
    <row r="1761" spans="20:28" x14ac:dyDescent="0.25">
      <c r="T1761">
        <f t="shared" si="70"/>
        <v>4</v>
      </c>
      <c r="U1761" t="s">
        <v>199</v>
      </c>
      <c r="V1761" s="3">
        <v>40415.333333333336</v>
      </c>
      <c r="W1761" s="27">
        <v>1</v>
      </c>
      <c r="X1761" s="2">
        <v>44.29</v>
      </c>
      <c r="Y1761" s="2">
        <v>2.11</v>
      </c>
      <c r="Z1761" s="2">
        <v>83.34</v>
      </c>
      <c r="AA1761">
        <f t="shared" si="71"/>
        <v>-82.395499999999998</v>
      </c>
      <c r="AB1761" s="2"/>
    </row>
    <row r="1762" spans="20:28" x14ac:dyDescent="0.25">
      <c r="T1762">
        <f t="shared" si="70"/>
        <v>4</v>
      </c>
      <c r="U1762" t="s">
        <v>199</v>
      </c>
      <c r="V1762" s="3">
        <v>40415.375</v>
      </c>
      <c r="W1762" s="27">
        <v>1</v>
      </c>
      <c r="X1762" s="2">
        <v>45.1</v>
      </c>
      <c r="Y1762" s="2">
        <v>2.11</v>
      </c>
      <c r="Z1762" s="2">
        <v>83.34</v>
      </c>
      <c r="AA1762">
        <f t="shared" si="71"/>
        <v>-80.686400000000006</v>
      </c>
      <c r="AB1762" s="2"/>
    </row>
    <row r="1763" spans="20:28" x14ac:dyDescent="0.25">
      <c r="T1763">
        <f t="shared" si="70"/>
        <v>4</v>
      </c>
      <c r="U1763" t="s">
        <v>199</v>
      </c>
      <c r="V1763" s="3">
        <v>40415.416666666664</v>
      </c>
      <c r="W1763" s="27">
        <v>1</v>
      </c>
      <c r="X1763" s="2">
        <v>44.9</v>
      </c>
      <c r="Y1763" s="2">
        <v>2.11</v>
      </c>
      <c r="Z1763" s="2">
        <v>83.34</v>
      </c>
      <c r="AA1763">
        <f t="shared" si="71"/>
        <v>-81.108400000000003</v>
      </c>
      <c r="AB1763" s="2"/>
    </row>
    <row r="1764" spans="20:28" x14ac:dyDescent="0.25">
      <c r="T1764">
        <f t="shared" si="70"/>
        <v>4</v>
      </c>
      <c r="U1764" t="s">
        <v>199</v>
      </c>
      <c r="V1764" s="3">
        <v>40415.458333333336</v>
      </c>
      <c r="W1764" s="27">
        <v>1</v>
      </c>
      <c r="X1764" s="2">
        <v>44.79</v>
      </c>
      <c r="Y1764" s="2">
        <v>2.11</v>
      </c>
      <c r="Z1764" s="2">
        <v>83.34</v>
      </c>
      <c r="AA1764">
        <f t="shared" si="71"/>
        <v>-81.340500000000006</v>
      </c>
      <c r="AB1764" s="2"/>
    </row>
    <row r="1765" spans="20:28" x14ac:dyDescent="0.25">
      <c r="T1765">
        <f t="shared" si="70"/>
        <v>4</v>
      </c>
      <c r="U1765" t="s">
        <v>199</v>
      </c>
      <c r="V1765" s="3">
        <v>40415.5</v>
      </c>
      <c r="W1765" s="27">
        <v>1</v>
      </c>
      <c r="X1765" s="2">
        <v>44.67</v>
      </c>
      <c r="Y1765" s="2">
        <v>2.11</v>
      </c>
      <c r="Z1765" s="2">
        <v>83.34</v>
      </c>
      <c r="AA1765">
        <f t="shared" si="71"/>
        <v>-81.593699999999998</v>
      </c>
      <c r="AB1765" s="2"/>
    </row>
    <row r="1766" spans="20:28" x14ac:dyDescent="0.25">
      <c r="T1766">
        <f t="shared" si="70"/>
        <v>4</v>
      </c>
      <c r="U1766" t="s">
        <v>199</v>
      </c>
      <c r="V1766" s="3">
        <v>40415.541666666664</v>
      </c>
      <c r="W1766" s="27">
        <v>1</v>
      </c>
      <c r="X1766" s="2">
        <v>44.74</v>
      </c>
      <c r="Y1766" s="2">
        <v>2.11</v>
      </c>
      <c r="Z1766" s="2">
        <v>83.34</v>
      </c>
      <c r="AA1766">
        <f t="shared" si="71"/>
        <v>-81.445999999999998</v>
      </c>
      <c r="AB1766" s="2"/>
    </row>
    <row r="1767" spans="20:28" x14ac:dyDescent="0.25">
      <c r="T1767">
        <f t="shared" si="70"/>
        <v>4</v>
      </c>
      <c r="U1767" t="s">
        <v>199</v>
      </c>
      <c r="V1767" s="3">
        <v>40415.583333333336</v>
      </c>
      <c r="W1767" s="27">
        <v>1</v>
      </c>
      <c r="X1767" s="2">
        <v>44.51</v>
      </c>
      <c r="Y1767" s="2">
        <v>2.11</v>
      </c>
      <c r="Z1767" s="2">
        <v>83.34</v>
      </c>
      <c r="AA1767">
        <f t="shared" si="71"/>
        <v>-81.931300000000007</v>
      </c>
      <c r="AB1767" s="2"/>
    </row>
    <row r="1768" spans="20:28" x14ac:dyDescent="0.25">
      <c r="T1768">
        <f t="shared" si="70"/>
        <v>4</v>
      </c>
      <c r="U1768" t="s">
        <v>199</v>
      </c>
      <c r="V1768" s="3">
        <v>40415.625</v>
      </c>
      <c r="W1768" s="27">
        <v>1</v>
      </c>
      <c r="X1768" s="2">
        <v>44.22</v>
      </c>
      <c r="Y1768" s="2">
        <v>2.11</v>
      </c>
      <c r="Z1768" s="2">
        <v>83.34</v>
      </c>
      <c r="AA1768">
        <f t="shared" si="71"/>
        <v>-82.543199999999999</v>
      </c>
      <c r="AB1768" s="2"/>
    </row>
    <row r="1769" spans="20:28" x14ac:dyDescent="0.25">
      <c r="T1769">
        <f t="shared" si="70"/>
        <v>4</v>
      </c>
      <c r="U1769" t="s">
        <v>199</v>
      </c>
      <c r="V1769" s="3">
        <v>40415.666666666664</v>
      </c>
      <c r="W1769" s="27">
        <v>1</v>
      </c>
      <c r="X1769" s="2">
        <v>44.45</v>
      </c>
      <c r="Y1769" s="2">
        <v>2.11</v>
      </c>
      <c r="Z1769" s="2">
        <v>83.34</v>
      </c>
      <c r="AA1769">
        <f t="shared" si="71"/>
        <v>-82.057899999999989</v>
      </c>
      <c r="AB1769" s="2"/>
    </row>
    <row r="1770" spans="20:28" x14ac:dyDescent="0.25">
      <c r="T1770">
        <f t="shared" si="70"/>
        <v>4</v>
      </c>
      <c r="U1770" t="s">
        <v>199</v>
      </c>
      <c r="V1770" s="3">
        <v>40415.708333333336</v>
      </c>
      <c r="W1770" s="27">
        <v>1</v>
      </c>
      <c r="X1770" s="2">
        <v>44.91</v>
      </c>
      <c r="Y1770" s="2">
        <v>2.11</v>
      </c>
      <c r="Z1770" s="2">
        <v>83.34</v>
      </c>
      <c r="AA1770">
        <f t="shared" si="71"/>
        <v>-81.087300000000013</v>
      </c>
      <c r="AB1770" s="2"/>
    </row>
    <row r="1771" spans="20:28" x14ac:dyDescent="0.25">
      <c r="T1771">
        <f t="shared" si="70"/>
        <v>4</v>
      </c>
      <c r="U1771" t="s">
        <v>199</v>
      </c>
      <c r="V1771" s="3">
        <v>40415.75</v>
      </c>
      <c r="W1771" s="27">
        <v>1</v>
      </c>
      <c r="X1771" s="2">
        <v>44.88</v>
      </c>
      <c r="Y1771" s="2">
        <v>2.11</v>
      </c>
      <c r="Z1771" s="2">
        <v>83.34</v>
      </c>
      <c r="AA1771">
        <f t="shared" si="71"/>
        <v>-81.150599999999997</v>
      </c>
      <c r="AB1771" s="2"/>
    </row>
    <row r="1772" spans="20:28" x14ac:dyDescent="0.25">
      <c r="T1772">
        <f t="shared" si="70"/>
        <v>4</v>
      </c>
      <c r="U1772" t="s">
        <v>199</v>
      </c>
      <c r="V1772" s="3">
        <v>40415.791666666664</v>
      </c>
      <c r="W1772" s="27">
        <v>1</v>
      </c>
      <c r="X1772" s="2">
        <v>44.83</v>
      </c>
      <c r="Y1772" s="2">
        <v>2.11</v>
      </c>
      <c r="Z1772" s="2">
        <v>83.34</v>
      </c>
      <c r="AA1772">
        <f t="shared" si="71"/>
        <v>-81.256100000000004</v>
      </c>
      <c r="AB1772" s="2"/>
    </row>
    <row r="1773" spans="20:28" x14ac:dyDescent="0.25">
      <c r="T1773">
        <f t="shared" si="70"/>
        <v>4</v>
      </c>
      <c r="V1773" s="3">
        <v>40415.833333333336</v>
      </c>
      <c r="W1773" s="27">
        <v>1</v>
      </c>
      <c r="X1773" s="2">
        <v>45.43</v>
      </c>
      <c r="Y1773" s="2">
        <v>95.7</v>
      </c>
      <c r="Z1773" s="2">
        <v>95.7</v>
      </c>
      <c r="AA1773">
        <f t="shared" si="71"/>
        <v>-4810.8390000000009</v>
      </c>
      <c r="AB1773" s="2"/>
    </row>
    <row r="1774" spans="20:28" x14ac:dyDescent="0.25">
      <c r="T1774">
        <f t="shared" si="70"/>
        <v>4</v>
      </c>
      <c r="V1774" s="3">
        <v>40415.875</v>
      </c>
      <c r="W1774" s="27">
        <v>1</v>
      </c>
      <c r="X1774" s="2">
        <v>45.84</v>
      </c>
      <c r="Y1774" s="2">
        <v>95.7</v>
      </c>
      <c r="Z1774" s="2">
        <v>95.7</v>
      </c>
      <c r="AA1774">
        <f t="shared" si="71"/>
        <v>-4771.6019999999999</v>
      </c>
      <c r="AB1774" s="2"/>
    </row>
    <row r="1775" spans="20:28" x14ac:dyDescent="0.25">
      <c r="T1775">
        <f t="shared" si="70"/>
        <v>4</v>
      </c>
      <c r="V1775" s="3">
        <v>40415.916666666664</v>
      </c>
      <c r="W1775" s="27">
        <v>1</v>
      </c>
      <c r="X1775" s="2">
        <v>45.48</v>
      </c>
      <c r="Y1775" s="2">
        <v>95.7</v>
      </c>
      <c r="Z1775" s="2">
        <v>95.7</v>
      </c>
      <c r="AA1775">
        <f t="shared" si="71"/>
        <v>-4806.054000000001</v>
      </c>
      <c r="AB1775" s="2"/>
    </row>
    <row r="1776" spans="20:28" x14ac:dyDescent="0.25">
      <c r="T1776">
        <f t="shared" si="70"/>
        <v>4</v>
      </c>
      <c r="V1776" s="3">
        <v>40415.958333333336</v>
      </c>
      <c r="W1776" s="27">
        <v>1</v>
      </c>
      <c r="X1776" s="2">
        <v>45.21</v>
      </c>
      <c r="Y1776" s="2">
        <v>95.7</v>
      </c>
      <c r="Z1776" s="2">
        <v>95.7</v>
      </c>
      <c r="AA1776">
        <f t="shared" si="71"/>
        <v>-4831.893</v>
      </c>
      <c r="AB1776" s="2"/>
    </row>
    <row r="1777" spans="20:28" x14ac:dyDescent="0.25">
      <c r="T1777">
        <f t="shared" si="70"/>
        <v>5</v>
      </c>
      <c r="V1777" s="3">
        <v>40416</v>
      </c>
      <c r="W1777" s="27">
        <v>1</v>
      </c>
      <c r="X1777" s="2">
        <v>44.03</v>
      </c>
      <c r="Y1777" s="2">
        <v>38.35</v>
      </c>
      <c r="Z1777" s="2">
        <v>38.35</v>
      </c>
      <c r="AA1777">
        <f t="shared" si="71"/>
        <v>217.828</v>
      </c>
    </row>
    <row r="1778" spans="20:28" x14ac:dyDescent="0.25">
      <c r="T1778">
        <f t="shared" si="70"/>
        <v>5</v>
      </c>
      <c r="V1778" s="3">
        <v>40416.041666666664</v>
      </c>
      <c r="W1778" s="27">
        <v>1</v>
      </c>
      <c r="X1778" s="2">
        <v>42.47</v>
      </c>
      <c r="Y1778" s="2">
        <v>38.35</v>
      </c>
      <c r="Z1778" s="2">
        <v>38.35</v>
      </c>
      <c r="AA1778">
        <f t="shared" si="71"/>
        <v>158.0019999999999</v>
      </c>
      <c r="AB1778" s="2"/>
    </row>
    <row r="1779" spans="20:28" x14ac:dyDescent="0.25">
      <c r="T1779">
        <f t="shared" si="70"/>
        <v>5</v>
      </c>
      <c r="V1779" s="3">
        <v>40416.083333333336</v>
      </c>
      <c r="W1779" s="27">
        <v>1</v>
      </c>
      <c r="X1779" s="2">
        <v>40.9</v>
      </c>
      <c r="Y1779" s="2">
        <v>38.35</v>
      </c>
      <c r="Z1779" s="2">
        <v>38.35</v>
      </c>
      <c r="AA1779">
        <f t="shared" si="71"/>
        <v>97.79249999999989</v>
      </c>
      <c r="AB1779" s="2"/>
    </row>
    <row r="1780" spans="20:28" x14ac:dyDescent="0.25">
      <c r="T1780">
        <f t="shared" si="70"/>
        <v>5</v>
      </c>
      <c r="V1780" s="3">
        <v>40416.125</v>
      </c>
      <c r="W1780" s="27">
        <v>1</v>
      </c>
      <c r="X1780" s="2">
        <v>35.630000000000003</v>
      </c>
      <c r="Y1780" s="2">
        <v>38.35</v>
      </c>
      <c r="Z1780" s="2">
        <v>38.35</v>
      </c>
      <c r="AA1780">
        <f t="shared" si="71"/>
        <v>-104.31199999999995</v>
      </c>
      <c r="AB1780" s="2"/>
    </row>
    <row r="1781" spans="20:28" x14ac:dyDescent="0.25">
      <c r="T1781">
        <f t="shared" si="70"/>
        <v>5</v>
      </c>
      <c r="V1781" s="3">
        <v>40416.166666666664</v>
      </c>
      <c r="W1781" s="27">
        <v>1</v>
      </c>
      <c r="X1781" s="2">
        <v>36.17</v>
      </c>
      <c r="Y1781" s="2">
        <v>38.35</v>
      </c>
      <c r="Z1781" s="2">
        <v>38.35</v>
      </c>
      <c r="AA1781">
        <f t="shared" si="71"/>
        <v>-83.602999999999994</v>
      </c>
      <c r="AB1781" s="2"/>
    </row>
    <row r="1782" spans="20:28" x14ac:dyDescent="0.25">
      <c r="T1782">
        <f t="shared" si="70"/>
        <v>5</v>
      </c>
      <c r="V1782" s="3">
        <v>40416.208333333336</v>
      </c>
      <c r="W1782" s="27">
        <v>1</v>
      </c>
      <c r="X1782" s="2">
        <v>43.27</v>
      </c>
      <c r="Y1782" s="2">
        <v>38.35</v>
      </c>
      <c r="Z1782" s="2">
        <v>38.35</v>
      </c>
      <c r="AA1782">
        <f t="shared" si="71"/>
        <v>188.68200000000007</v>
      </c>
      <c r="AB1782" s="2"/>
    </row>
    <row r="1783" spans="20:28" x14ac:dyDescent="0.25">
      <c r="T1783">
        <f t="shared" si="70"/>
        <v>5</v>
      </c>
      <c r="V1783" s="3">
        <v>40416.25</v>
      </c>
      <c r="W1783" s="27">
        <v>1</v>
      </c>
      <c r="X1783" s="2">
        <v>44.59</v>
      </c>
      <c r="Y1783" s="2">
        <v>38.35</v>
      </c>
      <c r="Z1783" s="2">
        <v>38.35</v>
      </c>
      <c r="AA1783">
        <f t="shared" si="71"/>
        <v>239.30400000000009</v>
      </c>
      <c r="AB1783" s="2"/>
    </row>
    <row r="1784" spans="20:28" x14ac:dyDescent="0.25">
      <c r="T1784">
        <f t="shared" si="70"/>
        <v>5</v>
      </c>
      <c r="V1784" s="3">
        <v>40416.291666666664</v>
      </c>
      <c r="W1784" s="27">
        <v>1</v>
      </c>
      <c r="X1784" s="2">
        <v>44.62</v>
      </c>
      <c r="Y1784" s="2">
        <v>38.35</v>
      </c>
      <c r="Z1784" s="2">
        <v>38.35</v>
      </c>
      <c r="AA1784">
        <f t="shared" si="71"/>
        <v>240.45449999999985</v>
      </c>
      <c r="AB1784" s="2"/>
    </row>
    <row r="1785" spans="20:28" x14ac:dyDescent="0.25">
      <c r="T1785">
        <f t="shared" si="70"/>
        <v>5</v>
      </c>
      <c r="U1785" t="s">
        <v>199</v>
      </c>
      <c r="V1785" s="3">
        <v>40416.333333333336</v>
      </c>
      <c r="W1785" s="27">
        <v>1</v>
      </c>
      <c r="X1785" s="2">
        <v>45.72</v>
      </c>
      <c r="Y1785" s="2">
        <v>0.36</v>
      </c>
      <c r="Z1785" s="2">
        <v>63.33</v>
      </c>
      <c r="AA1785">
        <f t="shared" si="71"/>
        <v>-6.3395999999999999</v>
      </c>
      <c r="AB1785" s="2"/>
    </row>
    <row r="1786" spans="20:28" x14ac:dyDescent="0.25">
      <c r="T1786">
        <f t="shared" si="70"/>
        <v>5</v>
      </c>
      <c r="U1786" t="s">
        <v>199</v>
      </c>
      <c r="V1786" s="3">
        <v>40416.375</v>
      </c>
      <c r="W1786" s="27">
        <v>1</v>
      </c>
      <c r="X1786" s="2">
        <v>45.88</v>
      </c>
      <c r="Y1786" s="2">
        <v>0.36</v>
      </c>
      <c r="Z1786" s="2">
        <v>63.33</v>
      </c>
      <c r="AA1786">
        <f t="shared" si="71"/>
        <v>-6.2819999999999983</v>
      </c>
      <c r="AB1786" s="2"/>
    </row>
    <row r="1787" spans="20:28" x14ac:dyDescent="0.25">
      <c r="T1787">
        <f t="shared" si="70"/>
        <v>5</v>
      </c>
      <c r="U1787" t="s">
        <v>199</v>
      </c>
      <c r="V1787" s="3">
        <v>40416.416666666664</v>
      </c>
      <c r="W1787" s="27">
        <v>1</v>
      </c>
      <c r="X1787" s="2">
        <v>45.9</v>
      </c>
      <c r="Y1787" s="2">
        <v>0.36</v>
      </c>
      <c r="Z1787" s="2">
        <v>63.33</v>
      </c>
      <c r="AA1787">
        <f t="shared" si="71"/>
        <v>-6.2747999999999999</v>
      </c>
      <c r="AB1787" s="2"/>
    </row>
    <row r="1788" spans="20:28" x14ac:dyDescent="0.25">
      <c r="T1788">
        <f t="shared" si="70"/>
        <v>5</v>
      </c>
      <c r="U1788" t="s">
        <v>199</v>
      </c>
      <c r="V1788" s="3">
        <v>40416.458333333336</v>
      </c>
      <c r="W1788" s="27">
        <v>1</v>
      </c>
      <c r="X1788" s="2">
        <v>45.85</v>
      </c>
      <c r="Y1788" s="2">
        <v>0.36</v>
      </c>
      <c r="Z1788" s="2">
        <v>63.33</v>
      </c>
      <c r="AA1788">
        <f t="shared" si="71"/>
        <v>-6.2927999999999988</v>
      </c>
      <c r="AB1788" s="2"/>
    </row>
    <row r="1789" spans="20:28" x14ac:dyDescent="0.25">
      <c r="T1789">
        <f t="shared" si="70"/>
        <v>5</v>
      </c>
      <c r="U1789" t="s">
        <v>199</v>
      </c>
      <c r="V1789" s="3">
        <v>40416.5</v>
      </c>
      <c r="W1789" s="27">
        <v>1</v>
      </c>
      <c r="X1789" s="2">
        <v>45.9</v>
      </c>
      <c r="Y1789" s="2">
        <v>0.36</v>
      </c>
      <c r="Z1789" s="2">
        <v>63.33</v>
      </c>
      <c r="AA1789">
        <f t="shared" si="71"/>
        <v>-6.2747999999999999</v>
      </c>
      <c r="AB1789" s="2"/>
    </row>
    <row r="1790" spans="20:28" x14ac:dyDescent="0.25">
      <c r="T1790">
        <f t="shared" si="70"/>
        <v>5</v>
      </c>
      <c r="U1790" t="s">
        <v>199</v>
      </c>
      <c r="V1790" s="3">
        <v>40416.541666666664</v>
      </c>
      <c r="W1790" s="27">
        <v>1</v>
      </c>
      <c r="X1790" s="2">
        <v>45.92</v>
      </c>
      <c r="Y1790" s="2">
        <v>0.36</v>
      </c>
      <c r="Z1790" s="2">
        <v>63.33</v>
      </c>
      <c r="AA1790">
        <f t="shared" si="71"/>
        <v>-6.2675999999999989</v>
      </c>
      <c r="AB1790" s="2"/>
    </row>
    <row r="1791" spans="20:28" x14ac:dyDescent="0.25">
      <c r="T1791">
        <f t="shared" si="70"/>
        <v>5</v>
      </c>
      <c r="U1791" t="s">
        <v>199</v>
      </c>
      <c r="V1791" s="3">
        <v>40416.583333333336</v>
      </c>
      <c r="W1791" s="27">
        <v>1</v>
      </c>
      <c r="X1791" s="2">
        <v>45.85</v>
      </c>
      <c r="Y1791" s="2">
        <v>0.36</v>
      </c>
      <c r="Z1791" s="2">
        <v>63.33</v>
      </c>
      <c r="AA1791">
        <f t="shared" si="71"/>
        <v>-6.2927999999999988</v>
      </c>
      <c r="AB1791" s="2"/>
    </row>
    <row r="1792" spans="20:28" x14ac:dyDescent="0.25">
      <c r="T1792">
        <f t="shared" si="70"/>
        <v>5</v>
      </c>
      <c r="U1792" t="s">
        <v>199</v>
      </c>
      <c r="V1792" s="3">
        <v>40416.625</v>
      </c>
      <c r="W1792" s="27">
        <v>1</v>
      </c>
      <c r="X1792" s="2">
        <v>45.54</v>
      </c>
      <c r="Y1792" s="2">
        <v>0.36</v>
      </c>
      <c r="Z1792" s="2">
        <v>63.33</v>
      </c>
      <c r="AA1792">
        <f t="shared" si="71"/>
        <v>-6.4043999999999999</v>
      </c>
      <c r="AB1792" s="2"/>
    </row>
    <row r="1793" spans="20:28" x14ac:dyDescent="0.25">
      <c r="T1793">
        <f t="shared" si="70"/>
        <v>5</v>
      </c>
      <c r="U1793" t="s">
        <v>199</v>
      </c>
      <c r="V1793" s="3">
        <v>40416.666666666664</v>
      </c>
      <c r="W1793" s="27">
        <v>1</v>
      </c>
      <c r="X1793" s="2">
        <v>45.76</v>
      </c>
      <c r="Y1793" s="2">
        <v>0.36</v>
      </c>
      <c r="Z1793" s="2">
        <v>63.33</v>
      </c>
      <c r="AA1793">
        <f t="shared" si="71"/>
        <v>-6.3251999999999997</v>
      </c>
      <c r="AB1793" s="2"/>
    </row>
    <row r="1794" spans="20:28" x14ac:dyDescent="0.25">
      <c r="T1794">
        <f t="shared" ref="T1794:T1857" si="72">WEEKDAY(V1794)</f>
        <v>5</v>
      </c>
      <c r="U1794" t="s">
        <v>199</v>
      </c>
      <c r="V1794" s="3">
        <v>40416.708333333336</v>
      </c>
      <c r="W1794" s="27">
        <v>1</v>
      </c>
      <c r="X1794" s="2">
        <v>45.65</v>
      </c>
      <c r="Y1794" s="2">
        <v>0.36</v>
      </c>
      <c r="Z1794" s="2">
        <v>63.33</v>
      </c>
      <c r="AA1794">
        <f t="shared" ref="AA1794:AA1857" si="73">W1794*Y1794*(X1794-Z1794)</f>
        <v>-6.3647999999999998</v>
      </c>
      <c r="AB1794" s="2"/>
    </row>
    <row r="1795" spans="20:28" x14ac:dyDescent="0.25">
      <c r="T1795">
        <f t="shared" si="72"/>
        <v>5</v>
      </c>
      <c r="U1795" t="s">
        <v>199</v>
      </c>
      <c r="V1795" s="3">
        <v>40416.75</v>
      </c>
      <c r="W1795" s="27">
        <v>1</v>
      </c>
      <c r="X1795" s="2">
        <v>45.55</v>
      </c>
      <c r="Y1795" s="2">
        <v>0.36</v>
      </c>
      <c r="Z1795" s="2">
        <v>63.33</v>
      </c>
      <c r="AA1795">
        <f t="shared" si="73"/>
        <v>-6.4008000000000003</v>
      </c>
      <c r="AB1795" s="2"/>
    </row>
    <row r="1796" spans="20:28" x14ac:dyDescent="0.25">
      <c r="T1796">
        <f t="shared" si="72"/>
        <v>5</v>
      </c>
      <c r="U1796" t="s">
        <v>199</v>
      </c>
      <c r="V1796" s="3">
        <v>40416.791666666664</v>
      </c>
      <c r="W1796" s="27">
        <v>1</v>
      </c>
      <c r="X1796" s="2">
        <v>45.45</v>
      </c>
      <c r="Y1796" s="2">
        <v>0.36</v>
      </c>
      <c r="Z1796" s="2">
        <v>63.33</v>
      </c>
      <c r="AA1796">
        <f t="shared" si="73"/>
        <v>-6.4367999999999981</v>
      </c>
      <c r="AB1796" s="2"/>
    </row>
    <row r="1797" spans="20:28" x14ac:dyDescent="0.25">
      <c r="T1797">
        <f t="shared" si="72"/>
        <v>5</v>
      </c>
      <c r="V1797" s="3">
        <v>40416.833333333336</v>
      </c>
      <c r="W1797" s="27">
        <v>1</v>
      </c>
      <c r="X1797" s="2">
        <v>45.52</v>
      </c>
      <c r="Y1797" s="2">
        <v>38.35</v>
      </c>
      <c r="Z1797" s="2">
        <v>38.35</v>
      </c>
      <c r="AA1797">
        <f t="shared" si="73"/>
        <v>274.9695000000001</v>
      </c>
      <c r="AB1797" s="2"/>
    </row>
    <row r="1798" spans="20:28" x14ac:dyDescent="0.25">
      <c r="T1798">
        <f t="shared" si="72"/>
        <v>5</v>
      </c>
      <c r="V1798" s="3">
        <v>40416.875</v>
      </c>
      <c r="W1798" s="27">
        <v>1</v>
      </c>
      <c r="X1798" s="2">
        <v>45.6</v>
      </c>
      <c r="Y1798" s="2">
        <v>38.35</v>
      </c>
      <c r="Z1798" s="2">
        <v>38.35</v>
      </c>
      <c r="AA1798">
        <f t="shared" si="73"/>
        <v>278.03750000000002</v>
      </c>
      <c r="AB1798" s="2"/>
    </row>
    <row r="1799" spans="20:28" x14ac:dyDescent="0.25">
      <c r="T1799">
        <f t="shared" si="72"/>
        <v>5</v>
      </c>
      <c r="V1799" s="3">
        <v>40416.916666666664</v>
      </c>
      <c r="W1799" s="27">
        <v>1</v>
      </c>
      <c r="X1799" s="2">
        <v>45.44</v>
      </c>
      <c r="Y1799" s="2">
        <v>38.35</v>
      </c>
      <c r="Z1799" s="2">
        <v>38.35</v>
      </c>
      <c r="AA1799">
        <f t="shared" si="73"/>
        <v>271.90149999999988</v>
      </c>
      <c r="AB1799" s="2"/>
    </row>
    <row r="1800" spans="20:28" x14ac:dyDescent="0.25">
      <c r="T1800">
        <f t="shared" si="72"/>
        <v>5</v>
      </c>
      <c r="V1800" s="3">
        <v>40416.958333333336</v>
      </c>
      <c r="W1800" s="27">
        <v>1</v>
      </c>
      <c r="X1800" s="2">
        <v>43.27</v>
      </c>
      <c r="Y1800" s="2">
        <v>38.35</v>
      </c>
      <c r="Z1800" s="2">
        <v>38.35</v>
      </c>
      <c r="AA1800">
        <f t="shared" si="73"/>
        <v>188.68200000000007</v>
      </c>
      <c r="AB1800" s="2"/>
    </row>
    <row r="1801" spans="20:28" x14ac:dyDescent="0.25">
      <c r="T1801">
        <f t="shared" si="72"/>
        <v>6</v>
      </c>
      <c r="V1801" s="3">
        <v>40417</v>
      </c>
      <c r="W1801" s="27">
        <v>1</v>
      </c>
      <c r="X1801" s="2">
        <v>44.14</v>
      </c>
      <c r="Y1801" s="2">
        <v>70.97</v>
      </c>
      <c r="Z1801" s="2">
        <v>70.97</v>
      </c>
      <c r="AA1801">
        <f t="shared" si="73"/>
        <v>-1904.1250999999997</v>
      </c>
    </row>
    <row r="1802" spans="20:28" x14ac:dyDescent="0.25">
      <c r="T1802">
        <f t="shared" si="72"/>
        <v>6</v>
      </c>
      <c r="V1802" s="3">
        <v>40417.041666666664</v>
      </c>
      <c r="W1802" s="27">
        <v>1</v>
      </c>
      <c r="X1802" s="2">
        <v>43.59</v>
      </c>
      <c r="Y1802" s="2">
        <v>70.97</v>
      </c>
      <c r="Z1802" s="2">
        <v>70.97</v>
      </c>
      <c r="AA1802">
        <f t="shared" si="73"/>
        <v>-1943.1585999999998</v>
      </c>
      <c r="AB1802" s="2"/>
    </row>
    <row r="1803" spans="20:28" x14ac:dyDescent="0.25">
      <c r="T1803">
        <f t="shared" si="72"/>
        <v>6</v>
      </c>
      <c r="V1803" s="3">
        <v>40417.083333333336</v>
      </c>
      <c r="W1803" s="27">
        <v>1</v>
      </c>
      <c r="X1803" s="2">
        <v>42.72</v>
      </c>
      <c r="Y1803" s="2">
        <v>70.97</v>
      </c>
      <c r="Z1803" s="2">
        <v>70.97</v>
      </c>
      <c r="AA1803">
        <f t="shared" si="73"/>
        <v>-2004.9024999999999</v>
      </c>
      <c r="AB1803" s="2"/>
    </row>
    <row r="1804" spans="20:28" x14ac:dyDescent="0.25">
      <c r="T1804">
        <f t="shared" si="72"/>
        <v>6</v>
      </c>
      <c r="V1804" s="3">
        <v>40417.125</v>
      </c>
      <c r="W1804" s="27">
        <v>1</v>
      </c>
      <c r="X1804" s="2">
        <v>42.61</v>
      </c>
      <c r="Y1804" s="2">
        <v>70.97</v>
      </c>
      <c r="Z1804" s="2">
        <v>70.97</v>
      </c>
      <c r="AA1804">
        <f t="shared" si="73"/>
        <v>-2012.7092</v>
      </c>
      <c r="AB1804" s="2"/>
    </row>
    <row r="1805" spans="20:28" x14ac:dyDescent="0.25">
      <c r="T1805">
        <f t="shared" si="72"/>
        <v>6</v>
      </c>
      <c r="V1805" s="3">
        <v>40417.166666666664</v>
      </c>
      <c r="W1805" s="27">
        <v>1</v>
      </c>
      <c r="X1805" s="2">
        <v>43.13</v>
      </c>
      <c r="Y1805" s="2">
        <v>70.97</v>
      </c>
      <c r="Z1805" s="2">
        <v>70.97</v>
      </c>
      <c r="AA1805">
        <f t="shared" si="73"/>
        <v>-1975.8047999999997</v>
      </c>
      <c r="AB1805" s="2"/>
    </row>
    <row r="1806" spans="20:28" x14ac:dyDescent="0.25">
      <c r="T1806">
        <f t="shared" si="72"/>
        <v>6</v>
      </c>
      <c r="V1806" s="3">
        <v>40417.208333333336</v>
      </c>
      <c r="W1806" s="27">
        <v>1</v>
      </c>
      <c r="X1806" s="2">
        <v>43.81</v>
      </c>
      <c r="Y1806" s="2">
        <v>70.97</v>
      </c>
      <c r="Z1806" s="2">
        <v>70.97</v>
      </c>
      <c r="AA1806">
        <f t="shared" si="73"/>
        <v>-1927.5451999999998</v>
      </c>
      <c r="AB1806" s="2"/>
    </row>
    <row r="1807" spans="20:28" x14ac:dyDescent="0.25">
      <c r="T1807">
        <f t="shared" si="72"/>
        <v>6</v>
      </c>
      <c r="V1807" s="3">
        <v>40417.25</v>
      </c>
      <c r="W1807" s="27">
        <v>1</v>
      </c>
      <c r="X1807" s="2">
        <v>44.73</v>
      </c>
      <c r="Y1807" s="2">
        <v>70.97</v>
      </c>
      <c r="Z1807" s="2">
        <v>70.97</v>
      </c>
      <c r="AA1807">
        <f t="shared" si="73"/>
        <v>-1862.2528000000002</v>
      </c>
      <c r="AB1807" s="2"/>
    </row>
    <row r="1808" spans="20:28" x14ac:dyDescent="0.25">
      <c r="T1808">
        <f t="shared" si="72"/>
        <v>6</v>
      </c>
      <c r="V1808" s="3">
        <v>40417.291666666664</v>
      </c>
      <c r="W1808" s="27">
        <v>1</v>
      </c>
      <c r="X1808" s="2">
        <v>44.78</v>
      </c>
      <c r="Y1808" s="2">
        <v>70.97</v>
      </c>
      <c r="Z1808" s="2">
        <v>70.97</v>
      </c>
      <c r="AA1808">
        <f t="shared" si="73"/>
        <v>-1858.7042999999999</v>
      </c>
      <c r="AB1808" s="2"/>
    </row>
    <row r="1809" spans="20:28" x14ac:dyDescent="0.25">
      <c r="T1809">
        <f t="shared" si="72"/>
        <v>6</v>
      </c>
      <c r="U1809" t="s">
        <v>199</v>
      </c>
      <c r="V1809" s="3">
        <v>40417.333333333336</v>
      </c>
      <c r="W1809" s="27">
        <v>1</v>
      </c>
      <c r="X1809" s="2">
        <v>45.76</v>
      </c>
      <c r="Y1809" s="2">
        <v>3.23</v>
      </c>
      <c r="Z1809" s="2">
        <v>73.03</v>
      </c>
      <c r="AA1809">
        <f t="shared" si="73"/>
        <v>-88.082100000000011</v>
      </c>
      <c r="AB1809" s="2"/>
    </row>
    <row r="1810" spans="20:28" x14ac:dyDescent="0.25">
      <c r="T1810">
        <f t="shared" si="72"/>
        <v>6</v>
      </c>
      <c r="U1810" t="s">
        <v>199</v>
      </c>
      <c r="V1810" s="3">
        <v>40417.375</v>
      </c>
      <c r="W1810" s="27">
        <v>1</v>
      </c>
      <c r="X1810" s="2">
        <v>45.91</v>
      </c>
      <c r="Y1810" s="2">
        <v>3.23</v>
      </c>
      <c r="Z1810" s="2">
        <v>73.03</v>
      </c>
      <c r="AA1810">
        <f t="shared" si="73"/>
        <v>-87.597600000000014</v>
      </c>
      <c r="AB1810" s="2"/>
    </row>
    <row r="1811" spans="20:28" x14ac:dyDescent="0.25">
      <c r="T1811">
        <f t="shared" si="72"/>
        <v>6</v>
      </c>
      <c r="U1811" t="s">
        <v>199</v>
      </c>
      <c r="V1811" s="3">
        <v>40417.416666666664</v>
      </c>
      <c r="W1811" s="27">
        <v>1</v>
      </c>
      <c r="X1811" s="2">
        <v>45.83</v>
      </c>
      <c r="Y1811" s="2">
        <v>3.23</v>
      </c>
      <c r="Z1811" s="2">
        <v>73.03</v>
      </c>
      <c r="AA1811">
        <f t="shared" si="73"/>
        <v>-87.856000000000009</v>
      </c>
      <c r="AB1811" s="2"/>
    </row>
    <row r="1812" spans="20:28" x14ac:dyDescent="0.25">
      <c r="T1812">
        <f t="shared" si="72"/>
        <v>6</v>
      </c>
      <c r="U1812" t="s">
        <v>199</v>
      </c>
      <c r="V1812" s="3">
        <v>40417.458333333336</v>
      </c>
      <c r="W1812" s="27">
        <v>1</v>
      </c>
      <c r="X1812" s="2">
        <v>45.75</v>
      </c>
      <c r="Y1812" s="2">
        <v>3.23</v>
      </c>
      <c r="Z1812" s="2">
        <v>73.03</v>
      </c>
      <c r="AA1812">
        <f t="shared" si="73"/>
        <v>-88.114400000000003</v>
      </c>
      <c r="AB1812" s="2"/>
    </row>
    <row r="1813" spans="20:28" x14ac:dyDescent="0.25">
      <c r="T1813">
        <f t="shared" si="72"/>
        <v>6</v>
      </c>
      <c r="U1813" t="s">
        <v>199</v>
      </c>
      <c r="V1813" s="3">
        <v>40417.5</v>
      </c>
      <c r="W1813" s="27">
        <v>1</v>
      </c>
      <c r="X1813" s="2">
        <v>45.52</v>
      </c>
      <c r="Y1813" s="2">
        <v>3.23</v>
      </c>
      <c r="Z1813" s="2">
        <v>73.03</v>
      </c>
      <c r="AA1813">
        <f t="shared" si="73"/>
        <v>-88.857299999999995</v>
      </c>
      <c r="AB1813" s="2"/>
    </row>
    <row r="1814" spans="20:28" x14ac:dyDescent="0.25">
      <c r="T1814">
        <f t="shared" si="72"/>
        <v>6</v>
      </c>
      <c r="U1814" t="s">
        <v>199</v>
      </c>
      <c r="V1814" s="3">
        <v>40417.541666666664</v>
      </c>
      <c r="W1814" s="27">
        <v>1</v>
      </c>
      <c r="X1814" s="2">
        <v>45.37</v>
      </c>
      <c r="Y1814" s="2">
        <v>3.23</v>
      </c>
      <c r="Z1814" s="2">
        <v>73.03</v>
      </c>
      <c r="AA1814">
        <f t="shared" si="73"/>
        <v>-89.341800000000006</v>
      </c>
      <c r="AB1814" s="2"/>
    </row>
    <row r="1815" spans="20:28" x14ac:dyDescent="0.25">
      <c r="T1815">
        <f t="shared" si="72"/>
        <v>6</v>
      </c>
      <c r="U1815" t="s">
        <v>199</v>
      </c>
      <c r="V1815" s="3">
        <v>40417.583333333336</v>
      </c>
      <c r="W1815" s="27">
        <v>1</v>
      </c>
      <c r="X1815" s="2">
        <v>45.24</v>
      </c>
      <c r="Y1815" s="2">
        <v>3.23</v>
      </c>
      <c r="Z1815" s="2">
        <v>73.03</v>
      </c>
      <c r="AA1815">
        <f t="shared" si="73"/>
        <v>-89.76169999999999</v>
      </c>
      <c r="AB1815" s="2"/>
    </row>
    <row r="1816" spans="20:28" x14ac:dyDescent="0.25">
      <c r="T1816">
        <f t="shared" si="72"/>
        <v>6</v>
      </c>
      <c r="U1816" t="s">
        <v>199</v>
      </c>
      <c r="V1816" s="3">
        <v>40417.625</v>
      </c>
      <c r="W1816" s="27">
        <v>1</v>
      </c>
      <c r="X1816" s="2">
        <v>44.96</v>
      </c>
      <c r="Y1816" s="2">
        <v>3.23</v>
      </c>
      <c r="Z1816" s="2">
        <v>73.03</v>
      </c>
      <c r="AA1816">
        <f t="shared" si="73"/>
        <v>-90.6661</v>
      </c>
      <c r="AB1816" s="2"/>
    </row>
    <row r="1817" spans="20:28" x14ac:dyDescent="0.25">
      <c r="T1817">
        <f t="shared" si="72"/>
        <v>6</v>
      </c>
      <c r="U1817" t="s">
        <v>199</v>
      </c>
      <c r="V1817" s="3">
        <v>40417.666666666664</v>
      </c>
      <c r="W1817" s="27">
        <v>1</v>
      </c>
      <c r="X1817" s="2">
        <v>45.01</v>
      </c>
      <c r="Y1817" s="2">
        <v>3.23</v>
      </c>
      <c r="Z1817" s="2">
        <v>73.03</v>
      </c>
      <c r="AA1817">
        <f t="shared" si="73"/>
        <v>-90.504600000000011</v>
      </c>
      <c r="AB1817" s="2"/>
    </row>
    <row r="1818" spans="20:28" x14ac:dyDescent="0.25">
      <c r="T1818">
        <f t="shared" si="72"/>
        <v>6</v>
      </c>
      <c r="U1818" t="s">
        <v>199</v>
      </c>
      <c r="V1818" s="3">
        <v>40417.708333333336</v>
      </c>
      <c r="W1818" s="27">
        <v>1</v>
      </c>
      <c r="X1818" s="2">
        <v>44.98</v>
      </c>
      <c r="Y1818" s="2">
        <v>3.23</v>
      </c>
      <c r="Z1818" s="2">
        <v>73.03</v>
      </c>
      <c r="AA1818">
        <f t="shared" si="73"/>
        <v>-90.601500000000016</v>
      </c>
      <c r="AB1818" s="2"/>
    </row>
    <row r="1819" spans="20:28" x14ac:dyDescent="0.25">
      <c r="T1819">
        <f t="shared" si="72"/>
        <v>6</v>
      </c>
      <c r="U1819" t="s">
        <v>199</v>
      </c>
      <c r="V1819" s="3">
        <v>40417.75</v>
      </c>
      <c r="W1819" s="27">
        <v>1</v>
      </c>
      <c r="X1819" s="2">
        <v>44.91</v>
      </c>
      <c r="Y1819" s="2">
        <v>3.23</v>
      </c>
      <c r="Z1819" s="2">
        <v>73.03</v>
      </c>
      <c r="AA1819">
        <f t="shared" si="73"/>
        <v>-90.827600000000018</v>
      </c>
      <c r="AB1819" s="2"/>
    </row>
    <row r="1820" spans="20:28" x14ac:dyDescent="0.25">
      <c r="T1820">
        <f t="shared" si="72"/>
        <v>6</v>
      </c>
      <c r="U1820" t="s">
        <v>199</v>
      </c>
      <c r="V1820" s="3">
        <v>40417.791666666664</v>
      </c>
      <c r="W1820" s="27">
        <v>1</v>
      </c>
      <c r="X1820" s="2">
        <v>45</v>
      </c>
      <c r="Y1820" s="2">
        <v>3.23</v>
      </c>
      <c r="Z1820" s="2">
        <v>73.03</v>
      </c>
      <c r="AA1820">
        <f t="shared" si="73"/>
        <v>-90.536900000000003</v>
      </c>
      <c r="AB1820" s="2"/>
    </row>
    <row r="1821" spans="20:28" x14ac:dyDescent="0.25">
      <c r="T1821">
        <f t="shared" si="72"/>
        <v>6</v>
      </c>
      <c r="V1821" s="3">
        <v>40417.833333333336</v>
      </c>
      <c r="W1821" s="27">
        <v>1</v>
      </c>
      <c r="X1821" s="2">
        <v>45.2</v>
      </c>
      <c r="Y1821" s="2">
        <v>70.97</v>
      </c>
      <c r="Z1821" s="2">
        <v>70.97</v>
      </c>
      <c r="AA1821">
        <f t="shared" si="73"/>
        <v>-1828.8968999999997</v>
      </c>
      <c r="AB1821" s="2"/>
    </row>
    <row r="1822" spans="20:28" x14ac:dyDescent="0.25">
      <c r="T1822">
        <f t="shared" si="72"/>
        <v>6</v>
      </c>
      <c r="V1822" s="3">
        <v>40417.875</v>
      </c>
      <c r="W1822" s="27">
        <v>1</v>
      </c>
      <c r="X1822" s="2">
        <v>45.39</v>
      </c>
      <c r="Y1822" s="2">
        <v>70.97</v>
      </c>
      <c r="Z1822" s="2">
        <v>70.97</v>
      </c>
      <c r="AA1822">
        <f t="shared" si="73"/>
        <v>-1815.4125999999999</v>
      </c>
      <c r="AB1822" s="2"/>
    </row>
    <row r="1823" spans="20:28" x14ac:dyDescent="0.25">
      <c r="T1823">
        <f t="shared" si="72"/>
        <v>6</v>
      </c>
      <c r="V1823" s="3">
        <v>40417.916666666664</v>
      </c>
      <c r="W1823" s="27">
        <v>1</v>
      </c>
      <c r="X1823" s="2">
        <v>44.77</v>
      </c>
      <c r="Y1823" s="2">
        <v>70.97</v>
      </c>
      <c r="Z1823" s="2">
        <v>70.97</v>
      </c>
      <c r="AA1823">
        <f t="shared" si="73"/>
        <v>-1859.4139999999998</v>
      </c>
      <c r="AB1823" s="2"/>
    </row>
    <row r="1824" spans="20:28" x14ac:dyDescent="0.25">
      <c r="T1824">
        <f t="shared" si="72"/>
        <v>6</v>
      </c>
      <c r="V1824" s="3">
        <v>40417.958333333336</v>
      </c>
      <c r="W1824" s="27">
        <v>1</v>
      </c>
      <c r="X1824" s="2">
        <v>44.21</v>
      </c>
      <c r="Y1824" s="2">
        <v>70.97</v>
      </c>
      <c r="Z1824" s="2">
        <v>70.97</v>
      </c>
      <c r="AA1824">
        <f t="shared" si="73"/>
        <v>-1899.1571999999999</v>
      </c>
      <c r="AB1824" s="2"/>
    </row>
    <row r="1825" spans="20:28" x14ac:dyDescent="0.25">
      <c r="T1825">
        <f t="shared" si="72"/>
        <v>7</v>
      </c>
      <c r="V1825" s="3">
        <v>40418</v>
      </c>
      <c r="W1825" s="27">
        <v>1</v>
      </c>
      <c r="X1825" s="2">
        <v>44.94</v>
      </c>
      <c r="Y1825" s="2">
        <v>99.9</v>
      </c>
      <c r="Z1825" s="2">
        <v>99.9</v>
      </c>
      <c r="AA1825">
        <f t="shared" si="73"/>
        <v>-5490.5040000000008</v>
      </c>
    </row>
    <row r="1826" spans="20:28" x14ac:dyDescent="0.25">
      <c r="T1826">
        <f t="shared" si="72"/>
        <v>7</v>
      </c>
      <c r="V1826" s="3">
        <v>40418.041666666664</v>
      </c>
      <c r="W1826" s="27">
        <v>1</v>
      </c>
      <c r="X1826" s="2">
        <v>43.76</v>
      </c>
      <c r="Y1826" s="2">
        <v>99.9</v>
      </c>
      <c r="Z1826" s="2">
        <v>99.9</v>
      </c>
      <c r="AA1826">
        <f t="shared" si="73"/>
        <v>-5608.3860000000013</v>
      </c>
      <c r="AB1826" s="2"/>
    </row>
    <row r="1827" spans="20:28" x14ac:dyDescent="0.25">
      <c r="T1827">
        <f t="shared" si="72"/>
        <v>7</v>
      </c>
      <c r="V1827" s="3">
        <v>40418.083333333336</v>
      </c>
      <c r="W1827" s="27">
        <v>1</v>
      </c>
      <c r="X1827" s="2">
        <v>43.28</v>
      </c>
      <c r="Y1827" s="2">
        <v>99.9</v>
      </c>
      <c r="Z1827" s="2">
        <v>99.9</v>
      </c>
      <c r="AA1827">
        <f t="shared" si="73"/>
        <v>-5656.3380000000006</v>
      </c>
      <c r="AB1827" s="2"/>
    </row>
    <row r="1828" spans="20:28" x14ac:dyDescent="0.25">
      <c r="T1828">
        <f t="shared" si="72"/>
        <v>7</v>
      </c>
      <c r="V1828" s="3">
        <v>40418.125</v>
      </c>
      <c r="W1828" s="27">
        <v>1</v>
      </c>
      <c r="X1828" s="2">
        <v>43.35</v>
      </c>
      <c r="Y1828" s="2">
        <v>99.9</v>
      </c>
      <c r="Z1828" s="2">
        <v>99.9</v>
      </c>
      <c r="AA1828">
        <f t="shared" si="73"/>
        <v>-5649.3450000000012</v>
      </c>
      <c r="AB1828" s="2"/>
    </row>
    <row r="1829" spans="20:28" x14ac:dyDescent="0.25">
      <c r="T1829">
        <f t="shared" si="72"/>
        <v>7</v>
      </c>
      <c r="V1829" s="3">
        <v>40418.166666666664</v>
      </c>
      <c r="W1829" s="27">
        <v>1</v>
      </c>
      <c r="X1829" s="2">
        <v>43.23</v>
      </c>
      <c r="Y1829" s="2">
        <v>99.9</v>
      </c>
      <c r="Z1829" s="2">
        <v>99.9</v>
      </c>
      <c r="AA1829">
        <f t="shared" si="73"/>
        <v>-5661.3330000000014</v>
      </c>
      <c r="AB1829" s="2"/>
    </row>
    <row r="1830" spans="20:28" x14ac:dyDescent="0.25">
      <c r="T1830">
        <f t="shared" si="72"/>
        <v>7</v>
      </c>
      <c r="V1830" s="3">
        <v>40418.208333333336</v>
      </c>
      <c r="W1830" s="27">
        <v>1</v>
      </c>
      <c r="X1830" s="2">
        <v>43.15</v>
      </c>
      <c r="Y1830" s="2">
        <v>99.9</v>
      </c>
      <c r="Z1830" s="2">
        <v>99.9</v>
      </c>
      <c r="AA1830">
        <f t="shared" si="73"/>
        <v>-5669.3250000000007</v>
      </c>
      <c r="AB1830" s="2"/>
    </row>
    <row r="1831" spans="20:28" x14ac:dyDescent="0.25">
      <c r="T1831">
        <f t="shared" si="72"/>
        <v>7</v>
      </c>
      <c r="V1831" s="3">
        <v>40418.25</v>
      </c>
      <c r="W1831" s="27">
        <v>1</v>
      </c>
      <c r="X1831" s="2">
        <v>43.17</v>
      </c>
      <c r="Y1831" s="2">
        <v>99.9</v>
      </c>
      <c r="Z1831" s="2">
        <v>99.9</v>
      </c>
      <c r="AA1831">
        <f t="shared" si="73"/>
        <v>-5667.3270000000011</v>
      </c>
      <c r="AB1831" s="2"/>
    </row>
    <row r="1832" spans="20:28" x14ac:dyDescent="0.25">
      <c r="T1832">
        <f t="shared" si="72"/>
        <v>7</v>
      </c>
      <c r="V1832" s="3">
        <v>40418.291666666664</v>
      </c>
      <c r="W1832" s="27">
        <v>1</v>
      </c>
      <c r="X1832" s="2">
        <v>43.41</v>
      </c>
      <c r="Y1832" s="2">
        <v>99.9</v>
      </c>
      <c r="Z1832" s="2">
        <v>99.9</v>
      </c>
      <c r="AA1832">
        <f t="shared" si="73"/>
        <v>-5643.3510000000015</v>
      </c>
      <c r="AB1832" s="2"/>
    </row>
    <row r="1833" spans="20:28" x14ac:dyDescent="0.25">
      <c r="T1833">
        <f t="shared" si="72"/>
        <v>7</v>
      </c>
      <c r="U1833" t="s">
        <v>199</v>
      </c>
      <c r="V1833" s="3">
        <v>40418.333333333336</v>
      </c>
      <c r="W1833" s="27">
        <v>1</v>
      </c>
      <c r="X1833" s="2">
        <v>44.98</v>
      </c>
      <c r="Y1833" s="2">
        <v>99.9</v>
      </c>
      <c r="Z1833" s="2">
        <v>99.9</v>
      </c>
      <c r="AA1833">
        <f t="shared" si="73"/>
        <v>-5486.5080000000016</v>
      </c>
      <c r="AB1833" s="2"/>
    </row>
    <row r="1834" spans="20:28" x14ac:dyDescent="0.25">
      <c r="T1834">
        <f t="shared" si="72"/>
        <v>7</v>
      </c>
      <c r="U1834" t="s">
        <v>199</v>
      </c>
      <c r="V1834" s="3">
        <v>40418.375</v>
      </c>
      <c r="W1834" s="27">
        <v>1</v>
      </c>
      <c r="X1834" s="2">
        <v>46.71</v>
      </c>
      <c r="Y1834" s="2">
        <v>99.9</v>
      </c>
      <c r="Z1834" s="2">
        <v>99.9</v>
      </c>
      <c r="AA1834">
        <f t="shared" si="73"/>
        <v>-5313.6810000000005</v>
      </c>
      <c r="AB1834" s="2"/>
    </row>
    <row r="1835" spans="20:28" x14ac:dyDescent="0.25">
      <c r="T1835">
        <f t="shared" si="72"/>
        <v>7</v>
      </c>
      <c r="U1835" t="s">
        <v>199</v>
      </c>
      <c r="V1835" s="3">
        <v>40418.416666666664</v>
      </c>
      <c r="W1835" s="27">
        <v>1</v>
      </c>
      <c r="X1835" s="2">
        <v>47.63</v>
      </c>
      <c r="Y1835" s="2">
        <v>99.9</v>
      </c>
      <c r="Z1835" s="2">
        <v>99.9</v>
      </c>
      <c r="AA1835">
        <f t="shared" si="73"/>
        <v>-5221.773000000001</v>
      </c>
      <c r="AB1835" s="2"/>
    </row>
    <row r="1836" spans="20:28" x14ac:dyDescent="0.25">
      <c r="T1836">
        <f t="shared" si="72"/>
        <v>7</v>
      </c>
      <c r="U1836" t="s">
        <v>199</v>
      </c>
      <c r="V1836" s="3">
        <v>40418.458333333336</v>
      </c>
      <c r="W1836" s="27">
        <v>1</v>
      </c>
      <c r="X1836" s="2">
        <v>47.56</v>
      </c>
      <c r="Y1836" s="2">
        <v>99.9</v>
      </c>
      <c r="Z1836" s="2">
        <v>99.9</v>
      </c>
      <c r="AA1836">
        <f t="shared" si="73"/>
        <v>-5228.7660000000005</v>
      </c>
      <c r="AB1836" s="2"/>
    </row>
    <row r="1837" spans="20:28" x14ac:dyDescent="0.25">
      <c r="T1837">
        <f t="shared" si="72"/>
        <v>7</v>
      </c>
      <c r="U1837" t="s">
        <v>199</v>
      </c>
      <c r="V1837" s="3">
        <v>40418.5</v>
      </c>
      <c r="W1837" s="27">
        <v>1</v>
      </c>
      <c r="X1837" s="2">
        <v>47.49</v>
      </c>
      <c r="Y1837" s="2">
        <v>99.9</v>
      </c>
      <c r="Z1837" s="2">
        <v>99.9</v>
      </c>
      <c r="AA1837">
        <f t="shared" si="73"/>
        <v>-5235.7590000000009</v>
      </c>
      <c r="AB1837" s="2"/>
    </row>
    <row r="1838" spans="20:28" x14ac:dyDescent="0.25">
      <c r="T1838">
        <f t="shared" si="72"/>
        <v>7</v>
      </c>
      <c r="U1838" t="s">
        <v>199</v>
      </c>
      <c r="V1838" s="3">
        <v>40418.541666666664</v>
      </c>
      <c r="W1838" s="27">
        <v>1</v>
      </c>
      <c r="X1838" s="2">
        <v>46.1</v>
      </c>
      <c r="Y1838" s="2">
        <v>99.9</v>
      </c>
      <c r="Z1838" s="2">
        <v>99.9</v>
      </c>
      <c r="AA1838">
        <f t="shared" si="73"/>
        <v>-5374.6200000000008</v>
      </c>
      <c r="AB1838" s="2"/>
    </row>
    <row r="1839" spans="20:28" x14ac:dyDescent="0.25">
      <c r="T1839">
        <f t="shared" si="72"/>
        <v>7</v>
      </c>
      <c r="U1839" t="s">
        <v>199</v>
      </c>
      <c r="V1839" s="3">
        <v>40418.583333333336</v>
      </c>
      <c r="W1839" s="27">
        <v>1</v>
      </c>
      <c r="X1839" s="2">
        <v>43.88</v>
      </c>
      <c r="Y1839" s="2">
        <v>99.9</v>
      </c>
      <c r="Z1839" s="2">
        <v>99.9</v>
      </c>
      <c r="AA1839">
        <f t="shared" si="73"/>
        <v>-5596.398000000001</v>
      </c>
      <c r="AB1839" s="2"/>
    </row>
    <row r="1840" spans="20:28" x14ac:dyDescent="0.25">
      <c r="T1840">
        <f t="shared" si="72"/>
        <v>7</v>
      </c>
      <c r="U1840" t="s">
        <v>199</v>
      </c>
      <c r="V1840" s="3">
        <v>40418.625</v>
      </c>
      <c r="W1840" s="27">
        <v>1</v>
      </c>
      <c r="X1840" s="2">
        <v>43.35</v>
      </c>
      <c r="Y1840" s="2">
        <v>99.9</v>
      </c>
      <c r="Z1840" s="2">
        <v>99.9</v>
      </c>
      <c r="AA1840">
        <f t="shared" si="73"/>
        <v>-5649.3450000000012</v>
      </c>
      <c r="AB1840" s="2"/>
    </row>
    <row r="1841" spans="20:28" x14ac:dyDescent="0.25">
      <c r="T1841">
        <f t="shared" si="72"/>
        <v>7</v>
      </c>
      <c r="U1841" t="s">
        <v>199</v>
      </c>
      <c r="V1841" s="3">
        <v>40418.666666666664</v>
      </c>
      <c r="W1841" s="27">
        <v>1</v>
      </c>
      <c r="X1841" s="2">
        <v>43.28</v>
      </c>
      <c r="Y1841" s="2">
        <v>99.9</v>
      </c>
      <c r="Z1841" s="2">
        <v>99.9</v>
      </c>
      <c r="AA1841">
        <f t="shared" si="73"/>
        <v>-5656.3380000000006</v>
      </c>
      <c r="AB1841" s="2"/>
    </row>
    <row r="1842" spans="20:28" x14ac:dyDescent="0.25">
      <c r="T1842">
        <f t="shared" si="72"/>
        <v>7</v>
      </c>
      <c r="U1842" t="s">
        <v>199</v>
      </c>
      <c r="V1842" s="3">
        <v>40418.708333333336</v>
      </c>
      <c r="W1842" s="27">
        <v>1</v>
      </c>
      <c r="X1842" s="2">
        <v>45.1</v>
      </c>
      <c r="Y1842" s="2">
        <v>99.9</v>
      </c>
      <c r="Z1842" s="2">
        <v>99.9</v>
      </c>
      <c r="AA1842">
        <f t="shared" si="73"/>
        <v>-5474.52</v>
      </c>
      <c r="AB1842" s="2"/>
    </row>
    <row r="1843" spans="20:28" x14ac:dyDescent="0.25">
      <c r="T1843">
        <f t="shared" si="72"/>
        <v>7</v>
      </c>
      <c r="U1843" t="s">
        <v>199</v>
      </c>
      <c r="V1843" s="3">
        <v>40418.75</v>
      </c>
      <c r="W1843" s="27">
        <v>1</v>
      </c>
      <c r="X1843" s="2">
        <v>45.97</v>
      </c>
      <c r="Y1843" s="2">
        <v>99.9</v>
      </c>
      <c r="Z1843" s="2">
        <v>99.9</v>
      </c>
      <c r="AA1843">
        <f t="shared" si="73"/>
        <v>-5387.6070000000009</v>
      </c>
      <c r="AB1843" s="2"/>
    </row>
    <row r="1844" spans="20:28" x14ac:dyDescent="0.25">
      <c r="T1844">
        <f t="shared" si="72"/>
        <v>7</v>
      </c>
      <c r="U1844" t="s">
        <v>199</v>
      </c>
      <c r="V1844" s="3">
        <v>40418.791666666664</v>
      </c>
      <c r="W1844" s="27">
        <v>1</v>
      </c>
      <c r="X1844" s="2">
        <v>46.55</v>
      </c>
      <c r="Y1844" s="2">
        <v>99.9</v>
      </c>
      <c r="Z1844" s="2">
        <v>99.9</v>
      </c>
      <c r="AA1844">
        <f t="shared" si="73"/>
        <v>-5329.6650000000009</v>
      </c>
      <c r="AB1844" s="2"/>
    </row>
    <row r="1845" spans="20:28" x14ac:dyDescent="0.25">
      <c r="T1845">
        <f t="shared" si="72"/>
        <v>7</v>
      </c>
      <c r="V1845" s="3">
        <v>40418.833333333336</v>
      </c>
      <c r="W1845" s="27">
        <v>1</v>
      </c>
      <c r="X1845" s="2">
        <v>47.29</v>
      </c>
      <c r="Y1845" s="2">
        <v>99.9</v>
      </c>
      <c r="Z1845" s="2">
        <v>99.9</v>
      </c>
      <c r="AA1845">
        <f t="shared" si="73"/>
        <v>-5255.7390000000014</v>
      </c>
      <c r="AB1845" s="2"/>
    </row>
    <row r="1846" spans="20:28" x14ac:dyDescent="0.25">
      <c r="T1846">
        <f t="shared" si="72"/>
        <v>7</v>
      </c>
      <c r="V1846" s="3">
        <v>40418.875</v>
      </c>
      <c r="W1846" s="27">
        <v>1</v>
      </c>
      <c r="X1846" s="2">
        <v>46.92</v>
      </c>
      <c r="Y1846" s="2">
        <v>99.9</v>
      </c>
      <c r="Z1846" s="2">
        <v>99.9</v>
      </c>
      <c r="AA1846">
        <f t="shared" si="73"/>
        <v>-5292.7020000000011</v>
      </c>
      <c r="AB1846" s="2"/>
    </row>
    <row r="1847" spans="20:28" x14ac:dyDescent="0.25">
      <c r="T1847">
        <f t="shared" si="72"/>
        <v>7</v>
      </c>
      <c r="V1847" s="3">
        <v>40418.916666666664</v>
      </c>
      <c r="W1847" s="27">
        <v>1</v>
      </c>
      <c r="X1847" s="2">
        <v>46.05</v>
      </c>
      <c r="Y1847" s="2">
        <v>99.9</v>
      </c>
      <c r="Z1847" s="2">
        <v>99.9</v>
      </c>
      <c r="AA1847">
        <f t="shared" si="73"/>
        <v>-5379.6150000000016</v>
      </c>
      <c r="AB1847" s="2"/>
    </row>
    <row r="1848" spans="20:28" x14ac:dyDescent="0.25">
      <c r="T1848">
        <f t="shared" si="72"/>
        <v>7</v>
      </c>
      <c r="V1848" s="3">
        <v>40418.958333333336</v>
      </c>
      <c r="W1848" s="27">
        <v>1</v>
      </c>
      <c r="X1848" s="2">
        <v>44.03</v>
      </c>
      <c r="Y1848" s="2">
        <v>99.9</v>
      </c>
      <c r="Z1848" s="2">
        <v>99.9</v>
      </c>
      <c r="AA1848">
        <f t="shared" si="73"/>
        <v>-5581.4130000000005</v>
      </c>
      <c r="AB1848" s="2"/>
    </row>
    <row r="1849" spans="20:28" x14ac:dyDescent="0.25">
      <c r="T1849">
        <f t="shared" si="72"/>
        <v>1</v>
      </c>
      <c r="V1849" s="3">
        <v>40419</v>
      </c>
      <c r="W1849" s="27">
        <v>1</v>
      </c>
      <c r="X1849" s="2">
        <v>44.27</v>
      </c>
      <c r="Y1849" s="2">
        <v>2.31</v>
      </c>
      <c r="Z1849" s="2">
        <v>2.31</v>
      </c>
      <c r="AA1849">
        <f t="shared" si="73"/>
        <v>96.927599999999998</v>
      </c>
    </row>
    <row r="1850" spans="20:28" x14ac:dyDescent="0.25">
      <c r="T1850">
        <f t="shared" si="72"/>
        <v>1</v>
      </c>
      <c r="V1850" s="3">
        <v>40419.041666666664</v>
      </c>
      <c r="W1850" s="27">
        <v>1</v>
      </c>
      <c r="X1850" s="2">
        <v>44.08</v>
      </c>
      <c r="Y1850" s="2">
        <v>2.31</v>
      </c>
      <c r="Z1850" s="2">
        <v>2.31</v>
      </c>
      <c r="AA1850">
        <f t="shared" si="73"/>
        <v>96.488699999999994</v>
      </c>
      <c r="AB1850" s="2"/>
    </row>
    <row r="1851" spans="20:28" x14ac:dyDescent="0.25">
      <c r="T1851">
        <f t="shared" si="72"/>
        <v>1</v>
      </c>
      <c r="V1851" s="3">
        <v>40419.083333333336</v>
      </c>
      <c r="W1851" s="27">
        <v>1</v>
      </c>
      <c r="X1851" s="2">
        <v>43.83</v>
      </c>
      <c r="Y1851" s="2">
        <v>2.31</v>
      </c>
      <c r="Z1851" s="2">
        <v>2.31</v>
      </c>
      <c r="AA1851">
        <f t="shared" si="73"/>
        <v>95.911199999999994</v>
      </c>
      <c r="AB1851" s="2"/>
    </row>
    <row r="1852" spans="20:28" x14ac:dyDescent="0.25">
      <c r="T1852">
        <f t="shared" si="72"/>
        <v>1</v>
      </c>
      <c r="V1852" s="3">
        <v>40419.125</v>
      </c>
      <c r="W1852" s="27">
        <v>1</v>
      </c>
      <c r="X1852" s="2">
        <v>43.64</v>
      </c>
      <c r="Y1852" s="2">
        <v>2.31</v>
      </c>
      <c r="Z1852" s="2">
        <v>2.31</v>
      </c>
      <c r="AA1852">
        <f t="shared" si="73"/>
        <v>95.472300000000004</v>
      </c>
      <c r="AB1852" s="2"/>
    </row>
    <row r="1853" spans="20:28" x14ac:dyDescent="0.25">
      <c r="T1853">
        <f t="shared" si="72"/>
        <v>1</v>
      </c>
      <c r="V1853" s="3">
        <v>40419.166666666664</v>
      </c>
      <c r="W1853" s="27">
        <v>1</v>
      </c>
      <c r="X1853" s="2">
        <v>43.36</v>
      </c>
      <c r="Y1853" s="2">
        <v>2.31</v>
      </c>
      <c r="Z1853" s="2">
        <v>2.31</v>
      </c>
      <c r="AA1853">
        <f t="shared" si="73"/>
        <v>94.825499999999991</v>
      </c>
      <c r="AB1853" s="2"/>
    </row>
    <row r="1854" spans="20:28" x14ac:dyDescent="0.25">
      <c r="T1854">
        <f t="shared" si="72"/>
        <v>1</v>
      </c>
      <c r="V1854" s="3">
        <v>40419.208333333336</v>
      </c>
      <c r="W1854" s="27">
        <v>1</v>
      </c>
      <c r="X1854" s="2">
        <v>42.7</v>
      </c>
      <c r="Y1854" s="2">
        <v>2.31</v>
      </c>
      <c r="Z1854" s="2">
        <v>2.31</v>
      </c>
      <c r="AA1854">
        <f t="shared" si="73"/>
        <v>93.300899999999999</v>
      </c>
      <c r="AB1854" s="2"/>
    </row>
    <row r="1855" spans="20:28" x14ac:dyDescent="0.25">
      <c r="T1855">
        <f t="shared" si="72"/>
        <v>1</v>
      </c>
      <c r="V1855" s="3">
        <v>40419.25</v>
      </c>
      <c r="W1855" s="27">
        <v>1</v>
      </c>
      <c r="X1855" s="2">
        <v>43.09</v>
      </c>
      <c r="Y1855" s="2">
        <v>2.31</v>
      </c>
      <c r="Z1855" s="2">
        <v>2.31</v>
      </c>
      <c r="AA1855">
        <f t="shared" si="73"/>
        <v>94.201800000000006</v>
      </c>
      <c r="AB1855" s="2"/>
    </row>
    <row r="1856" spans="20:28" x14ac:dyDescent="0.25">
      <c r="T1856">
        <f t="shared" si="72"/>
        <v>1</v>
      </c>
      <c r="V1856" s="3">
        <v>40419.291666666664</v>
      </c>
      <c r="W1856" s="27">
        <v>1</v>
      </c>
      <c r="X1856" s="2">
        <v>43.87</v>
      </c>
      <c r="Y1856" s="2">
        <v>2.31</v>
      </c>
      <c r="Z1856" s="2">
        <v>2.31</v>
      </c>
      <c r="AA1856">
        <f t="shared" si="73"/>
        <v>96.003599999999992</v>
      </c>
      <c r="AB1856" s="2"/>
    </row>
    <row r="1857" spans="20:28" x14ac:dyDescent="0.25">
      <c r="T1857">
        <f t="shared" si="72"/>
        <v>1</v>
      </c>
      <c r="U1857" t="s">
        <v>199</v>
      </c>
      <c r="V1857" s="3">
        <v>40419.333333333336</v>
      </c>
      <c r="W1857" s="27">
        <v>1</v>
      </c>
      <c r="X1857" s="2">
        <v>44.42</v>
      </c>
      <c r="Y1857" s="2">
        <v>2.31</v>
      </c>
      <c r="Z1857" s="2">
        <v>2.31</v>
      </c>
      <c r="AA1857">
        <f t="shared" si="73"/>
        <v>97.274100000000004</v>
      </c>
      <c r="AB1857" s="2"/>
    </row>
    <row r="1858" spans="20:28" x14ac:dyDescent="0.25">
      <c r="T1858">
        <f t="shared" ref="T1858:T1921" si="74">WEEKDAY(V1858)</f>
        <v>1</v>
      </c>
      <c r="U1858" t="s">
        <v>199</v>
      </c>
      <c r="V1858" s="3">
        <v>40419.375</v>
      </c>
      <c r="W1858" s="27">
        <v>1</v>
      </c>
      <c r="X1858" s="2">
        <v>45.07</v>
      </c>
      <c r="Y1858" s="2">
        <v>2.31</v>
      </c>
      <c r="Z1858" s="2">
        <v>2.31</v>
      </c>
      <c r="AA1858">
        <f t="shared" ref="AA1858:AA1921" si="75">W1858*Y1858*(X1858-Z1858)</f>
        <v>98.775599999999997</v>
      </c>
      <c r="AB1858" s="2"/>
    </row>
    <row r="1859" spans="20:28" x14ac:dyDescent="0.25">
      <c r="T1859">
        <f t="shared" si="74"/>
        <v>1</v>
      </c>
      <c r="U1859" t="s">
        <v>199</v>
      </c>
      <c r="V1859" s="3">
        <v>40419.416666666664</v>
      </c>
      <c r="W1859" s="27">
        <v>1</v>
      </c>
      <c r="X1859" s="2">
        <v>45.66</v>
      </c>
      <c r="Y1859" s="2">
        <v>2.31</v>
      </c>
      <c r="Z1859" s="2">
        <v>2.31</v>
      </c>
      <c r="AA1859">
        <f t="shared" si="75"/>
        <v>100.13849999999999</v>
      </c>
      <c r="AB1859" s="2"/>
    </row>
    <row r="1860" spans="20:28" x14ac:dyDescent="0.25">
      <c r="T1860">
        <f t="shared" si="74"/>
        <v>1</v>
      </c>
      <c r="U1860" t="s">
        <v>199</v>
      </c>
      <c r="V1860" s="3">
        <v>40419.458333333336</v>
      </c>
      <c r="W1860" s="27">
        <v>1</v>
      </c>
      <c r="X1860" s="2">
        <v>45.85</v>
      </c>
      <c r="Y1860" s="2">
        <v>2.31</v>
      </c>
      <c r="Z1860" s="2">
        <v>2.31</v>
      </c>
      <c r="AA1860">
        <f t="shared" si="75"/>
        <v>100.5774</v>
      </c>
      <c r="AB1860" s="2"/>
    </row>
    <row r="1861" spans="20:28" x14ac:dyDescent="0.25">
      <c r="T1861">
        <f t="shared" si="74"/>
        <v>1</v>
      </c>
      <c r="U1861" t="s">
        <v>199</v>
      </c>
      <c r="V1861" s="3">
        <v>40419.5</v>
      </c>
      <c r="W1861" s="27">
        <v>1</v>
      </c>
      <c r="X1861" s="2">
        <v>45.81</v>
      </c>
      <c r="Y1861" s="2">
        <v>2.31</v>
      </c>
      <c r="Z1861" s="2">
        <v>2.31</v>
      </c>
      <c r="AA1861">
        <f t="shared" si="75"/>
        <v>100.485</v>
      </c>
      <c r="AB1861" s="2"/>
    </row>
    <row r="1862" spans="20:28" x14ac:dyDescent="0.25">
      <c r="T1862">
        <f t="shared" si="74"/>
        <v>1</v>
      </c>
      <c r="U1862" t="s">
        <v>199</v>
      </c>
      <c r="V1862" s="3">
        <v>40419.541666666664</v>
      </c>
      <c r="W1862" s="27">
        <v>1</v>
      </c>
      <c r="X1862" s="2">
        <v>45.64</v>
      </c>
      <c r="Y1862" s="2">
        <v>2.31</v>
      </c>
      <c r="Z1862" s="2">
        <v>2.31</v>
      </c>
      <c r="AA1862">
        <f t="shared" si="75"/>
        <v>100.09229999999999</v>
      </c>
      <c r="AB1862" s="2"/>
    </row>
    <row r="1863" spans="20:28" x14ac:dyDescent="0.25">
      <c r="T1863">
        <f t="shared" si="74"/>
        <v>1</v>
      </c>
      <c r="U1863" t="s">
        <v>199</v>
      </c>
      <c r="V1863" s="3">
        <v>40419.583333333336</v>
      </c>
      <c r="W1863" s="27">
        <v>1</v>
      </c>
      <c r="X1863" s="2">
        <v>45.55</v>
      </c>
      <c r="Y1863" s="2">
        <v>2.31</v>
      </c>
      <c r="Z1863" s="2">
        <v>2.31</v>
      </c>
      <c r="AA1863">
        <f t="shared" si="75"/>
        <v>99.884399999999985</v>
      </c>
      <c r="AB1863" s="2"/>
    </row>
    <row r="1864" spans="20:28" x14ac:dyDescent="0.25">
      <c r="T1864">
        <f t="shared" si="74"/>
        <v>1</v>
      </c>
      <c r="U1864" t="s">
        <v>199</v>
      </c>
      <c r="V1864" s="3">
        <v>40419.625</v>
      </c>
      <c r="W1864" s="27">
        <v>1</v>
      </c>
      <c r="X1864" s="2">
        <v>45.39</v>
      </c>
      <c r="Y1864" s="2">
        <v>2.31</v>
      </c>
      <c r="Z1864" s="2">
        <v>2.31</v>
      </c>
      <c r="AA1864">
        <f t="shared" si="75"/>
        <v>99.514799999999994</v>
      </c>
      <c r="AB1864" s="2"/>
    </row>
    <row r="1865" spans="20:28" x14ac:dyDescent="0.25">
      <c r="T1865">
        <f t="shared" si="74"/>
        <v>1</v>
      </c>
      <c r="U1865" t="s">
        <v>199</v>
      </c>
      <c r="V1865" s="3">
        <v>40419.666666666664</v>
      </c>
      <c r="W1865" s="27">
        <v>1</v>
      </c>
      <c r="X1865" s="2">
        <v>45.51</v>
      </c>
      <c r="Y1865" s="2">
        <v>2.31</v>
      </c>
      <c r="Z1865" s="2">
        <v>2.31</v>
      </c>
      <c r="AA1865">
        <f t="shared" si="75"/>
        <v>99.791999999999987</v>
      </c>
      <c r="AB1865" s="2"/>
    </row>
    <row r="1866" spans="20:28" x14ac:dyDescent="0.25">
      <c r="T1866">
        <f t="shared" si="74"/>
        <v>1</v>
      </c>
      <c r="U1866" t="s">
        <v>199</v>
      </c>
      <c r="V1866" s="3">
        <v>40419.708333333336</v>
      </c>
      <c r="W1866" s="27">
        <v>1</v>
      </c>
      <c r="X1866" s="2">
        <v>45.91</v>
      </c>
      <c r="Y1866" s="2">
        <v>2.31</v>
      </c>
      <c r="Z1866" s="2">
        <v>2.31</v>
      </c>
      <c r="AA1866">
        <f t="shared" si="75"/>
        <v>100.71599999999999</v>
      </c>
      <c r="AB1866" s="2"/>
    </row>
    <row r="1867" spans="20:28" x14ac:dyDescent="0.25">
      <c r="T1867">
        <f t="shared" si="74"/>
        <v>1</v>
      </c>
      <c r="U1867" t="s">
        <v>199</v>
      </c>
      <c r="V1867" s="3">
        <v>40419.75</v>
      </c>
      <c r="W1867" s="27">
        <v>1</v>
      </c>
      <c r="X1867" s="2">
        <v>45.99</v>
      </c>
      <c r="Y1867" s="2">
        <v>2.31</v>
      </c>
      <c r="Z1867" s="2">
        <v>2.31</v>
      </c>
      <c r="AA1867">
        <f t="shared" si="75"/>
        <v>100.9008</v>
      </c>
      <c r="AB1867" s="2"/>
    </row>
    <row r="1868" spans="20:28" x14ac:dyDescent="0.25">
      <c r="T1868">
        <f t="shared" si="74"/>
        <v>1</v>
      </c>
      <c r="U1868" t="s">
        <v>199</v>
      </c>
      <c r="V1868" s="3">
        <v>40419.791666666664</v>
      </c>
      <c r="W1868" s="27">
        <v>1</v>
      </c>
      <c r="X1868" s="2">
        <v>46.16</v>
      </c>
      <c r="Y1868" s="2">
        <v>2.31</v>
      </c>
      <c r="Z1868" s="2">
        <v>2.31</v>
      </c>
      <c r="AA1868">
        <f t="shared" si="75"/>
        <v>101.29349999999999</v>
      </c>
      <c r="AB1868" s="2"/>
    </row>
    <row r="1869" spans="20:28" x14ac:dyDescent="0.25">
      <c r="T1869">
        <f t="shared" si="74"/>
        <v>1</v>
      </c>
      <c r="V1869" s="3">
        <v>40419.833333333336</v>
      </c>
      <c r="W1869" s="27">
        <v>1</v>
      </c>
      <c r="X1869" s="2">
        <v>46.96</v>
      </c>
      <c r="Y1869" s="2">
        <v>2.31</v>
      </c>
      <c r="Z1869" s="2">
        <v>2.31</v>
      </c>
      <c r="AA1869">
        <f t="shared" si="75"/>
        <v>103.14149999999999</v>
      </c>
      <c r="AB1869" s="2"/>
    </row>
    <row r="1870" spans="20:28" x14ac:dyDescent="0.25">
      <c r="T1870">
        <f t="shared" si="74"/>
        <v>1</v>
      </c>
      <c r="V1870" s="3">
        <v>40419.875</v>
      </c>
      <c r="W1870" s="27">
        <v>1</v>
      </c>
      <c r="X1870" s="2">
        <v>46.42</v>
      </c>
      <c r="Y1870" s="2">
        <v>2.31</v>
      </c>
      <c r="Z1870" s="2">
        <v>2.31</v>
      </c>
      <c r="AA1870">
        <f t="shared" si="75"/>
        <v>101.89409999999999</v>
      </c>
      <c r="AB1870" s="2"/>
    </row>
    <row r="1871" spans="20:28" x14ac:dyDescent="0.25">
      <c r="T1871">
        <f t="shared" si="74"/>
        <v>1</v>
      </c>
      <c r="V1871" s="3">
        <v>40419.916666666664</v>
      </c>
      <c r="W1871" s="27">
        <v>1</v>
      </c>
      <c r="X1871" s="2">
        <v>45.48</v>
      </c>
      <c r="Y1871" s="2">
        <v>2.31</v>
      </c>
      <c r="Z1871" s="2">
        <v>2.31</v>
      </c>
      <c r="AA1871">
        <f t="shared" si="75"/>
        <v>99.722699999999989</v>
      </c>
      <c r="AB1871" s="2"/>
    </row>
    <row r="1872" spans="20:28" x14ac:dyDescent="0.25">
      <c r="T1872">
        <f t="shared" si="74"/>
        <v>1</v>
      </c>
      <c r="V1872" s="3">
        <v>40419.958333333336</v>
      </c>
      <c r="W1872" s="27">
        <v>1</v>
      </c>
      <c r="X1872" s="2">
        <v>43.12</v>
      </c>
      <c r="Y1872" s="2">
        <v>2.31</v>
      </c>
      <c r="Z1872" s="2">
        <v>2.31</v>
      </c>
      <c r="AA1872">
        <f t="shared" si="75"/>
        <v>94.27109999999999</v>
      </c>
      <c r="AB1872" s="2"/>
    </row>
    <row r="1873" spans="20:28" x14ac:dyDescent="0.25">
      <c r="T1873">
        <f t="shared" si="74"/>
        <v>2</v>
      </c>
      <c r="V1873" s="3">
        <v>40420</v>
      </c>
      <c r="W1873" s="27">
        <v>1</v>
      </c>
      <c r="X1873" s="2">
        <v>45.1</v>
      </c>
      <c r="Y1873" s="2">
        <v>80.319999999999993</v>
      </c>
      <c r="Z1873" s="2">
        <v>80.319999999999993</v>
      </c>
      <c r="AA1873">
        <f t="shared" si="75"/>
        <v>-2828.8703999999989</v>
      </c>
    </row>
    <row r="1874" spans="20:28" x14ac:dyDescent="0.25">
      <c r="T1874">
        <f t="shared" si="74"/>
        <v>2</v>
      </c>
      <c r="V1874" s="3">
        <v>40420.041666666664</v>
      </c>
      <c r="W1874" s="27">
        <v>1</v>
      </c>
      <c r="X1874" s="2">
        <v>44.83</v>
      </c>
      <c r="Y1874" s="2">
        <v>80.319999999999993</v>
      </c>
      <c r="Z1874" s="2">
        <v>80.319999999999993</v>
      </c>
      <c r="AA1874">
        <f t="shared" si="75"/>
        <v>-2850.5567999999994</v>
      </c>
      <c r="AB1874" s="2"/>
    </row>
    <row r="1875" spans="20:28" x14ac:dyDescent="0.25">
      <c r="T1875">
        <f t="shared" si="74"/>
        <v>2</v>
      </c>
      <c r="V1875" s="3">
        <v>40420.083333333336</v>
      </c>
      <c r="W1875" s="27">
        <v>1</v>
      </c>
      <c r="X1875" s="2">
        <v>44.45</v>
      </c>
      <c r="Y1875" s="2">
        <v>80.319999999999993</v>
      </c>
      <c r="Z1875" s="2">
        <v>80.319999999999993</v>
      </c>
      <c r="AA1875">
        <f t="shared" si="75"/>
        <v>-2881.078399999999</v>
      </c>
      <c r="AB1875" s="2"/>
    </row>
    <row r="1876" spans="20:28" x14ac:dyDescent="0.25">
      <c r="T1876">
        <f t="shared" si="74"/>
        <v>2</v>
      </c>
      <c r="V1876" s="3">
        <v>40420.125</v>
      </c>
      <c r="W1876" s="27">
        <v>1</v>
      </c>
      <c r="X1876" s="2">
        <v>44.56</v>
      </c>
      <c r="Y1876" s="2">
        <v>80.319999999999993</v>
      </c>
      <c r="Z1876" s="2">
        <v>80.319999999999993</v>
      </c>
      <c r="AA1876">
        <f t="shared" si="75"/>
        <v>-2872.243199999999</v>
      </c>
      <c r="AB1876" s="2"/>
    </row>
    <row r="1877" spans="20:28" x14ac:dyDescent="0.25">
      <c r="T1877">
        <f t="shared" si="74"/>
        <v>2</v>
      </c>
      <c r="V1877" s="3">
        <v>40420.166666666664</v>
      </c>
      <c r="W1877" s="27">
        <v>1</v>
      </c>
      <c r="X1877" s="2">
        <v>44.99</v>
      </c>
      <c r="Y1877" s="2">
        <v>80.319999999999993</v>
      </c>
      <c r="Z1877" s="2">
        <v>80.319999999999993</v>
      </c>
      <c r="AA1877">
        <f t="shared" si="75"/>
        <v>-2837.7055999999989</v>
      </c>
      <c r="AB1877" s="2"/>
    </row>
    <row r="1878" spans="20:28" x14ac:dyDescent="0.25">
      <c r="T1878">
        <f t="shared" si="74"/>
        <v>2</v>
      </c>
      <c r="V1878" s="3">
        <v>40420.208333333336</v>
      </c>
      <c r="W1878" s="27">
        <v>1</v>
      </c>
      <c r="X1878" s="2">
        <v>45.28</v>
      </c>
      <c r="Y1878" s="2">
        <v>80.319999999999993</v>
      </c>
      <c r="Z1878" s="2">
        <v>80.319999999999993</v>
      </c>
      <c r="AA1878">
        <f t="shared" si="75"/>
        <v>-2814.4127999999992</v>
      </c>
      <c r="AB1878" s="2"/>
    </row>
    <row r="1879" spans="20:28" x14ac:dyDescent="0.25">
      <c r="T1879">
        <f t="shared" si="74"/>
        <v>2</v>
      </c>
      <c r="V1879" s="3">
        <v>40420.25</v>
      </c>
      <c r="W1879" s="27">
        <v>1</v>
      </c>
      <c r="X1879" s="2">
        <v>46.36</v>
      </c>
      <c r="Y1879" s="2">
        <v>80.319999999999993</v>
      </c>
      <c r="Z1879" s="2">
        <v>80.319999999999993</v>
      </c>
      <c r="AA1879">
        <f t="shared" si="75"/>
        <v>-2727.6671999999994</v>
      </c>
      <c r="AB1879" s="2"/>
    </row>
    <row r="1880" spans="20:28" x14ac:dyDescent="0.25">
      <c r="T1880">
        <f t="shared" si="74"/>
        <v>2</v>
      </c>
      <c r="V1880" s="3">
        <v>40420.291666666664</v>
      </c>
      <c r="W1880" s="27">
        <v>1</v>
      </c>
      <c r="X1880" s="2">
        <v>47.27</v>
      </c>
      <c r="Y1880" s="2">
        <v>80.319999999999993</v>
      </c>
      <c r="Z1880" s="2">
        <v>80.319999999999993</v>
      </c>
      <c r="AA1880">
        <f t="shared" si="75"/>
        <v>-2654.5759999999991</v>
      </c>
      <c r="AB1880" s="2"/>
    </row>
    <row r="1881" spans="20:28" x14ac:dyDescent="0.25">
      <c r="T1881">
        <f t="shared" si="74"/>
        <v>2</v>
      </c>
      <c r="U1881" t="s">
        <v>199</v>
      </c>
      <c r="V1881" s="3">
        <v>40420.333333333336</v>
      </c>
      <c r="W1881" s="27">
        <v>1</v>
      </c>
      <c r="X1881" s="2">
        <v>47.86</v>
      </c>
      <c r="Y1881" s="2">
        <v>4.05</v>
      </c>
      <c r="Z1881" s="2">
        <v>51.42</v>
      </c>
      <c r="AA1881">
        <f t="shared" si="75"/>
        <v>-14.418000000000008</v>
      </c>
      <c r="AB1881" s="2"/>
    </row>
    <row r="1882" spans="20:28" x14ac:dyDescent="0.25">
      <c r="T1882">
        <f t="shared" si="74"/>
        <v>2</v>
      </c>
      <c r="U1882" t="s">
        <v>199</v>
      </c>
      <c r="V1882" s="3">
        <v>40420.375</v>
      </c>
      <c r="W1882" s="27">
        <v>1</v>
      </c>
      <c r="X1882" s="2">
        <v>47.92</v>
      </c>
      <c r="Y1882" s="2">
        <v>4.05</v>
      </c>
      <c r="Z1882" s="2">
        <v>51.42</v>
      </c>
      <c r="AA1882">
        <f t="shared" si="75"/>
        <v>-14.174999999999999</v>
      </c>
      <c r="AB1882" s="2"/>
    </row>
    <row r="1883" spans="20:28" x14ac:dyDescent="0.25">
      <c r="T1883">
        <f t="shared" si="74"/>
        <v>2</v>
      </c>
      <c r="U1883" t="s">
        <v>199</v>
      </c>
      <c r="V1883" s="3">
        <v>40420.416666666664</v>
      </c>
      <c r="W1883" s="27">
        <v>1</v>
      </c>
      <c r="X1883" s="2">
        <v>47.91</v>
      </c>
      <c r="Y1883" s="2">
        <v>4.05</v>
      </c>
      <c r="Z1883" s="2">
        <v>51.42</v>
      </c>
      <c r="AA1883">
        <f t="shared" si="75"/>
        <v>-14.21550000000002</v>
      </c>
      <c r="AB1883" s="2"/>
    </row>
    <row r="1884" spans="20:28" x14ac:dyDescent="0.25">
      <c r="T1884">
        <f t="shared" si="74"/>
        <v>2</v>
      </c>
      <c r="U1884" t="s">
        <v>199</v>
      </c>
      <c r="V1884" s="3">
        <v>40420.458333333336</v>
      </c>
      <c r="W1884" s="27">
        <v>1</v>
      </c>
      <c r="X1884" s="2">
        <v>47.8</v>
      </c>
      <c r="Y1884" s="2">
        <v>4.05</v>
      </c>
      <c r="Z1884" s="2">
        <v>51.42</v>
      </c>
      <c r="AA1884">
        <f t="shared" si="75"/>
        <v>-14.661000000000017</v>
      </c>
      <c r="AB1884" s="2"/>
    </row>
    <row r="1885" spans="20:28" x14ac:dyDescent="0.25">
      <c r="T1885">
        <f t="shared" si="74"/>
        <v>2</v>
      </c>
      <c r="U1885" t="s">
        <v>199</v>
      </c>
      <c r="V1885" s="3">
        <v>40420.5</v>
      </c>
      <c r="W1885" s="27">
        <v>1</v>
      </c>
      <c r="X1885" s="2">
        <v>47.75</v>
      </c>
      <c r="Y1885" s="2">
        <v>4.05</v>
      </c>
      <c r="Z1885" s="2">
        <v>51.42</v>
      </c>
      <c r="AA1885">
        <f t="shared" si="75"/>
        <v>-14.863500000000005</v>
      </c>
      <c r="AB1885" s="2"/>
    </row>
    <row r="1886" spans="20:28" x14ac:dyDescent="0.25">
      <c r="T1886">
        <f t="shared" si="74"/>
        <v>2</v>
      </c>
      <c r="U1886" t="s">
        <v>199</v>
      </c>
      <c r="V1886" s="3">
        <v>40420.541666666664</v>
      </c>
      <c r="W1886" s="27">
        <v>1</v>
      </c>
      <c r="X1886" s="2">
        <v>47.7</v>
      </c>
      <c r="Y1886" s="2">
        <v>4.05</v>
      </c>
      <c r="Z1886" s="2">
        <v>51.42</v>
      </c>
      <c r="AA1886">
        <f t="shared" si="75"/>
        <v>-15.065999999999995</v>
      </c>
      <c r="AB1886" s="2"/>
    </row>
    <row r="1887" spans="20:28" x14ac:dyDescent="0.25">
      <c r="T1887">
        <f t="shared" si="74"/>
        <v>2</v>
      </c>
      <c r="U1887" t="s">
        <v>199</v>
      </c>
      <c r="V1887" s="3">
        <v>40420.583333333336</v>
      </c>
      <c r="W1887" s="27">
        <v>1</v>
      </c>
      <c r="X1887" s="2">
        <v>47.67</v>
      </c>
      <c r="Y1887" s="2">
        <v>4.05</v>
      </c>
      <c r="Z1887" s="2">
        <v>51.42</v>
      </c>
      <c r="AA1887">
        <f t="shared" si="75"/>
        <v>-15.1875</v>
      </c>
      <c r="AB1887" s="2"/>
    </row>
    <row r="1888" spans="20:28" x14ac:dyDescent="0.25">
      <c r="T1888">
        <f t="shared" si="74"/>
        <v>2</v>
      </c>
      <c r="U1888" t="s">
        <v>199</v>
      </c>
      <c r="V1888" s="3">
        <v>40420.625</v>
      </c>
      <c r="W1888" s="27">
        <v>1</v>
      </c>
      <c r="X1888" s="2">
        <v>47.59</v>
      </c>
      <c r="Y1888" s="2">
        <v>4.05</v>
      </c>
      <c r="Z1888" s="2">
        <v>51.42</v>
      </c>
      <c r="AA1888">
        <f t="shared" si="75"/>
        <v>-15.511499999999993</v>
      </c>
      <c r="AB1888" s="2"/>
    </row>
    <row r="1889" spans="20:28" x14ac:dyDescent="0.25">
      <c r="T1889">
        <f t="shared" si="74"/>
        <v>2</v>
      </c>
      <c r="U1889" t="s">
        <v>199</v>
      </c>
      <c r="V1889" s="3">
        <v>40420.666666666664</v>
      </c>
      <c r="W1889" s="27">
        <v>1</v>
      </c>
      <c r="X1889" s="2">
        <v>47.7</v>
      </c>
      <c r="Y1889" s="2">
        <v>4.05</v>
      </c>
      <c r="Z1889" s="2">
        <v>51.42</v>
      </c>
      <c r="AA1889">
        <f t="shared" si="75"/>
        <v>-15.065999999999995</v>
      </c>
      <c r="AB1889" s="2"/>
    </row>
    <row r="1890" spans="20:28" x14ac:dyDescent="0.25">
      <c r="T1890">
        <f t="shared" si="74"/>
        <v>2</v>
      </c>
      <c r="U1890" t="s">
        <v>199</v>
      </c>
      <c r="V1890" s="3">
        <v>40420.708333333336</v>
      </c>
      <c r="W1890" s="27">
        <v>1</v>
      </c>
      <c r="X1890" s="2">
        <v>47.62</v>
      </c>
      <c r="Y1890" s="2">
        <v>4.05</v>
      </c>
      <c r="Z1890" s="2">
        <v>51.42</v>
      </c>
      <c r="AA1890">
        <f t="shared" si="75"/>
        <v>-15.390000000000017</v>
      </c>
      <c r="AB1890" s="2"/>
    </row>
    <row r="1891" spans="20:28" x14ac:dyDescent="0.25">
      <c r="T1891">
        <f t="shared" si="74"/>
        <v>2</v>
      </c>
      <c r="U1891" t="s">
        <v>199</v>
      </c>
      <c r="V1891" s="3">
        <v>40420.75</v>
      </c>
      <c r="W1891" s="27">
        <v>1</v>
      </c>
      <c r="X1891" s="2">
        <v>47.65</v>
      </c>
      <c r="Y1891" s="2">
        <v>4.05</v>
      </c>
      <c r="Z1891" s="2">
        <v>51.42</v>
      </c>
      <c r="AA1891">
        <f t="shared" si="75"/>
        <v>-15.268500000000012</v>
      </c>
      <c r="AB1891" s="2"/>
    </row>
    <row r="1892" spans="20:28" x14ac:dyDescent="0.25">
      <c r="T1892">
        <f t="shared" si="74"/>
        <v>2</v>
      </c>
      <c r="U1892" t="s">
        <v>199</v>
      </c>
      <c r="V1892" s="3">
        <v>40420.791666666664</v>
      </c>
      <c r="W1892" s="27">
        <v>1</v>
      </c>
      <c r="X1892" s="2">
        <v>47.64</v>
      </c>
      <c r="Y1892" s="2">
        <v>4.05</v>
      </c>
      <c r="Z1892" s="2">
        <v>51.42</v>
      </c>
      <c r="AA1892">
        <f t="shared" si="75"/>
        <v>-15.309000000000005</v>
      </c>
      <c r="AB1892" s="2"/>
    </row>
    <row r="1893" spans="20:28" x14ac:dyDescent="0.25">
      <c r="T1893">
        <f t="shared" si="74"/>
        <v>2</v>
      </c>
      <c r="V1893" s="3">
        <v>40420.833333333336</v>
      </c>
      <c r="W1893" s="27">
        <v>1</v>
      </c>
      <c r="X1893" s="2">
        <v>47.7</v>
      </c>
      <c r="Y1893" s="2">
        <v>80.319999999999993</v>
      </c>
      <c r="Z1893" s="2">
        <v>80.319999999999993</v>
      </c>
      <c r="AA1893">
        <f t="shared" si="75"/>
        <v>-2620.038399999999</v>
      </c>
      <c r="AB1893" s="2"/>
    </row>
    <row r="1894" spans="20:28" x14ac:dyDescent="0.25">
      <c r="T1894">
        <f t="shared" si="74"/>
        <v>2</v>
      </c>
      <c r="V1894" s="3">
        <v>40420.875</v>
      </c>
      <c r="W1894" s="27">
        <v>1</v>
      </c>
      <c r="X1894" s="2">
        <v>47.72</v>
      </c>
      <c r="Y1894" s="2">
        <v>80.319999999999993</v>
      </c>
      <c r="Z1894" s="2">
        <v>80.319999999999993</v>
      </c>
      <c r="AA1894">
        <f t="shared" si="75"/>
        <v>-2618.4319999999993</v>
      </c>
      <c r="AB1894" s="2"/>
    </row>
    <row r="1895" spans="20:28" x14ac:dyDescent="0.25">
      <c r="T1895">
        <f t="shared" si="74"/>
        <v>2</v>
      </c>
      <c r="V1895" s="3">
        <v>40420.916666666664</v>
      </c>
      <c r="W1895" s="27">
        <v>1</v>
      </c>
      <c r="X1895" s="2">
        <v>47.08</v>
      </c>
      <c r="Y1895" s="2">
        <v>80.319999999999993</v>
      </c>
      <c r="Z1895" s="2">
        <v>80.319999999999993</v>
      </c>
      <c r="AA1895">
        <f t="shared" si="75"/>
        <v>-2669.8367999999996</v>
      </c>
      <c r="AB1895" s="2"/>
    </row>
    <row r="1896" spans="20:28" x14ac:dyDescent="0.25">
      <c r="T1896">
        <f t="shared" si="74"/>
        <v>2</v>
      </c>
      <c r="V1896" s="3">
        <v>40420.958333333336</v>
      </c>
      <c r="W1896" s="27">
        <v>1</v>
      </c>
      <c r="X1896" s="2">
        <v>46.33</v>
      </c>
      <c r="Y1896" s="2">
        <v>80.319999999999993</v>
      </c>
      <c r="Z1896" s="2">
        <v>80.319999999999993</v>
      </c>
      <c r="AA1896">
        <f t="shared" si="75"/>
        <v>-2730.0767999999994</v>
      </c>
      <c r="AB1896" s="2"/>
    </row>
    <row r="1897" spans="20:28" x14ac:dyDescent="0.25">
      <c r="T1897">
        <f t="shared" si="74"/>
        <v>3</v>
      </c>
      <c r="V1897" s="3">
        <v>40421</v>
      </c>
      <c r="W1897" s="27">
        <v>1</v>
      </c>
      <c r="X1897" s="2">
        <v>46.21</v>
      </c>
      <c r="Y1897" s="2">
        <v>94.4</v>
      </c>
      <c r="Z1897" s="2">
        <v>94.4</v>
      </c>
      <c r="AA1897">
        <f t="shared" si="75"/>
        <v>-4549.1360000000004</v>
      </c>
    </row>
    <row r="1898" spans="20:28" x14ac:dyDescent="0.25">
      <c r="T1898">
        <f t="shared" si="74"/>
        <v>3</v>
      </c>
      <c r="V1898" s="3">
        <v>40421.041666666664</v>
      </c>
      <c r="W1898" s="27">
        <v>1</v>
      </c>
      <c r="X1898" s="2">
        <v>46.04</v>
      </c>
      <c r="Y1898" s="2">
        <v>94.4</v>
      </c>
      <c r="Z1898" s="2">
        <v>94.4</v>
      </c>
      <c r="AA1898">
        <f t="shared" si="75"/>
        <v>-4565.1840000000011</v>
      </c>
      <c r="AB1898" s="2"/>
    </row>
    <row r="1899" spans="20:28" x14ac:dyDescent="0.25">
      <c r="T1899">
        <f t="shared" si="74"/>
        <v>3</v>
      </c>
      <c r="V1899" s="3">
        <v>40421.083333333336</v>
      </c>
      <c r="W1899" s="27">
        <v>1</v>
      </c>
      <c r="X1899" s="2">
        <v>45.98</v>
      </c>
      <c r="Y1899" s="2">
        <v>94.4</v>
      </c>
      <c r="Z1899" s="2">
        <v>94.4</v>
      </c>
      <c r="AA1899">
        <f t="shared" si="75"/>
        <v>-4570.8480000000009</v>
      </c>
      <c r="AB1899" s="2"/>
    </row>
    <row r="1900" spans="20:28" x14ac:dyDescent="0.25">
      <c r="T1900">
        <f t="shared" si="74"/>
        <v>3</v>
      </c>
      <c r="V1900" s="3">
        <v>40421.125</v>
      </c>
      <c r="W1900" s="27">
        <v>1</v>
      </c>
      <c r="X1900" s="2">
        <v>45.97</v>
      </c>
      <c r="Y1900" s="2">
        <v>94.4</v>
      </c>
      <c r="Z1900" s="2">
        <v>94.4</v>
      </c>
      <c r="AA1900">
        <f t="shared" si="75"/>
        <v>-4571.7920000000013</v>
      </c>
      <c r="AB1900" s="2"/>
    </row>
    <row r="1901" spans="20:28" x14ac:dyDescent="0.25">
      <c r="T1901">
        <f t="shared" si="74"/>
        <v>3</v>
      </c>
      <c r="V1901" s="3">
        <v>40421.166666666664</v>
      </c>
      <c r="W1901" s="27">
        <v>1</v>
      </c>
      <c r="X1901" s="2">
        <v>46.04</v>
      </c>
      <c r="Y1901" s="2">
        <v>94.4</v>
      </c>
      <c r="Z1901" s="2">
        <v>94.4</v>
      </c>
      <c r="AA1901">
        <f t="shared" si="75"/>
        <v>-4565.1840000000011</v>
      </c>
      <c r="AB1901" s="2"/>
    </row>
    <row r="1902" spans="20:28" x14ac:dyDescent="0.25">
      <c r="T1902">
        <f t="shared" si="74"/>
        <v>3</v>
      </c>
      <c r="V1902" s="3">
        <v>40421.208333333336</v>
      </c>
      <c r="W1902" s="27">
        <v>1</v>
      </c>
      <c r="X1902" s="2">
        <v>46.52</v>
      </c>
      <c r="Y1902" s="2">
        <v>94.4</v>
      </c>
      <c r="Z1902" s="2">
        <v>94.4</v>
      </c>
      <c r="AA1902">
        <f t="shared" si="75"/>
        <v>-4519.8720000000003</v>
      </c>
      <c r="AB1902" s="2"/>
    </row>
    <row r="1903" spans="20:28" x14ac:dyDescent="0.25">
      <c r="T1903">
        <f t="shared" si="74"/>
        <v>3</v>
      </c>
      <c r="V1903" s="3">
        <v>40421.25</v>
      </c>
      <c r="W1903" s="27">
        <v>1</v>
      </c>
      <c r="X1903" s="2">
        <v>47.62</v>
      </c>
      <c r="Y1903" s="2">
        <v>94.4</v>
      </c>
      <c r="Z1903" s="2">
        <v>94.4</v>
      </c>
      <c r="AA1903">
        <f t="shared" si="75"/>
        <v>-4416.0320000000011</v>
      </c>
      <c r="AB1903" s="2"/>
    </row>
    <row r="1904" spans="20:28" x14ac:dyDescent="0.25">
      <c r="T1904">
        <f t="shared" si="74"/>
        <v>3</v>
      </c>
      <c r="V1904" s="3">
        <v>40421.291666666664</v>
      </c>
      <c r="W1904" s="27">
        <v>1</v>
      </c>
      <c r="X1904" s="2">
        <v>48.21</v>
      </c>
      <c r="Y1904" s="2">
        <v>94.4</v>
      </c>
      <c r="Z1904" s="2">
        <v>94.4</v>
      </c>
      <c r="AA1904">
        <f t="shared" si="75"/>
        <v>-4360.3360000000011</v>
      </c>
      <c r="AB1904" s="2"/>
    </row>
    <row r="1905" spans="20:28" x14ac:dyDescent="0.25">
      <c r="T1905">
        <f t="shared" si="74"/>
        <v>3</v>
      </c>
      <c r="U1905" t="s">
        <v>199</v>
      </c>
      <c r="V1905" s="3">
        <v>40421.333333333336</v>
      </c>
      <c r="W1905" s="27">
        <v>1</v>
      </c>
      <c r="X1905" s="2">
        <v>48.43</v>
      </c>
      <c r="Y1905" s="2">
        <v>2.0299999999999998</v>
      </c>
      <c r="Z1905" s="2">
        <v>13.18</v>
      </c>
      <c r="AA1905">
        <f t="shared" si="75"/>
        <v>71.55749999999999</v>
      </c>
      <c r="AB1905" s="2"/>
    </row>
    <row r="1906" spans="20:28" x14ac:dyDescent="0.25">
      <c r="T1906">
        <f t="shared" si="74"/>
        <v>3</v>
      </c>
      <c r="U1906" t="s">
        <v>199</v>
      </c>
      <c r="V1906" s="3">
        <v>40421.375</v>
      </c>
      <c r="W1906" s="27">
        <v>1</v>
      </c>
      <c r="X1906" s="2">
        <v>48.43</v>
      </c>
      <c r="Y1906" s="2">
        <v>2.0299999999999998</v>
      </c>
      <c r="Z1906" s="2">
        <v>13.18</v>
      </c>
      <c r="AA1906">
        <f t="shared" si="75"/>
        <v>71.55749999999999</v>
      </c>
      <c r="AB1906" s="2"/>
    </row>
    <row r="1907" spans="20:28" x14ac:dyDescent="0.25">
      <c r="T1907">
        <f t="shared" si="74"/>
        <v>3</v>
      </c>
      <c r="U1907" t="s">
        <v>199</v>
      </c>
      <c r="V1907" s="3">
        <v>40421.416666666664</v>
      </c>
      <c r="W1907" s="27">
        <v>1</v>
      </c>
      <c r="X1907" s="2">
        <v>48.37</v>
      </c>
      <c r="Y1907" s="2">
        <v>2.0299999999999998</v>
      </c>
      <c r="Z1907" s="2">
        <v>13.18</v>
      </c>
      <c r="AA1907">
        <f t="shared" si="75"/>
        <v>71.435699999999983</v>
      </c>
      <c r="AB1907" s="2"/>
    </row>
    <row r="1908" spans="20:28" x14ac:dyDescent="0.25">
      <c r="T1908">
        <f t="shared" si="74"/>
        <v>3</v>
      </c>
      <c r="U1908" t="s">
        <v>199</v>
      </c>
      <c r="V1908" s="3">
        <v>40421.458333333336</v>
      </c>
      <c r="W1908" s="27">
        <v>1</v>
      </c>
      <c r="X1908" s="2">
        <v>48.24</v>
      </c>
      <c r="Y1908" s="2">
        <v>2.0299999999999998</v>
      </c>
      <c r="Z1908" s="2">
        <v>13.18</v>
      </c>
      <c r="AA1908">
        <f t="shared" si="75"/>
        <v>71.171800000000005</v>
      </c>
      <c r="AB1908" s="2"/>
    </row>
    <row r="1909" spans="20:28" x14ac:dyDescent="0.25">
      <c r="T1909">
        <f t="shared" si="74"/>
        <v>3</v>
      </c>
      <c r="U1909" t="s">
        <v>199</v>
      </c>
      <c r="V1909" s="3">
        <v>40421.5</v>
      </c>
      <c r="W1909" s="27">
        <v>1</v>
      </c>
      <c r="X1909" s="2">
        <v>48.13</v>
      </c>
      <c r="Y1909" s="2">
        <v>2.0299999999999998</v>
      </c>
      <c r="Z1909" s="2">
        <v>13.18</v>
      </c>
      <c r="AA1909">
        <f t="shared" si="75"/>
        <v>70.948499999999996</v>
      </c>
      <c r="AB1909" s="2"/>
    </row>
    <row r="1910" spans="20:28" x14ac:dyDescent="0.25">
      <c r="T1910">
        <f t="shared" si="74"/>
        <v>3</v>
      </c>
      <c r="U1910" t="s">
        <v>199</v>
      </c>
      <c r="V1910" s="3">
        <v>40421.541666666664</v>
      </c>
      <c r="W1910" s="27">
        <v>1</v>
      </c>
      <c r="X1910" s="2">
        <v>48.08</v>
      </c>
      <c r="Y1910" s="2">
        <v>2.0299999999999998</v>
      </c>
      <c r="Z1910" s="2">
        <v>13.18</v>
      </c>
      <c r="AA1910">
        <f t="shared" si="75"/>
        <v>70.846999999999994</v>
      </c>
      <c r="AB1910" s="2"/>
    </row>
    <row r="1911" spans="20:28" x14ac:dyDescent="0.25">
      <c r="T1911">
        <f t="shared" si="74"/>
        <v>3</v>
      </c>
      <c r="U1911" t="s">
        <v>199</v>
      </c>
      <c r="V1911" s="3">
        <v>40421.583333333336</v>
      </c>
      <c r="W1911" s="27">
        <v>1</v>
      </c>
      <c r="X1911" s="2">
        <v>48.49</v>
      </c>
      <c r="Y1911" s="2">
        <v>2.0299999999999998</v>
      </c>
      <c r="Z1911" s="2">
        <v>13.18</v>
      </c>
      <c r="AA1911">
        <f t="shared" si="75"/>
        <v>71.679299999999998</v>
      </c>
      <c r="AB1911" s="2"/>
    </row>
    <row r="1912" spans="20:28" x14ac:dyDescent="0.25">
      <c r="T1912">
        <f t="shared" si="74"/>
        <v>3</v>
      </c>
      <c r="U1912" t="s">
        <v>199</v>
      </c>
      <c r="V1912" s="3">
        <v>40421.625</v>
      </c>
      <c r="W1912" s="27">
        <v>1</v>
      </c>
      <c r="X1912" s="2">
        <v>48.46</v>
      </c>
      <c r="Y1912" s="2">
        <v>2.0299999999999998</v>
      </c>
      <c r="Z1912" s="2">
        <v>13.18</v>
      </c>
      <c r="AA1912">
        <f t="shared" si="75"/>
        <v>71.618399999999994</v>
      </c>
      <c r="AB1912" s="2"/>
    </row>
    <row r="1913" spans="20:28" x14ac:dyDescent="0.25">
      <c r="T1913">
        <f t="shared" si="74"/>
        <v>3</v>
      </c>
      <c r="U1913" t="s">
        <v>199</v>
      </c>
      <c r="V1913" s="3">
        <v>40421.666666666664</v>
      </c>
      <c r="W1913" s="27">
        <v>1</v>
      </c>
      <c r="X1913" s="2">
        <v>48.72</v>
      </c>
      <c r="Y1913" s="2">
        <v>2.0299999999999998</v>
      </c>
      <c r="Z1913" s="2">
        <v>13.18</v>
      </c>
      <c r="AA1913">
        <f t="shared" si="75"/>
        <v>72.146199999999993</v>
      </c>
      <c r="AB1913" s="2"/>
    </row>
    <row r="1914" spans="20:28" x14ac:dyDescent="0.25">
      <c r="T1914">
        <f t="shared" si="74"/>
        <v>3</v>
      </c>
      <c r="U1914" t="s">
        <v>199</v>
      </c>
      <c r="V1914" s="3">
        <v>40421.708333333336</v>
      </c>
      <c r="W1914" s="27">
        <v>1</v>
      </c>
      <c r="X1914" s="2">
        <v>48.62</v>
      </c>
      <c r="Y1914" s="2">
        <v>2.0299999999999998</v>
      </c>
      <c r="Z1914" s="2">
        <v>13.18</v>
      </c>
      <c r="AA1914">
        <f t="shared" si="75"/>
        <v>71.94319999999999</v>
      </c>
      <c r="AB1914" s="2"/>
    </row>
    <row r="1915" spans="20:28" x14ac:dyDescent="0.25">
      <c r="T1915">
        <f t="shared" si="74"/>
        <v>3</v>
      </c>
      <c r="U1915" t="s">
        <v>199</v>
      </c>
      <c r="V1915" s="3">
        <v>40421.75</v>
      </c>
      <c r="W1915" s="27">
        <v>1</v>
      </c>
      <c r="X1915" s="2">
        <v>48.5</v>
      </c>
      <c r="Y1915" s="2">
        <v>2.0299999999999998</v>
      </c>
      <c r="Z1915" s="2">
        <v>13.18</v>
      </c>
      <c r="AA1915">
        <f t="shared" si="75"/>
        <v>71.69959999999999</v>
      </c>
      <c r="AB1915" s="2"/>
    </row>
    <row r="1916" spans="20:28" x14ac:dyDescent="0.25">
      <c r="T1916">
        <f t="shared" si="74"/>
        <v>3</v>
      </c>
      <c r="U1916" t="s">
        <v>199</v>
      </c>
      <c r="V1916" s="3">
        <v>40421.791666666664</v>
      </c>
      <c r="W1916" s="27">
        <v>1</v>
      </c>
      <c r="X1916" s="2">
        <v>48.51</v>
      </c>
      <c r="Y1916" s="2">
        <v>2.0299999999999998</v>
      </c>
      <c r="Z1916" s="2">
        <v>13.18</v>
      </c>
      <c r="AA1916">
        <f t="shared" si="75"/>
        <v>71.719899999999996</v>
      </c>
      <c r="AB1916" s="2"/>
    </row>
    <row r="1917" spans="20:28" x14ac:dyDescent="0.25">
      <c r="T1917">
        <f t="shared" si="74"/>
        <v>3</v>
      </c>
      <c r="V1917" s="3">
        <v>40421.833333333336</v>
      </c>
      <c r="W1917" s="27">
        <v>1</v>
      </c>
      <c r="X1917" s="2">
        <v>48.59</v>
      </c>
      <c r="Y1917" s="2">
        <v>94.4</v>
      </c>
      <c r="Z1917" s="2">
        <v>94.4</v>
      </c>
      <c r="AA1917">
        <f t="shared" si="75"/>
        <v>-4324.4640000000009</v>
      </c>
      <c r="AB1917" s="2"/>
    </row>
    <row r="1918" spans="20:28" x14ac:dyDescent="0.25">
      <c r="T1918">
        <f t="shared" si="74"/>
        <v>3</v>
      </c>
      <c r="V1918" s="3">
        <v>40421.875</v>
      </c>
      <c r="W1918" s="27">
        <v>1</v>
      </c>
      <c r="X1918" s="2">
        <v>48.28</v>
      </c>
      <c r="Y1918" s="2">
        <v>94.4</v>
      </c>
      <c r="Z1918" s="2">
        <v>94.4</v>
      </c>
      <c r="AA1918">
        <f t="shared" si="75"/>
        <v>-4353.728000000001</v>
      </c>
      <c r="AB1918" s="2"/>
    </row>
    <row r="1919" spans="20:28" x14ac:dyDescent="0.25">
      <c r="T1919">
        <f t="shared" si="74"/>
        <v>3</v>
      </c>
      <c r="V1919" s="3">
        <v>40421.916666666664</v>
      </c>
      <c r="W1919" s="27">
        <v>1</v>
      </c>
      <c r="X1919" s="2">
        <v>47.07</v>
      </c>
      <c r="Y1919" s="2">
        <v>94.4</v>
      </c>
      <c r="Z1919" s="2">
        <v>94.4</v>
      </c>
      <c r="AA1919">
        <f t="shared" si="75"/>
        <v>-4467.9520000000011</v>
      </c>
      <c r="AB1919" s="2"/>
    </row>
    <row r="1920" spans="20:28" x14ac:dyDescent="0.25">
      <c r="T1920">
        <f t="shared" si="74"/>
        <v>3</v>
      </c>
      <c r="V1920" s="3">
        <v>40421.958333333336</v>
      </c>
      <c r="W1920" s="27">
        <v>1</v>
      </c>
      <c r="X1920" s="2">
        <v>46.13</v>
      </c>
      <c r="Y1920" s="2">
        <v>94.4</v>
      </c>
      <c r="Z1920" s="2">
        <v>94.4</v>
      </c>
      <c r="AA1920">
        <f t="shared" si="75"/>
        <v>-4556.688000000001</v>
      </c>
      <c r="AB1920" s="2"/>
    </row>
    <row r="1921" spans="20:28" x14ac:dyDescent="0.25">
      <c r="T1921">
        <f t="shared" si="74"/>
        <v>4</v>
      </c>
      <c r="V1921" s="3">
        <v>40422</v>
      </c>
      <c r="W1921" s="27">
        <v>1</v>
      </c>
      <c r="X1921" s="2">
        <v>46.25</v>
      </c>
      <c r="Y1921" s="2">
        <v>30.41</v>
      </c>
      <c r="Z1921" s="2">
        <v>30.41</v>
      </c>
      <c r="AA1921">
        <f t="shared" si="75"/>
        <v>481.69439999999997</v>
      </c>
    </row>
    <row r="1922" spans="20:28" x14ac:dyDescent="0.25">
      <c r="T1922">
        <f t="shared" ref="T1922:T1985" si="76">WEEKDAY(V1922)</f>
        <v>4</v>
      </c>
      <c r="V1922" s="3">
        <v>40422.041666666664</v>
      </c>
      <c r="W1922" s="27">
        <v>1</v>
      </c>
      <c r="X1922" s="2">
        <v>45.91</v>
      </c>
      <c r="Y1922" s="2">
        <v>30.41</v>
      </c>
      <c r="Z1922" s="2">
        <v>30.41</v>
      </c>
      <c r="AA1922">
        <f t="shared" ref="AA1922:AA1985" si="77">W1922*Y1922*(X1922-Z1922)</f>
        <v>471.3549999999999</v>
      </c>
      <c r="AB1922" s="2"/>
    </row>
    <row r="1923" spans="20:28" x14ac:dyDescent="0.25">
      <c r="T1923">
        <f t="shared" si="76"/>
        <v>4</v>
      </c>
      <c r="V1923" s="3">
        <v>40422.083333333336</v>
      </c>
      <c r="W1923" s="27">
        <v>1</v>
      </c>
      <c r="X1923" s="2">
        <v>45.82</v>
      </c>
      <c r="Y1923" s="2">
        <v>30.41</v>
      </c>
      <c r="Z1923" s="2">
        <v>30.41</v>
      </c>
      <c r="AA1923">
        <f t="shared" si="77"/>
        <v>468.61810000000003</v>
      </c>
      <c r="AB1923" s="2"/>
    </row>
    <row r="1924" spans="20:28" x14ac:dyDescent="0.25">
      <c r="T1924">
        <f t="shared" si="76"/>
        <v>4</v>
      </c>
      <c r="V1924" s="3">
        <v>40422.125</v>
      </c>
      <c r="W1924" s="27">
        <v>1</v>
      </c>
      <c r="X1924" s="2">
        <v>45.93</v>
      </c>
      <c r="Y1924" s="2">
        <v>30.41</v>
      </c>
      <c r="Z1924" s="2">
        <v>30.41</v>
      </c>
      <c r="AA1924">
        <f t="shared" si="77"/>
        <v>471.96319999999997</v>
      </c>
      <c r="AB1924" s="2"/>
    </row>
    <row r="1925" spans="20:28" x14ac:dyDescent="0.25">
      <c r="T1925">
        <f t="shared" si="76"/>
        <v>4</v>
      </c>
      <c r="V1925" s="3">
        <v>40422.166666666664</v>
      </c>
      <c r="W1925" s="27">
        <v>1</v>
      </c>
      <c r="X1925" s="2">
        <v>46.23</v>
      </c>
      <c r="Y1925" s="2">
        <v>30.41</v>
      </c>
      <c r="Z1925" s="2">
        <v>30.41</v>
      </c>
      <c r="AA1925">
        <f t="shared" si="77"/>
        <v>481.08619999999991</v>
      </c>
      <c r="AB1925" s="2"/>
    </row>
    <row r="1926" spans="20:28" x14ac:dyDescent="0.25">
      <c r="T1926">
        <f t="shared" si="76"/>
        <v>4</v>
      </c>
      <c r="V1926" s="3">
        <v>40422.208333333336</v>
      </c>
      <c r="W1926" s="27">
        <v>1</v>
      </c>
      <c r="X1926" s="2">
        <v>46.6</v>
      </c>
      <c r="Y1926" s="2">
        <v>30.41</v>
      </c>
      <c r="Z1926" s="2">
        <v>30.41</v>
      </c>
      <c r="AA1926">
        <f t="shared" si="77"/>
        <v>492.33790000000005</v>
      </c>
      <c r="AB1926" s="2"/>
    </row>
    <row r="1927" spans="20:28" x14ac:dyDescent="0.25">
      <c r="T1927">
        <f t="shared" si="76"/>
        <v>4</v>
      </c>
      <c r="V1927" s="3">
        <v>40422.25</v>
      </c>
      <c r="W1927" s="27">
        <v>1</v>
      </c>
      <c r="X1927" s="2">
        <v>47.09</v>
      </c>
      <c r="Y1927" s="2">
        <v>30.41</v>
      </c>
      <c r="Z1927" s="2">
        <v>30.41</v>
      </c>
      <c r="AA1927">
        <f t="shared" si="77"/>
        <v>507.23880000000008</v>
      </c>
      <c r="AB1927" s="2"/>
    </row>
    <row r="1928" spans="20:28" x14ac:dyDescent="0.25">
      <c r="T1928">
        <f t="shared" si="76"/>
        <v>4</v>
      </c>
      <c r="V1928" s="3">
        <v>40422.291666666664</v>
      </c>
      <c r="W1928" s="27">
        <v>1</v>
      </c>
      <c r="X1928" s="2">
        <v>48.15</v>
      </c>
      <c r="Y1928" s="2">
        <v>30.41</v>
      </c>
      <c r="Z1928" s="2">
        <v>30.41</v>
      </c>
      <c r="AA1928">
        <f t="shared" si="77"/>
        <v>539.47339999999997</v>
      </c>
      <c r="AB1928" s="2"/>
    </row>
    <row r="1929" spans="20:28" x14ac:dyDescent="0.25">
      <c r="T1929">
        <f t="shared" si="76"/>
        <v>4</v>
      </c>
      <c r="U1929" t="s">
        <v>199</v>
      </c>
      <c r="V1929" s="3">
        <v>40422.333333333336</v>
      </c>
      <c r="W1929" s="27">
        <v>1</v>
      </c>
      <c r="X1929" s="2">
        <v>48.92</v>
      </c>
      <c r="Y1929" s="2">
        <v>7.97</v>
      </c>
      <c r="Z1929" s="2">
        <v>46.35</v>
      </c>
      <c r="AA1929">
        <f t="shared" si="77"/>
        <v>20.482900000000001</v>
      </c>
      <c r="AB1929" s="2"/>
    </row>
    <row r="1930" spans="20:28" x14ac:dyDescent="0.25">
      <c r="T1930">
        <f t="shared" si="76"/>
        <v>4</v>
      </c>
      <c r="U1930" t="s">
        <v>199</v>
      </c>
      <c r="V1930" s="3">
        <v>40422.375</v>
      </c>
      <c r="W1930" s="27">
        <v>1</v>
      </c>
      <c r="X1930" s="2">
        <v>48.89</v>
      </c>
      <c r="Y1930" s="2">
        <v>7.97</v>
      </c>
      <c r="Z1930" s="2">
        <v>46.35</v>
      </c>
      <c r="AA1930">
        <f t="shared" si="77"/>
        <v>20.243799999999993</v>
      </c>
      <c r="AB1930" s="2"/>
    </row>
    <row r="1931" spans="20:28" x14ac:dyDescent="0.25">
      <c r="T1931">
        <f t="shared" si="76"/>
        <v>4</v>
      </c>
      <c r="U1931" t="s">
        <v>199</v>
      </c>
      <c r="V1931" s="3">
        <v>40422.416666666664</v>
      </c>
      <c r="W1931" s="27">
        <v>1</v>
      </c>
      <c r="X1931" s="2">
        <v>48.83</v>
      </c>
      <c r="Y1931" s="2">
        <v>7.97</v>
      </c>
      <c r="Z1931" s="2">
        <v>46.35</v>
      </c>
      <c r="AA1931">
        <f t="shared" si="77"/>
        <v>19.765599999999974</v>
      </c>
      <c r="AB1931" s="2"/>
    </row>
    <row r="1932" spans="20:28" x14ac:dyDescent="0.25">
      <c r="T1932">
        <f t="shared" si="76"/>
        <v>4</v>
      </c>
      <c r="U1932" t="s">
        <v>199</v>
      </c>
      <c r="V1932" s="3">
        <v>40422.458333333336</v>
      </c>
      <c r="W1932" s="27">
        <v>1</v>
      </c>
      <c r="X1932" s="2">
        <v>48.55</v>
      </c>
      <c r="Y1932" s="2">
        <v>7.97</v>
      </c>
      <c r="Z1932" s="2">
        <v>46.35</v>
      </c>
      <c r="AA1932">
        <f t="shared" si="77"/>
        <v>17.533999999999967</v>
      </c>
      <c r="AB1932" s="2"/>
    </row>
    <row r="1933" spans="20:28" x14ac:dyDescent="0.25">
      <c r="T1933">
        <f t="shared" si="76"/>
        <v>4</v>
      </c>
      <c r="U1933" t="s">
        <v>199</v>
      </c>
      <c r="V1933" s="3">
        <v>40422.5</v>
      </c>
      <c r="W1933" s="27">
        <v>1</v>
      </c>
      <c r="X1933" s="2">
        <v>48.68</v>
      </c>
      <c r="Y1933" s="2">
        <v>7.97</v>
      </c>
      <c r="Z1933" s="2">
        <v>46.35</v>
      </c>
      <c r="AA1933">
        <f t="shared" si="77"/>
        <v>18.570099999999986</v>
      </c>
      <c r="AB1933" s="2"/>
    </row>
    <row r="1934" spans="20:28" x14ac:dyDescent="0.25">
      <c r="T1934">
        <f t="shared" si="76"/>
        <v>4</v>
      </c>
      <c r="U1934" t="s">
        <v>199</v>
      </c>
      <c r="V1934" s="3">
        <v>40422.541666666664</v>
      </c>
      <c r="W1934" s="27">
        <v>1</v>
      </c>
      <c r="X1934" s="2">
        <v>48.63</v>
      </c>
      <c r="Y1934" s="2">
        <v>7.97</v>
      </c>
      <c r="Z1934" s="2">
        <v>46.35</v>
      </c>
      <c r="AA1934">
        <f t="shared" si="77"/>
        <v>18.171600000000009</v>
      </c>
      <c r="AB1934" s="2"/>
    </row>
    <row r="1935" spans="20:28" x14ac:dyDescent="0.25">
      <c r="T1935">
        <f t="shared" si="76"/>
        <v>4</v>
      </c>
      <c r="U1935" t="s">
        <v>199</v>
      </c>
      <c r="V1935" s="3">
        <v>40422.583333333336</v>
      </c>
      <c r="W1935" s="27">
        <v>1</v>
      </c>
      <c r="X1935" s="2">
        <v>48.52</v>
      </c>
      <c r="Y1935" s="2">
        <v>7.97</v>
      </c>
      <c r="Z1935" s="2">
        <v>46.35</v>
      </c>
      <c r="AA1935">
        <f t="shared" si="77"/>
        <v>17.294900000000013</v>
      </c>
      <c r="AB1935" s="2"/>
    </row>
    <row r="1936" spans="20:28" x14ac:dyDescent="0.25">
      <c r="T1936">
        <f t="shared" si="76"/>
        <v>4</v>
      </c>
      <c r="U1936" t="s">
        <v>199</v>
      </c>
      <c r="V1936" s="3">
        <v>40422.625</v>
      </c>
      <c r="W1936" s="27">
        <v>1</v>
      </c>
      <c r="X1936" s="2">
        <v>48.43</v>
      </c>
      <c r="Y1936" s="2">
        <v>7.97</v>
      </c>
      <c r="Z1936" s="2">
        <v>46.35</v>
      </c>
      <c r="AA1936">
        <f t="shared" si="77"/>
        <v>16.577599999999986</v>
      </c>
      <c r="AB1936" s="2"/>
    </row>
    <row r="1937" spans="20:28" x14ac:dyDescent="0.25">
      <c r="T1937">
        <f t="shared" si="76"/>
        <v>4</v>
      </c>
      <c r="U1937" t="s">
        <v>199</v>
      </c>
      <c r="V1937" s="3">
        <v>40422.666666666664</v>
      </c>
      <c r="W1937" s="27">
        <v>1</v>
      </c>
      <c r="X1937" s="2">
        <v>48.07</v>
      </c>
      <c r="Y1937" s="2">
        <v>7.97</v>
      </c>
      <c r="Z1937" s="2">
        <v>46.35</v>
      </c>
      <c r="AA1937">
        <f t="shared" si="77"/>
        <v>13.70839999999999</v>
      </c>
      <c r="AB1937" s="2"/>
    </row>
    <row r="1938" spans="20:28" x14ac:dyDescent="0.25">
      <c r="T1938">
        <f t="shared" si="76"/>
        <v>4</v>
      </c>
      <c r="U1938" t="s">
        <v>199</v>
      </c>
      <c r="V1938" s="3">
        <v>40422.708333333336</v>
      </c>
      <c r="W1938" s="27">
        <v>1</v>
      </c>
      <c r="X1938" s="2">
        <v>48.6</v>
      </c>
      <c r="Y1938" s="2">
        <v>7.97</v>
      </c>
      <c r="Z1938" s="2">
        <v>46.35</v>
      </c>
      <c r="AA1938">
        <f t="shared" si="77"/>
        <v>17.932500000000001</v>
      </c>
      <c r="AB1938" s="2"/>
    </row>
    <row r="1939" spans="20:28" x14ac:dyDescent="0.25">
      <c r="T1939">
        <f t="shared" si="76"/>
        <v>4</v>
      </c>
      <c r="U1939" t="s">
        <v>199</v>
      </c>
      <c r="V1939" s="3">
        <v>40422.75</v>
      </c>
      <c r="W1939" s="27">
        <v>1</v>
      </c>
      <c r="X1939" s="2">
        <v>50.05</v>
      </c>
      <c r="Y1939" s="2">
        <v>7.97</v>
      </c>
      <c r="Z1939" s="2">
        <v>46.35</v>
      </c>
      <c r="AA1939">
        <f t="shared" si="77"/>
        <v>29.488999999999965</v>
      </c>
      <c r="AB1939" s="2"/>
    </row>
    <row r="1940" spans="20:28" x14ac:dyDescent="0.25">
      <c r="T1940">
        <f t="shared" si="76"/>
        <v>4</v>
      </c>
      <c r="U1940" t="s">
        <v>199</v>
      </c>
      <c r="V1940" s="3">
        <v>40422.791666666664</v>
      </c>
      <c r="W1940" s="27">
        <v>1</v>
      </c>
      <c r="X1940" s="2">
        <v>50.09</v>
      </c>
      <c r="Y1940" s="2">
        <v>7.97</v>
      </c>
      <c r="Z1940" s="2">
        <v>46.35</v>
      </c>
      <c r="AA1940">
        <f t="shared" si="77"/>
        <v>29.807800000000015</v>
      </c>
      <c r="AB1940" s="2"/>
    </row>
    <row r="1941" spans="20:28" x14ac:dyDescent="0.25">
      <c r="T1941">
        <f t="shared" si="76"/>
        <v>4</v>
      </c>
      <c r="V1941" s="3">
        <v>40422.833333333336</v>
      </c>
      <c r="W1941" s="27">
        <v>1</v>
      </c>
      <c r="X1941" s="2">
        <v>51.16</v>
      </c>
      <c r="Y1941" s="2">
        <v>30.41</v>
      </c>
      <c r="Z1941" s="2">
        <v>30.41</v>
      </c>
      <c r="AA1941">
        <f t="shared" si="77"/>
        <v>631.00749999999994</v>
      </c>
      <c r="AB1941" s="2"/>
    </row>
    <row r="1942" spans="20:28" x14ac:dyDescent="0.25">
      <c r="T1942">
        <f t="shared" si="76"/>
        <v>4</v>
      </c>
      <c r="V1942" s="3">
        <v>40422.875</v>
      </c>
      <c r="W1942" s="27">
        <v>1</v>
      </c>
      <c r="X1942" s="2">
        <v>49.84</v>
      </c>
      <c r="Y1942" s="2">
        <v>30.41</v>
      </c>
      <c r="Z1942" s="2">
        <v>30.41</v>
      </c>
      <c r="AA1942">
        <f t="shared" si="77"/>
        <v>590.86630000000014</v>
      </c>
      <c r="AB1942" s="2"/>
    </row>
    <row r="1943" spans="20:28" x14ac:dyDescent="0.25">
      <c r="T1943">
        <f t="shared" si="76"/>
        <v>4</v>
      </c>
      <c r="V1943" s="3">
        <v>40422.916666666664</v>
      </c>
      <c r="W1943" s="27">
        <v>1</v>
      </c>
      <c r="X1943" s="2">
        <v>48.68</v>
      </c>
      <c r="Y1943" s="2">
        <v>30.41</v>
      </c>
      <c r="Z1943" s="2">
        <v>30.41</v>
      </c>
      <c r="AA1943">
        <f t="shared" si="77"/>
        <v>555.59069999999997</v>
      </c>
      <c r="AB1943" s="2"/>
    </row>
    <row r="1944" spans="20:28" x14ac:dyDescent="0.25">
      <c r="T1944">
        <f t="shared" si="76"/>
        <v>4</v>
      </c>
      <c r="V1944" s="3">
        <v>40422.958333333336</v>
      </c>
      <c r="W1944" s="27">
        <v>1</v>
      </c>
      <c r="X1944" s="2">
        <v>46.77</v>
      </c>
      <c r="Y1944" s="2">
        <v>30.41</v>
      </c>
      <c r="Z1944" s="2">
        <v>30.41</v>
      </c>
      <c r="AA1944">
        <f t="shared" si="77"/>
        <v>497.50760000000008</v>
      </c>
      <c r="AB1944" s="2"/>
    </row>
    <row r="1945" spans="20:28" x14ac:dyDescent="0.25">
      <c r="T1945">
        <f t="shared" si="76"/>
        <v>5</v>
      </c>
      <c r="V1945" s="3">
        <v>40423</v>
      </c>
      <c r="W1945" s="27">
        <v>1</v>
      </c>
      <c r="X1945" s="2">
        <v>46.57</v>
      </c>
      <c r="Y1945" s="2">
        <v>97.49</v>
      </c>
      <c r="Z1945" s="2">
        <v>97.49</v>
      </c>
      <c r="AA1945">
        <f t="shared" si="77"/>
        <v>-4964.1907999999994</v>
      </c>
    </row>
    <row r="1946" spans="20:28" x14ac:dyDescent="0.25">
      <c r="T1946">
        <f t="shared" si="76"/>
        <v>5</v>
      </c>
      <c r="V1946" s="3">
        <v>40423.041666666664</v>
      </c>
      <c r="W1946" s="27">
        <v>1</v>
      </c>
      <c r="X1946" s="2">
        <v>46.28</v>
      </c>
      <c r="Y1946" s="2">
        <v>97.49</v>
      </c>
      <c r="Z1946" s="2">
        <v>97.49</v>
      </c>
      <c r="AA1946">
        <f t="shared" si="77"/>
        <v>-4992.4628999999995</v>
      </c>
      <c r="AB1946" s="2"/>
    </row>
    <row r="1947" spans="20:28" x14ac:dyDescent="0.25">
      <c r="T1947">
        <f t="shared" si="76"/>
        <v>5</v>
      </c>
      <c r="V1947" s="3">
        <v>40423.083333333336</v>
      </c>
      <c r="W1947" s="27">
        <v>1</v>
      </c>
      <c r="X1947" s="2">
        <v>46.08</v>
      </c>
      <c r="Y1947" s="2">
        <v>97.49</v>
      </c>
      <c r="Z1947" s="2">
        <v>97.49</v>
      </c>
      <c r="AA1947">
        <f t="shared" si="77"/>
        <v>-5011.9608999999991</v>
      </c>
      <c r="AB1947" s="2"/>
    </row>
    <row r="1948" spans="20:28" x14ac:dyDescent="0.25">
      <c r="T1948">
        <f t="shared" si="76"/>
        <v>5</v>
      </c>
      <c r="V1948" s="3">
        <v>40423.125</v>
      </c>
      <c r="W1948" s="27">
        <v>1</v>
      </c>
      <c r="X1948" s="2">
        <v>46.07</v>
      </c>
      <c r="Y1948" s="2">
        <v>97.49</v>
      </c>
      <c r="Z1948" s="2">
        <v>97.49</v>
      </c>
      <c r="AA1948">
        <f t="shared" si="77"/>
        <v>-5012.9357999999993</v>
      </c>
      <c r="AB1948" s="2"/>
    </row>
    <row r="1949" spans="20:28" x14ac:dyDescent="0.25">
      <c r="T1949">
        <f t="shared" si="76"/>
        <v>5</v>
      </c>
      <c r="V1949" s="3">
        <v>40423.166666666664</v>
      </c>
      <c r="W1949" s="27">
        <v>1</v>
      </c>
      <c r="X1949" s="2">
        <v>46.53</v>
      </c>
      <c r="Y1949" s="2">
        <v>97.49</v>
      </c>
      <c r="Z1949" s="2">
        <v>97.49</v>
      </c>
      <c r="AA1949">
        <f t="shared" si="77"/>
        <v>-4968.0903999999991</v>
      </c>
      <c r="AB1949" s="2"/>
    </row>
    <row r="1950" spans="20:28" x14ac:dyDescent="0.25">
      <c r="T1950">
        <f t="shared" si="76"/>
        <v>5</v>
      </c>
      <c r="V1950" s="3">
        <v>40423.208333333336</v>
      </c>
      <c r="W1950" s="27">
        <v>1</v>
      </c>
      <c r="X1950" s="2">
        <v>47.41</v>
      </c>
      <c r="Y1950" s="2">
        <v>97.49</v>
      </c>
      <c r="Z1950" s="2">
        <v>97.49</v>
      </c>
      <c r="AA1950">
        <f t="shared" si="77"/>
        <v>-4882.2991999999995</v>
      </c>
      <c r="AB1950" s="2"/>
    </row>
    <row r="1951" spans="20:28" x14ac:dyDescent="0.25">
      <c r="T1951">
        <f t="shared" si="76"/>
        <v>5</v>
      </c>
      <c r="V1951" s="3">
        <v>40423.25</v>
      </c>
      <c r="W1951" s="27">
        <v>1</v>
      </c>
      <c r="X1951" s="2">
        <v>50.59</v>
      </c>
      <c r="Y1951" s="2">
        <v>97.49</v>
      </c>
      <c r="Z1951" s="2">
        <v>97.49</v>
      </c>
      <c r="AA1951">
        <f t="shared" si="77"/>
        <v>-4572.280999999999</v>
      </c>
      <c r="AB1951" s="2"/>
    </row>
    <row r="1952" spans="20:28" x14ac:dyDescent="0.25">
      <c r="T1952">
        <f t="shared" si="76"/>
        <v>5</v>
      </c>
      <c r="V1952" s="3">
        <v>40423.291666666664</v>
      </c>
      <c r="W1952" s="27">
        <v>1</v>
      </c>
      <c r="X1952" s="2">
        <v>49.95</v>
      </c>
      <c r="Y1952" s="2">
        <v>97.49</v>
      </c>
      <c r="Z1952" s="2">
        <v>97.49</v>
      </c>
      <c r="AA1952">
        <f t="shared" si="77"/>
        <v>-4634.6745999999994</v>
      </c>
      <c r="AB1952" s="2"/>
    </row>
    <row r="1953" spans="20:28" x14ac:dyDescent="0.25">
      <c r="T1953">
        <f t="shared" si="76"/>
        <v>5</v>
      </c>
      <c r="U1953" t="s">
        <v>199</v>
      </c>
      <c r="V1953" s="3">
        <v>40423.333333333336</v>
      </c>
      <c r="W1953" s="27">
        <v>1</v>
      </c>
      <c r="X1953" s="2">
        <v>50.24</v>
      </c>
      <c r="Y1953" s="2">
        <v>0.35</v>
      </c>
      <c r="Z1953" s="2">
        <v>14.23</v>
      </c>
      <c r="AA1953">
        <f t="shared" si="77"/>
        <v>12.6035</v>
      </c>
      <c r="AB1953" s="2"/>
    </row>
    <row r="1954" spans="20:28" x14ac:dyDescent="0.25">
      <c r="T1954">
        <f t="shared" si="76"/>
        <v>5</v>
      </c>
      <c r="U1954" t="s">
        <v>199</v>
      </c>
      <c r="V1954" s="3">
        <v>40423.375</v>
      </c>
      <c r="W1954" s="27">
        <v>1</v>
      </c>
      <c r="X1954" s="2">
        <v>50.13</v>
      </c>
      <c r="Y1954" s="2">
        <v>0.35</v>
      </c>
      <c r="Z1954" s="2">
        <v>14.23</v>
      </c>
      <c r="AA1954">
        <f t="shared" si="77"/>
        <v>12.565000000000001</v>
      </c>
      <c r="AB1954" s="2"/>
    </row>
    <row r="1955" spans="20:28" x14ac:dyDescent="0.25">
      <c r="T1955">
        <f t="shared" si="76"/>
        <v>5</v>
      </c>
      <c r="U1955" t="s">
        <v>199</v>
      </c>
      <c r="V1955" s="3">
        <v>40423.416666666664</v>
      </c>
      <c r="W1955" s="27">
        <v>1</v>
      </c>
      <c r="X1955" s="2">
        <v>50.03</v>
      </c>
      <c r="Y1955" s="2">
        <v>0.35</v>
      </c>
      <c r="Z1955" s="2">
        <v>14.23</v>
      </c>
      <c r="AA1955">
        <f t="shared" si="77"/>
        <v>12.529999999999998</v>
      </c>
      <c r="AB1955" s="2"/>
    </row>
    <row r="1956" spans="20:28" x14ac:dyDescent="0.25">
      <c r="T1956">
        <f t="shared" si="76"/>
        <v>5</v>
      </c>
      <c r="U1956" t="s">
        <v>199</v>
      </c>
      <c r="V1956" s="3">
        <v>40423.458333333336</v>
      </c>
      <c r="W1956" s="27">
        <v>1</v>
      </c>
      <c r="X1956" s="2">
        <v>49.81</v>
      </c>
      <c r="Y1956" s="2">
        <v>0.35</v>
      </c>
      <c r="Z1956" s="2">
        <v>14.23</v>
      </c>
      <c r="AA1956">
        <f t="shared" si="77"/>
        <v>12.452999999999999</v>
      </c>
      <c r="AB1956" s="2"/>
    </row>
    <row r="1957" spans="20:28" x14ac:dyDescent="0.25">
      <c r="T1957">
        <f t="shared" si="76"/>
        <v>5</v>
      </c>
      <c r="U1957" t="s">
        <v>199</v>
      </c>
      <c r="V1957" s="3">
        <v>40423.5</v>
      </c>
      <c r="W1957" s="27">
        <v>1</v>
      </c>
      <c r="X1957" s="2">
        <v>49.89</v>
      </c>
      <c r="Y1957" s="2">
        <v>0.35</v>
      </c>
      <c r="Z1957" s="2">
        <v>14.23</v>
      </c>
      <c r="AA1957">
        <f t="shared" si="77"/>
        <v>12.480999999999998</v>
      </c>
      <c r="AB1957" s="2"/>
    </row>
    <row r="1958" spans="20:28" x14ac:dyDescent="0.25">
      <c r="T1958">
        <f t="shared" si="76"/>
        <v>5</v>
      </c>
      <c r="U1958" t="s">
        <v>199</v>
      </c>
      <c r="V1958" s="3">
        <v>40423.541666666664</v>
      </c>
      <c r="W1958" s="27">
        <v>1</v>
      </c>
      <c r="X1958" s="2">
        <v>49.89</v>
      </c>
      <c r="Y1958" s="2">
        <v>0.35</v>
      </c>
      <c r="Z1958" s="2">
        <v>14.23</v>
      </c>
      <c r="AA1958">
        <f t="shared" si="77"/>
        <v>12.480999999999998</v>
      </c>
      <c r="AB1958" s="2"/>
    </row>
    <row r="1959" spans="20:28" x14ac:dyDescent="0.25">
      <c r="T1959">
        <f t="shared" si="76"/>
        <v>5</v>
      </c>
      <c r="U1959" t="s">
        <v>199</v>
      </c>
      <c r="V1959" s="3">
        <v>40423.583333333336</v>
      </c>
      <c r="W1959" s="27">
        <v>1</v>
      </c>
      <c r="X1959" s="2">
        <v>49.86</v>
      </c>
      <c r="Y1959" s="2">
        <v>0.35</v>
      </c>
      <c r="Z1959" s="2">
        <v>14.23</v>
      </c>
      <c r="AA1959">
        <f t="shared" si="77"/>
        <v>12.470499999999998</v>
      </c>
      <c r="AB1959" s="2"/>
    </row>
    <row r="1960" spans="20:28" x14ac:dyDescent="0.25">
      <c r="T1960">
        <f t="shared" si="76"/>
        <v>5</v>
      </c>
      <c r="U1960" t="s">
        <v>199</v>
      </c>
      <c r="V1960" s="3">
        <v>40423.625</v>
      </c>
      <c r="W1960" s="27">
        <v>1</v>
      </c>
      <c r="X1960" s="2">
        <v>50.05</v>
      </c>
      <c r="Y1960" s="2">
        <v>0.35</v>
      </c>
      <c r="Z1960" s="2">
        <v>14.23</v>
      </c>
      <c r="AA1960">
        <f t="shared" si="77"/>
        <v>12.536999999999997</v>
      </c>
      <c r="AB1960" s="2"/>
    </row>
    <row r="1961" spans="20:28" x14ac:dyDescent="0.25">
      <c r="T1961">
        <f t="shared" si="76"/>
        <v>5</v>
      </c>
      <c r="U1961" t="s">
        <v>199</v>
      </c>
      <c r="V1961" s="3">
        <v>40423.666666666664</v>
      </c>
      <c r="W1961" s="27">
        <v>1</v>
      </c>
      <c r="X1961" s="2">
        <v>50.03</v>
      </c>
      <c r="Y1961" s="2">
        <v>0.35</v>
      </c>
      <c r="Z1961" s="2">
        <v>14.23</v>
      </c>
      <c r="AA1961">
        <f t="shared" si="77"/>
        <v>12.529999999999998</v>
      </c>
      <c r="AB1961" s="2"/>
    </row>
    <row r="1962" spans="20:28" x14ac:dyDescent="0.25">
      <c r="T1962">
        <f t="shared" si="76"/>
        <v>5</v>
      </c>
      <c r="U1962" t="s">
        <v>199</v>
      </c>
      <c r="V1962" s="3">
        <v>40423.708333333336</v>
      </c>
      <c r="W1962" s="27">
        <v>1</v>
      </c>
      <c r="X1962" s="2">
        <v>50.27</v>
      </c>
      <c r="Y1962" s="2">
        <v>0.35</v>
      </c>
      <c r="Z1962" s="2">
        <v>14.23</v>
      </c>
      <c r="AA1962">
        <f t="shared" si="77"/>
        <v>12.614000000000001</v>
      </c>
      <c r="AB1962" s="2"/>
    </row>
    <row r="1963" spans="20:28" x14ac:dyDescent="0.25">
      <c r="T1963">
        <f t="shared" si="76"/>
        <v>5</v>
      </c>
      <c r="U1963" t="s">
        <v>199</v>
      </c>
      <c r="V1963" s="3">
        <v>40423.75</v>
      </c>
      <c r="W1963" s="27">
        <v>1</v>
      </c>
      <c r="X1963" s="2">
        <v>50.37</v>
      </c>
      <c r="Y1963" s="2">
        <v>0.35</v>
      </c>
      <c r="Z1963" s="2">
        <v>14.23</v>
      </c>
      <c r="AA1963">
        <f t="shared" si="77"/>
        <v>12.648999999999999</v>
      </c>
      <c r="AB1963" s="2"/>
    </row>
    <row r="1964" spans="20:28" x14ac:dyDescent="0.25">
      <c r="T1964">
        <f t="shared" si="76"/>
        <v>5</v>
      </c>
      <c r="U1964" t="s">
        <v>199</v>
      </c>
      <c r="V1964" s="3">
        <v>40423.791666666664</v>
      </c>
      <c r="W1964" s="27">
        <v>1</v>
      </c>
      <c r="X1964" s="2">
        <v>50.39</v>
      </c>
      <c r="Y1964" s="2">
        <v>0.35</v>
      </c>
      <c r="Z1964" s="2">
        <v>14.23</v>
      </c>
      <c r="AA1964">
        <f t="shared" si="77"/>
        <v>12.655999999999999</v>
      </c>
      <c r="AB1964" s="2"/>
    </row>
    <row r="1965" spans="20:28" x14ac:dyDescent="0.25">
      <c r="T1965">
        <f t="shared" si="76"/>
        <v>5</v>
      </c>
      <c r="V1965" s="3">
        <v>40423.833333333336</v>
      </c>
      <c r="W1965" s="27">
        <v>1</v>
      </c>
      <c r="X1965" s="2">
        <v>50.52</v>
      </c>
      <c r="Y1965" s="2">
        <v>97.49</v>
      </c>
      <c r="Z1965" s="2">
        <v>97.49</v>
      </c>
      <c r="AA1965">
        <f t="shared" si="77"/>
        <v>-4579.1052999999993</v>
      </c>
      <c r="AB1965" s="2"/>
    </row>
    <row r="1966" spans="20:28" x14ac:dyDescent="0.25">
      <c r="T1966">
        <f t="shared" si="76"/>
        <v>5</v>
      </c>
      <c r="V1966" s="3">
        <v>40423.875</v>
      </c>
      <c r="W1966" s="27">
        <v>1</v>
      </c>
      <c r="X1966" s="2">
        <v>51.19</v>
      </c>
      <c r="Y1966" s="2">
        <v>97.49</v>
      </c>
      <c r="Z1966" s="2">
        <v>97.49</v>
      </c>
      <c r="AA1966">
        <f t="shared" si="77"/>
        <v>-4513.7869999999994</v>
      </c>
      <c r="AB1966" s="2"/>
    </row>
    <row r="1967" spans="20:28" x14ac:dyDescent="0.25">
      <c r="T1967">
        <f t="shared" si="76"/>
        <v>5</v>
      </c>
      <c r="V1967" s="3">
        <v>40423.916666666664</v>
      </c>
      <c r="W1967" s="27">
        <v>1</v>
      </c>
      <c r="X1967" s="2">
        <v>49.21</v>
      </c>
      <c r="Y1967" s="2">
        <v>97.49</v>
      </c>
      <c r="Z1967" s="2">
        <v>97.49</v>
      </c>
      <c r="AA1967">
        <f t="shared" si="77"/>
        <v>-4706.8171999999995</v>
      </c>
      <c r="AB1967" s="2"/>
    </row>
    <row r="1968" spans="20:28" x14ac:dyDescent="0.25">
      <c r="T1968">
        <f t="shared" si="76"/>
        <v>5</v>
      </c>
      <c r="V1968" s="3">
        <v>40423.958333333336</v>
      </c>
      <c r="W1968" s="27">
        <v>1</v>
      </c>
      <c r="X1968" s="2">
        <v>46.32</v>
      </c>
      <c r="Y1968" s="2">
        <v>97.49</v>
      </c>
      <c r="Z1968" s="2">
        <v>97.49</v>
      </c>
      <c r="AA1968">
        <f t="shared" si="77"/>
        <v>-4988.5632999999989</v>
      </c>
      <c r="AB1968" s="2"/>
    </row>
    <row r="1969" spans="20:28" x14ac:dyDescent="0.25">
      <c r="T1969">
        <f t="shared" si="76"/>
        <v>6</v>
      </c>
      <c r="V1969" s="3">
        <v>40424</v>
      </c>
      <c r="W1969" s="27">
        <v>1</v>
      </c>
      <c r="X1969" s="2">
        <v>47.48</v>
      </c>
      <c r="Y1969" s="2">
        <v>47.52</v>
      </c>
      <c r="Z1969" s="2">
        <v>47.52</v>
      </c>
      <c r="AA1969">
        <f t="shared" si="77"/>
        <v>-1.9008000000002974</v>
      </c>
    </row>
    <row r="1970" spans="20:28" x14ac:dyDescent="0.25">
      <c r="T1970">
        <f t="shared" si="76"/>
        <v>6</v>
      </c>
      <c r="V1970" s="3">
        <v>40424.041666666664</v>
      </c>
      <c r="W1970" s="27">
        <v>1</v>
      </c>
      <c r="X1970" s="2">
        <v>46.72</v>
      </c>
      <c r="Y1970" s="2">
        <v>47.52</v>
      </c>
      <c r="Z1970" s="2">
        <v>47.52</v>
      </c>
      <c r="AA1970">
        <f t="shared" si="77"/>
        <v>-38.016000000000204</v>
      </c>
      <c r="AB1970" s="2"/>
    </row>
    <row r="1971" spans="20:28" x14ac:dyDescent="0.25">
      <c r="T1971">
        <f t="shared" si="76"/>
        <v>6</v>
      </c>
      <c r="V1971" s="3">
        <v>40424.083333333336</v>
      </c>
      <c r="W1971" s="27">
        <v>1</v>
      </c>
      <c r="X1971" s="2">
        <v>46.66</v>
      </c>
      <c r="Y1971" s="2">
        <v>47.52</v>
      </c>
      <c r="Z1971" s="2">
        <v>47.52</v>
      </c>
      <c r="AA1971">
        <f t="shared" si="77"/>
        <v>-40.867200000000317</v>
      </c>
      <c r="AB1971" s="2"/>
    </row>
    <row r="1972" spans="20:28" x14ac:dyDescent="0.25">
      <c r="T1972">
        <f t="shared" si="76"/>
        <v>6</v>
      </c>
      <c r="V1972" s="3">
        <v>40424.125</v>
      </c>
      <c r="W1972" s="27">
        <v>1</v>
      </c>
      <c r="X1972" s="2">
        <v>46.68</v>
      </c>
      <c r="Y1972" s="2">
        <v>47.52</v>
      </c>
      <c r="Z1972" s="2">
        <v>47.52</v>
      </c>
      <c r="AA1972">
        <f t="shared" si="77"/>
        <v>-39.916800000000165</v>
      </c>
      <c r="AB1972" s="2"/>
    </row>
    <row r="1973" spans="20:28" x14ac:dyDescent="0.25">
      <c r="T1973">
        <f t="shared" si="76"/>
        <v>6</v>
      </c>
      <c r="V1973" s="3">
        <v>40424.166666666664</v>
      </c>
      <c r="W1973" s="27">
        <v>1</v>
      </c>
      <c r="X1973" s="2">
        <v>47.26</v>
      </c>
      <c r="Y1973" s="2">
        <v>47.52</v>
      </c>
      <c r="Z1973" s="2">
        <v>47.52</v>
      </c>
      <c r="AA1973">
        <f t="shared" si="77"/>
        <v>-12.355200000000243</v>
      </c>
      <c r="AB1973" s="2"/>
    </row>
    <row r="1974" spans="20:28" x14ac:dyDescent="0.25">
      <c r="T1974">
        <f t="shared" si="76"/>
        <v>6</v>
      </c>
      <c r="V1974" s="3">
        <v>40424.208333333336</v>
      </c>
      <c r="W1974" s="27">
        <v>1</v>
      </c>
      <c r="X1974" s="2">
        <v>48.36</v>
      </c>
      <c r="Y1974" s="2">
        <v>47.52</v>
      </c>
      <c r="Z1974" s="2">
        <v>47.52</v>
      </c>
      <c r="AA1974">
        <f t="shared" si="77"/>
        <v>39.916799999999824</v>
      </c>
      <c r="AB1974" s="2"/>
    </row>
    <row r="1975" spans="20:28" x14ac:dyDescent="0.25">
      <c r="T1975">
        <f t="shared" si="76"/>
        <v>6</v>
      </c>
      <c r="V1975" s="3">
        <v>40424.25</v>
      </c>
      <c r="W1975" s="27">
        <v>1</v>
      </c>
      <c r="X1975" s="2">
        <v>49.35</v>
      </c>
      <c r="Y1975" s="2">
        <v>47.52</v>
      </c>
      <c r="Z1975" s="2">
        <v>47.52</v>
      </c>
      <c r="AA1975">
        <f t="shared" si="77"/>
        <v>86.961599999999919</v>
      </c>
      <c r="AB1975" s="2"/>
    </row>
    <row r="1976" spans="20:28" x14ac:dyDescent="0.25">
      <c r="T1976">
        <f t="shared" si="76"/>
        <v>6</v>
      </c>
      <c r="V1976" s="3">
        <v>40424.291666666664</v>
      </c>
      <c r="W1976" s="27">
        <v>1</v>
      </c>
      <c r="X1976" s="2">
        <v>50.39</v>
      </c>
      <c r="Y1976" s="2">
        <v>47.52</v>
      </c>
      <c r="Z1976" s="2">
        <v>47.52</v>
      </c>
      <c r="AA1976">
        <f t="shared" si="77"/>
        <v>136.38239999999988</v>
      </c>
      <c r="AB1976" s="2"/>
    </row>
    <row r="1977" spans="20:28" x14ac:dyDescent="0.25">
      <c r="T1977">
        <f t="shared" si="76"/>
        <v>6</v>
      </c>
      <c r="U1977" t="s">
        <v>199</v>
      </c>
      <c r="V1977" s="3">
        <v>40424.333333333336</v>
      </c>
      <c r="W1977" s="27">
        <v>1</v>
      </c>
      <c r="X1977" s="2">
        <v>50.64</v>
      </c>
      <c r="Y1977" s="2">
        <v>0.59</v>
      </c>
      <c r="Z1977" s="2">
        <v>99.34</v>
      </c>
      <c r="AA1977">
        <f t="shared" si="77"/>
        <v>-28.733000000000001</v>
      </c>
      <c r="AB1977" s="2"/>
    </row>
    <row r="1978" spans="20:28" x14ac:dyDescent="0.25">
      <c r="T1978">
        <f t="shared" si="76"/>
        <v>6</v>
      </c>
      <c r="U1978" t="s">
        <v>199</v>
      </c>
      <c r="V1978" s="3">
        <v>40424.375</v>
      </c>
      <c r="W1978" s="27">
        <v>1</v>
      </c>
      <c r="X1978" s="2">
        <v>50.55</v>
      </c>
      <c r="Y1978" s="2">
        <v>0.59</v>
      </c>
      <c r="Z1978" s="2">
        <v>99.34</v>
      </c>
      <c r="AA1978">
        <f t="shared" si="77"/>
        <v>-28.786100000000001</v>
      </c>
      <c r="AB1978" s="2"/>
    </row>
    <row r="1979" spans="20:28" x14ac:dyDescent="0.25">
      <c r="T1979">
        <f t="shared" si="76"/>
        <v>6</v>
      </c>
      <c r="U1979" t="s">
        <v>199</v>
      </c>
      <c r="V1979" s="3">
        <v>40424.416666666664</v>
      </c>
      <c r="W1979" s="27">
        <v>1</v>
      </c>
      <c r="X1979" s="2">
        <v>50.49</v>
      </c>
      <c r="Y1979" s="2">
        <v>0.59</v>
      </c>
      <c r="Z1979" s="2">
        <v>99.34</v>
      </c>
      <c r="AA1979">
        <f t="shared" si="77"/>
        <v>-28.8215</v>
      </c>
      <c r="AB1979" s="2"/>
    </row>
    <row r="1980" spans="20:28" x14ac:dyDescent="0.25">
      <c r="T1980">
        <f t="shared" si="76"/>
        <v>6</v>
      </c>
      <c r="U1980" t="s">
        <v>199</v>
      </c>
      <c r="V1980" s="3">
        <v>40424.458333333336</v>
      </c>
      <c r="W1980" s="27">
        <v>1</v>
      </c>
      <c r="X1980" s="2">
        <v>50.34</v>
      </c>
      <c r="Y1980" s="2">
        <v>0.59</v>
      </c>
      <c r="Z1980" s="2">
        <v>99.34</v>
      </c>
      <c r="AA1980">
        <f t="shared" si="77"/>
        <v>-28.91</v>
      </c>
      <c r="AB1980" s="2"/>
    </row>
    <row r="1981" spans="20:28" x14ac:dyDescent="0.25">
      <c r="T1981">
        <f t="shared" si="76"/>
        <v>6</v>
      </c>
      <c r="U1981" t="s">
        <v>199</v>
      </c>
      <c r="V1981" s="3">
        <v>40424.5</v>
      </c>
      <c r="W1981" s="27">
        <v>1</v>
      </c>
      <c r="X1981" s="2">
        <v>50.34</v>
      </c>
      <c r="Y1981" s="2">
        <v>0.59</v>
      </c>
      <c r="Z1981" s="2">
        <v>99.34</v>
      </c>
      <c r="AA1981">
        <f t="shared" si="77"/>
        <v>-28.91</v>
      </c>
      <c r="AB1981" s="2"/>
    </row>
    <row r="1982" spans="20:28" x14ac:dyDescent="0.25">
      <c r="T1982">
        <f t="shared" si="76"/>
        <v>6</v>
      </c>
      <c r="U1982" t="s">
        <v>199</v>
      </c>
      <c r="V1982" s="3">
        <v>40424.541666666664</v>
      </c>
      <c r="W1982" s="27">
        <v>1</v>
      </c>
      <c r="X1982" s="2">
        <v>50.18</v>
      </c>
      <c r="Y1982" s="2">
        <v>0.59</v>
      </c>
      <c r="Z1982" s="2">
        <v>99.34</v>
      </c>
      <c r="AA1982">
        <f t="shared" si="77"/>
        <v>-29.0044</v>
      </c>
      <c r="AB1982" s="2"/>
    </row>
    <row r="1983" spans="20:28" x14ac:dyDescent="0.25">
      <c r="T1983">
        <f t="shared" si="76"/>
        <v>6</v>
      </c>
      <c r="U1983" t="s">
        <v>199</v>
      </c>
      <c r="V1983" s="3">
        <v>40424.583333333336</v>
      </c>
      <c r="W1983" s="27">
        <v>1</v>
      </c>
      <c r="X1983" s="2">
        <v>50.04</v>
      </c>
      <c r="Y1983" s="2">
        <v>0.59</v>
      </c>
      <c r="Z1983" s="2">
        <v>99.34</v>
      </c>
      <c r="AA1983">
        <f t="shared" si="77"/>
        <v>-29.087</v>
      </c>
      <c r="AB1983" s="2"/>
    </row>
    <row r="1984" spans="20:28" x14ac:dyDescent="0.25">
      <c r="T1984">
        <f t="shared" si="76"/>
        <v>6</v>
      </c>
      <c r="U1984" t="s">
        <v>199</v>
      </c>
      <c r="V1984" s="3">
        <v>40424.625</v>
      </c>
      <c r="W1984" s="27">
        <v>1</v>
      </c>
      <c r="X1984" s="2">
        <v>49.97</v>
      </c>
      <c r="Y1984" s="2">
        <v>0.59</v>
      </c>
      <c r="Z1984" s="2">
        <v>99.34</v>
      </c>
      <c r="AA1984">
        <f t="shared" si="77"/>
        <v>-29.128299999999999</v>
      </c>
      <c r="AB1984" s="2"/>
    </row>
    <row r="1985" spans="20:28" x14ac:dyDescent="0.25">
      <c r="T1985">
        <f t="shared" si="76"/>
        <v>6</v>
      </c>
      <c r="U1985" t="s">
        <v>199</v>
      </c>
      <c r="V1985" s="3">
        <v>40424.666666666664</v>
      </c>
      <c r="W1985" s="27">
        <v>1</v>
      </c>
      <c r="X1985" s="2">
        <v>49.01</v>
      </c>
      <c r="Y1985" s="2">
        <v>0.59</v>
      </c>
      <c r="Z1985" s="2">
        <v>99.34</v>
      </c>
      <c r="AA1985">
        <f t="shared" si="77"/>
        <v>-29.694700000000001</v>
      </c>
      <c r="AB1985" s="2"/>
    </row>
    <row r="1986" spans="20:28" x14ac:dyDescent="0.25">
      <c r="T1986">
        <f t="shared" ref="T1986:T2049" si="78">WEEKDAY(V1986)</f>
        <v>6</v>
      </c>
      <c r="U1986" t="s">
        <v>199</v>
      </c>
      <c r="V1986" s="3">
        <v>40424.708333333336</v>
      </c>
      <c r="W1986" s="27">
        <v>1</v>
      </c>
      <c r="X1986" s="2">
        <v>49.37</v>
      </c>
      <c r="Y1986" s="2">
        <v>0.59</v>
      </c>
      <c r="Z1986" s="2">
        <v>99.34</v>
      </c>
      <c r="AA1986">
        <f t="shared" ref="AA1986:AA2049" si="79">W1986*Y1986*(X1986-Z1986)</f>
        <v>-29.482300000000002</v>
      </c>
      <c r="AB1986" s="2"/>
    </row>
    <row r="1987" spans="20:28" x14ac:dyDescent="0.25">
      <c r="T1987">
        <f t="shared" si="78"/>
        <v>6</v>
      </c>
      <c r="U1987" t="s">
        <v>199</v>
      </c>
      <c r="V1987" s="3">
        <v>40424.75</v>
      </c>
      <c r="W1987" s="27">
        <v>1</v>
      </c>
      <c r="X1987" s="2">
        <v>49.83</v>
      </c>
      <c r="Y1987" s="2">
        <v>0.59</v>
      </c>
      <c r="Z1987" s="2">
        <v>99.34</v>
      </c>
      <c r="AA1987">
        <f t="shared" si="79"/>
        <v>-29.210900000000002</v>
      </c>
      <c r="AB1987" s="2"/>
    </row>
    <row r="1988" spans="20:28" x14ac:dyDescent="0.25">
      <c r="T1988">
        <f t="shared" si="78"/>
        <v>6</v>
      </c>
      <c r="U1988" t="s">
        <v>199</v>
      </c>
      <c r="V1988" s="3">
        <v>40424.791666666664</v>
      </c>
      <c r="W1988" s="27">
        <v>1</v>
      </c>
      <c r="X1988" s="2">
        <v>50</v>
      </c>
      <c r="Y1988" s="2">
        <v>0.59</v>
      </c>
      <c r="Z1988" s="2">
        <v>99.34</v>
      </c>
      <c r="AA1988">
        <f t="shared" si="79"/>
        <v>-29.110600000000002</v>
      </c>
      <c r="AB1988" s="2"/>
    </row>
    <row r="1989" spans="20:28" x14ac:dyDescent="0.25">
      <c r="T1989">
        <f t="shared" si="78"/>
        <v>6</v>
      </c>
      <c r="V1989" s="3">
        <v>40424.833333333336</v>
      </c>
      <c r="W1989" s="27">
        <v>1</v>
      </c>
      <c r="X1989" s="2">
        <v>50.96</v>
      </c>
      <c r="Y1989" s="2">
        <v>47.52</v>
      </c>
      <c r="Z1989" s="2">
        <v>47.52</v>
      </c>
      <c r="AA1989">
        <f t="shared" si="79"/>
        <v>163.4687999999999</v>
      </c>
      <c r="AB1989" s="2"/>
    </row>
    <row r="1990" spans="20:28" x14ac:dyDescent="0.25">
      <c r="T1990">
        <f t="shared" si="78"/>
        <v>6</v>
      </c>
      <c r="V1990" s="3">
        <v>40424.875</v>
      </c>
      <c r="W1990" s="27">
        <v>1</v>
      </c>
      <c r="X1990" s="2">
        <v>50.08</v>
      </c>
      <c r="Y1990" s="2">
        <v>47.52</v>
      </c>
      <c r="Z1990" s="2">
        <v>47.52</v>
      </c>
      <c r="AA1990">
        <f t="shared" si="79"/>
        <v>121.65119999999978</v>
      </c>
      <c r="AB1990" s="2"/>
    </row>
    <row r="1991" spans="20:28" x14ac:dyDescent="0.25">
      <c r="T1991">
        <f t="shared" si="78"/>
        <v>6</v>
      </c>
      <c r="V1991" s="3">
        <v>40424.916666666664</v>
      </c>
      <c r="W1991" s="27">
        <v>1</v>
      </c>
      <c r="X1991" s="2">
        <v>49.73</v>
      </c>
      <c r="Y1991" s="2">
        <v>47.52</v>
      </c>
      <c r="Z1991" s="2">
        <v>47.52</v>
      </c>
      <c r="AA1991">
        <f t="shared" si="79"/>
        <v>105.01919999999971</v>
      </c>
      <c r="AB1991" s="2"/>
    </row>
    <row r="1992" spans="20:28" x14ac:dyDescent="0.25">
      <c r="T1992">
        <f t="shared" si="78"/>
        <v>6</v>
      </c>
      <c r="V1992" s="3">
        <v>40424.958333333336</v>
      </c>
      <c r="W1992" s="27">
        <v>1</v>
      </c>
      <c r="X1992" s="2">
        <v>47.99</v>
      </c>
      <c r="Y1992" s="2">
        <v>47.52</v>
      </c>
      <c r="Z1992" s="2">
        <v>47.52</v>
      </c>
      <c r="AA1992">
        <f t="shared" si="79"/>
        <v>22.334399999999949</v>
      </c>
      <c r="AB1992" s="2"/>
    </row>
    <row r="1993" spans="20:28" x14ac:dyDescent="0.25">
      <c r="T1993">
        <f t="shared" si="78"/>
        <v>7</v>
      </c>
      <c r="V1993" s="3">
        <v>40425</v>
      </c>
      <c r="W1993" s="27">
        <v>1</v>
      </c>
      <c r="X1993" s="2">
        <v>48.17</v>
      </c>
      <c r="Y1993" s="2">
        <v>45.91</v>
      </c>
      <c r="Z1993" s="2">
        <v>45.91</v>
      </c>
      <c r="AA1993">
        <f t="shared" si="79"/>
        <v>103.75660000000023</v>
      </c>
    </row>
    <row r="1994" spans="20:28" x14ac:dyDescent="0.25">
      <c r="T1994">
        <f t="shared" si="78"/>
        <v>7</v>
      </c>
      <c r="V1994" s="3">
        <v>40425.041666666664</v>
      </c>
      <c r="W1994" s="27">
        <v>1</v>
      </c>
      <c r="X1994" s="2">
        <v>47.84</v>
      </c>
      <c r="Y1994" s="2">
        <v>45.91</v>
      </c>
      <c r="Z1994" s="2">
        <v>45.91</v>
      </c>
      <c r="AA1994">
        <f t="shared" si="79"/>
        <v>88.606300000000303</v>
      </c>
      <c r="AB1994" s="2"/>
    </row>
    <row r="1995" spans="20:28" x14ac:dyDescent="0.25">
      <c r="T1995">
        <f t="shared" si="78"/>
        <v>7</v>
      </c>
      <c r="V1995" s="3">
        <v>40425.083333333336</v>
      </c>
      <c r="W1995" s="27">
        <v>1</v>
      </c>
      <c r="X1995" s="2">
        <v>47.71</v>
      </c>
      <c r="Y1995" s="2">
        <v>45.91</v>
      </c>
      <c r="Z1995" s="2">
        <v>45.91</v>
      </c>
      <c r="AA1995">
        <f t="shared" si="79"/>
        <v>82.63800000000019</v>
      </c>
      <c r="AB1995" s="2"/>
    </row>
    <row r="1996" spans="20:28" x14ac:dyDescent="0.25">
      <c r="T1996">
        <f t="shared" si="78"/>
        <v>7</v>
      </c>
      <c r="V1996" s="3">
        <v>40425.125</v>
      </c>
      <c r="W1996" s="27">
        <v>1</v>
      </c>
      <c r="X1996" s="2">
        <v>46.89</v>
      </c>
      <c r="Y1996" s="2">
        <v>45.91</v>
      </c>
      <c r="Z1996" s="2">
        <v>45.91</v>
      </c>
      <c r="AA1996">
        <f t="shared" si="79"/>
        <v>44.991800000000183</v>
      </c>
      <c r="AB1996" s="2"/>
    </row>
    <row r="1997" spans="20:28" x14ac:dyDescent="0.25">
      <c r="T1997">
        <f t="shared" si="78"/>
        <v>7</v>
      </c>
      <c r="V1997" s="3">
        <v>40425.166666666664</v>
      </c>
      <c r="W1997" s="27">
        <v>1</v>
      </c>
      <c r="X1997" s="2">
        <v>47.13</v>
      </c>
      <c r="Y1997" s="2">
        <v>45.91</v>
      </c>
      <c r="Z1997" s="2">
        <v>45.91</v>
      </c>
      <c r="AA1997">
        <f t="shared" si="79"/>
        <v>56.010200000000268</v>
      </c>
      <c r="AB1997" s="2"/>
    </row>
    <row r="1998" spans="20:28" x14ac:dyDescent="0.25">
      <c r="T1998">
        <f t="shared" si="78"/>
        <v>7</v>
      </c>
      <c r="V1998" s="3">
        <v>40425.208333333336</v>
      </c>
      <c r="W1998" s="27">
        <v>1</v>
      </c>
      <c r="X1998" s="2">
        <v>47.43</v>
      </c>
      <c r="Y1998" s="2">
        <v>45.91</v>
      </c>
      <c r="Z1998" s="2">
        <v>45.91</v>
      </c>
      <c r="AA1998">
        <f t="shared" si="79"/>
        <v>69.783200000000136</v>
      </c>
      <c r="AB1998" s="2"/>
    </row>
    <row r="1999" spans="20:28" x14ac:dyDescent="0.25">
      <c r="T1999">
        <f t="shared" si="78"/>
        <v>7</v>
      </c>
      <c r="V1999" s="3">
        <v>40425.25</v>
      </c>
      <c r="W1999" s="27">
        <v>1</v>
      </c>
      <c r="X1999" s="2">
        <v>48.12</v>
      </c>
      <c r="Y1999" s="2">
        <v>45.91</v>
      </c>
      <c r="Z1999" s="2">
        <v>45.91</v>
      </c>
      <c r="AA1999">
        <f t="shared" si="79"/>
        <v>101.46110000000003</v>
      </c>
      <c r="AB1999" s="2"/>
    </row>
    <row r="2000" spans="20:28" x14ac:dyDescent="0.25">
      <c r="T2000">
        <f t="shared" si="78"/>
        <v>7</v>
      </c>
      <c r="V2000" s="3">
        <v>40425.291666666664</v>
      </c>
      <c r="W2000" s="27">
        <v>1</v>
      </c>
      <c r="X2000" s="2">
        <v>48.88</v>
      </c>
      <c r="Y2000" s="2">
        <v>45.91</v>
      </c>
      <c r="Z2000" s="2">
        <v>45.91</v>
      </c>
      <c r="AA2000">
        <f t="shared" si="79"/>
        <v>136.35270000000025</v>
      </c>
      <c r="AB2000" s="2"/>
    </row>
    <row r="2001" spans="20:28" x14ac:dyDescent="0.25">
      <c r="T2001">
        <f t="shared" si="78"/>
        <v>7</v>
      </c>
      <c r="U2001" t="s">
        <v>199</v>
      </c>
      <c r="V2001" s="3">
        <v>40425.333333333336</v>
      </c>
      <c r="W2001" s="27">
        <v>1</v>
      </c>
      <c r="X2001" s="2">
        <v>49.69</v>
      </c>
      <c r="Y2001" s="2">
        <v>45.91</v>
      </c>
      <c r="Z2001" s="2">
        <v>45.91</v>
      </c>
      <c r="AA2001">
        <f t="shared" si="79"/>
        <v>173.53980000000004</v>
      </c>
      <c r="AB2001" s="2"/>
    </row>
    <row r="2002" spans="20:28" x14ac:dyDescent="0.25">
      <c r="T2002">
        <f t="shared" si="78"/>
        <v>7</v>
      </c>
      <c r="U2002" t="s">
        <v>199</v>
      </c>
      <c r="V2002" s="3">
        <v>40425.375</v>
      </c>
      <c r="W2002" s="27">
        <v>1</v>
      </c>
      <c r="X2002" s="2">
        <v>50.74</v>
      </c>
      <c r="Y2002" s="2">
        <v>45.91</v>
      </c>
      <c r="Z2002" s="2">
        <v>45.91</v>
      </c>
      <c r="AA2002">
        <f t="shared" si="79"/>
        <v>221.74530000000024</v>
      </c>
      <c r="AB2002" s="2"/>
    </row>
    <row r="2003" spans="20:28" x14ac:dyDescent="0.25">
      <c r="T2003">
        <f t="shared" si="78"/>
        <v>7</v>
      </c>
      <c r="U2003" t="s">
        <v>199</v>
      </c>
      <c r="V2003" s="3">
        <v>40425.416666666664</v>
      </c>
      <c r="W2003" s="27">
        <v>1</v>
      </c>
      <c r="X2003" s="2">
        <v>51.07</v>
      </c>
      <c r="Y2003" s="2">
        <v>45.91</v>
      </c>
      <c r="Z2003" s="2">
        <v>45.91</v>
      </c>
      <c r="AA2003">
        <f t="shared" si="79"/>
        <v>236.89560000000014</v>
      </c>
      <c r="AB2003" s="2"/>
    </row>
    <row r="2004" spans="20:28" x14ac:dyDescent="0.25">
      <c r="T2004">
        <f t="shared" si="78"/>
        <v>7</v>
      </c>
      <c r="U2004" t="s">
        <v>199</v>
      </c>
      <c r="V2004" s="3">
        <v>40425.458333333336</v>
      </c>
      <c r="W2004" s="27">
        <v>1</v>
      </c>
      <c r="X2004" s="2">
        <v>51.23</v>
      </c>
      <c r="Y2004" s="2">
        <v>45.91</v>
      </c>
      <c r="Z2004" s="2">
        <v>45.91</v>
      </c>
      <c r="AA2004">
        <f t="shared" si="79"/>
        <v>244.24119999999999</v>
      </c>
      <c r="AB2004" s="2"/>
    </row>
    <row r="2005" spans="20:28" x14ac:dyDescent="0.25">
      <c r="T2005">
        <f t="shared" si="78"/>
        <v>7</v>
      </c>
      <c r="U2005" t="s">
        <v>199</v>
      </c>
      <c r="V2005" s="3">
        <v>40425.5</v>
      </c>
      <c r="W2005" s="27">
        <v>1</v>
      </c>
      <c r="X2005" s="2">
        <v>50.96</v>
      </c>
      <c r="Y2005" s="2">
        <v>45.91</v>
      </c>
      <c r="Z2005" s="2">
        <v>45.91</v>
      </c>
      <c r="AA2005">
        <f t="shared" si="79"/>
        <v>231.84550000000019</v>
      </c>
      <c r="AB2005" s="2"/>
    </row>
    <row r="2006" spans="20:28" x14ac:dyDescent="0.25">
      <c r="T2006">
        <f t="shared" si="78"/>
        <v>7</v>
      </c>
      <c r="U2006" t="s">
        <v>199</v>
      </c>
      <c r="V2006" s="3">
        <v>40425.541666666664</v>
      </c>
      <c r="W2006" s="27">
        <v>1</v>
      </c>
      <c r="X2006" s="2">
        <v>50.41</v>
      </c>
      <c r="Y2006" s="2">
        <v>45.91</v>
      </c>
      <c r="Z2006" s="2">
        <v>45.91</v>
      </c>
      <c r="AA2006">
        <f t="shared" si="79"/>
        <v>206.59499999999997</v>
      </c>
      <c r="AB2006" s="2"/>
    </row>
    <row r="2007" spans="20:28" x14ac:dyDescent="0.25">
      <c r="T2007">
        <f t="shared" si="78"/>
        <v>7</v>
      </c>
      <c r="U2007" t="s">
        <v>199</v>
      </c>
      <c r="V2007" s="3">
        <v>40425.583333333336</v>
      </c>
      <c r="W2007" s="27">
        <v>1</v>
      </c>
      <c r="X2007" s="2">
        <v>49.22</v>
      </c>
      <c r="Y2007" s="2">
        <v>45.91</v>
      </c>
      <c r="Z2007" s="2">
        <v>45.91</v>
      </c>
      <c r="AA2007">
        <f t="shared" si="79"/>
        <v>151.96210000000011</v>
      </c>
      <c r="AB2007" s="2"/>
    </row>
    <row r="2008" spans="20:28" x14ac:dyDescent="0.25">
      <c r="T2008">
        <f t="shared" si="78"/>
        <v>7</v>
      </c>
      <c r="U2008" t="s">
        <v>199</v>
      </c>
      <c r="V2008" s="3">
        <v>40425.625</v>
      </c>
      <c r="W2008" s="27">
        <v>1</v>
      </c>
      <c r="X2008" s="2">
        <v>49.15</v>
      </c>
      <c r="Y2008" s="2">
        <v>45.91</v>
      </c>
      <c r="Z2008" s="2">
        <v>45.91</v>
      </c>
      <c r="AA2008">
        <f t="shared" si="79"/>
        <v>148.74840000000009</v>
      </c>
      <c r="AB2008" s="2"/>
    </row>
    <row r="2009" spans="20:28" x14ac:dyDescent="0.25">
      <c r="T2009">
        <f t="shared" si="78"/>
        <v>7</v>
      </c>
      <c r="U2009" t="s">
        <v>199</v>
      </c>
      <c r="V2009" s="3">
        <v>40425.666666666664</v>
      </c>
      <c r="W2009" s="27">
        <v>1</v>
      </c>
      <c r="X2009" s="2">
        <v>49.59</v>
      </c>
      <c r="Y2009" s="2">
        <v>45.91</v>
      </c>
      <c r="Z2009" s="2">
        <v>45.91</v>
      </c>
      <c r="AA2009">
        <f t="shared" si="79"/>
        <v>168.94880000000029</v>
      </c>
      <c r="AB2009" s="2"/>
    </row>
    <row r="2010" spans="20:28" x14ac:dyDescent="0.25">
      <c r="T2010">
        <f t="shared" si="78"/>
        <v>7</v>
      </c>
      <c r="U2010" t="s">
        <v>199</v>
      </c>
      <c r="V2010" s="3">
        <v>40425.708333333336</v>
      </c>
      <c r="W2010" s="27">
        <v>1</v>
      </c>
      <c r="X2010" s="2">
        <v>50.13</v>
      </c>
      <c r="Y2010" s="2">
        <v>45.91</v>
      </c>
      <c r="Z2010" s="2">
        <v>45.91</v>
      </c>
      <c r="AA2010">
        <f t="shared" si="79"/>
        <v>193.74020000000027</v>
      </c>
      <c r="AB2010" s="2"/>
    </row>
    <row r="2011" spans="20:28" x14ac:dyDescent="0.25">
      <c r="T2011">
        <f t="shared" si="78"/>
        <v>7</v>
      </c>
      <c r="U2011" t="s">
        <v>199</v>
      </c>
      <c r="V2011" s="3">
        <v>40425.75</v>
      </c>
      <c r="W2011" s="27">
        <v>1</v>
      </c>
      <c r="X2011" s="2">
        <v>50.08</v>
      </c>
      <c r="Y2011" s="2">
        <v>45.91</v>
      </c>
      <c r="Z2011" s="2">
        <v>45.91</v>
      </c>
      <c r="AA2011">
        <f t="shared" si="79"/>
        <v>191.44470000000007</v>
      </c>
      <c r="AB2011" s="2"/>
    </row>
    <row r="2012" spans="20:28" x14ac:dyDescent="0.25">
      <c r="T2012">
        <f t="shared" si="78"/>
        <v>7</v>
      </c>
      <c r="U2012" t="s">
        <v>199</v>
      </c>
      <c r="V2012" s="3">
        <v>40425.791666666664</v>
      </c>
      <c r="W2012" s="27">
        <v>1</v>
      </c>
      <c r="X2012" s="2">
        <v>50.22</v>
      </c>
      <c r="Y2012" s="2">
        <v>45.91</v>
      </c>
      <c r="Z2012" s="2">
        <v>45.91</v>
      </c>
      <c r="AA2012">
        <f t="shared" si="79"/>
        <v>197.8721000000001</v>
      </c>
      <c r="AB2012" s="2"/>
    </row>
    <row r="2013" spans="20:28" x14ac:dyDescent="0.25">
      <c r="T2013">
        <f t="shared" si="78"/>
        <v>7</v>
      </c>
      <c r="V2013" s="3">
        <v>40425.833333333336</v>
      </c>
      <c r="W2013" s="27">
        <v>1</v>
      </c>
      <c r="X2013" s="2">
        <v>50.65</v>
      </c>
      <c r="Y2013" s="2">
        <v>45.91</v>
      </c>
      <c r="Z2013" s="2">
        <v>45.91</v>
      </c>
      <c r="AA2013">
        <f t="shared" si="79"/>
        <v>217.61340000000007</v>
      </c>
      <c r="AB2013" s="2"/>
    </row>
    <row r="2014" spans="20:28" x14ac:dyDescent="0.25">
      <c r="T2014">
        <f t="shared" si="78"/>
        <v>7</v>
      </c>
      <c r="V2014" s="3">
        <v>40425.875</v>
      </c>
      <c r="W2014" s="27">
        <v>1</v>
      </c>
      <c r="X2014" s="2">
        <v>49.9</v>
      </c>
      <c r="Y2014" s="2">
        <v>45.91</v>
      </c>
      <c r="Z2014" s="2">
        <v>45.91</v>
      </c>
      <c r="AA2014">
        <f t="shared" si="79"/>
        <v>183.18090000000007</v>
      </c>
      <c r="AB2014" s="2"/>
    </row>
    <row r="2015" spans="20:28" x14ac:dyDescent="0.25">
      <c r="T2015">
        <f t="shared" si="78"/>
        <v>7</v>
      </c>
      <c r="V2015" s="3">
        <v>40425.916666666664</v>
      </c>
      <c r="W2015" s="27">
        <v>1</v>
      </c>
      <c r="X2015" s="2">
        <v>48.98</v>
      </c>
      <c r="Y2015" s="2">
        <v>45.91</v>
      </c>
      <c r="Z2015" s="2">
        <v>45.91</v>
      </c>
      <c r="AA2015">
        <f t="shared" si="79"/>
        <v>140.94370000000001</v>
      </c>
      <c r="AB2015" s="2"/>
    </row>
    <row r="2016" spans="20:28" x14ac:dyDescent="0.25">
      <c r="T2016">
        <f t="shared" si="78"/>
        <v>7</v>
      </c>
      <c r="V2016" s="3">
        <v>40425.958333333336</v>
      </c>
      <c r="W2016" s="27">
        <v>1</v>
      </c>
      <c r="X2016" s="2">
        <v>48.16</v>
      </c>
      <c r="Y2016" s="2">
        <v>45.91</v>
      </c>
      <c r="Z2016" s="2">
        <v>45.91</v>
      </c>
      <c r="AA2016">
        <f t="shared" si="79"/>
        <v>103.29749999999999</v>
      </c>
      <c r="AB2016" s="2"/>
    </row>
    <row r="2017" spans="20:28" x14ac:dyDescent="0.25">
      <c r="T2017">
        <f t="shared" si="78"/>
        <v>1</v>
      </c>
      <c r="V2017" s="3">
        <v>40426</v>
      </c>
      <c r="W2017" s="27">
        <v>1</v>
      </c>
      <c r="X2017" s="2">
        <v>47.71</v>
      </c>
      <c r="Y2017" s="2">
        <v>42.63</v>
      </c>
      <c r="Z2017" s="2">
        <v>42.63</v>
      </c>
      <c r="AA2017">
        <f t="shared" si="79"/>
        <v>216.56039999999993</v>
      </c>
    </row>
    <row r="2018" spans="20:28" x14ac:dyDescent="0.25">
      <c r="T2018">
        <f t="shared" si="78"/>
        <v>1</v>
      </c>
      <c r="V2018" s="3">
        <v>40426.041666666664</v>
      </c>
      <c r="W2018" s="27">
        <v>1</v>
      </c>
      <c r="X2018" s="2">
        <v>47.36</v>
      </c>
      <c r="Y2018" s="2">
        <v>42.63</v>
      </c>
      <c r="Z2018" s="2">
        <v>42.63</v>
      </c>
      <c r="AA2018">
        <f t="shared" si="79"/>
        <v>201.63989999999987</v>
      </c>
      <c r="AB2018" s="2"/>
    </row>
    <row r="2019" spans="20:28" x14ac:dyDescent="0.25">
      <c r="T2019">
        <f t="shared" si="78"/>
        <v>1</v>
      </c>
      <c r="V2019" s="3">
        <v>40426.083333333336</v>
      </c>
      <c r="W2019" s="27">
        <v>1</v>
      </c>
      <c r="X2019" s="2">
        <v>46.94</v>
      </c>
      <c r="Y2019" s="2">
        <v>42.63</v>
      </c>
      <c r="Z2019" s="2">
        <v>42.63</v>
      </c>
      <c r="AA2019">
        <f t="shared" si="79"/>
        <v>183.7352999999998</v>
      </c>
      <c r="AB2019" s="2"/>
    </row>
    <row r="2020" spans="20:28" x14ac:dyDescent="0.25">
      <c r="T2020">
        <f t="shared" si="78"/>
        <v>1</v>
      </c>
      <c r="V2020" s="3">
        <v>40426.125</v>
      </c>
      <c r="W2020" s="27">
        <v>1</v>
      </c>
      <c r="X2020" s="2">
        <v>46.85</v>
      </c>
      <c r="Y2020" s="2">
        <v>42.63</v>
      </c>
      <c r="Z2020" s="2">
        <v>42.63</v>
      </c>
      <c r="AA2020">
        <f t="shared" si="79"/>
        <v>179.89859999999996</v>
      </c>
      <c r="AB2020" s="2"/>
    </row>
    <row r="2021" spans="20:28" x14ac:dyDescent="0.25">
      <c r="T2021">
        <f t="shared" si="78"/>
        <v>1</v>
      </c>
      <c r="V2021" s="3">
        <v>40426.166666666664</v>
      </c>
      <c r="W2021" s="27">
        <v>1</v>
      </c>
      <c r="X2021" s="2">
        <v>46.85</v>
      </c>
      <c r="Y2021" s="2">
        <v>42.63</v>
      </c>
      <c r="Z2021" s="2">
        <v>42.63</v>
      </c>
      <c r="AA2021">
        <f t="shared" si="79"/>
        <v>179.89859999999996</v>
      </c>
      <c r="AB2021" s="2"/>
    </row>
    <row r="2022" spans="20:28" x14ac:dyDescent="0.25">
      <c r="T2022">
        <f t="shared" si="78"/>
        <v>1</v>
      </c>
      <c r="V2022" s="3">
        <v>40426.208333333336</v>
      </c>
      <c r="W2022" s="27">
        <v>1</v>
      </c>
      <c r="X2022" s="2">
        <v>46.85</v>
      </c>
      <c r="Y2022" s="2">
        <v>42.63</v>
      </c>
      <c r="Z2022" s="2">
        <v>42.63</v>
      </c>
      <c r="AA2022">
        <f t="shared" si="79"/>
        <v>179.89859999999996</v>
      </c>
      <c r="AB2022" s="2"/>
    </row>
    <row r="2023" spans="20:28" x14ac:dyDescent="0.25">
      <c r="T2023">
        <f t="shared" si="78"/>
        <v>1</v>
      </c>
      <c r="V2023" s="3">
        <v>40426.25</v>
      </c>
      <c r="W2023" s="27">
        <v>1</v>
      </c>
      <c r="X2023" s="2">
        <v>47.21</v>
      </c>
      <c r="Y2023" s="2">
        <v>42.63</v>
      </c>
      <c r="Z2023" s="2">
        <v>42.63</v>
      </c>
      <c r="AA2023">
        <f t="shared" si="79"/>
        <v>195.24539999999993</v>
      </c>
      <c r="AB2023" s="2"/>
    </row>
    <row r="2024" spans="20:28" x14ac:dyDescent="0.25">
      <c r="T2024">
        <f t="shared" si="78"/>
        <v>1</v>
      </c>
      <c r="V2024" s="3">
        <v>40426.291666666664</v>
      </c>
      <c r="W2024" s="27">
        <v>1</v>
      </c>
      <c r="X2024" s="2">
        <v>47.61</v>
      </c>
      <c r="Y2024" s="2">
        <v>42.63</v>
      </c>
      <c r="Z2024" s="2">
        <v>42.63</v>
      </c>
      <c r="AA2024">
        <f t="shared" si="79"/>
        <v>212.29739999999987</v>
      </c>
      <c r="AB2024" s="2"/>
    </row>
    <row r="2025" spans="20:28" x14ac:dyDescent="0.25">
      <c r="T2025">
        <f t="shared" si="78"/>
        <v>1</v>
      </c>
      <c r="U2025" t="s">
        <v>199</v>
      </c>
      <c r="V2025" s="3">
        <v>40426.333333333336</v>
      </c>
      <c r="W2025" s="27">
        <v>1</v>
      </c>
      <c r="X2025" s="2">
        <v>47.83</v>
      </c>
      <c r="Y2025" s="2">
        <v>42.63</v>
      </c>
      <c r="Z2025" s="2">
        <v>42.63</v>
      </c>
      <c r="AA2025">
        <f t="shared" si="79"/>
        <v>221.67599999999985</v>
      </c>
      <c r="AB2025" s="2"/>
    </row>
    <row r="2026" spans="20:28" x14ac:dyDescent="0.25">
      <c r="T2026">
        <f t="shared" si="78"/>
        <v>1</v>
      </c>
      <c r="U2026" t="s">
        <v>199</v>
      </c>
      <c r="V2026" s="3">
        <v>40426.375</v>
      </c>
      <c r="W2026" s="27">
        <v>1</v>
      </c>
      <c r="X2026" s="2">
        <v>48.95</v>
      </c>
      <c r="Y2026" s="2">
        <v>42.63</v>
      </c>
      <c r="Z2026" s="2">
        <v>42.63</v>
      </c>
      <c r="AA2026">
        <f t="shared" si="79"/>
        <v>269.42160000000001</v>
      </c>
      <c r="AB2026" s="2"/>
    </row>
    <row r="2027" spans="20:28" x14ac:dyDescent="0.25">
      <c r="T2027">
        <f t="shared" si="78"/>
        <v>1</v>
      </c>
      <c r="U2027" t="s">
        <v>199</v>
      </c>
      <c r="V2027" s="3">
        <v>40426.416666666664</v>
      </c>
      <c r="W2027" s="27">
        <v>1</v>
      </c>
      <c r="X2027" s="2">
        <v>49.87</v>
      </c>
      <c r="Y2027" s="2">
        <v>42.63</v>
      </c>
      <c r="Z2027" s="2">
        <v>42.63</v>
      </c>
      <c r="AA2027">
        <f t="shared" si="79"/>
        <v>308.6411999999998</v>
      </c>
      <c r="AB2027" s="2"/>
    </row>
    <row r="2028" spans="20:28" x14ac:dyDescent="0.25">
      <c r="T2028">
        <f t="shared" si="78"/>
        <v>1</v>
      </c>
      <c r="U2028" t="s">
        <v>199</v>
      </c>
      <c r="V2028" s="3">
        <v>40426.458333333336</v>
      </c>
      <c r="W2028" s="27">
        <v>1</v>
      </c>
      <c r="X2028" s="2">
        <v>50.56</v>
      </c>
      <c r="Y2028" s="2">
        <v>42.63</v>
      </c>
      <c r="Z2028" s="2">
        <v>42.63</v>
      </c>
      <c r="AA2028">
        <f t="shared" si="79"/>
        <v>338.05590000000001</v>
      </c>
      <c r="AB2028" s="2"/>
    </row>
    <row r="2029" spans="20:28" x14ac:dyDescent="0.25">
      <c r="T2029">
        <f t="shared" si="78"/>
        <v>1</v>
      </c>
      <c r="U2029" t="s">
        <v>199</v>
      </c>
      <c r="V2029" s="3">
        <v>40426.5</v>
      </c>
      <c r="W2029" s="27">
        <v>1</v>
      </c>
      <c r="X2029" s="2">
        <v>50.58</v>
      </c>
      <c r="Y2029" s="2">
        <v>42.63</v>
      </c>
      <c r="Z2029" s="2">
        <v>42.63</v>
      </c>
      <c r="AA2029">
        <f t="shared" si="79"/>
        <v>338.90849999999983</v>
      </c>
      <c r="AB2029" s="2"/>
    </row>
    <row r="2030" spans="20:28" x14ac:dyDescent="0.25">
      <c r="T2030">
        <f t="shared" si="78"/>
        <v>1</v>
      </c>
      <c r="U2030" t="s">
        <v>199</v>
      </c>
      <c r="V2030" s="3">
        <v>40426.541666666664</v>
      </c>
      <c r="W2030" s="27">
        <v>1</v>
      </c>
      <c r="X2030" s="2">
        <v>49.52</v>
      </c>
      <c r="Y2030" s="2">
        <v>42.63</v>
      </c>
      <c r="Z2030" s="2">
        <v>42.63</v>
      </c>
      <c r="AA2030">
        <f t="shared" si="79"/>
        <v>293.72070000000002</v>
      </c>
      <c r="AB2030" s="2"/>
    </row>
    <row r="2031" spans="20:28" x14ac:dyDescent="0.25">
      <c r="T2031">
        <f t="shared" si="78"/>
        <v>1</v>
      </c>
      <c r="U2031" t="s">
        <v>199</v>
      </c>
      <c r="V2031" s="3">
        <v>40426.583333333336</v>
      </c>
      <c r="W2031" s="27">
        <v>1</v>
      </c>
      <c r="X2031" s="2">
        <v>49.29</v>
      </c>
      <c r="Y2031" s="2">
        <v>42.63</v>
      </c>
      <c r="Z2031" s="2">
        <v>42.63</v>
      </c>
      <c r="AA2031">
        <f t="shared" si="79"/>
        <v>283.91579999999988</v>
      </c>
      <c r="AB2031" s="2"/>
    </row>
    <row r="2032" spans="20:28" x14ac:dyDescent="0.25">
      <c r="T2032">
        <f t="shared" si="78"/>
        <v>1</v>
      </c>
      <c r="U2032" t="s">
        <v>199</v>
      </c>
      <c r="V2032" s="3">
        <v>40426.625</v>
      </c>
      <c r="W2032" s="27">
        <v>1</v>
      </c>
      <c r="X2032" s="2">
        <v>49.44</v>
      </c>
      <c r="Y2032" s="2">
        <v>42.63</v>
      </c>
      <c r="Z2032" s="2">
        <v>42.63</v>
      </c>
      <c r="AA2032">
        <f t="shared" si="79"/>
        <v>290.31029999999981</v>
      </c>
      <c r="AB2032" s="2"/>
    </row>
    <row r="2033" spans="20:28" x14ac:dyDescent="0.25">
      <c r="T2033">
        <f t="shared" si="78"/>
        <v>1</v>
      </c>
      <c r="U2033" t="s">
        <v>199</v>
      </c>
      <c r="V2033" s="3">
        <v>40426.666666666664</v>
      </c>
      <c r="W2033" s="27">
        <v>1</v>
      </c>
      <c r="X2033" s="2">
        <v>49.28</v>
      </c>
      <c r="Y2033" s="2">
        <v>42.63</v>
      </c>
      <c r="Z2033" s="2">
        <v>42.63</v>
      </c>
      <c r="AA2033">
        <f t="shared" si="79"/>
        <v>283.48949999999996</v>
      </c>
      <c r="AB2033" s="2"/>
    </row>
    <row r="2034" spans="20:28" x14ac:dyDescent="0.25">
      <c r="T2034">
        <f t="shared" si="78"/>
        <v>1</v>
      </c>
      <c r="U2034" t="s">
        <v>199</v>
      </c>
      <c r="V2034" s="3">
        <v>40426.708333333336</v>
      </c>
      <c r="W2034" s="27">
        <v>1</v>
      </c>
      <c r="X2034" s="2">
        <v>50.01</v>
      </c>
      <c r="Y2034" s="2">
        <v>42.63</v>
      </c>
      <c r="Z2034" s="2">
        <v>42.63</v>
      </c>
      <c r="AA2034">
        <f t="shared" si="79"/>
        <v>314.60939999999982</v>
      </c>
      <c r="AB2034" s="2"/>
    </row>
    <row r="2035" spans="20:28" x14ac:dyDescent="0.25">
      <c r="T2035">
        <f t="shared" si="78"/>
        <v>1</v>
      </c>
      <c r="U2035" t="s">
        <v>199</v>
      </c>
      <c r="V2035" s="3">
        <v>40426.75</v>
      </c>
      <c r="W2035" s="27">
        <v>1</v>
      </c>
      <c r="X2035" s="2">
        <v>50.12</v>
      </c>
      <c r="Y2035" s="2">
        <v>42.63</v>
      </c>
      <c r="Z2035" s="2">
        <v>42.63</v>
      </c>
      <c r="AA2035">
        <f t="shared" si="79"/>
        <v>319.29869999999983</v>
      </c>
      <c r="AB2035" s="2"/>
    </row>
    <row r="2036" spans="20:28" x14ac:dyDescent="0.25">
      <c r="T2036">
        <f t="shared" si="78"/>
        <v>1</v>
      </c>
      <c r="U2036" t="s">
        <v>199</v>
      </c>
      <c r="V2036" s="3">
        <v>40426.791666666664</v>
      </c>
      <c r="W2036" s="27">
        <v>1</v>
      </c>
      <c r="X2036" s="2">
        <v>50.37</v>
      </c>
      <c r="Y2036" s="2">
        <v>42.63</v>
      </c>
      <c r="Z2036" s="2">
        <v>42.63</v>
      </c>
      <c r="AA2036">
        <f t="shared" si="79"/>
        <v>329.9561999999998</v>
      </c>
      <c r="AB2036" s="2"/>
    </row>
    <row r="2037" spans="20:28" x14ac:dyDescent="0.25">
      <c r="T2037">
        <f t="shared" si="78"/>
        <v>1</v>
      </c>
      <c r="V2037" s="3">
        <v>40426.833333333336</v>
      </c>
      <c r="W2037" s="27">
        <v>1</v>
      </c>
      <c r="X2037" s="2">
        <v>51.22</v>
      </c>
      <c r="Y2037" s="2">
        <v>42.63</v>
      </c>
      <c r="Z2037" s="2">
        <v>42.63</v>
      </c>
      <c r="AA2037">
        <f t="shared" si="79"/>
        <v>366.19169999999986</v>
      </c>
      <c r="AB2037" s="2"/>
    </row>
    <row r="2038" spans="20:28" x14ac:dyDescent="0.25">
      <c r="T2038">
        <f t="shared" si="78"/>
        <v>1</v>
      </c>
      <c r="V2038" s="3">
        <v>40426.875</v>
      </c>
      <c r="W2038" s="27">
        <v>1</v>
      </c>
      <c r="X2038" s="2">
        <v>50.87</v>
      </c>
      <c r="Y2038" s="2">
        <v>42.63</v>
      </c>
      <c r="Z2038" s="2">
        <v>42.63</v>
      </c>
      <c r="AA2038">
        <f t="shared" si="79"/>
        <v>351.27119999999979</v>
      </c>
      <c r="AB2038" s="2"/>
    </row>
    <row r="2039" spans="20:28" x14ac:dyDescent="0.25">
      <c r="T2039">
        <f t="shared" si="78"/>
        <v>1</v>
      </c>
      <c r="V2039" s="3">
        <v>40426.916666666664</v>
      </c>
      <c r="W2039" s="27">
        <v>1</v>
      </c>
      <c r="X2039" s="2">
        <v>49.92</v>
      </c>
      <c r="Y2039" s="2">
        <v>42.63</v>
      </c>
      <c r="Z2039" s="2">
        <v>42.63</v>
      </c>
      <c r="AA2039">
        <f t="shared" si="79"/>
        <v>310.77269999999999</v>
      </c>
      <c r="AB2039" s="2"/>
    </row>
    <row r="2040" spans="20:28" x14ac:dyDescent="0.25">
      <c r="T2040">
        <f t="shared" si="78"/>
        <v>1</v>
      </c>
      <c r="V2040" s="3">
        <v>40426.958333333336</v>
      </c>
      <c r="W2040" s="27">
        <v>1</v>
      </c>
      <c r="X2040" s="2">
        <v>48.16</v>
      </c>
      <c r="Y2040" s="2">
        <v>42.63</v>
      </c>
      <c r="Z2040" s="2">
        <v>42.63</v>
      </c>
      <c r="AA2040">
        <f t="shared" si="79"/>
        <v>235.74389999999977</v>
      </c>
      <c r="AB2040" s="2"/>
    </row>
    <row r="2041" spans="20:28" x14ac:dyDescent="0.25">
      <c r="T2041">
        <f t="shared" si="78"/>
        <v>2</v>
      </c>
      <c r="V2041" s="3">
        <v>40427</v>
      </c>
      <c r="W2041" s="27">
        <v>1</v>
      </c>
      <c r="X2041" s="2">
        <v>47.8</v>
      </c>
      <c r="Y2041" s="2">
        <v>48.74</v>
      </c>
      <c r="Z2041" s="2">
        <v>48.74</v>
      </c>
      <c r="AA2041">
        <f t="shared" si="79"/>
        <v>-45.815600000000238</v>
      </c>
    </row>
    <row r="2042" spans="20:28" x14ac:dyDescent="0.25">
      <c r="T2042">
        <f t="shared" si="78"/>
        <v>2</v>
      </c>
      <c r="V2042" s="3">
        <v>40427.041666666664</v>
      </c>
      <c r="W2042" s="27">
        <v>1</v>
      </c>
      <c r="X2042" s="2">
        <v>47.29</v>
      </c>
      <c r="Y2042" s="2">
        <v>48.74</v>
      </c>
      <c r="Z2042" s="2">
        <v>48.74</v>
      </c>
      <c r="AA2042">
        <f t="shared" si="79"/>
        <v>-70.673000000000144</v>
      </c>
      <c r="AB2042" s="2"/>
    </row>
    <row r="2043" spans="20:28" x14ac:dyDescent="0.25">
      <c r="T2043">
        <f t="shared" si="78"/>
        <v>2</v>
      </c>
      <c r="V2043" s="3">
        <v>40427.083333333336</v>
      </c>
      <c r="W2043" s="27">
        <v>1</v>
      </c>
      <c r="X2043" s="2">
        <v>47.26</v>
      </c>
      <c r="Y2043" s="2">
        <v>48.74</v>
      </c>
      <c r="Z2043" s="2">
        <v>48.74</v>
      </c>
      <c r="AA2043">
        <f t="shared" si="79"/>
        <v>-72.135200000000196</v>
      </c>
      <c r="AB2043" s="2"/>
    </row>
    <row r="2044" spans="20:28" x14ac:dyDescent="0.25">
      <c r="T2044">
        <f t="shared" si="78"/>
        <v>2</v>
      </c>
      <c r="V2044" s="3">
        <v>40427.125</v>
      </c>
      <c r="W2044" s="27">
        <v>1</v>
      </c>
      <c r="X2044" s="2">
        <v>47.36</v>
      </c>
      <c r="Y2044" s="2">
        <v>48.74</v>
      </c>
      <c r="Z2044" s="2">
        <v>48.74</v>
      </c>
      <c r="AA2044">
        <f t="shared" si="79"/>
        <v>-67.26120000000013</v>
      </c>
      <c r="AB2044" s="2"/>
    </row>
    <row r="2045" spans="20:28" x14ac:dyDescent="0.25">
      <c r="T2045">
        <f t="shared" si="78"/>
        <v>2</v>
      </c>
      <c r="V2045" s="3">
        <v>40427.166666666664</v>
      </c>
      <c r="W2045" s="27">
        <v>1</v>
      </c>
      <c r="X2045" s="2">
        <v>47.99</v>
      </c>
      <c r="Y2045" s="2">
        <v>48.74</v>
      </c>
      <c r="Z2045" s="2">
        <v>48.74</v>
      </c>
      <c r="AA2045">
        <f t="shared" si="79"/>
        <v>-36.555</v>
      </c>
      <c r="AB2045" s="2"/>
    </row>
    <row r="2046" spans="20:28" x14ac:dyDescent="0.25">
      <c r="T2046">
        <f t="shared" si="78"/>
        <v>2</v>
      </c>
      <c r="V2046" s="3">
        <v>40427.208333333336</v>
      </c>
      <c r="W2046" s="27">
        <v>1</v>
      </c>
      <c r="X2046" s="2">
        <v>49.5</v>
      </c>
      <c r="Y2046" s="2">
        <v>48.74</v>
      </c>
      <c r="Z2046" s="2">
        <v>48.74</v>
      </c>
      <c r="AA2046">
        <f t="shared" si="79"/>
        <v>37.042399999999901</v>
      </c>
      <c r="AB2046" s="2"/>
    </row>
    <row r="2047" spans="20:28" x14ac:dyDescent="0.25">
      <c r="T2047">
        <f t="shared" si="78"/>
        <v>2</v>
      </c>
      <c r="V2047" s="3">
        <v>40427.25</v>
      </c>
      <c r="W2047" s="27">
        <v>1</v>
      </c>
      <c r="X2047" s="2">
        <v>50.92</v>
      </c>
      <c r="Y2047" s="2">
        <v>48.74</v>
      </c>
      <c r="Z2047" s="2">
        <v>48.74</v>
      </c>
      <c r="AA2047">
        <f t="shared" si="79"/>
        <v>106.25319999999999</v>
      </c>
      <c r="AB2047" s="2"/>
    </row>
    <row r="2048" spans="20:28" x14ac:dyDescent="0.25">
      <c r="T2048">
        <f t="shared" si="78"/>
        <v>2</v>
      </c>
      <c r="V2048" s="3">
        <v>40427.291666666664</v>
      </c>
      <c r="W2048" s="27">
        <v>1</v>
      </c>
      <c r="X2048" s="2">
        <v>51.34</v>
      </c>
      <c r="Y2048" s="2">
        <v>48.74</v>
      </c>
      <c r="Z2048" s="2">
        <v>48.74</v>
      </c>
      <c r="AA2048">
        <f t="shared" si="79"/>
        <v>126.72400000000007</v>
      </c>
      <c r="AB2048" s="2"/>
    </row>
    <row r="2049" spans="20:28" x14ac:dyDescent="0.25">
      <c r="T2049">
        <f t="shared" si="78"/>
        <v>2</v>
      </c>
      <c r="U2049" t="s">
        <v>199</v>
      </c>
      <c r="V2049" s="3">
        <v>40427.333333333336</v>
      </c>
      <c r="W2049" s="27">
        <v>1</v>
      </c>
      <c r="X2049" s="2">
        <v>51.24</v>
      </c>
      <c r="Y2049" s="2">
        <v>7.78</v>
      </c>
      <c r="Z2049" s="2">
        <v>54.76</v>
      </c>
      <c r="AA2049">
        <f t="shared" si="79"/>
        <v>-27.385599999999968</v>
      </c>
      <c r="AB2049" s="2"/>
    </row>
    <row r="2050" spans="20:28" x14ac:dyDescent="0.25">
      <c r="T2050">
        <f t="shared" ref="T2050:T2113" si="80">WEEKDAY(V2050)</f>
        <v>2</v>
      </c>
      <c r="U2050" t="s">
        <v>199</v>
      </c>
      <c r="V2050" s="3">
        <v>40427.375</v>
      </c>
      <c r="W2050" s="27">
        <v>1</v>
      </c>
      <c r="X2050" s="2">
        <v>51.15</v>
      </c>
      <c r="Y2050" s="2">
        <v>7.78</v>
      </c>
      <c r="Z2050" s="2">
        <v>54.76</v>
      </c>
      <c r="AA2050">
        <f t="shared" ref="AA2050:AA2113" si="81">W2050*Y2050*(X2050-Z2050)</f>
        <v>-28.085799999999995</v>
      </c>
      <c r="AB2050" s="2"/>
    </row>
    <row r="2051" spans="20:28" x14ac:dyDescent="0.25">
      <c r="T2051">
        <f t="shared" si="80"/>
        <v>2</v>
      </c>
      <c r="U2051" t="s">
        <v>199</v>
      </c>
      <c r="V2051" s="3">
        <v>40427.416666666664</v>
      </c>
      <c r="W2051" s="27">
        <v>1</v>
      </c>
      <c r="X2051" s="2">
        <v>51.07</v>
      </c>
      <c r="Y2051" s="2">
        <v>7.78</v>
      </c>
      <c r="Z2051" s="2">
        <v>54.76</v>
      </c>
      <c r="AA2051">
        <f t="shared" si="81"/>
        <v>-28.708199999999984</v>
      </c>
      <c r="AB2051" s="2"/>
    </row>
    <row r="2052" spans="20:28" x14ac:dyDescent="0.25">
      <c r="T2052">
        <f t="shared" si="80"/>
        <v>2</v>
      </c>
      <c r="U2052" t="s">
        <v>199</v>
      </c>
      <c r="V2052" s="3">
        <v>40427.458333333336</v>
      </c>
      <c r="W2052" s="27">
        <v>1</v>
      </c>
      <c r="X2052" s="2">
        <v>51.03</v>
      </c>
      <c r="Y2052" s="2">
        <v>7.78</v>
      </c>
      <c r="Z2052" s="2">
        <v>54.76</v>
      </c>
      <c r="AA2052">
        <f t="shared" si="81"/>
        <v>-29.019399999999976</v>
      </c>
      <c r="AB2052" s="2"/>
    </row>
    <row r="2053" spans="20:28" x14ac:dyDescent="0.25">
      <c r="T2053">
        <f t="shared" si="80"/>
        <v>2</v>
      </c>
      <c r="U2053" t="s">
        <v>199</v>
      </c>
      <c r="V2053" s="3">
        <v>40427.5</v>
      </c>
      <c r="W2053" s="27">
        <v>1</v>
      </c>
      <c r="X2053" s="2">
        <v>51.07</v>
      </c>
      <c r="Y2053" s="2">
        <v>7.78</v>
      </c>
      <c r="Z2053" s="2">
        <v>54.76</v>
      </c>
      <c r="AA2053">
        <f t="shared" si="81"/>
        <v>-28.708199999999984</v>
      </c>
      <c r="AB2053" s="2"/>
    </row>
    <row r="2054" spans="20:28" x14ac:dyDescent="0.25">
      <c r="T2054">
        <f t="shared" si="80"/>
        <v>2</v>
      </c>
      <c r="U2054" t="s">
        <v>199</v>
      </c>
      <c r="V2054" s="3">
        <v>40427.541666666664</v>
      </c>
      <c r="W2054" s="27">
        <v>1</v>
      </c>
      <c r="X2054" s="2">
        <v>51.03</v>
      </c>
      <c r="Y2054" s="2">
        <v>7.78</v>
      </c>
      <c r="Z2054" s="2">
        <v>54.76</v>
      </c>
      <c r="AA2054">
        <f t="shared" si="81"/>
        <v>-29.019399999999976</v>
      </c>
      <c r="AB2054" s="2"/>
    </row>
    <row r="2055" spans="20:28" x14ac:dyDescent="0.25">
      <c r="T2055">
        <f t="shared" si="80"/>
        <v>2</v>
      </c>
      <c r="U2055" t="s">
        <v>199</v>
      </c>
      <c r="V2055" s="3">
        <v>40427.583333333336</v>
      </c>
      <c r="W2055" s="27">
        <v>1</v>
      </c>
      <c r="X2055" s="2">
        <v>50.47</v>
      </c>
      <c r="Y2055" s="2">
        <v>7.78</v>
      </c>
      <c r="Z2055" s="2">
        <v>54.76</v>
      </c>
      <c r="AA2055">
        <f t="shared" si="81"/>
        <v>-33.376199999999997</v>
      </c>
      <c r="AB2055" s="2"/>
    </row>
    <row r="2056" spans="20:28" x14ac:dyDescent="0.25">
      <c r="T2056">
        <f t="shared" si="80"/>
        <v>2</v>
      </c>
      <c r="U2056" t="s">
        <v>199</v>
      </c>
      <c r="V2056" s="3">
        <v>40427.625</v>
      </c>
      <c r="W2056" s="27">
        <v>1</v>
      </c>
      <c r="X2056" s="2">
        <v>50.41</v>
      </c>
      <c r="Y2056" s="2">
        <v>7.78</v>
      </c>
      <c r="Z2056" s="2">
        <v>54.76</v>
      </c>
      <c r="AA2056">
        <f t="shared" si="81"/>
        <v>-33.843000000000011</v>
      </c>
      <c r="AB2056" s="2"/>
    </row>
    <row r="2057" spans="20:28" x14ac:dyDescent="0.25">
      <c r="T2057">
        <f t="shared" si="80"/>
        <v>2</v>
      </c>
      <c r="U2057" t="s">
        <v>199</v>
      </c>
      <c r="V2057" s="3">
        <v>40427.666666666664</v>
      </c>
      <c r="W2057" s="27">
        <v>1</v>
      </c>
      <c r="X2057" s="2">
        <v>50.46</v>
      </c>
      <c r="Y2057" s="2">
        <v>7.78</v>
      </c>
      <c r="Z2057" s="2">
        <v>54.76</v>
      </c>
      <c r="AA2057">
        <f t="shared" si="81"/>
        <v>-33.453999999999979</v>
      </c>
      <c r="AB2057" s="2"/>
    </row>
    <row r="2058" spans="20:28" x14ac:dyDescent="0.25">
      <c r="T2058">
        <f t="shared" si="80"/>
        <v>2</v>
      </c>
      <c r="U2058" t="s">
        <v>199</v>
      </c>
      <c r="V2058" s="3">
        <v>40427.708333333336</v>
      </c>
      <c r="W2058" s="27">
        <v>1</v>
      </c>
      <c r="X2058" s="2">
        <v>50.63</v>
      </c>
      <c r="Y2058" s="2">
        <v>7.78</v>
      </c>
      <c r="Z2058" s="2">
        <v>54.76</v>
      </c>
      <c r="AA2058">
        <f t="shared" si="81"/>
        <v>-32.131399999999964</v>
      </c>
      <c r="AB2058" s="2"/>
    </row>
    <row r="2059" spans="20:28" x14ac:dyDescent="0.25">
      <c r="T2059">
        <f t="shared" si="80"/>
        <v>2</v>
      </c>
      <c r="U2059" t="s">
        <v>199</v>
      </c>
      <c r="V2059" s="3">
        <v>40427.75</v>
      </c>
      <c r="W2059" s="27">
        <v>1</v>
      </c>
      <c r="X2059" s="2">
        <v>50.43</v>
      </c>
      <c r="Y2059" s="2">
        <v>7.78</v>
      </c>
      <c r="Z2059" s="2">
        <v>54.76</v>
      </c>
      <c r="AA2059">
        <f t="shared" si="81"/>
        <v>-33.68739999999999</v>
      </c>
      <c r="AB2059" s="2"/>
    </row>
    <row r="2060" spans="20:28" x14ac:dyDescent="0.25">
      <c r="T2060">
        <f t="shared" si="80"/>
        <v>2</v>
      </c>
      <c r="U2060" t="s">
        <v>199</v>
      </c>
      <c r="V2060" s="3">
        <v>40427.791666666664</v>
      </c>
      <c r="W2060" s="27">
        <v>1</v>
      </c>
      <c r="X2060" s="2">
        <v>50.95</v>
      </c>
      <c r="Y2060" s="2">
        <v>7.78</v>
      </c>
      <c r="Z2060" s="2">
        <v>54.76</v>
      </c>
      <c r="AA2060">
        <f t="shared" si="81"/>
        <v>-29.641799999999964</v>
      </c>
      <c r="AB2060" s="2"/>
    </row>
    <row r="2061" spans="20:28" x14ac:dyDescent="0.25">
      <c r="T2061">
        <f t="shared" si="80"/>
        <v>2</v>
      </c>
      <c r="V2061" s="3">
        <v>40427.833333333336</v>
      </c>
      <c r="W2061" s="27">
        <v>1</v>
      </c>
      <c r="X2061" s="2">
        <v>51.03</v>
      </c>
      <c r="Y2061" s="2">
        <v>48.74</v>
      </c>
      <c r="Z2061" s="2">
        <v>48.74</v>
      </c>
      <c r="AA2061">
        <f t="shared" si="81"/>
        <v>111.61459999999997</v>
      </c>
      <c r="AB2061" s="2"/>
    </row>
    <row r="2062" spans="20:28" x14ac:dyDescent="0.25">
      <c r="T2062">
        <f t="shared" si="80"/>
        <v>2</v>
      </c>
      <c r="V2062" s="3">
        <v>40427.875</v>
      </c>
      <c r="W2062" s="27">
        <v>1</v>
      </c>
      <c r="X2062" s="2">
        <v>50.67</v>
      </c>
      <c r="Y2062" s="2">
        <v>48.74</v>
      </c>
      <c r="Z2062" s="2">
        <v>48.74</v>
      </c>
      <c r="AA2062">
        <f t="shared" si="81"/>
        <v>94.06819999999999</v>
      </c>
      <c r="AB2062" s="2"/>
    </row>
    <row r="2063" spans="20:28" x14ac:dyDescent="0.25">
      <c r="T2063">
        <f t="shared" si="80"/>
        <v>2</v>
      </c>
      <c r="V2063" s="3">
        <v>40427.916666666664</v>
      </c>
      <c r="W2063" s="27">
        <v>1</v>
      </c>
      <c r="X2063" s="2">
        <v>50.3</v>
      </c>
      <c r="Y2063" s="2">
        <v>48.74</v>
      </c>
      <c r="Z2063" s="2">
        <v>48.74</v>
      </c>
      <c r="AA2063">
        <f t="shared" si="81"/>
        <v>76.034399999999764</v>
      </c>
      <c r="AB2063" s="2"/>
    </row>
    <row r="2064" spans="20:28" x14ac:dyDescent="0.25">
      <c r="T2064">
        <f t="shared" si="80"/>
        <v>2</v>
      </c>
      <c r="V2064" s="3">
        <v>40427.958333333336</v>
      </c>
      <c r="W2064" s="27">
        <v>1</v>
      </c>
      <c r="X2064" s="2">
        <v>48.49</v>
      </c>
      <c r="Y2064" s="2">
        <v>48.74</v>
      </c>
      <c r="Z2064" s="2">
        <v>48.74</v>
      </c>
      <c r="AA2064">
        <f t="shared" si="81"/>
        <v>-12.185</v>
      </c>
      <c r="AB2064" s="2"/>
    </row>
    <row r="2065" spans="20:28" x14ac:dyDescent="0.25">
      <c r="T2065">
        <f t="shared" si="80"/>
        <v>3</v>
      </c>
      <c r="V2065" s="3">
        <v>40428</v>
      </c>
      <c r="W2065" s="27">
        <v>1</v>
      </c>
      <c r="X2065" s="2">
        <v>49.02</v>
      </c>
      <c r="Y2065" s="2">
        <v>59.47</v>
      </c>
      <c r="Z2065" s="2">
        <v>59.47</v>
      </c>
      <c r="AA2065">
        <f t="shared" si="81"/>
        <v>-621.46149999999977</v>
      </c>
    </row>
    <row r="2066" spans="20:28" x14ac:dyDescent="0.25">
      <c r="T2066">
        <f t="shared" si="80"/>
        <v>3</v>
      </c>
      <c r="V2066" s="3">
        <v>40428.041666666664</v>
      </c>
      <c r="W2066" s="27">
        <v>1</v>
      </c>
      <c r="X2066" s="2">
        <v>48.59</v>
      </c>
      <c r="Y2066" s="2">
        <v>59.47</v>
      </c>
      <c r="Z2066" s="2">
        <v>59.47</v>
      </c>
      <c r="AA2066">
        <f t="shared" si="81"/>
        <v>-647.03359999999975</v>
      </c>
      <c r="AB2066" s="2"/>
    </row>
    <row r="2067" spans="20:28" x14ac:dyDescent="0.25">
      <c r="T2067">
        <f t="shared" si="80"/>
        <v>3</v>
      </c>
      <c r="V2067" s="3">
        <v>40428.083333333336</v>
      </c>
      <c r="W2067" s="27">
        <v>1</v>
      </c>
      <c r="X2067" s="2">
        <v>48.22</v>
      </c>
      <c r="Y2067" s="2">
        <v>59.47</v>
      </c>
      <c r="Z2067" s="2">
        <v>59.47</v>
      </c>
      <c r="AA2067">
        <f t="shared" si="81"/>
        <v>-669.03750000000002</v>
      </c>
      <c r="AB2067" s="2"/>
    </row>
    <row r="2068" spans="20:28" x14ac:dyDescent="0.25">
      <c r="T2068">
        <f t="shared" si="80"/>
        <v>3</v>
      </c>
      <c r="V2068" s="3">
        <v>40428.125</v>
      </c>
      <c r="W2068" s="27">
        <v>1</v>
      </c>
      <c r="X2068" s="2">
        <v>48.2</v>
      </c>
      <c r="Y2068" s="2">
        <v>59.47</v>
      </c>
      <c r="Z2068" s="2">
        <v>59.47</v>
      </c>
      <c r="AA2068">
        <f t="shared" si="81"/>
        <v>-670.22689999999977</v>
      </c>
      <c r="AB2068" s="2"/>
    </row>
    <row r="2069" spans="20:28" x14ac:dyDescent="0.25">
      <c r="T2069">
        <f t="shared" si="80"/>
        <v>3</v>
      </c>
      <c r="V2069" s="3">
        <v>40428.166666666664</v>
      </c>
      <c r="W2069" s="27">
        <v>1</v>
      </c>
      <c r="X2069" s="2">
        <v>48.48</v>
      </c>
      <c r="Y2069" s="2">
        <v>59.47</v>
      </c>
      <c r="Z2069" s="2">
        <v>59.47</v>
      </c>
      <c r="AA2069">
        <f t="shared" si="81"/>
        <v>-653.57530000000008</v>
      </c>
      <c r="AB2069" s="2"/>
    </row>
    <row r="2070" spans="20:28" x14ac:dyDescent="0.25">
      <c r="T2070">
        <f t="shared" si="80"/>
        <v>3</v>
      </c>
      <c r="V2070" s="3">
        <v>40428.208333333336</v>
      </c>
      <c r="W2070" s="27">
        <v>1</v>
      </c>
      <c r="X2070" s="2">
        <v>49.33</v>
      </c>
      <c r="Y2070" s="2">
        <v>59.47</v>
      </c>
      <c r="Z2070" s="2">
        <v>59.47</v>
      </c>
      <c r="AA2070">
        <f t="shared" si="81"/>
        <v>-603.0258</v>
      </c>
      <c r="AB2070" s="2"/>
    </row>
    <row r="2071" spans="20:28" x14ac:dyDescent="0.25">
      <c r="T2071">
        <f t="shared" si="80"/>
        <v>3</v>
      </c>
      <c r="V2071" s="3">
        <v>40428.25</v>
      </c>
      <c r="W2071" s="27">
        <v>1</v>
      </c>
      <c r="X2071" s="2">
        <v>49.18</v>
      </c>
      <c r="Y2071" s="2">
        <v>59.47</v>
      </c>
      <c r="Z2071" s="2">
        <v>59.47</v>
      </c>
      <c r="AA2071">
        <f t="shared" si="81"/>
        <v>-611.94629999999995</v>
      </c>
      <c r="AB2071" s="2"/>
    </row>
    <row r="2072" spans="20:28" x14ac:dyDescent="0.25">
      <c r="T2072">
        <f t="shared" si="80"/>
        <v>3</v>
      </c>
      <c r="V2072" s="3">
        <v>40428.291666666664</v>
      </c>
      <c r="W2072" s="27">
        <v>1</v>
      </c>
      <c r="X2072" s="2">
        <v>48.57</v>
      </c>
      <c r="Y2072" s="2">
        <v>59.47</v>
      </c>
      <c r="Z2072" s="2">
        <v>59.47</v>
      </c>
      <c r="AA2072">
        <f t="shared" si="81"/>
        <v>-648.22299999999996</v>
      </c>
      <c r="AB2072" s="2"/>
    </row>
    <row r="2073" spans="20:28" x14ac:dyDescent="0.25">
      <c r="T2073">
        <f t="shared" si="80"/>
        <v>3</v>
      </c>
      <c r="U2073" t="s">
        <v>199</v>
      </c>
      <c r="V2073" s="3">
        <v>40428.333333333336</v>
      </c>
      <c r="W2073" s="27">
        <v>1</v>
      </c>
      <c r="X2073" s="2">
        <v>49.4</v>
      </c>
      <c r="Y2073" s="2">
        <v>7.16</v>
      </c>
      <c r="Z2073" s="2">
        <v>79.42</v>
      </c>
      <c r="AA2073">
        <f t="shared" si="81"/>
        <v>-214.94320000000002</v>
      </c>
      <c r="AB2073" s="2"/>
    </row>
    <row r="2074" spans="20:28" x14ac:dyDescent="0.25">
      <c r="T2074">
        <f t="shared" si="80"/>
        <v>3</v>
      </c>
      <c r="U2074" t="s">
        <v>199</v>
      </c>
      <c r="V2074" s="3">
        <v>40428.375</v>
      </c>
      <c r="W2074" s="27">
        <v>1</v>
      </c>
      <c r="X2074" s="2">
        <v>49.36</v>
      </c>
      <c r="Y2074" s="2">
        <v>7.16</v>
      </c>
      <c r="Z2074" s="2">
        <v>79.42</v>
      </c>
      <c r="AA2074">
        <f t="shared" si="81"/>
        <v>-215.22960000000003</v>
      </c>
      <c r="AB2074" s="2"/>
    </row>
    <row r="2075" spans="20:28" x14ac:dyDescent="0.25">
      <c r="T2075">
        <f t="shared" si="80"/>
        <v>3</v>
      </c>
      <c r="U2075" t="s">
        <v>199</v>
      </c>
      <c r="V2075" s="3">
        <v>40428.416666666664</v>
      </c>
      <c r="W2075" s="27">
        <v>1</v>
      </c>
      <c r="X2075" s="2">
        <v>49.07</v>
      </c>
      <c r="Y2075" s="2">
        <v>7.16</v>
      </c>
      <c r="Z2075" s="2">
        <v>79.42</v>
      </c>
      <c r="AA2075">
        <f t="shared" si="81"/>
        <v>-217.30600000000001</v>
      </c>
      <c r="AB2075" s="2"/>
    </row>
    <row r="2076" spans="20:28" x14ac:dyDescent="0.25">
      <c r="T2076">
        <f t="shared" si="80"/>
        <v>3</v>
      </c>
      <c r="U2076" t="s">
        <v>199</v>
      </c>
      <c r="V2076" s="3">
        <v>40428.458333333336</v>
      </c>
      <c r="W2076" s="27">
        <v>1</v>
      </c>
      <c r="X2076" s="2">
        <v>48.71</v>
      </c>
      <c r="Y2076" s="2">
        <v>7.16</v>
      </c>
      <c r="Z2076" s="2">
        <v>79.42</v>
      </c>
      <c r="AA2076">
        <f t="shared" si="81"/>
        <v>-219.8836</v>
      </c>
      <c r="AB2076" s="2"/>
    </row>
    <row r="2077" spans="20:28" x14ac:dyDescent="0.25">
      <c r="T2077">
        <f t="shared" si="80"/>
        <v>3</v>
      </c>
      <c r="U2077" t="s">
        <v>199</v>
      </c>
      <c r="V2077" s="3">
        <v>40428.5</v>
      </c>
      <c r="W2077" s="27">
        <v>1</v>
      </c>
      <c r="X2077" s="2">
        <v>49.41</v>
      </c>
      <c r="Y2077" s="2">
        <v>7.16</v>
      </c>
      <c r="Z2077" s="2">
        <v>79.42</v>
      </c>
      <c r="AA2077">
        <f t="shared" si="81"/>
        <v>-214.87160000000003</v>
      </c>
      <c r="AB2077" s="2"/>
    </row>
    <row r="2078" spans="20:28" x14ac:dyDescent="0.25">
      <c r="T2078">
        <f t="shared" si="80"/>
        <v>3</v>
      </c>
      <c r="U2078" t="s">
        <v>199</v>
      </c>
      <c r="V2078" s="3">
        <v>40428.541666666664</v>
      </c>
      <c r="W2078" s="27">
        <v>1</v>
      </c>
      <c r="X2078" s="2">
        <v>49.19</v>
      </c>
      <c r="Y2078" s="2">
        <v>7.16</v>
      </c>
      <c r="Z2078" s="2">
        <v>79.42</v>
      </c>
      <c r="AA2078">
        <f t="shared" si="81"/>
        <v>-216.44680000000002</v>
      </c>
      <c r="AB2078" s="2"/>
    </row>
    <row r="2079" spans="20:28" x14ac:dyDescent="0.25">
      <c r="T2079">
        <f t="shared" si="80"/>
        <v>3</v>
      </c>
      <c r="U2079" t="s">
        <v>199</v>
      </c>
      <c r="V2079" s="3">
        <v>40428.583333333336</v>
      </c>
      <c r="W2079" s="27">
        <v>1</v>
      </c>
      <c r="X2079" s="2">
        <v>49.51</v>
      </c>
      <c r="Y2079" s="2">
        <v>7.16</v>
      </c>
      <c r="Z2079" s="2">
        <v>79.42</v>
      </c>
      <c r="AA2079">
        <f t="shared" si="81"/>
        <v>-214.15560000000002</v>
      </c>
      <c r="AB2079" s="2"/>
    </row>
    <row r="2080" spans="20:28" x14ac:dyDescent="0.25">
      <c r="T2080">
        <f t="shared" si="80"/>
        <v>3</v>
      </c>
      <c r="U2080" t="s">
        <v>199</v>
      </c>
      <c r="V2080" s="3">
        <v>40428.625</v>
      </c>
      <c r="W2080" s="27">
        <v>1</v>
      </c>
      <c r="X2080" s="2">
        <v>49.61</v>
      </c>
      <c r="Y2080" s="2">
        <v>7.16</v>
      </c>
      <c r="Z2080" s="2">
        <v>79.42</v>
      </c>
      <c r="AA2080">
        <f t="shared" si="81"/>
        <v>-213.43960000000001</v>
      </c>
      <c r="AB2080" s="2"/>
    </row>
    <row r="2081" spans="20:28" x14ac:dyDescent="0.25">
      <c r="T2081">
        <f t="shared" si="80"/>
        <v>3</v>
      </c>
      <c r="U2081" t="s">
        <v>199</v>
      </c>
      <c r="V2081" s="3">
        <v>40428.666666666664</v>
      </c>
      <c r="W2081" s="27">
        <v>1</v>
      </c>
      <c r="X2081" s="2">
        <v>49.63</v>
      </c>
      <c r="Y2081" s="2">
        <v>7.16</v>
      </c>
      <c r="Z2081" s="2">
        <v>79.42</v>
      </c>
      <c r="AA2081">
        <f t="shared" si="81"/>
        <v>-213.29640000000001</v>
      </c>
      <c r="AB2081" s="2"/>
    </row>
    <row r="2082" spans="20:28" x14ac:dyDescent="0.25">
      <c r="T2082">
        <f t="shared" si="80"/>
        <v>3</v>
      </c>
      <c r="U2082" t="s">
        <v>199</v>
      </c>
      <c r="V2082" s="3">
        <v>40428.708333333336</v>
      </c>
      <c r="W2082" s="27">
        <v>1</v>
      </c>
      <c r="X2082" s="2">
        <v>49.54</v>
      </c>
      <c r="Y2082" s="2">
        <v>7.16</v>
      </c>
      <c r="Z2082" s="2">
        <v>79.42</v>
      </c>
      <c r="AA2082">
        <f t="shared" si="81"/>
        <v>-213.94080000000002</v>
      </c>
      <c r="AB2082" s="2"/>
    </row>
    <row r="2083" spans="20:28" x14ac:dyDescent="0.25">
      <c r="T2083">
        <f t="shared" si="80"/>
        <v>3</v>
      </c>
      <c r="U2083" t="s">
        <v>199</v>
      </c>
      <c r="V2083" s="3">
        <v>40428.75</v>
      </c>
      <c r="W2083" s="27">
        <v>1</v>
      </c>
      <c r="X2083" s="2">
        <v>49.4</v>
      </c>
      <c r="Y2083" s="2">
        <v>7.16</v>
      </c>
      <c r="Z2083" s="2">
        <v>79.42</v>
      </c>
      <c r="AA2083">
        <f t="shared" si="81"/>
        <v>-214.94320000000002</v>
      </c>
      <c r="AB2083" s="2"/>
    </row>
    <row r="2084" spans="20:28" x14ac:dyDescent="0.25">
      <c r="T2084">
        <f t="shared" si="80"/>
        <v>3</v>
      </c>
      <c r="U2084" t="s">
        <v>199</v>
      </c>
      <c r="V2084" s="3">
        <v>40428.791666666664</v>
      </c>
      <c r="W2084" s="27">
        <v>1</v>
      </c>
      <c r="X2084" s="2">
        <v>49.46</v>
      </c>
      <c r="Y2084" s="2">
        <v>7.16</v>
      </c>
      <c r="Z2084" s="2">
        <v>79.42</v>
      </c>
      <c r="AA2084">
        <f t="shared" si="81"/>
        <v>-214.5136</v>
      </c>
      <c r="AB2084" s="2"/>
    </row>
    <row r="2085" spans="20:28" x14ac:dyDescent="0.25">
      <c r="T2085">
        <f t="shared" si="80"/>
        <v>3</v>
      </c>
      <c r="V2085" s="3">
        <v>40428.833333333336</v>
      </c>
      <c r="W2085" s="27">
        <v>1</v>
      </c>
      <c r="X2085" s="2">
        <v>49.64</v>
      </c>
      <c r="Y2085" s="2">
        <v>59.47</v>
      </c>
      <c r="Z2085" s="2">
        <v>59.47</v>
      </c>
      <c r="AA2085">
        <f t="shared" si="81"/>
        <v>-584.59009999999989</v>
      </c>
      <c r="AB2085" s="2"/>
    </row>
    <row r="2086" spans="20:28" x14ac:dyDescent="0.25">
      <c r="T2086">
        <f t="shared" si="80"/>
        <v>3</v>
      </c>
      <c r="V2086" s="3">
        <v>40428.875</v>
      </c>
      <c r="W2086" s="27">
        <v>1</v>
      </c>
      <c r="X2086" s="2">
        <v>49.64</v>
      </c>
      <c r="Y2086" s="2">
        <v>59.47</v>
      </c>
      <c r="Z2086" s="2">
        <v>59.47</v>
      </c>
      <c r="AA2086">
        <f t="shared" si="81"/>
        <v>-584.59009999999989</v>
      </c>
      <c r="AB2086" s="2"/>
    </row>
    <row r="2087" spans="20:28" x14ac:dyDescent="0.25">
      <c r="T2087">
        <f t="shared" si="80"/>
        <v>3</v>
      </c>
      <c r="V2087" s="3">
        <v>40428.916666666664</v>
      </c>
      <c r="W2087" s="27">
        <v>1</v>
      </c>
      <c r="X2087" s="2">
        <v>49.45</v>
      </c>
      <c r="Y2087" s="2">
        <v>59.47</v>
      </c>
      <c r="Z2087" s="2">
        <v>59.47</v>
      </c>
      <c r="AA2087">
        <f t="shared" si="81"/>
        <v>-595.8893999999998</v>
      </c>
      <c r="AB2087" s="2"/>
    </row>
    <row r="2088" spans="20:28" x14ac:dyDescent="0.25">
      <c r="T2088">
        <f t="shared" si="80"/>
        <v>3</v>
      </c>
      <c r="V2088" s="3">
        <v>40428.958333333336</v>
      </c>
      <c r="W2088" s="27">
        <v>1</v>
      </c>
      <c r="X2088" s="2">
        <v>48.4</v>
      </c>
      <c r="Y2088" s="2">
        <v>59.47</v>
      </c>
      <c r="Z2088" s="2">
        <v>59.47</v>
      </c>
      <c r="AA2088">
        <f t="shared" si="81"/>
        <v>-658.3329</v>
      </c>
      <c r="AB2088" s="2"/>
    </row>
    <row r="2089" spans="20:28" x14ac:dyDescent="0.25">
      <c r="T2089">
        <f t="shared" si="80"/>
        <v>4</v>
      </c>
      <c r="V2089" s="3">
        <v>40429</v>
      </c>
      <c r="W2089" s="27">
        <v>1</v>
      </c>
      <c r="X2089" s="2">
        <v>48.58</v>
      </c>
      <c r="Y2089" s="2">
        <v>95.33</v>
      </c>
      <c r="Z2089" s="2">
        <v>95.33</v>
      </c>
      <c r="AA2089">
        <f t="shared" si="81"/>
        <v>-4456.6774999999998</v>
      </c>
    </row>
    <row r="2090" spans="20:28" x14ac:dyDescent="0.25">
      <c r="T2090">
        <f t="shared" si="80"/>
        <v>4</v>
      </c>
      <c r="V2090" s="3">
        <v>40429.041666666664</v>
      </c>
      <c r="W2090" s="27">
        <v>1</v>
      </c>
      <c r="X2090" s="2">
        <v>48.09</v>
      </c>
      <c r="Y2090" s="2">
        <v>95.33</v>
      </c>
      <c r="Z2090" s="2">
        <v>95.33</v>
      </c>
      <c r="AA2090">
        <f t="shared" si="81"/>
        <v>-4503.3891999999996</v>
      </c>
      <c r="AB2090" s="2"/>
    </row>
    <row r="2091" spans="20:28" x14ac:dyDescent="0.25">
      <c r="T2091">
        <f t="shared" si="80"/>
        <v>4</v>
      </c>
      <c r="V2091" s="3">
        <v>40429.083333333336</v>
      </c>
      <c r="W2091" s="27">
        <v>1</v>
      </c>
      <c r="X2091" s="2">
        <v>47.57</v>
      </c>
      <c r="Y2091" s="2">
        <v>95.33</v>
      </c>
      <c r="Z2091" s="2">
        <v>95.33</v>
      </c>
      <c r="AA2091">
        <f t="shared" si="81"/>
        <v>-4552.9607999999998</v>
      </c>
      <c r="AB2091" s="2"/>
    </row>
    <row r="2092" spans="20:28" x14ac:dyDescent="0.25">
      <c r="T2092">
        <f t="shared" si="80"/>
        <v>4</v>
      </c>
      <c r="V2092" s="3">
        <v>40429.125</v>
      </c>
      <c r="W2092" s="27">
        <v>1</v>
      </c>
      <c r="X2092" s="2">
        <v>47.5</v>
      </c>
      <c r="Y2092" s="2">
        <v>95.33</v>
      </c>
      <c r="Z2092" s="2">
        <v>95.33</v>
      </c>
      <c r="AA2092">
        <f t="shared" si="81"/>
        <v>-4559.6338999999998</v>
      </c>
      <c r="AB2092" s="2"/>
    </row>
    <row r="2093" spans="20:28" x14ac:dyDescent="0.25">
      <c r="T2093">
        <f t="shared" si="80"/>
        <v>4</v>
      </c>
      <c r="V2093" s="3">
        <v>40429.166666666664</v>
      </c>
      <c r="W2093" s="27">
        <v>1</v>
      </c>
      <c r="X2093" s="2">
        <v>48.05</v>
      </c>
      <c r="Y2093" s="2">
        <v>95.33</v>
      </c>
      <c r="Z2093" s="2">
        <v>95.33</v>
      </c>
      <c r="AA2093">
        <f t="shared" si="81"/>
        <v>-4507.2024000000001</v>
      </c>
      <c r="AB2093" s="2"/>
    </row>
    <row r="2094" spans="20:28" x14ac:dyDescent="0.25">
      <c r="T2094">
        <f t="shared" si="80"/>
        <v>4</v>
      </c>
      <c r="V2094" s="3">
        <v>40429.208333333336</v>
      </c>
      <c r="W2094" s="27">
        <v>1</v>
      </c>
      <c r="X2094" s="2">
        <v>48.85</v>
      </c>
      <c r="Y2094" s="2">
        <v>95.33</v>
      </c>
      <c r="Z2094" s="2">
        <v>95.33</v>
      </c>
      <c r="AA2094">
        <f t="shared" si="81"/>
        <v>-4430.9384</v>
      </c>
      <c r="AB2094" s="2"/>
    </row>
    <row r="2095" spans="20:28" x14ac:dyDescent="0.25">
      <c r="T2095">
        <f t="shared" si="80"/>
        <v>4</v>
      </c>
      <c r="V2095" s="3">
        <v>40429.25</v>
      </c>
      <c r="W2095" s="27">
        <v>1</v>
      </c>
      <c r="X2095" s="2">
        <v>49.19</v>
      </c>
      <c r="Y2095" s="2">
        <v>95.33</v>
      </c>
      <c r="Z2095" s="2">
        <v>95.33</v>
      </c>
      <c r="AA2095">
        <f t="shared" si="81"/>
        <v>-4398.5262000000002</v>
      </c>
      <c r="AB2095" s="2"/>
    </row>
    <row r="2096" spans="20:28" x14ac:dyDescent="0.25">
      <c r="T2096">
        <f t="shared" si="80"/>
        <v>4</v>
      </c>
      <c r="V2096" s="3">
        <v>40429.291666666664</v>
      </c>
      <c r="W2096" s="27">
        <v>1</v>
      </c>
      <c r="X2096" s="2">
        <v>49.88</v>
      </c>
      <c r="Y2096" s="2">
        <v>95.33</v>
      </c>
      <c r="Z2096" s="2">
        <v>95.33</v>
      </c>
      <c r="AA2096">
        <f t="shared" si="81"/>
        <v>-4332.7484999999997</v>
      </c>
      <c r="AB2096" s="2"/>
    </row>
    <row r="2097" spans="20:28" x14ac:dyDescent="0.25">
      <c r="T2097">
        <f t="shared" si="80"/>
        <v>4</v>
      </c>
      <c r="U2097" t="s">
        <v>199</v>
      </c>
      <c r="V2097" s="3">
        <v>40429.333333333336</v>
      </c>
      <c r="W2097" s="27">
        <v>1</v>
      </c>
      <c r="X2097" s="2">
        <v>50.74</v>
      </c>
      <c r="Y2097" s="2">
        <v>4.84</v>
      </c>
      <c r="Z2097" s="2">
        <v>62.24</v>
      </c>
      <c r="AA2097">
        <f t="shared" si="81"/>
        <v>-55.66</v>
      </c>
      <c r="AB2097" s="2"/>
    </row>
    <row r="2098" spans="20:28" x14ac:dyDescent="0.25">
      <c r="T2098">
        <f t="shared" si="80"/>
        <v>4</v>
      </c>
      <c r="U2098" t="s">
        <v>199</v>
      </c>
      <c r="V2098" s="3">
        <v>40429.375</v>
      </c>
      <c r="W2098" s="27">
        <v>1</v>
      </c>
      <c r="X2098" s="2">
        <v>49.98</v>
      </c>
      <c r="Y2098" s="2">
        <v>4.84</v>
      </c>
      <c r="Z2098" s="2">
        <v>62.24</v>
      </c>
      <c r="AA2098">
        <f t="shared" si="81"/>
        <v>-59.338400000000021</v>
      </c>
      <c r="AB2098" s="2"/>
    </row>
    <row r="2099" spans="20:28" x14ac:dyDescent="0.25">
      <c r="T2099">
        <f t="shared" si="80"/>
        <v>4</v>
      </c>
      <c r="U2099" t="s">
        <v>199</v>
      </c>
      <c r="V2099" s="3">
        <v>40429.416666666664</v>
      </c>
      <c r="W2099" s="27">
        <v>1</v>
      </c>
      <c r="X2099" s="2">
        <v>49.88</v>
      </c>
      <c r="Y2099" s="2">
        <v>4.84</v>
      </c>
      <c r="Z2099" s="2">
        <v>62.24</v>
      </c>
      <c r="AA2099">
        <f t="shared" si="81"/>
        <v>-59.822399999999995</v>
      </c>
      <c r="AB2099" s="2"/>
    </row>
    <row r="2100" spans="20:28" x14ac:dyDescent="0.25">
      <c r="T2100">
        <f t="shared" si="80"/>
        <v>4</v>
      </c>
      <c r="U2100" t="s">
        <v>199</v>
      </c>
      <c r="V2100" s="3">
        <v>40429.458333333336</v>
      </c>
      <c r="W2100" s="27">
        <v>1</v>
      </c>
      <c r="X2100" s="2">
        <v>50.22</v>
      </c>
      <c r="Y2100" s="2">
        <v>4.84</v>
      </c>
      <c r="Z2100" s="2">
        <v>62.24</v>
      </c>
      <c r="AA2100">
        <f t="shared" si="81"/>
        <v>-58.176800000000014</v>
      </c>
      <c r="AB2100" s="2"/>
    </row>
    <row r="2101" spans="20:28" x14ac:dyDescent="0.25">
      <c r="T2101">
        <f t="shared" si="80"/>
        <v>4</v>
      </c>
      <c r="U2101" t="s">
        <v>199</v>
      </c>
      <c r="V2101" s="3">
        <v>40429.5</v>
      </c>
      <c r="W2101" s="27">
        <v>1</v>
      </c>
      <c r="X2101" s="2">
        <v>49.87</v>
      </c>
      <c r="Y2101" s="2">
        <v>4.84</v>
      </c>
      <c r="Z2101" s="2">
        <v>62.24</v>
      </c>
      <c r="AA2101">
        <f t="shared" si="81"/>
        <v>-59.870800000000017</v>
      </c>
      <c r="AB2101" s="2"/>
    </row>
    <row r="2102" spans="20:28" x14ac:dyDescent="0.25">
      <c r="T2102">
        <f t="shared" si="80"/>
        <v>4</v>
      </c>
      <c r="U2102" t="s">
        <v>199</v>
      </c>
      <c r="V2102" s="3">
        <v>40429.541666666664</v>
      </c>
      <c r="W2102" s="27">
        <v>1</v>
      </c>
      <c r="X2102" s="2">
        <v>49.8</v>
      </c>
      <c r="Y2102" s="2">
        <v>4.84</v>
      </c>
      <c r="Z2102" s="2">
        <v>62.24</v>
      </c>
      <c r="AA2102">
        <f t="shared" si="81"/>
        <v>-60.209600000000023</v>
      </c>
      <c r="AB2102" s="2"/>
    </row>
    <row r="2103" spans="20:28" x14ac:dyDescent="0.25">
      <c r="T2103">
        <f t="shared" si="80"/>
        <v>4</v>
      </c>
      <c r="U2103" t="s">
        <v>199</v>
      </c>
      <c r="V2103" s="3">
        <v>40429.583333333336</v>
      </c>
      <c r="W2103" s="27">
        <v>1</v>
      </c>
      <c r="X2103" s="2">
        <v>49.84</v>
      </c>
      <c r="Y2103" s="2">
        <v>4.84</v>
      </c>
      <c r="Z2103" s="2">
        <v>62.24</v>
      </c>
      <c r="AA2103">
        <f t="shared" si="81"/>
        <v>-60.015999999999991</v>
      </c>
      <c r="AB2103" s="2"/>
    </row>
    <row r="2104" spans="20:28" x14ac:dyDescent="0.25">
      <c r="T2104">
        <f t="shared" si="80"/>
        <v>4</v>
      </c>
      <c r="U2104" t="s">
        <v>199</v>
      </c>
      <c r="V2104" s="3">
        <v>40429.625</v>
      </c>
      <c r="W2104" s="27">
        <v>1</v>
      </c>
      <c r="X2104" s="2">
        <v>49.25</v>
      </c>
      <c r="Y2104" s="2">
        <v>4.84</v>
      </c>
      <c r="Z2104" s="2">
        <v>62.24</v>
      </c>
      <c r="AA2104">
        <f t="shared" si="81"/>
        <v>-62.871600000000008</v>
      </c>
      <c r="AB2104" s="2"/>
    </row>
    <row r="2105" spans="20:28" x14ac:dyDescent="0.25">
      <c r="T2105">
        <f t="shared" si="80"/>
        <v>4</v>
      </c>
      <c r="U2105" t="s">
        <v>199</v>
      </c>
      <c r="V2105" s="3">
        <v>40429.666666666664</v>
      </c>
      <c r="W2105" s="27">
        <v>1</v>
      </c>
      <c r="X2105" s="2">
        <v>49.42</v>
      </c>
      <c r="Y2105" s="2">
        <v>4.84</v>
      </c>
      <c r="Z2105" s="2">
        <v>62.24</v>
      </c>
      <c r="AA2105">
        <f t="shared" si="81"/>
        <v>-62.0488</v>
      </c>
      <c r="AB2105" s="2"/>
    </row>
    <row r="2106" spans="20:28" x14ac:dyDescent="0.25">
      <c r="T2106">
        <f t="shared" si="80"/>
        <v>4</v>
      </c>
      <c r="U2106" t="s">
        <v>199</v>
      </c>
      <c r="V2106" s="3">
        <v>40429.708333333336</v>
      </c>
      <c r="W2106" s="27">
        <v>1</v>
      </c>
      <c r="X2106" s="2">
        <v>49.35</v>
      </c>
      <c r="Y2106" s="2">
        <v>4.84</v>
      </c>
      <c r="Z2106" s="2">
        <v>62.24</v>
      </c>
      <c r="AA2106">
        <f t="shared" si="81"/>
        <v>-62.387599999999999</v>
      </c>
      <c r="AB2106" s="2"/>
    </row>
    <row r="2107" spans="20:28" x14ac:dyDescent="0.25">
      <c r="T2107">
        <f t="shared" si="80"/>
        <v>4</v>
      </c>
      <c r="U2107" t="s">
        <v>199</v>
      </c>
      <c r="V2107" s="3">
        <v>40429.75</v>
      </c>
      <c r="W2107" s="27">
        <v>1</v>
      </c>
      <c r="X2107" s="2">
        <v>49.41</v>
      </c>
      <c r="Y2107" s="2">
        <v>4.84</v>
      </c>
      <c r="Z2107" s="2">
        <v>62.24</v>
      </c>
      <c r="AA2107">
        <f t="shared" si="81"/>
        <v>-62.097200000000022</v>
      </c>
      <c r="AB2107" s="2"/>
    </row>
    <row r="2108" spans="20:28" x14ac:dyDescent="0.25">
      <c r="T2108">
        <f t="shared" si="80"/>
        <v>4</v>
      </c>
      <c r="U2108" t="s">
        <v>199</v>
      </c>
      <c r="V2108" s="3">
        <v>40429.791666666664</v>
      </c>
      <c r="W2108" s="27">
        <v>1</v>
      </c>
      <c r="X2108" s="2">
        <v>49.52</v>
      </c>
      <c r="Y2108" s="2">
        <v>4.84</v>
      </c>
      <c r="Z2108" s="2">
        <v>62.24</v>
      </c>
      <c r="AA2108">
        <f t="shared" si="81"/>
        <v>-61.564799999999991</v>
      </c>
      <c r="AB2108" s="2"/>
    </row>
    <row r="2109" spans="20:28" x14ac:dyDescent="0.25">
      <c r="T2109">
        <f t="shared" si="80"/>
        <v>4</v>
      </c>
      <c r="V2109" s="3">
        <v>40429.833333333336</v>
      </c>
      <c r="W2109" s="27">
        <v>1</v>
      </c>
      <c r="X2109" s="2">
        <v>50.15</v>
      </c>
      <c r="Y2109" s="2">
        <v>95.33</v>
      </c>
      <c r="Z2109" s="2">
        <v>95.33</v>
      </c>
      <c r="AA2109">
        <f t="shared" si="81"/>
        <v>-4307.0093999999999</v>
      </c>
      <c r="AB2109" s="2"/>
    </row>
    <row r="2110" spans="20:28" x14ac:dyDescent="0.25">
      <c r="T2110">
        <f t="shared" si="80"/>
        <v>4</v>
      </c>
      <c r="V2110" s="3">
        <v>40429.875</v>
      </c>
      <c r="W2110" s="27">
        <v>1</v>
      </c>
      <c r="X2110" s="2">
        <v>49.84</v>
      </c>
      <c r="Y2110" s="2">
        <v>95.33</v>
      </c>
      <c r="Z2110" s="2">
        <v>95.33</v>
      </c>
      <c r="AA2110">
        <f t="shared" si="81"/>
        <v>-4336.5616999999993</v>
      </c>
      <c r="AB2110" s="2"/>
    </row>
    <row r="2111" spans="20:28" x14ac:dyDescent="0.25">
      <c r="T2111">
        <f t="shared" si="80"/>
        <v>4</v>
      </c>
      <c r="V2111" s="3">
        <v>40429.916666666664</v>
      </c>
      <c r="W2111" s="27">
        <v>1</v>
      </c>
      <c r="X2111" s="2">
        <v>49.48</v>
      </c>
      <c r="Y2111" s="2">
        <v>95.33</v>
      </c>
      <c r="Z2111" s="2">
        <v>95.33</v>
      </c>
      <c r="AA2111">
        <f t="shared" si="81"/>
        <v>-4370.8805000000002</v>
      </c>
      <c r="AB2111" s="2"/>
    </row>
    <row r="2112" spans="20:28" x14ac:dyDescent="0.25">
      <c r="T2112">
        <f t="shared" si="80"/>
        <v>4</v>
      </c>
      <c r="V2112" s="3">
        <v>40429.958333333336</v>
      </c>
      <c r="W2112" s="27">
        <v>1</v>
      </c>
      <c r="X2112" s="2">
        <v>48.79</v>
      </c>
      <c r="Y2112" s="2">
        <v>95.33</v>
      </c>
      <c r="Z2112" s="2">
        <v>95.33</v>
      </c>
      <c r="AA2112">
        <f t="shared" si="81"/>
        <v>-4436.6581999999999</v>
      </c>
      <c r="AB2112" s="2"/>
    </row>
    <row r="2113" spans="20:28" x14ac:dyDescent="0.25">
      <c r="T2113">
        <f t="shared" si="80"/>
        <v>5</v>
      </c>
      <c r="V2113" s="3">
        <v>40430</v>
      </c>
      <c r="W2113" s="27">
        <v>1</v>
      </c>
      <c r="X2113" s="2">
        <v>49.15</v>
      </c>
      <c r="Y2113" s="2">
        <v>44.97</v>
      </c>
      <c r="Z2113" s="2">
        <v>44.97</v>
      </c>
      <c r="AA2113">
        <f t="shared" si="81"/>
        <v>187.97459999999998</v>
      </c>
    </row>
    <row r="2114" spans="20:28" x14ac:dyDescent="0.25">
      <c r="T2114">
        <f t="shared" ref="T2114:T2177" si="82">WEEKDAY(V2114)</f>
        <v>5</v>
      </c>
      <c r="V2114" s="3">
        <v>40430.041666666664</v>
      </c>
      <c r="W2114" s="27">
        <v>1</v>
      </c>
      <c r="X2114" s="2">
        <v>49.02</v>
      </c>
      <c r="Y2114" s="2">
        <v>44.97</v>
      </c>
      <c r="Z2114" s="2">
        <v>44.97</v>
      </c>
      <c r="AA2114">
        <f t="shared" ref="AA2114:AA2177" si="83">W2114*Y2114*(X2114-Z2114)</f>
        <v>182.12850000000017</v>
      </c>
      <c r="AB2114" s="2"/>
    </row>
    <row r="2115" spans="20:28" x14ac:dyDescent="0.25">
      <c r="T2115">
        <f t="shared" si="82"/>
        <v>5</v>
      </c>
      <c r="V2115" s="3">
        <v>40430.083333333336</v>
      </c>
      <c r="W2115" s="27">
        <v>1</v>
      </c>
      <c r="X2115" s="2">
        <v>48.93</v>
      </c>
      <c r="Y2115" s="2">
        <v>44.97</v>
      </c>
      <c r="Z2115" s="2">
        <v>44.97</v>
      </c>
      <c r="AA2115">
        <f t="shared" si="83"/>
        <v>178.08120000000002</v>
      </c>
      <c r="AB2115" s="2"/>
    </row>
    <row r="2116" spans="20:28" x14ac:dyDescent="0.25">
      <c r="T2116">
        <f t="shared" si="82"/>
        <v>5</v>
      </c>
      <c r="V2116" s="3">
        <v>40430.125</v>
      </c>
      <c r="W2116" s="27">
        <v>1</v>
      </c>
      <c r="X2116" s="2">
        <v>48.92</v>
      </c>
      <c r="Y2116" s="2">
        <v>44.97</v>
      </c>
      <c r="Z2116" s="2">
        <v>44.97</v>
      </c>
      <c r="AA2116">
        <f t="shared" si="83"/>
        <v>177.63150000000013</v>
      </c>
      <c r="AB2116" s="2"/>
    </row>
    <row r="2117" spans="20:28" x14ac:dyDescent="0.25">
      <c r="T2117">
        <f t="shared" si="82"/>
        <v>5</v>
      </c>
      <c r="V2117" s="3">
        <v>40430.166666666664</v>
      </c>
      <c r="W2117" s="27">
        <v>1</v>
      </c>
      <c r="X2117" s="2">
        <v>48.99</v>
      </c>
      <c r="Y2117" s="2">
        <v>44.97</v>
      </c>
      <c r="Z2117" s="2">
        <v>44.97</v>
      </c>
      <c r="AA2117">
        <f t="shared" si="83"/>
        <v>180.77940000000012</v>
      </c>
      <c r="AB2117" s="2"/>
    </row>
    <row r="2118" spans="20:28" x14ac:dyDescent="0.25">
      <c r="T2118">
        <f t="shared" si="82"/>
        <v>5</v>
      </c>
      <c r="V2118" s="3">
        <v>40430.208333333336</v>
      </c>
      <c r="W2118" s="27">
        <v>1</v>
      </c>
      <c r="X2118" s="2">
        <v>49.14</v>
      </c>
      <c r="Y2118" s="2">
        <v>44.97</v>
      </c>
      <c r="Z2118" s="2">
        <v>44.97</v>
      </c>
      <c r="AA2118">
        <f t="shared" si="83"/>
        <v>187.52490000000006</v>
      </c>
      <c r="AB2118" s="2"/>
    </row>
    <row r="2119" spans="20:28" x14ac:dyDescent="0.25">
      <c r="T2119">
        <f t="shared" si="82"/>
        <v>5</v>
      </c>
      <c r="V2119" s="3">
        <v>40430.25</v>
      </c>
      <c r="W2119" s="27">
        <v>1</v>
      </c>
      <c r="X2119" s="2">
        <v>49.53</v>
      </c>
      <c r="Y2119" s="2">
        <v>44.97</v>
      </c>
      <c r="Z2119" s="2">
        <v>44.97</v>
      </c>
      <c r="AA2119">
        <f t="shared" si="83"/>
        <v>205.06320000000011</v>
      </c>
      <c r="AB2119" s="2"/>
    </row>
    <row r="2120" spans="20:28" x14ac:dyDescent="0.25">
      <c r="T2120">
        <f t="shared" si="82"/>
        <v>5</v>
      </c>
      <c r="V2120" s="3">
        <v>40430.291666666664</v>
      </c>
      <c r="W2120" s="27">
        <v>1</v>
      </c>
      <c r="X2120" s="2">
        <v>50.07</v>
      </c>
      <c r="Y2120" s="2">
        <v>44.97</v>
      </c>
      <c r="Z2120" s="2">
        <v>44.97</v>
      </c>
      <c r="AA2120">
        <f t="shared" si="83"/>
        <v>229.34700000000007</v>
      </c>
      <c r="AB2120" s="2"/>
    </row>
    <row r="2121" spans="20:28" x14ac:dyDescent="0.25">
      <c r="T2121">
        <f t="shared" si="82"/>
        <v>5</v>
      </c>
      <c r="U2121" t="s">
        <v>199</v>
      </c>
      <c r="V2121" s="3">
        <v>40430.333333333336</v>
      </c>
      <c r="W2121" s="27">
        <v>1</v>
      </c>
      <c r="X2121" s="2">
        <v>50.38</v>
      </c>
      <c r="Y2121" s="2">
        <v>0.3</v>
      </c>
      <c r="Z2121" s="2">
        <v>18.64</v>
      </c>
      <c r="AA2121">
        <f t="shared" si="83"/>
        <v>9.5220000000000002</v>
      </c>
      <c r="AB2121" s="2"/>
    </row>
    <row r="2122" spans="20:28" x14ac:dyDescent="0.25">
      <c r="T2122">
        <f t="shared" si="82"/>
        <v>5</v>
      </c>
      <c r="U2122" t="s">
        <v>199</v>
      </c>
      <c r="V2122" s="3">
        <v>40430.375</v>
      </c>
      <c r="W2122" s="27">
        <v>1</v>
      </c>
      <c r="X2122" s="2">
        <v>50.29</v>
      </c>
      <c r="Y2122" s="2">
        <v>0.3</v>
      </c>
      <c r="Z2122" s="2">
        <v>18.64</v>
      </c>
      <c r="AA2122">
        <f t="shared" si="83"/>
        <v>9.4949999999999992</v>
      </c>
      <c r="AB2122" s="2"/>
    </row>
    <row r="2123" spans="20:28" x14ac:dyDescent="0.25">
      <c r="T2123">
        <f t="shared" si="82"/>
        <v>5</v>
      </c>
      <c r="U2123" t="s">
        <v>199</v>
      </c>
      <c r="V2123" s="3">
        <v>40430.416666666664</v>
      </c>
      <c r="W2123" s="27">
        <v>1</v>
      </c>
      <c r="X2123" s="2">
        <v>50.21</v>
      </c>
      <c r="Y2123" s="2">
        <v>0.3</v>
      </c>
      <c r="Z2123" s="2">
        <v>18.64</v>
      </c>
      <c r="AA2123">
        <f t="shared" si="83"/>
        <v>9.4710000000000001</v>
      </c>
      <c r="AB2123" s="2"/>
    </row>
    <row r="2124" spans="20:28" x14ac:dyDescent="0.25">
      <c r="T2124">
        <f t="shared" si="82"/>
        <v>5</v>
      </c>
      <c r="U2124" t="s">
        <v>199</v>
      </c>
      <c r="V2124" s="3">
        <v>40430.458333333336</v>
      </c>
      <c r="W2124" s="27">
        <v>1</v>
      </c>
      <c r="X2124" s="2">
        <v>50.14</v>
      </c>
      <c r="Y2124" s="2">
        <v>0.3</v>
      </c>
      <c r="Z2124" s="2">
        <v>18.64</v>
      </c>
      <c r="AA2124">
        <f t="shared" si="83"/>
        <v>9.4499999999999993</v>
      </c>
      <c r="AB2124" s="2"/>
    </row>
    <row r="2125" spans="20:28" x14ac:dyDescent="0.25">
      <c r="T2125">
        <f t="shared" si="82"/>
        <v>5</v>
      </c>
      <c r="U2125" t="s">
        <v>199</v>
      </c>
      <c r="V2125" s="3">
        <v>40430.5</v>
      </c>
      <c r="W2125" s="27">
        <v>1</v>
      </c>
      <c r="X2125" s="2">
        <v>50.06</v>
      </c>
      <c r="Y2125" s="2">
        <v>0.3</v>
      </c>
      <c r="Z2125" s="2">
        <v>18.64</v>
      </c>
      <c r="AA2125">
        <f t="shared" si="83"/>
        <v>9.4260000000000002</v>
      </c>
      <c r="AB2125" s="2"/>
    </row>
    <row r="2126" spans="20:28" x14ac:dyDescent="0.25">
      <c r="T2126">
        <f t="shared" si="82"/>
        <v>5</v>
      </c>
      <c r="U2126" t="s">
        <v>199</v>
      </c>
      <c r="V2126" s="3">
        <v>40430.541666666664</v>
      </c>
      <c r="W2126" s="27">
        <v>1</v>
      </c>
      <c r="X2126" s="2">
        <v>50</v>
      </c>
      <c r="Y2126" s="2">
        <v>0.3</v>
      </c>
      <c r="Z2126" s="2">
        <v>18.64</v>
      </c>
      <c r="AA2126">
        <f t="shared" si="83"/>
        <v>9.4079999999999995</v>
      </c>
      <c r="AB2126" s="2"/>
    </row>
    <row r="2127" spans="20:28" x14ac:dyDescent="0.25">
      <c r="T2127">
        <f t="shared" si="82"/>
        <v>5</v>
      </c>
      <c r="U2127" t="s">
        <v>199</v>
      </c>
      <c r="V2127" s="3">
        <v>40430.583333333336</v>
      </c>
      <c r="W2127" s="27">
        <v>1</v>
      </c>
      <c r="X2127" s="2">
        <v>50.11</v>
      </c>
      <c r="Y2127" s="2">
        <v>0.3</v>
      </c>
      <c r="Z2127" s="2">
        <v>18.64</v>
      </c>
      <c r="AA2127">
        <f t="shared" si="83"/>
        <v>9.4409999999999989</v>
      </c>
      <c r="AB2127" s="2"/>
    </row>
    <row r="2128" spans="20:28" x14ac:dyDescent="0.25">
      <c r="T2128">
        <f t="shared" si="82"/>
        <v>5</v>
      </c>
      <c r="U2128" t="s">
        <v>199</v>
      </c>
      <c r="V2128" s="3">
        <v>40430.625</v>
      </c>
      <c r="W2128" s="27">
        <v>1</v>
      </c>
      <c r="X2128" s="2">
        <v>50.04</v>
      </c>
      <c r="Y2128" s="2">
        <v>0.3</v>
      </c>
      <c r="Z2128" s="2">
        <v>18.64</v>
      </c>
      <c r="AA2128">
        <f t="shared" si="83"/>
        <v>9.42</v>
      </c>
      <c r="AB2128" s="2"/>
    </row>
    <row r="2129" spans="20:28" x14ac:dyDescent="0.25">
      <c r="T2129">
        <f t="shared" si="82"/>
        <v>5</v>
      </c>
      <c r="U2129" t="s">
        <v>199</v>
      </c>
      <c r="V2129" s="3">
        <v>40430.666666666664</v>
      </c>
      <c r="W2129" s="27">
        <v>1</v>
      </c>
      <c r="X2129" s="2">
        <v>49.83</v>
      </c>
      <c r="Y2129" s="2">
        <v>0.3</v>
      </c>
      <c r="Z2129" s="2">
        <v>18.64</v>
      </c>
      <c r="AA2129">
        <f t="shared" si="83"/>
        <v>9.3569999999999993</v>
      </c>
      <c r="AB2129" s="2"/>
    </row>
    <row r="2130" spans="20:28" x14ac:dyDescent="0.25">
      <c r="T2130">
        <f t="shared" si="82"/>
        <v>5</v>
      </c>
      <c r="U2130" t="s">
        <v>199</v>
      </c>
      <c r="V2130" s="3">
        <v>40430.708333333336</v>
      </c>
      <c r="W2130" s="27">
        <v>1</v>
      </c>
      <c r="X2130" s="2">
        <v>49.99</v>
      </c>
      <c r="Y2130" s="2">
        <v>0.3</v>
      </c>
      <c r="Z2130" s="2">
        <v>18.64</v>
      </c>
      <c r="AA2130">
        <f t="shared" si="83"/>
        <v>9.4049999999999994</v>
      </c>
      <c r="AB2130" s="2"/>
    </row>
    <row r="2131" spans="20:28" x14ac:dyDescent="0.25">
      <c r="T2131">
        <f t="shared" si="82"/>
        <v>5</v>
      </c>
      <c r="U2131" t="s">
        <v>199</v>
      </c>
      <c r="V2131" s="3">
        <v>40430.75</v>
      </c>
      <c r="W2131" s="27">
        <v>1</v>
      </c>
      <c r="X2131" s="2">
        <v>49.94</v>
      </c>
      <c r="Y2131" s="2">
        <v>0.3</v>
      </c>
      <c r="Z2131" s="2">
        <v>18.64</v>
      </c>
      <c r="AA2131">
        <f t="shared" si="83"/>
        <v>9.3899999999999988</v>
      </c>
      <c r="AB2131" s="2"/>
    </row>
    <row r="2132" spans="20:28" x14ac:dyDescent="0.25">
      <c r="T2132">
        <f t="shared" si="82"/>
        <v>5</v>
      </c>
      <c r="U2132" t="s">
        <v>199</v>
      </c>
      <c r="V2132" s="3">
        <v>40430.791666666664</v>
      </c>
      <c r="W2132" s="27">
        <v>1</v>
      </c>
      <c r="X2132" s="2">
        <v>49.76</v>
      </c>
      <c r="Y2132" s="2">
        <v>0.3</v>
      </c>
      <c r="Z2132" s="2">
        <v>18.64</v>
      </c>
      <c r="AA2132">
        <f t="shared" si="83"/>
        <v>9.3359999999999985</v>
      </c>
      <c r="AB2132" s="2"/>
    </row>
    <row r="2133" spans="20:28" x14ac:dyDescent="0.25">
      <c r="T2133">
        <f t="shared" si="82"/>
        <v>5</v>
      </c>
      <c r="V2133" s="3">
        <v>40430.833333333336</v>
      </c>
      <c r="W2133" s="27">
        <v>1</v>
      </c>
      <c r="X2133" s="2">
        <v>49.93</v>
      </c>
      <c r="Y2133" s="2">
        <v>44.97</v>
      </c>
      <c r="Z2133" s="2">
        <v>44.97</v>
      </c>
      <c r="AA2133">
        <f t="shared" si="83"/>
        <v>223.05120000000002</v>
      </c>
      <c r="AB2133" s="2"/>
    </row>
    <row r="2134" spans="20:28" x14ac:dyDescent="0.25">
      <c r="T2134">
        <f t="shared" si="82"/>
        <v>5</v>
      </c>
      <c r="V2134" s="3">
        <v>40430.875</v>
      </c>
      <c r="W2134" s="27">
        <v>1</v>
      </c>
      <c r="X2134" s="2">
        <v>49.96</v>
      </c>
      <c r="Y2134" s="2">
        <v>44.97</v>
      </c>
      <c r="Z2134" s="2">
        <v>44.97</v>
      </c>
      <c r="AA2134">
        <f t="shared" si="83"/>
        <v>224.40030000000007</v>
      </c>
      <c r="AB2134" s="2"/>
    </row>
    <row r="2135" spans="20:28" x14ac:dyDescent="0.25">
      <c r="T2135">
        <f t="shared" si="82"/>
        <v>5</v>
      </c>
      <c r="V2135" s="3">
        <v>40430.916666666664</v>
      </c>
      <c r="W2135" s="27">
        <v>1</v>
      </c>
      <c r="X2135" s="2">
        <v>49.53</v>
      </c>
      <c r="Y2135" s="2">
        <v>44.97</v>
      </c>
      <c r="Z2135" s="2">
        <v>44.97</v>
      </c>
      <c r="AA2135">
        <f t="shared" si="83"/>
        <v>205.06320000000011</v>
      </c>
      <c r="AB2135" s="2"/>
    </row>
    <row r="2136" spans="20:28" x14ac:dyDescent="0.25">
      <c r="T2136">
        <f t="shared" si="82"/>
        <v>5</v>
      </c>
      <c r="V2136" s="3">
        <v>40430.958333333336</v>
      </c>
      <c r="W2136" s="27">
        <v>1</v>
      </c>
      <c r="X2136" s="2">
        <v>48.09</v>
      </c>
      <c r="Y2136" s="2">
        <v>44.97</v>
      </c>
      <c r="Z2136" s="2">
        <v>44.97</v>
      </c>
      <c r="AA2136">
        <f t="shared" si="83"/>
        <v>140.3064000000002</v>
      </c>
      <c r="AB2136" s="2"/>
    </row>
    <row r="2137" spans="20:28" x14ac:dyDescent="0.25">
      <c r="T2137">
        <f t="shared" si="82"/>
        <v>6</v>
      </c>
      <c r="V2137" s="3">
        <v>40431</v>
      </c>
      <c r="W2137" s="27">
        <v>1</v>
      </c>
      <c r="X2137" s="2">
        <v>47.82</v>
      </c>
      <c r="Y2137" s="2">
        <v>23.05</v>
      </c>
      <c r="Z2137" s="2">
        <v>23.05</v>
      </c>
      <c r="AA2137">
        <f t="shared" si="83"/>
        <v>570.94849999999997</v>
      </c>
    </row>
    <row r="2138" spans="20:28" x14ac:dyDescent="0.25">
      <c r="T2138">
        <f t="shared" si="82"/>
        <v>6</v>
      </c>
      <c r="V2138" s="3">
        <v>40431.041666666664</v>
      </c>
      <c r="W2138" s="27">
        <v>1</v>
      </c>
      <c r="X2138" s="2">
        <v>47.41</v>
      </c>
      <c r="Y2138" s="2">
        <v>23.05</v>
      </c>
      <c r="Z2138" s="2">
        <v>23.05</v>
      </c>
      <c r="AA2138">
        <f t="shared" si="83"/>
        <v>561.49799999999993</v>
      </c>
      <c r="AB2138" s="2"/>
    </row>
    <row r="2139" spans="20:28" x14ac:dyDescent="0.25">
      <c r="T2139">
        <f t="shared" si="82"/>
        <v>6</v>
      </c>
      <c r="V2139" s="3">
        <v>40431.083333333336</v>
      </c>
      <c r="W2139" s="27">
        <v>1</v>
      </c>
      <c r="X2139" s="2">
        <v>47.15</v>
      </c>
      <c r="Y2139" s="2">
        <v>23.05</v>
      </c>
      <c r="Z2139" s="2">
        <v>23.05</v>
      </c>
      <c r="AA2139">
        <f t="shared" si="83"/>
        <v>555.505</v>
      </c>
      <c r="AB2139" s="2"/>
    </row>
    <row r="2140" spans="20:28" x14ac:dyDescent="0.25">
      <c r="T2140">
        <f t="shared" si="82"/>
        <v>6</v>
      </c>
      <c r="V2140" s="3">
        <v>40431.125</v>
      </c>
      <c r="W2140" s="27">
        <v>1</v>
      </c>
      <c r="X2140" s="2">
        <v>47.17</v>
      </c>
      <c r="Y2140" s="2">
        <v>23.05</v>
      </c>
      <c r="Z2140" s="2">
        <v>23.05</v>
      </c>
      <c r="AA2140">
        <f t="shared" si="83"/>
        <v>555.96600000000001</v>
      </c>
      <c r="AB2140" s="2"/>
    </row>
    <row r="2141" spans="20:28" x14ac:dyDescent="0.25">
      <c r="T2141">
        <f t="shared" si="82"/>
        <v>6</v>
      </c>
      <c r="V2141" s="3">
        <v>40431.166666666664</v>
      </c>
      <c r="W2141" s="27">
        <v>1</v>
      </c>
      <c r="X2141" s="2">
        <v>47.94</v>
      </c>
      <c r="Y2141" s="2">
        <v>23.05</v>
      </c>
      <c r="Z2141" s="2">
        <v>23.05</v>
      </c>
      <c r="AA2141">
        <f t="shared" si="83"/>
        <v>573.71449999999993</v>
      </c>
      <c r="AB2141" s="2"/>
    </row>
    <row r="2142" spans="20:28" x14ac:dyDescent="0.25">
      <c r="T2142">
        <f t="shared" si="82"/>
        <v>6</v>
      </c>
      <c r="V2142" s="3">
        <v>40431.208333333336</v>
      </c>
      <c r="W2142" s="27">
        <v>1</v>
      </c>
      <c r="X2142" s="2">
        <v>48.82</v>
      </c>
      <c r="Y2142" s="2">
        <v>23.05</v>
      </c>
      <c r="Z2142" s="2">
        <v>23.05</v>
      </c>
      <c r="AA2142">
        <f t="shared" si="83"/>
        <v>593.99850000000004</v>
      </c>
      <c r="AB2142" s="2"/>
    </row>
    <row r="2143" spans="20:28" x14ac:dyDescent="0.25">
      <c r="T2143">
        <f t="shared" si="82"/>
        <v>6</v>
      </c>
      <c r="V2143" s="3">
        <v>40431.25</v>
      </c>
      <c r="W2143" s="27">
        <v>1</v>
      </c>
      <c r="X2143" s="2">
        <v>49.4</v>
      </c>
      <c r="Y2143" s="2">
        <v>23.05</v>
      </c>
      <c r="Z2143" s="2">
        <v>23.05</v>
      </c>
      <c r="AA2143">
        <f t="shared" si="83"/>
        <v>607.36749999999995</v>
      </c>
      <c r="AB2143" s="2"/>
    </row>
    <row r="2144" spans="20:28" x14ac:dyDescent="0.25">
      <c r="T2144">
        <f t="shared" si="82"/>
        <v>6</v>
      </c>
      <c r="V2144" s="3">
        <v>40431.291666666664</v>
      </c>
      <c r="W2144" s="27">
        <v>1</v>
      </c>
      <c r="X2144" s="2">
        <v>50.28</v>
      </c>
      <c r="Y2144" s="2">
        <v>23.05</v>
      </c>
      <c r="Z2144" s="2">
        <v>23.05</v>
      </c>
      <c r="AA2144">
        <f t="shared" si="83"/>
        <v>627.65150000000006</v>
      </c>
      <c r="AB2144" s="2"/>
    </row>
    <row r="2145" spans="20:28" x14ac:dyDescent="0.25">
      <c r="T2145">
        <f t="shared" si="82"/>
        <v>6</v>
      </c>
      <c r="U2145" t="s">
        <v>199</v>
      </c>
      <c r="V2145" s="3">
        <v>40431.333333333336</v>
      </c>
      <c r="W2145" s="27">
        <v>1</v>
      </c>
      <c r="X2145" s="2">
        <v>51.06</v>
      </c>
      <c r="Y2145" s="2">
        <v>2.73</v>
      </c>
      <c r="Z2145" s="2">
        <v>37.380000000000003</v>
      </c>
      <c r="AA2145">
        <f t="shared" si="83"/>
        <v>37.346399999999996</v>
      </c>
      <c r="AB2145" s="2"/>
    </row>
    <row r="2146" spans="20:28" x14ac:dyDescent="0.25">
      <c r="T2146">
        <f t="shared" si="82"/>
        <v>6</v>
      </c>
      <c r="U2146" t="s">
        <v>199</v>
      </c>
      <c r="V2146" s="3">
        <v>40431.375</v>
      </c>
      <c r="W2146" s="27">
        <v>1</v>
      </c>
      <c r="X2146" s="2">
        <v>50.77</v>
      </c>
      <c r="Y2146" s="2">
        <v>2.73</v>
      </c>
      <c r="Z2146" s="2">
        <v>37.380000000000003</v>
      </c>
      <c r="AA2146">
        <f t="shared" si="83"/>
        <v>36.554700000000004</v>
      </c>
      <c r="AB2146" s="2"/>
    </row>
    <row r="2147" spans="20:28" x14ac:dyDescent="0.25">
      <c r="T2147">
        <f t="shared" si="82"/>
        <v>6</v>
      </c>
      <c r="U2147" t="s">
        <v>199</v>
      </c>
      <c r="V2147" s="3">
        <v>40431.416666666664</v>
      </c>
      <c r="W2147" s="27">
        <v>1</v>
      </c>
      <c r="X2147" s="2">
        <v>50.45</v>
      </c>
      <c r="Y2147" s="2">
        <v>2.73</v>
      </c>
      <c r="Z2147" s="2">
        <v>37.380000000000003</v>
      </c>
      <c r="AA2147">
        <f t="shared" si="83"/>
        <v>35.681100000000001</v>
      </c>
      <c r="AB2147" s="2"/>
    </row>
    <row r="2148" spans="20:28" x14ac:dyDescent="0.25">
      <c r="T2148">
        <f t="shared" si="82"/>
        <v>6</v>
      </c>
      <c r="U2148" t="s">
        <v>199</v>
      </c>
      <c r="V2148" s="3">
        <v>40431.458333333336</v>
      </c>
      <c r="W2148" s="27">
        <v>1</v>
      </c>
      <c r="X2148" s="2">
        <v>50.27</v>
      </c>
      <c r="Y2148" s="2">
        <v>2.73</v>
      </c>
      <c r="Z2148" s="2">
        <v>37.380000000000003</v>
      </c>
      <c r="AA2148">
        <f t="shared" si="83"/>
        <v>35.189700000000002</v>
      </c>
      <c r="AB2148" s="2"/>
    </row>
    <row r="2149" spans="20:28" x14ac:dyDescent="0.25">
      <c r="T2149">
        <f t="shared" si="82"/>
        <v>6</v>
      </c>
      <c r="U2149" t="s">
        <v>199</v>
      </c>
      <c r="V2149" s="3">
        <v>40431.5</v>
      </c>
      <c r="W2149" s="27">
        <v>1</v>
      </c>
      <c r="X2149" s="2">
        <v>49.93</v>
      </c>
      <c r="Y2149" s="2">
        <v>2.73</v>
      </c>
      <c r="Z2149" s="2">
        <v>37.380000000000003</v>
      </c>
      <c r="AA2149">
        <f t="shared" si="83"/>
        <v>34.261499999999991</v>
      </c>
      <c r="AB2149" s="2"/>
    </row>
    <row r="2150" spans="20:28" x14ac:dyDescent="0.25">
      <c r="T2150">
        <f t="shared" si="82"/>
        <v>6</v>
      </c>
      <c r="U2150" t="s">
        <v>199</v>
      </c>
      <c r="V2150" s="3">
        <v>40431.541666666664</v>
      </c>
      <c r="W2150" s="27">
        <v>1</v>
      </c>
      <c r="X2150" s="2">
        <v>49.98</v>
      </c>
      <c r="Y2150" s="2">
        <v>2.73</v>
      </c>
      <c r="Z2150" s="2">
        <v>37.380000000000003</v>
      </c>
      <c r="AA2150">
        <f t="shared" si="83"/>
        <v>34.397999999999982</v>
      </c>
      <c r="AB2150" s="2"/>
    </row>
    <row r="2151" spans="20:28" x14ac:dyDescent="0.25">
      <c r="T2151">
        <f t="shared" si="82"/>
        <v>6</v>
      </c>
      <c r="U2151" t="s">
        <v>199</v>
      </c>
      <c r="V2151" s="3">
        <v>40431.583333333336</v>
      </c>
      <c r="W2151" s="27">
        <v>1</v>
      </c>
      <c r="X2151" s="2">
        <v>49.96</v>
      </c>
      <c r="Y2151" s="2">
        <v>2.73</v>
      </c>
      <c r="Z2151" s="2">
        <v>37.380000000000003</v>
      </c>
      <c r="AA2151">
        <f t="shared" si="83"/>
        <v>34.343399999999995</v>
      </c>
      <c r="AB2151" s="2"/>
    </row>
    <row r="2152" spans="20:28" x14ac:dyDescent="0.25">
      <c r="T2152">
        <f t="shared" si="82"/>
        <v>6</v>
      </c>
      <c r="U2152" t="s">
        <v>199</v>
      </c>
      <c r="V2152" s="3">
        <v>40431.625</v>
      </c>
      <c r="W2152" s="27">
        <v>1</v>
      </c>
      <c r="X2152" s="2">
        <v>49.32</v>
      </c>
      <c r="Y2152" s="2">
        <v>2.73</v>
      </c>
      <c r="Z2152" s="2">
        <v>37.380000000000003</v>
      </c>
      <c r="AA2152">
        <f t="shared" si="83"/>
        <v>32.596199999999996</v>
      </c>
      <c r="AB2152" s="2"/>
    </row>
    <row r="2153" spans="20:28" x14ac:dyDescent="0.25">
      <c r="T2153">
        <f t="shared" si="82"/>
        <v>6</v>
      </c>
      <c r="U2153" t="s">
        <v>199</v>
      </c>
      <c r="V2153" s="3">
        <v>40431.666666666664</v>
      </c>
      <c r="W2153" s="27">
        <v>1</v>
      </c>
      <c r="X2153" s="2">
        <v>49.05</v>
      </c>
      <c r="Y2153" s="2">
        <v>2.73</v>
      </c>
      <c r="Z2153" s="2">
        <v>37.380000000000003</v>
      </c>
      <c r="AA2153">
        <f t="shared" si="83"/>
        <v>31.859099999999984</v>
      </c>
      <c r="AB2153" s="2"/>
    </row>
    <row r="2154" spans="20:28" x14ac:dyDescent="0.25">
      <c r="T2154">
        <f t="shared" si="82"/>
        <v>6</v>
      </c>
      <c r="U2154" t="s">
        <v>199</v>
      </c>
      <c r="V2154" s="3">
        <v>40431.708333333336</v>
      </c>
      <c r="W2154" s="27">
        <v>1</v>
      </c>
      <c r="X2154" s="2">
        <v>49.09</v>
      </c>
      <c r="Y2154" s="2">
        <v>2.73</v>
      </c>
      <c r="Z2154" s="2">
        <v>37.380000000000003</v>
      </c>
      <c r="AA2154">
        <f t="shared" si="83"/>
        <v>31.968300000000003</v>
      </c>
      <c r="AB2154" s="2"/>
    </row>
    <row r="2155" spans="20:28" x14ac:dyDescent="0.25">
      <c r="T2155">
        <f t="shared" si="82"/>
        <v>6</v>
      </c>
      <c r="U2155" t="s">
        <v>199</v>
      </c>
      <c r="V2155" s="3">
        <v>40431.75</v>
      </c>
      <c r="W2155" s="27">
        <v>1</v>
      </c>
      <c r="X2155" s="2">
        <v>48.84</v>
      </c>
      <c r="Y2155" s="2">
        <v>2.73</v>
      </c>
      <c r="Z2155" s="2">
        <v>37.380000000000003</v>
      </c>
      <c r="AA2155">
        <f t="shared" si="83"/>
        <v>31.285800000000002</v>
      </c>
      <c r="AB2155" s="2"/>
    </row>
    <row r="2156" spans="20:28" x14ac:dyDescent="0.25">
      <c r="T2156">
        <f t="shared" si="82"/>
        <v>6</v>
      </c>
      <c r="U2156" t="s">
        <v>199</v>
      </c>
      <c r="V2156" s="3">
        <v>40431.791666666664</v>
      </c>
      <c r="W2156" s="27">
        <v>1</v>
      </c>
      <c r="X2156" s="2">
        <v>48.98</v>
      </c>
      <c r="Y2156" s="2">
        <v>2.73</v>
      </c>
      <c r="Z2156" s="2">
        <v>37.380000000000003</v>
      </c>
      <c r="AA2156">
        <f t="shared" si="83"/>
        <v>31.667999999999985</v>
      </c>
      <c r="AB2156" s="2"/>
    </row>
    <row r="2157" spans="20:28" x14ac:dyDescent="0.25">
      <c r="T2157">
        <f t="shared" si="82"/>
        <v>6</v>
      </c>
      <c r="V2157" s="3">
        <v>40431.833333333336</v>
      </c>
      <c r="W2157" s="27">
        <v>1</v>
      </c>
      <c r="X2157" s="2">
        <v>50.07</v>
      </c>
      <c r="Y2157" s="2">
        <v>23.05</v>
      </c>
      <c r="Z2157" s="2">
        <v>23.05</v>
      </c>
      <c r="AA2157">
        <f t="shared" si="83"/>
        <v>622.81100000000004</v>
      </c>
      <c r="AB2157" s="2"/>
    </row>
    <row r="2158" spans="20:28" x14ac:dyDescent="0.25">
      <c r="T2158">
        <f t="shared" si="82"/>
        <v>6</v>
      </c>
      <c r="V2158" s="3">
        <v>40431.875</v>
      </c>
      <c r="W2158" s="27">
        <v>1</v>
      </c>
      <c r="X2158" s="2">
        <v>48.63</v>
      </c>
      <c r="Y2158" s="2">
        <v>23.05</v>
      </c>
      <c r="Z2158" s="2">
        <v>23.05</v>
      </c>
      <c r="AA2158">
        <f t="shared" si="83"/>
        <v>589.61900000000003</v>
      </c>
      <c r="AB2158" s="2"/>
    </row>
    <row r="2159" spans="20:28" x14ac:dyDescent="0.25">
      <c r="T2159">
        <f t="shared" si="82"/>
        <v>6</v>
      </c>
      <c r="V2159" s="3">
        <v>40431.916666666664</v>
      </c>
      <c r="W2159" s="27">
        <v>1</v>
      </c>
      <c r="X2159" s="2">
        <v>47.95</v>
      </c>
      <c r="Y2159" s="2">
        <v>23.05</v>
      </c>
      <c r="Z2159" s="2">
        <v>23.05</v>
      </c>
      <c r="AA2159">
        <f t="shared" si="83"/>
        <v>573.94500000000005</v>
      </c>
      <c r="AB2159" s="2"/>
    </row>
    <row r="2160" spans="20:28" x14ac:dyDescent="0.25">
      <c r="T2160">
        <f t="shared" si="82"/>
        <v>6</v>
      </c>
      <c r="V2160" s="3">
        <v>40431.958333333336</v>
      </c>
      <c r="W2160" s="27">
        <v>1</v>
      </c>
      <c r="X2160" s="2">
        <v>46.67</v>
      </c>
      <c r="Y2160" s="2">
        <v>23.05</v>
      </c>
      <c r="Z2160" s="2">
        <v>23.05</v>
      </c>
      <c r="AA2160">
        <f t="shared" si="83"/>
        <v>544.44100000000003</v>
      </c>
      <c r="AB2160" s="2"/>
    </row>
    <row r="2161" spans="20:28" x14ac:dyDescent="0.25">
      <c r="T2161">
        <f t="shared" si="82"/>
        <v>7</v>
      </c>
      <c r="V2161" s="3">
        <v>40432</v>
      </c>
      <c r="W2161" s="27">
        <v>1</v>
      </c>
      <c r="X2161" s="2">
        <v>46.64</v>
      </c>
      <c r="Y2161" s="2">
        <v>12.11</v>
      </c>
      <c r="Z2161" s="2">
        <v>12.11</v>
      </c>
      <c r="AA2161">
        <f t="shared" si="83"/>
        <v>418.1583</v>
      </c>
    </row>
    <row r="2162" spans="20:28" x14ac:dyDescent="0.25">
      <c r="T2162">
        <f t="shared" si="82"/>
        <v>7</v>
      </c>
      <c r="V2162" s="3">
        <v>40432.041666666664</v>
      </c>
      <c r="W2162" s="27">
        <v>1</v>
      </c>
      <c r="X2162" s="2">
        <v>46.04</v>
      </c>
      <c r="Y2162" s="2">
        <v>12.11</v>
      </c>
      <c r="Z2162" s="2">
        <v>12.11</v>
      </c>
      <c r="AA2162">
        <f t="shared" si="83"/>
        <v>410.89229999999998</v>
      </c>
      <c r="AB2162" s="2"/>
    </row>
    <row r="2163" spans="20:28" x14ac:dyDescent="0.25">
      <c r="T2163">
        <f t="shared" si="82"/>
        <v>7</v>
      </c>
      <c r="V2163" s="3">
        <v>40432.083333333336</v>
      </c>
      <c r="W2163" s="27">
        <v>1</v>
      </c>
      <c r="X2163" s="2">
        <v>45.96</v>
      </c>
      <c r="Y2163" s="2">
        <v>12.11</v>
      </c>
      <c r="Z2163" s="2">
        <v>12.11</v>
      </c>
      <c r="AA2163">
        <f t="shared" si="83"/>
        <v>409.92349999999999</v>
      </c>
      <c r="AB2163" s="2"/>
    </row>
    <row r="2164" spans="20:28" x14ac:dyDescent="0.25">
      <c r="T2164">
        <f t="shared" si="82"/>
        <v>7</v>
      </c>
      <c r="V2164" s="3">
        <v>40432.125</v>
      </c>
      <c r="W2164" s="27">
        <v>1</v>
      </c>
      <c r="X2164" s="2">
        <v>45.65</v>
      </c>
      <c r="Y2164" s="2">
        <v>12.11</v>
      </c>
      <c r="Z2164" s="2">
        <v>12.11</v>
      </c>
      <c r="AA2164">
        <f t="shared" si="83"/>
        <v>406.1694</v>
      </c>
      <c r="AB2164" s="2"/>
    </row>
    <row r="2165" spans="20:28" x14ac:dyDescent="0.25">
      <c r="T2165">
        <f t="shared" si="82"/>
        <v>7</v>
      </c>
      <c r="V2165" s="3">
        <v>40432.166666666664</v>
      </c>
      <c r="W2165" s="27">
        <v>1</v>
      </c>
      <c r="X2165" s="2">
        <v>45.5</v>
      </c>
      <c r="Y2165" s="2">
        <v>12.11</v>
      </c>
      <c r="Z2165" s="2">
        <v>12.11</v>
      </c>
      <c r="AA2165">
        <f t="shared" si="83"/>
        <v>404.35289999999998</v>
      </c>
      <c r="AB2165" s="2"/>
    </row>
    <row r="2166" spans="20:28" x14ac:dyDescent="0.25">
      <c r="T2166">
        <f t="shared" si="82"/>
        <v>7</v>
      </c>
      <c r="V2166" s="3">
        <v>40432.208333333336</v>
      </c>
      <c r="W2166" s="27">
        <v>1</v>
      </c>
      <c r="X2166" s="2">
        <v>45.92</v>
      </c>
      <c r="Y2166" s="2">
        <v>12.11</v>
      </c>
      <c r="Z2166" s="2">
        <v>12.11</v>
      </c>
      <c r="AA2166">
        <f t="shared" si="83"/>
        <v>409.4391</v>
      </c>
      <c r="AB2166" s="2"/>
    </row>
    <row r="2167" spans="20:28" x14ac:dyDescent="0.25">
      <c r="T2167">
        <f t="shared" si="82"/>
        <v>7</v>
      </c>
      <c r="V2167" s="3">
        <v>40432.25</v>
      </c>
      <c r="W2167" s="27">
        <v>1</v>
      </c>
      <c r="X2167" s="2">
        <v>46.12</v>
      </c>
      <c r="Y2167" s="2">
        <v>12.11</v>
      </c>
      <c r="Z2167" s="2">
        <v>12.11</v>
      </c>
      <c r="AA2167">
        <f t="shared" si="83"/>
        <v>411.86109999999996</v>
      </c>
      <c r="AB2167" s="2"/>
    </row>
    <row r="2168" spans="20:28" x14ac:dyDescent="0.25">
      <c r="T2168">
        <f t="shared" si="82"/>
        <v>7</v>
      </c>
      <c r="V2168" s="3">
        <v>40432.291666666664</v>
      </c>
      <c r="W2168" s="27">
        <v>1</v>
      </c>
      <c r="X2168" s="2">
        <v>46.61</v>
      </c>
      <c r="Y2168" s="2">
        <v>12.11</v>
      </c>
      <c r="Z2168" s="2">
        <v>12.11</v>
      </c>
      <c r="AA2168">
        <f t="shared" si="83"/>
        <v>417.79499999999996</v>
      </c>
      <c r="AB2168" s="2"/>
    </row>
    <row r="2169" spans="20:28" x14ac:dyDescent="0.25">
      <c r="T2169">
        <f t="shared" si="82"/>
        <v>7</v>
      </c>
      <c r="U2169" t="s">
        <v>199</v>
      </c>
      <c r="V2169" s="3">
        <v>40432.333333333336</v>
      </c>
      <c r="W2169" s="27">
        <v>1</v>
      </c>
      <c r="X2169" s="2">
        <v>47.52</v>
      </c>
      <c r="Y2169" s="2">
        <v>12.11</v>
      </c>
      <c r="Z2169" s="2">
        <v>12.11</v>
      </c>
      <c r="AA2169">
        <f t="shared" si="83"/>
        <v>428.81510000000003</v>
      </c>
      <c r="AB2169" s="2"/>
    </row>
    <row r="2170" spans="20:28" x14ac:dyDescent="0.25">
      <c r="T2170">
        <f t="shared" si="82"/>
        <v>7</v>
      </c>
      <c r="U2170" t="s">
        <v>199</v>
      </c>
      <c r="V2170" s="3">
        <v>40432.375</v>
      </c>
      <c r="W2170" s="27">
        <v>1</v>
      </c>
      <c r="X2170" s="2">
        <v>48.06</v>
      </c>
      <c r="Y2170" s="2">
        <v>12.11</v>
      </c>
      <c r="Z2170" s="2">
        <v>12.11</v>
      </c>
      <c r="AA2170">
        <f t="shared" si="83"/>
        <v>435.35450000000003</v>
      </c>
      <c r="AB2170" s="2"/>
    </row>
    <row r="2171" spans="20:28" x14ac:dyDescent="0.25">
      <c r="T2171">
        <f t="shared" si="82"/>
        <v>7</v>
      </c>
      <c r="U2171" t="s">
        <v>199</v>
      </c>
      <c r="V2171" s="3">
        <v>40432.416666666664</v>
      </c>
      <c r="W2171" s="27">
        <v>1</v>
      </c>
      <c r="X2171" s="2">
        <v>48.31</v>
      </c>
      <c r="Y2171" s="2">
        <v>12.11</v>
      </c>
      <c r="Z2171" s="2">
        <v>12.11</v>
      </c>
      <c r="AA2171">
        <f t="shared" si="83"/>
        <v>438.38200000000001</v>
      </c>
      <c r="AB2171" s="2"/>
    </row>
    <row r="2172" spans="20:28" x14ac:dyDescent="0.25">
      <c r="T2172">
        <f t="shared" si="82"/>
        <v>7</v>
      </c>
      <c r="U2172" t="s">
        <v>199</v>
      </c>
      <c r="V2172" s="3">
        <v>40432.458333333336</v>
      </c>
      <c r="W2172" s="27">
        <v>1</v>
      </c>
      <c r="X2172" s="2">
        <v>48.51</v>
      </c>
      <c r="Y2172" s="2">
        <v>12.11</v>
      </c>
      <c r="Z2172" s="2">
        <v>12.11</v>
      </c>
      <c r="AA2172">
        <f t="shared" si="83"/>
        <v>440.80399999999997</v>
      </c>
      <c r="AB2172" s="2"/>
    </row>
    <row r="2173" spans="20:28" x14ac:dyDescent="0.25">
      <c r="T2173">
        <f t="shared" si="82"/>
        <v>7</v>
      </c>
      <c r="U2173" t="s">
        <v>199</v>
      </c>
      <c r="V2173" s="3">
        <v>40432.5</v>
      </c>
      <c r="W2173" s="27">
        <v>1</v>
      </c>
      <c r="X2173" s="2">
        <v>48.26</v>
      </c>
      <c r="Y2173" s="2">
        <v>12.11</v>
      </c>
      <c r="Z2173" s="2">
        <v>12.11</v>
      </c>
      <c r="AA2173">
        <f t="shared" si="83"/>
        <v>437.77649999999994</v>
      </c>
      <c r="AB2173" s="2"/>
    </row>
    <row r="2174" spans="20:28" x14ac:dyDescent="0.25">
      <c r="T2174">
        <f t="shared" si="82"/>
        <v>7</v>
      </c>
      <c r="U2174" t="s">
        <v>199</v>
      </c>
      <c r="V2174" s="3">
        <v>40432.541666666664</v>
      </c>
      <c r="W2174" s="27">
        <v>1</v>
      </c>
      <c r="X2174" s="2">
        <v>47.57</v>
      </c>
      <c r="Y2174" s="2">
        <v>12.11</v>
      </c>
      <c r="Z2174" s="2">
        <v>12.11</v>
      </c>
      <c r="AA2174">
        <f t="shared" si="83"/>
        <v>429.42059999999998</v>
      </c>
      <c r="AB2174" s="2"/>
    </row>
    <row r="2175" spans="20:28" x14ac:dyDescent="0.25">
      <c r="T2175">
        <f t="shared" si="82"/>
        <v>7</v>
      </c>
      <c r="U2175" t="s">
        <v>199</v>
      </c>
      <c r="V2175" s="3">
        <v>40432.583333333336</v>
      </c>
      <c r="W2175" s="27">
        <v>1</v>
      </c>
      <c r="X2175" s="2">
        <v>47.27</v>
      </c>
      <c r="Y2175" s="2">
        <v>12.11</v>
      </c>
      <c r="Z2175" s="2">
        <v>12.11</v>
      </c>
      <c r="AA2175">
        <f t="shared" si="83"/>
        <v>425.7876</v>
      </c>
      <c r="AB2175" s="2"/>
    </row>
    <row r="2176" spans="20:28" x14ac:dyDescent="0.25">
      <c r="T2176">
        <f t="shared" si="82"/>
        <v>7</v>
      </c>
      <c r="U2176" t="s">
        <v>199</v>
      </c>
      <c r="V2176" s="3">
        <v>40432.625</v>
      </c>
      <c r="W2176" s="27">
        <v>1</v>
      </c>
      <c r="X2176" s="2">
        <v>46.69</v>
      </c>
      <c r="Y2176" s="2">
        <v>12.11</v>
      </c>
      <c r="Z2176" s="2">
        <v>12.11</v>
      </c>
      <c r="AA2176">
        <f t="shared" si="83"/>
        <v>418.76379999999995</v>
      </c>
      <c r="AB2176" s="2"/>
    </row>
    <row r="2177" spans="20:28" x14ac:dyDescent="0.25">
      <c r="T2177">
        <f t="shared" si="82"/>
        <v>7</v>
      </c>
      <c r="U2177" t="s">
        <v>199</v>
      </c>
      <c r="V2177" s="3">
        <v>40432.666666666664</v>
      </c>
      <c r="W2177" s="27">
        <v>1</v>
      </c>
      <c r="X2177" s="2">
        <v>46.55</v>
      </c>
      <c r="Y2177" s="2">
        <v>12.11</v>
      </c>
      <c r="Z2177" s="2">
        <v>12.11</v>
      </c>
      <c r="AA2177">
        <f t="shared" si="83"/>
        <v>417.06839999999994</v>
      </c>
      <c r="AB2177" s="2"/>
    </row>
    <row r="2178" spans="20:28" x14ac:dyDescent="0.25">
      <c r="T2178">
        <f t="shared" ref="T2178:T2241" si="84">WEEKDAY(V2178)</f>
        <v>7</v>
      </c>
      <c r="U2178" t="s">
        <v>199</v>
      </c>
      <c r="V2178" s="3">
        <v>40432.708333333336</v>
      </c>
      <c r="W2178" s="27">
        <v>1</v>
      </c>
      <c r="X2178" s="2">
        <v>46.6</v>
      </c>
      <c r="Y2178" s="2">
        <v>12.11</v>
      </c>
      <c r="Z2178" s="2">
        <v>12.11</v>
      </c>
      <c r="AA2178">
        <f t="shared" ref="AA2178:AA2241" si="85">W2178*Y2178*(X2178-Z2178)</f>
        <v>417.6739</v>
      </c>
      <c r="AB2178" s="2"/>
    </row>
    <row r="2179" spans="20:28" x14ac:dyDescent="0.25">
      <c r="T2179">
        <f t="shared" si="84"/>
        <v>7</v>
      </c>
      <c r="U2179" t="s">
        <v>199</v>
      </c>
      <c r="V2179" s="3">
        <v>40432.75</v>
      </c>
      <c r="W2179" s="27">
        <v>1</v>
      </c>
      <c r="X2179" s="2">
        <v>47.74</v>
      </c>
      <c r="Y2179" s="2">
        <v>12.11</v>
      </c>
      <c r="Z2179" s="2">
        <v>12.11</v>
      </c>
      <c r="AA2179">
        <f t="shared" si="85"/>
        <v>431.47930000000002</v>
      </c>
      <c r="AB2179" s="2"/>
    </row>
    <row r="2180" spans="20:28" x14ac:dyDescent="0.25">
      <c r="T2180">
        <f t="shared" si="84"/>
        <v>7</v>
      </c>
      <c r="U2180" t="s">
        <v>199</v>
      </c>
      <c r="V2180" s="3">
        <v>40432.791666666664</v>
      </c>
      <c r="W2180" s="27">
        <v>1</v>
      </c>
      <c r="X2180" s="2">
        <v>48.75</v>
      </c>
      <c r="Y2180" s="2">
        <v>12.11</v>
      </c>
      <c r="Z2180" s="2">
        <v>12.11</v>
      </c>
      <c r="AA2180">
        <f t="shared" si="85"/>
        <v>443.71039999999999</v>
      </c>
      <c r="AB2180" s="2"/>
    </row>
    <row r="2181" spans="20:28" x14ac:dyDescent="0.25">
      <c r="T2181">
        <f t="shared" si="84"/>
        <v>7</v>
      </c>
      <c r="V2181" s="3">
        <v>40432.833333333336</v>
      </c>
      <c r="W2181" s="27">
        <v>1</v>
      </c>
      <c r="X2181" s="2">
        <v>49.53</v>
      </c>
      <c r="Y2181" s="2">
        <v>12.11</v>
      </c>
      <c r="Z2181" s="2">
        <v>12.11</v>
      </c>
      <c r="AA2181">
        <f t="shared" si="85"/>
        <v>453.15620000000001</v>
      </c>
      <c r="AB2181" s="2"/>
    </row>
    <row r="2182" spans="20:28" x14ac:dyDescent="0.25">
      <c r="T2182">
        <f t="shared" si="84"/>
        <v>7</v>
      </c>
      <c r="V2182" s="3">
        <v>40432.875</v>
      </c>
      <c r="W2182" s="27">
        <v>1</v>
      </c>
      <c r="X2182" s="2">
        <v>48.63</v>
      </c>
      <c r="Y2182" s="2">
        <v>12.11</v>
      </c>
      <c r="Z2182" s="2">
        <v>12.11</v>
      </c>
      <c r="AA2182">
        <f t="shared" si="85"/>
        <v>442.25720000000001</v>
      </c>
      <c r="AB2182" s="2"/>
    </row>
    <row r="2183" spans="20:28" x14ac:dyDescent="0.25">
      <c r="T2183">
        <f t="shared" si="84"/>
        <v>7</v>
      </c>
      <c r="V2183" s="3">
        <v>40432.916666666664</v>
      </c>
      <c r="W2183" s="27">
        <v>1</v>
      </c>
      <c r="X2183" s="2">
        <v>47.83</v>
      </c>
      <c r="Y2183" s="2">
        <v>12.11</v>
      </c>
      <c r="Z2183" s="2">
        <v>12.11</v>
      </c>
      <c r="AA2183">
        <f t="shared" si="85"/>
        <v>432.56919999999997</v>
      </c>
      <c r="AB2183" s="2"/>
    </row>
    <row r="2184" spans="20:28" x14ac:dyDescent="0.25">
      <c r="T2184">
        <f t="shared" si="84"/>
        <v>7</v>
      </c>
      <c r="V2184" s="3">
        <v>40432.958333333336</v>
      </c>
      <c r="W2184" s="27">
        <v>1</v>
      </c>
      <c r="X2184" s="2">
        <v>45.84</v>
      </c>
      <c r="Y2184" s="2">
        <v>12.11</v>
      </c>
      <c r="Z2184" s="2">
        <v>12.11</v>
      </c>
      <c r="AA2184">
        <f t="shared" si="85"/>
        <v>408.47030000000001</v>
      </c>
      <c r="AB2184" s="2"/>
    </row>
    <row r="2185" spans="20:28" x14ac:dyDescent="0.25">
      <c r="T2185">
        <f t="shared" si="84"/>
        <v>1</v>
      </c>
      <c r="V2185" s="3">
        <v>40433</v>
      </c>
      <c r="W2185" s="27">
        <v>1</v>
      </c>
      <c r="X2185" s="2">
        <v>46.16</v>
      </c>
      <c r="Y2185" s="2">
        <v>36.61</v>
      </c>
      <c r="Z2185" s="2">
        <v>36.61</v>
      </c>
      <c r="AA2185">
        <f t="shared" si="85"/>
        <v>349.62549999999987</v>
      </c>
    </row>
    <row r="2186" spans="20:28" x14ac:dyDescent="0.25">
      <c r="T2186">
        <f t="shared" si="84"/>
        <v>1</v>
      </c>
      <c r="V2186" s="3">
        <v>40433.041666666664</v>
      </c>
      <c r="W2186" s="27">
        <v>1</v>
      </c>
      <c r="X2186" s="2">
        <v>45.57</v>
      </c>
      <c r="Y2186" s="2">
        <v>36.61</v>
      </c>
      <c r="Z2186" s="2">
        <v>36.61</v>
      </c>
      <c r="AA2186">
        <f t="shared" si="85"/>
        <v>328.02560000000005</v>
      </c>
      <c r="AB2186" s="2"/>
    </row>
    <row r="2187" spans="20:28" x14ac:dyDescent="0.25">
      <c r="T2187">
        <f t="shared" si="84"/>
        <v>1</v>
      </c>
      <c r="V2187" s="3">
        <v>40433.083333333336</v>
      </c>
      <c r="W2187" s="27">
        <v>1</v>
      </c>
      <c r="X2187" s="2">
        <v>45.2</v>
      </c>
      <c r="Y2187" s="2">
        <v>36.61</v>
      </c>
      <c r="Z2187" s="2">
        <v>36.61</v>
      </c>
      <c r="AA2187">
        <f t="shared" si="85"/>
        <v>314.4799000000001</v>
      </c>
      <c r="AB2187" s="2"/>
    </row>
    <row r="2188" spans="20:28" x14ac:dyDescent="0.25">
      <c r="T2188">
        <f t="shared" si="84"/>
        <v>1</v>
      </c>
      <c r="V2188" s="3">
        <v>40433.125</v>
      </c>
      <c r="W2188" s="27">
        <v>1</v>
      </c>
      <c r="X2188" s="2">
        <v>45.01</v>
      </c>
      <c r="Y2188" s="2">
        <v>36.61</v>
      </c>
      <c r="Z2188" s="2">
        <v>36.61</v>
      </c>
      <c r="AA2188">
        <f t="shared" si="85"/>
        <v>307.52399999999994</v>
      </c>
      <c r="AB2188" s="2"/>
    </row>
    <row r="2189" spans="20:28" x14ac:dyDescent="0.25">
      <c r="T2189">
        <f t="shared" si="84"/>
        <v>1</v>
      </c>
      <c r="V2189" s="3">
        <v>40433.166666666664</v>
      </c>
      <c r="W2189" s="27">
        <v>1</v>
      </c>
      <c r="X2189" s="2">
        <v>45.11</v>
      </c>
      <c r="Y2189" s="2">
        <v>36.61</v>
      </c>
      <c r="Z2189" s="2">
        <v>36.61</v>
      </c>
      <c r="AA2189">
        <f t="shared" si="85"/>
        <v>311.185</v>
      </c>
      <c r="AB2189" s="2"/>
    </row>
    <row r="2190" spans="20:28" x14ac:dyDescent="0.25">
      <c r="T2190">
        <f t="shared" si="84"/>
        <v>1</v>
      </c>
      <c r="V2190" s="3">
        <v>40433.208333333336</v>
      </c>
      <c r="W2190" s="27">
        <v>1</v>
      </c>
      <c r="X2190" s="2">
        <v>45.42</v>
      </c>
      <c r="Y2190" s="2">
        <v>36.61</v>
      </c>
      <c r="Z2190" s="2">
        <v>36.61</v>
      </c>
      <c r="AA2190">
        <f t="shared" si="85"/>
        <v>322.53410000000008</v>
      </c>
      <c r="AB2190" s="2"/>
    </row>
    <row r="2191" spans="20:28" x14ac:dyDescent="0.25">
      <c r="T2191">
        <f t="shared" si="84"/>
        <v>1</v>
      </c>
      <c r="V2191" s="3">
        <v>40433.25</v>
      </c>
      <c r="W2191" s="27">
        <v>1</v>
      </c>
      <c r="X2191" s="2">
        <v>45.6</v>
      </c>
      <c r="Y2191" s="2">
        <v>36.61</v>
      </c>
      <c r="Z2191" s="2">
        <v>36.61</v>
      </c>
      <c r="AA2191">
        <f t="shared" si="85"/>
        <v>329.12390000000005</v>
      </c>
      <c r="AB2191" s="2"/>
    </row>
    <row r="2192" spans="20:28" x14ac:dyDescent="0.25">
      <c r="T2192">
        <f t="shared" si="84"/>
        <v>1</v>
      </c>
      <c r="V2192" s="3">
        <v>40433.291666666664</v>
      </c>
      <c r="W2192" s="27">
        <v>1</v>
      </c>
      <c r="X2192" s="2">
        <v>45.86</v>
      </c>
      <c r="Y2192" s="2">
        <v>36.61</v>
      </c>
      <c r="Z2192" s="2">
        <v>36.61</v>
      </c>
      <c r="AA2192">
        <f t="shared" si="85"/>
        <v>338.64249999999998</v>
      </c>
      <c r="AB2192" s="2"/>
    </row>
    <row r="2193" spans="20:28" x14ac:dyDescent="0.25">
      <c r="T2193">
        <f t="shared" si="84"/>
        <v>1</v>
      </c>
      <c r="U2193" t="s">
        <v>199</v>
      </c>
      <c r="V2193" s="3">
        <v>40433.333333333336</v>
      </c>
      <c r="W2193" s="27">
        <v>1</v>
      </c>
      <c r="X2193" s="2">
        <v>46.85</v>
      </c>
      <c r="Y2193" s="2">
        <v>36.61</v>
      </c>
      <c r="Z2193" s="2">
        <v>36.61</v>
      </c>
      <c r="AA2193">
        <f t="shared" si="85"/>
        <v>374.88640000000009</v>
      </c>
      <c r="AB2193" s="2"/>
    </row>
    <row r="2194" spans="20:28" x14ac:dyDescent="0.25">
      <c r="T2194">
        <f t="shared" si="84"/>
        <v>1</v>
      </c>
      <c r="U2194" t="s">
        <v>199</v>
      </c>
      <c r="V2194" s="3">
        <v>40433.375</v>
      </c>
      <c r="W2194" s="27">
        <v>1</v>
      </c>
      <c r="X2194" s="2">
        <v>47.58</v>
      </c>
      <c r="Y2194" s="2">
        <v>36.61</v>
      </c>
      <c r="Z2194" s="2">
        <v>36.61</v>
      </c>
      <c r="AA2194">
        <f t="shared" si="85"/>
        <v>401.61169999999993</v>
      </c>
      <c r="AB2194" s="2"/>
    </row>
    <row r="2195" spans="20:28" x14ac:dyDescent="0.25">
      <c r="T2195">
        <f t="shared" si="84"/>
        <v>1</v>
      </c>
      <c r="U2195" t="s">
        <v>199</v>
      </c>
      <c r="V2195" s="3">
        <v>40433.416666666664</v>
      </c>
      <c r="W2195" s="27">
        <v>1</v>
      </c>
      <c r="X2195" s="2">
        <v>47.68</v>
      </c>
      <c r="Y2195" s="2">
        <v>36.61</v>
      </c>
      <c r="Z2195" s="2">
        <v>36.61</v>
      </c>
      <c r="AA2195">
        <f t="shared" si="85"/>
        <v>405.27269999999999</v>
      </c>
      <c r="AB2195" s="2"/>
    </row>
    <row r="2196" spans="20:28" x14ac:dyDescent="0.25">
      <c r="T2196">
        <f t="shared" si="84"/>
        <v>1</v>
      </c>
      <c r="U2196" t="s">
        <v>199</v>
      </c>
      <c r="V2196" s="3">
        <v>40433.458333333336</v>
      </c>
      <c r="W2196" s="27">
        <v>1</v>
      </c>
      <c r="X2196" s="2">
        <v>47.7</v>
      </c>
      <c r="Y2196" s="2">
        <v>36.61</v>
      </c>
      <c r="Z2196" s="2">
        <v>36.61</v>
      </c>
      <c r="AA2196">
        <f t="shared" si="85"/>
        <v>406.00490000000013</v>
      </c>
      <c r="AB2196" s="2"/>
    </row>
    <row r="2197" spans="20:28" x14ac:dyDescent="0.25">
      <c r="T2197">
        <f t="shared" si="84"/>
        <v>1</v>
      </c>
      <c r="U2197" t="s">
        <v>199</v>
      </c>
      <c r="V2197" s="3">
        <v>40433.5</v>
      </c>
      <c r="W2197" s="27">
        <v>1</v>
      </c>
      <c r="X2197" s="2">
        <v>47.58</v>
      </c>
      <c r="Y2197" s="2">
        <v>36.61</v>
      </c>
      <c r="Z2197" s="2">
        <v>36.61</v>
      </c>
      <c r="AA2197">
        <f t="shared" si="85"/>
        <v>401.61169999999993</v>
      </c>
      <c r="AB2197" s="2"/>
    </row>
    <row r="2198" spans="20:28" x14ac:dyDescent="0.25">
      <c r="T2198">
        <f t="shared" si="84"/>
        <v>1</v>
      </c>
      <c r="U2198" t="s">
        <v>199</v>
      </c>
      <c r="V2198" s="3">
        <v>40433.541666666664</v>
      </c>
      <c r="W2198" s="27">
        <v>1</v>
      </c>
      <c r="X2198" s="2">
        <v>47.59</v>
      </c>
      <c r="Y2198" s="2">
        <v>36.61</v>
      </c>
      <c r="Z2198" s="2">
        <v>36.61</v>
      </c>
      <c r="AA2198">
        <f t="shared" si="85"/>
        <v>401.97780000000012</v>
      </c>
      <c r="AB2198" s="2"/>
    </row>
    <row r="2199" spans="20:28" x14ac:dyDescent="0.25">
      <c r="T2199">
        <f t="shared" si="84"/>
        <v>1</v>
      </c>
      <c r="U2199" t="s">
        <v>199</v>
      </c>
      <c r="V2199" s="3">
        <v>40433.583333333336</v>
      </c>
      <c r="W2199" s="27">
        <v>1</v>
      </c>
      <c r="X2199" s="2">
        <v>47.67</v>
      </c>
      <c r="Y2199" s="2">
        <v>36.61</v>
      </c>
      <c r="Z2199" s="2">
        <v>36.61</v>
      </c>
      <c r="AA2199">
        <f t="shared" si="85"/>
        <v>404.90660000000008</v>
      </c>
      <c r="AB2199" s="2"/>
    </row>
    <row r="2200" spans="20:28" x14ac:dyDescent="0.25">
      <c r="T2200">
        <f t="shared" si="84"/>
        <v>1</v>
      </c>
      <c r="U2200" t="s">
        <v>199</v>
      </c>
      <c r="V2200" s="3">
        <v>40433.625</v>
      </c>
      <c r="W2200" s="27">
        <v>1</v>
      </c>
      <c r="X2200" s="2">
        <v>47.59</v>
      </c>
      <c r="Y2200" s="2">
        <v>36.61</v>
      </c>
      <c r="Z2200" s="2">
        <v>36.61</v>
      </c>
      <c r="AA2200">
        <f t="shared" si="85"/>
        <v>401.97780000000012</v>
      </c>
      <c r="AB2200" s="2"/>
    </row>
    <row r="2201" spans="20:28" x14ac:dyDescent="0.25">
      <c r="T2201">
        <f t="shared" si="84"/>
        <v>1</v>
      </c>
      <c r="U2201" t="s">
        <v>199</v>
      </c>
      <c r="V2201" s="3">
        <v>40433.666666666664</v>
      </c>
      <c r="W2201" s="27">
        <v>1</v>
      </c>
      <c r="X2201" s="2">
        <v>47.63</v>
      </c>
      <c r="Y2201" s="2">
        <v>36.61</v>
      </c>
      <c r="Z2201" s="2">
        <v>36.61</v>
      </c>
      <c r="AA2201">
        <f t="shared" si="85"/>
        <v>403.44220000000013</v>
      </c>
      <c r="AB2201" s="2"/>
    </row>
    <row r="2202" spans="20:28" x14ac:dyDescent="0.25">
      <c r="T2202">
        <f t="shared" si="84"/>
        <v>1</v>
      </c>
      <c r="U2202" t="s">
        <v>199</v>
      </c>
      <c r="V2202" s="3">
        <v>40433.708333333336</v>
      </c>
      <c r="W2202" s="27">
        <v>1</v>
      </c>
      <c r="X2202" s="2">
        <v>47.77</v>
      </c>
      <c r="Y2202" s="2">
        <v>36.61</v>
      </c>
      <c r="Z2202" s="2">
        <v>36.61</v>
      </c>
      <c r="AA2202">
        <f t="shared" si="85"/>
        <v>408.56760000000014</v>
      </c>
      <c r="AB2202" s="2"/>
    </row>
    <row r="2203" spans="20:28" x14ac:dyDescent="0.25">
      <c r="T2203">
        <f t="shared" si="84"/>
        <v>1</v>
      </c>
      <c r="U2203" t="s">
        <v>199</v>
      </c>
      <c r="V2203" s="3">
        <v>40433.75</v>
      </c>
      <c r="W2203" s="27">
        <v>1</v>
      </c>
      <c r="X2203" s="2">
        <v>47.77</v>
      </c>
      <c r="Y2203" s="2">
        <v>36.61</v>
      </c>
      <c r="Z2203" s="2">
        <v>36.61</v>
      </c>
      <c r="AA2203">
        <f t="shared" si="85"/>
        <v>408.56760000000014</v>
      </c>
      <c r="AB2203" s="2"/>
    </row>
    <row r="2204" spans="20:28" x14ac:dyDescent="0.25">
      <c r="T2204">
        <f t="shared" si="84"/>
        <v>1</v>
      </c>
      <c r="U2204" t="s">
        <v>199</v>
      </c>
      <c r="V2204" s="3">
        <v>40433.791666666664</v>
      </c>
      <c r="W2204" s="27">
        <v>1</v>
      </c>
      <c r="X2204" s="2">
        <v>48.38</v>
      </c>
      <c r="Y2204" s="2">
        <v>36.61</v>
      </c>
      <c r="Z2204" s="2">
        <v>36.61</v>
      </c>
      <c r="AA2204">
        <f t="shared" si="85"/>
        <v>430.89970000000011</v>
      </c>
      <c r="AB2204" s="2"/>
    </row>
    <row r="2205" spans="20:28" x14ac:dyDescent="0.25">
      <c r="T2205">
        <f t="shared" si="84"/>
        <v>1</v>
      </c>
      <c r="V2205" s="3">
        <v>40433.833333333336</v>
      </c>
      <c r="W2205" s="27">
        <v>1</v>
      </c>
      <c r="X2205" s="2">
        <v>50.05</v>
      </c>
      <c r="Y2205" s="2">
        <v>36.61</v>
      </c>
      <c r="Z2205" s="2">
        <v>36.61</v>
      </c>
      <c r="AA2205">
        <f t="shared" si="85"/>
        <v>492.03839999999991</v>
      </c>
      <c r="AB2205" s="2"/>
    </row>
    <row r="2206" spans="20:28" x14ac:dyDescent="0.25">
      <c r="T2206">
        <f t="shared" si="84"/>
        <v>1</v>
      </c>
      <c r="V2206" s="3">
        <v>40433.875</v>
      </c>
      <c r="W2206" s="27">
        <v>1</v>
      </c>
      <c r="X2206" s="2">
        <v>49.88</v>
      </c>
      <c r="Y2206" s="2">
        <v>36.61</v>
      </c>
      <c r="Z2206" s="2">
        <v>36.61</v>
      </c>
      <c r="AA2206">
        <f t="shared" si="85"/>
        <v>485.81470000000013</v>
      </c>
      <c r="AB2206" s="2"/>
    </row>
    <row r="2207" spans="20:28" x14ac:dyDescent="0.25">
      <c r="T2207">
        <f t="shared" si="84"/>
        <v>1</v>
      </c>
      <c r="V2207" s="3">
        <v>40433.916666666664</v>
      </c>
      <c r="W2207" s="27">
        <v>1</v>
      </c>
      <c r="X2207" s="2">
        <v>49.5</v>
      </c>
      <c r="Y2207" s="2">
        <v>36.61</v>
      </c>
      <c r="Z2207" s="2">
        <v>36.61</v>
      </c>
      <c r="AA2207">
        <f t="shared" si="85"/>
        <v>471.90289999999999</v>
      </c>
      <c r="AB2207" s="2"/>
    </row>
    <row r="2208" spans="20:28" x14ac:dyDescent="0.25">
      <c r="T2208">
        <f t="shared" si="84"/>
        <v>1</v>
      </c>
      <c r="V2208" s="3">
        <v>40433.958333333336</v>
      </c>
      <c r="W2208" s="27">
        <v>1</v>
      </c>
      <c r="X2208" s="2">
        <v>48.27</v>
      </c>
      <c r="Y2208" s="2">
        <v>36.61</v>
      </c>
      <c r="Z2208" s="2">
        <v>36.61</v>
      </c>
      <c r="AA2208">
        <f t="shared" si="85"/>
        <v>426.87260000000015</v>
      </c>
      <c r="AB2208" s="2"/>
    </row>
    <row r="2209" spans="20:28" x14ac:dyDescent="0.25">
      <c r="T2209">
        <f t="shared" si="84"/>
        <v>2</v>
      </c>
      <c r="V2209" s="3">
        <v>40434</v>
      </c>
      <c r="W2209" s="27">
        <v>1</v>
      </c>
      <c r="X2209" s="2">
        <v>47.47</v>
      </c>
      <c r="Y2209" s="2">
        <v>63.97</v>
      </c>
      <c r="Z2209" s="2">
        <v>63.97</v>
      </c>
      <c r="AA2209">
        <f t="shared" si="85"/>
        <v>-1055.5049999999999</v>
      </c>
    </row>
    <row r="2210" spans="20:28" x14ac:dyDescent="0.25">
      <c r="T2210">
        <f t="shared" si="84"/>
        <v>2</v>
      </c>
      <c r="V2210" s="3">
        <v>40434.041666666664</v>
      </c>
      <c r="W2210" s="27">
        <v>1</v>
      </c>
      <c r="X2210" s="2">
        <v>46.8</v>
      </c>
      <c r="Y2210" s="2">
        <v>63.97</v>
      </c>
      <c r="Z2210" s="2">
        <v>63.97</v>
      </c>
      <c r="AA2210">
        <f t="shared" si="85"/>
        <v>-1098.3649</v>
      </c>
      <c r="AB2210" s="2"/>
    </row>
    <row r="2211" spans="20:28" x14ac:dyDescent="0.25">
      <c r="T2211">
        <f t="shared" si="84"/>
        <v>2</v>
      </c>
      <c r="V2211" s="3">
        <v>40434.083333333336</v>
      </c>
      <c r="W2211" s="27">
        <v>1</v>
      </c>
      <c r="X2211" s="2">
        <v>46.35</v>
      </c>
      <c r="Y2211" s="2">
        <v>63.97</v>
      </c>
      <c r="Z2211" s="2">
        <v>63.97</v>
      </c>
      <c r="AA2211">
        <f t="shared" si="85"/>
        <v>-1127.1513999999997</v>
      </c>
      <c r="AB2211" s="2"/>
    </row>
    <row r="2212" spans="20:28" x14ac:dyDescent="0.25">
      <c r="T2212">
        <f t="shared" si="84"/>
        <v>2</v>
      </c>
      <c r="V2212" s="3">
        <v>40434.125</v>
      </c>
      <c r="W2212" s="27">
        <v>1</v>
      </c>
      <c r="X2212" s="2">
        <v>46.41</v>
      </c>
      <c r="Y2212" s="2">
        <v>63.97</v>
      </c>
      <c r="Z2212" s="2">
        <v>63.97</v>
      </c>
      <c r="AA2212">
        <f t="shared" si="85"/>
        <v>-1123.3132000000001</v>
      </c>
      <c r="AB2212" s="2"/>
    </row>
    <row r="2213" spans="20:28" x14ac:dyDescent="0.25">
      <c r="T2213">
        <f t="shared" si="84"/>
        <v>2</v>
      </c>
      <c r="V2213" s="3">
        <v>40434.166666666664</v>
      </c>
      <c r="W2213" s="27">
        <v>1</v>
      </c>
      <c r="X2213" s="2">
        <v>46.32</v>
      </c>
      <c r="Y2213" s="2">
        <v>63.97</v>
      </c>
      <c r="Z2213" s="2">
        <v>63.97</v>
      </c>
      <c r="AA2213">
        <f t="shared" si="85"/>
        <v>-1129.0704999999998</v>
      </c>
      <c r="AB2213" s="2"/>
    </row>
    <row r="2214" spans="20:28" x14ac:dyDescent="0.25">
      <c r="T2214">
        <f t="shared" si="84"/>
        <v>2</v>
      </c>
      <c r="V2214" s="3">
        <v>40434.208333333336</v>
      </c>
      <c r="W2214" s="27">
        <v>1</v>
      </c>
      <c r="X2214" s="2">
        <v>47.84</v>
      </c>
      <c r="Y2214" s="2">
        <v>63.97</v>
      </c>
      <c r="Z2214" s="2">
        <v>63.97</v>
      </c>
      <c r="AA2214">
        <f t="shared" si="85"/>
        <v>-1031.8360999999998</v>
      </c>
      <c r="AB2214" s="2"/>
    </row>
    <row r="2215" spans="20:28" x14ac:dyDescent="0.25">
      <c r="T2215">
        <f t="shared" si="84"/>
        <v>2</v>
      </c>
      <c r="V2215" s="3">
        <v>40434.25</v>
      </c>
      <c r="W2215" s="27">
        <v>1</v>
      </c>
      <c r="X2215" s="2">
        <v>48.31</v>
      </c>
      <c r="Y2215" s="2">
        <v>63.97</v>
      </c>
      <c r="Z2215" s="2">
        <v>63.97</v>
      </c>
      <c r="AA2215">
        <f t="shared" si="85"/>
        <v>-1001.7701999999998</v>
      </c>
      <c r="AB2215" s="2"/>
    </row>
    <row r="2216" spans="20:28" x14ac:dyDescent="0.25">
      <c r="T2216">
        <f t="shared" si="84"/>
        <v>2</v>
      </c>
      <c r="V2216" s="3">
        <v>40434.291666666664</v>
      </c>
      <c r="W2216" s="27">
        <v>1</v>
      </c>
      <c r="X2216" s="2">
        <v>49.28</v>
      </c>
      <c r="Y2216" s="2">
        <v>63.97</v>
      </c>
      <c r="Z2216" s="2">
        <v>63.97</v>
      </c>
      <c r="AA2216">
        <f t="shared" si="85"/>
        <v>-939.71929999999986</v>
      </c>
      <c r="AB2216" s="2"/>
    </row>
    <row r="2217" spans="20:28" x14ac:dyDescent="0.25">
      <c r="T2217">
        <f t="shared" si="84"/>
        <v>2</v>
      </c>
      <c r="U2217" t="s">
        <v>199</v>
      </c>
      <c r="V2217" s="3">
        <v>40434.333333333336</v>
      </c>
      <c r="W2217" s="27">
        <v>1</v>
      </c>
      <c r="X2217" s="2">
        <v>50.48</v>
      </c>
      <c r="Y2217" s="2">
        <v>9.1300000000000008</v>
      </c>
      <c r="Z2217" s="2">
        <v>82.07</v>
      </c>
      <c r="AA2217">
        <f t="shared" si="85"/>
        <v>-288.41669999999999</v>
      </c>
      <c r="AB2217" s="2"/>
    </row>
    <row r="2218" spans="20:28" x14ac:dyDescent="0.25">
      <c r="T2218">
        <f t="shared" si="84"/>
        <v>2</v>
      </c>
      <c r="U2218" t="s">
        <v>199</v>
      </c>
      <c r="V2218" s="3">
        <v>40434.375</v>
      </c>
      <c r="W2218" s="27">
        <v>1</v>
      </c>
      <c r="X2218" s="2">
        <v>50.28</v>
      </c>
      <c r="Y2218" s="2">
        <v>9.1300000000000008</v>
      </c>
      <c r="Z2218" s="2">
        <v>82.07</v>
      </c>
      <c r="AA2218">
        <f t="shared" si="85"/>
        <v>-290.24269999999996</v>
      </c>
      <c r="AB2218" s="2"/>
    </row>
    <row r="2219" spans="20:28" x14ac:dyDescent="0.25">
      <c r="T2219">
        <f t="shared" si="84"/>
        <v>2</v>
      </c>
      <c r="U2219" t="s">
        <v>199</v>
      </c>
      <c r="V2219" s="3">
        <v>40434.416666666664</v>
      </c>
      <c r="W2219" s="27">
        <v>1</v>
      </c>
      <c r="X2219" s="2">
        <v>50.25</v>
      </c>
      <c r="Y2219" s="2">
        <v>9.1300000000000008</v>
      </c>
      <c r="Z2219" s="2">
        <v>82.07</v>
      </c>
      <c r="AA2219">
        <f t="shared" si="85"/>
        <v>-290.51659999999998</v>
      </c>
      <c r="AB2219" s="2"/>
    </row>
    <row r="2220" spans="20:28" x14ac:dyDescent="0.25">
      <c r="T2220">
        <f t="shared" si="84"/>
        <v>2</v>
      </c>
      <c r="U2220" t="s">
        <v>199</v>
      </c>
      <c r="V2220" s="3">
        <v>40434.458333333336</v>
      </c>
      <c r="W2220" s="27">
        <v>1</v>
      </c>
      <c r="X2220" s="2">
        <v>49.96</v>
      </c>
      <c r="Y2220" s="2">
        <v>9.1300000000000008</v>
      </c>
      <c r="Z2220" s="2">
        <v>82.07</v>
      </c>
      <c r="AA2220">
        <f t="shared" si="85"/>
        <v>-293.16429999999997</v>
      </c>
      <c r="AB2220" s="2"/>
    </row>
    <row r="2221" spans="20:28" x14ac:dyDescent="0.25">
      <c r="T2221">
        <f t="shared" si="84"/>
        <v>2</v>
      </c>
      <c r="U2221" t="s">
        <v>199</v>
      </c>
      <c r="V2221" s="3">
        <v>40434.5</v>
      </c>
      <c r="W2221" s="27">
        <v>1</v>
      </c>
      <c r="X2221" s="2">
        <v>49.96</v>
      </c>
      <c r="Y2221" s="2">
        <v>9.1300000000000008</v>
      </c>
      <c r="Z2221" s="2">
        <v>82.07</v>
      </c>
      <c r="AA2221">
        <f t="shared" si="85"/>
        <v>-293.16429999999997</v>
      </c>
      <c r="AB2221" s="2"/>
    </row>
    <row r="2222" spans="20:28" x14ac:dyDescent="0.25">
      <c r="T2222">
        <f t="shared" si="84"/>
        <v>2</v>
      </c>
      <c r="U2222" t="s">
        <v>199</v>
      </c>
      <c r="V2222" s="3">
        <v>40434.541666666664</v>
      </c>
      <c r="W2222" s="27">
        <v>1</v>
      </c>
      <c r="X2222" s="2">
        <v>49.94</v>
      </c>
      <c r="Y2222" s="2">
        <v>9.1300000000000008</v>
      </c>
      <c r="Z2222" s="2">
        <v>82.07</v>
      </c>
      <c r="AA2222">
        <f t="shared" si="85"/>
        <v>-293.34690000000001</v>
      </c>
      <c r="AB2222" s="2"/>
    </row>
    <row r="2223" spans="20:28" x14ac:dyDescent="0.25">
      <c r="T2223">
        <f t="shared" si="84"/>
        <v>2</v>
      </c>
      <c r="U2223" t="s">
        <v>199</v>
      </c>
      <c r="V2223" s="3">
        <v>40434.583333333336</v>
      </c>
      <c r="W2223" s="27">
        <v>1</v>
      </c>
      <c r="X2223" s="2">
        <v>50.14</v>
      </c>
      <c r="Y2223" s="2">
        <v>9.1300000000000008</v>
      </c>
      <c r="Z2223" s="2">
        <v>82.07</v>
      </c>
      <c r="AA2223">
        <f t="shared" si="85"/>
        <v>-291.52089999999998</v>
      </c>
      <c r="AB2223" s="2"/>
    </row>
    <row r="2224" spans="20:28" x14ac:dyDescent="0.25">
      <c r="T2224">
        <f t="shared" si="84"/>
        <v>2</v>
      </c>
      <c r="U2224" t="s">
        <v>199</v>
      </c>
      <c r="V2224" s="3">
        <v>40434.625</v>
      </c>
      <c r="W2224" s="27">
        <v>1</v>
      </c>
      <c r="X2224" s="2">
        <v>49.82</v>
      </c>
      <c r="Y2224" s="2">
        <v>9.1300000000000008</v>
      </c>
      <c r="Z2224" s="2">
        <v>82.07</v>
      </c>
      <c r="AA2224">
        <f t="shared" si="85"/>
        <v>-294.44249999999994</v>
      </c>
      <c r="AB2224" s="2"/>
    </row>
    <row r="2225" spans="20:28" x14ac:dyDescent="0.25">
      <c r="T2225">
        <f t="shared" si="84"/>
        <v>2</v>
      </c>
      <c r="U2225" t="s">
        <v>199</v>
      </c>
      <c r="V2225" s="3">
        <v>40434.666666666664</v>
      </c>
      <c r="W2225" s="27">
        <v>1</v>
      </c>
      <c r="X2225" s="2">
        <v>49.98</v>
      </c>
      <c r="Y2225" s="2">
        <v>9.1300000000000008</v>
      </c>
      <c r="Z2225" s="2">
        <v>82.07</v>
      </c>
      <c r="AA2225">
        <f t="shared" si="85"/>
        <v>-292.98169999999999</v>
      </c>
      <c r="AB2225" s="2"/>
    </row>
    <row r="2226" spans="20:28" x14ac:dyDescent="0.25">
      <c r="T2226">
        <f t="shared" si="84"/>
        <v>2</v>
      </c>
      <c r="U2226" t="s">
        <v>199</v>
      </c>
      <c r="V2226" s="3">
        <v>40434.708333333336</v>
      </c>
      <c r="W2226" s="27">
        <v>1</v>
      </c>
      <c r="X2226" s="2">
        <v>50.03</v>
      </c>
      <c r="Y2226" s="2">
        <v>9.1300000000000008</v>
      </c>
      <c r="Z2226" s="2">
        <v>82.07</v>
      </c>
      <c r="AA2226">
        <f t="shared" si="85"/>
        <v>-292.52519999999993</v>
      </c>
      <c r="AB2226" s="2"/>
    </row>
    <row r="2227" spans="20:28" x14ac:dyDescent="0.25">
      <c r="T2227">
        <f t="shared" si="84"/>
        <v>2</v>
      </c>
      <c r="U2227" t="s">
        <v>199</v>
      </c>
      <c r="V2227" s="3">
        <v>40434.75</v>
      </c>
      <c r="W2227" s="27">
        <v>1</v>
      </c>
      <c r="X2227" s="2">
        <v>50.28</v>
      </c>
      <c r="Y2227" s="2">
        <v>9.1300000000000008</v>
      </c>
      <c r="Z2227" s="2">
        <v>82.07</v>
      </c>
      <c r="AA2227">
        <f t="shared" si="85"/>
        <v>-290.24269999999996</v>
      </c>
      <c r="AB2227" s="2"/>
    </row>
    <row r="2228" spans="20:28" x14ac:dyDescent="0.25">
      <c r="T2228">
        <f t="shared" si="84"/>
        <v>2</v>
      </c>
      <c r="U2228" t="s">
        <v>199</v>
      </c>
      <c r="V2228" s="3">
        <v>40434.791666666664</v>
      </c>
      <c r="W2228" s="27">
        <v>1</v>
      </c>
      <c r="X2228" s="2">
        <v>49.95</v>
      </c>
      <c r="Y2228" s="2">
        <v>9.1300000000000008</v>
      </c>
      <c r="Z2228" s="2">
        <v>82.07</v>
      </c>
      <c r="AA2228">
        <f t="shared" si="85"/>
        <v>-293.25559999999996</v>
      </c>
      <c r="AB2228" s="2"/>
    </row>
    <row r="2229" spans="20:28" x14ac:dyDescent="0.25">
      <c r="T2229">
        <f t="shared" si="84"/>
        <v>2</v>
      </c>
      <c r="V2229" s="3">
        <v>40434.833333333336</v>
      </c>
      <c r="W2229" s="27">
        <v>1</v>
      </c>
      <c r="X2229" s="2">
        <v>50.07</v>
      </c>
      <c r="Y2229" s="2">
        <v>63.97</v>
      </c>
      <c r="Z2229" s="2">
        <v>63.97</v>
      </c>
      <c r="AA2229">
        <f t="shared" si="85"/>
        <v>-889.18299999999988</v>
      </c>
      <c r="AB2229" s="2"/>
    </row>
    <row r="2230" spans="20:28" x14ac:dyDescent="0.25">
      <c r="T2230">
        <f t="shared" si="84"/>
        <v>2</v>
      </c>
      <c r="V2230" s="3">
        <v>40434.875</v>
      </c>
      <c r="W2230" s="27">
        <v>1</v>
      </c>
      <c r="X2230" s="2">
        <v>49.29</v>
      </c>
      <c r="Y2230" s="2">
        <v>63.97</v>
      </c>
      <c r="Z2230" s="2">
        <v>63.97</v>
      </c>
      <c r="AA2230">
        <f t="shared" si="85"/>
        <v>-939.07959999999991</v>
      </c>
      <c r="AB2230" s="2"/>
    </row>
    <row r="2231" spans="20:28" x14ac:dyDescent="0.25">
      <c r="T2231">
        <f t="shared" si="84"/>
        <v>2</v>
      </c>
      <c r="V2231" s="3">
        <v>40434.916666666664</v>
      </c>
      <c r="W2231" s="27">
        <v>1</v>
      </c>
      <c r="X2231" s="2">
        <v>47.98</v>
      </c>
      <c r="Y2231" s="2">
        <v>63.97</v>
      </c>
      <c r="Z2231" s="2">
        <v>63.97</v>
      </c>
      <c r="AA2231">
        <f t="shared" si="85"/>
        <v>-1022.8803000000001</v>
      </c>
      <c r="AB2231" s="2"/>
    </row>
    <row r="2232" spans="20:28" x14ac:dyDescent="0.25">
      <c r="T2232">
        <f t="shared" si="84"/>
        <v>2</v>
      </c>
      <c r="V2232" s="3">
        <v>40434.958333333336</v>
      </c>
      <c r="W2232" s="27">
        <v>1</v>
      </c>
      <c r="X2232" s="2">
        <v>45.61</v>
      </c>
      <c r="Y2232" s="2">
        <v>63.97</v>
      </c>
      <c r="Z2232" s="2">
        <v>63.97</v>
      </c>
      <c r="AA2232">
        <f t="shared" si="85"/>
        <v>-1174.4892</v>
      </c>
      <c r="AB2232" s="2"/>
    </row>
    <row r="2233" spans="20:28" x14ac:dyDescent="0.25">
      <c r="T2233">
        <f t="shared" si="84"/>
        <v>3</v>
      </c>
      <c r="V2233" s="3">
        <v>40435</v>
      </c>
      <c r="W2233" s="27">
        <v>1</v>
      </c>
      <c r="X2233" s="2">
        <v>45.61</v>
      </c>
      <c r="Y2233" s="2">
        <v>30.86</v>
      </c>
      <c r="Z2233" s="2">
        <v>30.86</v>
      </c>
      <c r="AA2233">
        <f t="shared" si="85"/>
        <v>455.185</v>
      </c>
    </row>
    <row r="2234" spans="20:28" x14ac:dyDescent="0.25">
      <c r="T2234">
        <f t="shared" si="84"/>
        <v>3</v>
      </c>
      <c r="V2234" s="3">
        <v>40435.041666666664</v>
      </c>
      <c r="W2234" s="27">
        <v>1</v>
      </c>
      <c r="X2234" s="2">
        <v>44.39</v>
      </c>
      <c r="Y2234" s="2">
        <v>30.86</v>
      </c>
      <c r="Z2234" s="2">
        <v>30.86</v>
      </c>
      <c r="AA2234">
        <f t="shared" si="85"/>
        <v>417.53580000000005</v>
      </c>
      <c r="AB2234" s="2"/>
    </row>
    <row r="2235" spans="20:28" x14ac:dyDescent="0.25">
      <c r="T2235">
        <f t="shared" si="84"/>
        <v>3</v>
      </c>
      <c r="V2235" s="3">
        <v>40435.083333333336</v>
      </c>
      <c r="W2235" s="27">
        <v>1</v>
      </c>
      <c r="X2235" s="2">
        <v>43.27</v>
      </c>
      <c r="Y2235" s="2">
        <v>30.86</v>
      </c>
      <c r="Z2235" s="2">
        <v>30.86</v>
      </c>
      <c r="AA2235">
        <f t="shared" si="85"/>
        <v>382.97260000000011</v>
      </c>
      <c r="AB2235" s="2"/>
    </row>
    <row r="2236" spans="20:28" x14ac:dyDescent="0.25">
      <c r="T2236">
        <f t="shared" si="84"/>
        <v>3</v>
      </c>
      <c r="V2236" s="3">
        <v>40435.125</v>
      </c>
      <c r="W2236" s="27">
        <v>1</v>
      </c>
      <c r="X2236" s="2">
        <v>42.93</v>
      </c>
      <c r="Y2236" s="2">
        <v>30.86</v>
      </c>
      <c r="Z2236" s="2">
        <v>30.86</v>
      </c>
      <c r="AA2236">
        <f t="shared" si="85"/>
        <v>372.48020000000002</v>
      </c>
      <c r="AB2236" s="2"/>
    </row>
    <row r="2237" spans="20:28" x14ac:dyDescent="0.25">
      <c r="T2237">
        <f t="shared" si="84"/>
        <v>3</v>
      </c>
      <c r="V2237" s="3">
        <v>40435.166666666664</v>
      </c>
      <c r="W2237" s="27">
        <v>1</v>
      </c>
      <c r="X2237" s="2">
        <v>43.22</v>
      </c>
      <c r="Y2237" s="2">
        <v>30.86</v>
      </c>
      <c r="Z2237" s="2">
        <v>30.86</v>
      </c>
      <c r="AA2237">
        <f t="shared" si="85"/>
        <v>381.42959999999999</v>
      </c>
      <c r="AB2237" s="2"/>
    </row>
    <row r="2238" spans="20:28" x14ac:dyDescent="0.25">
      <c r="T2238">
        <f t="shared" si="84"/>
        <v>3</v>
      </c>
      <c r="V2238" s="3">
        <v>40435.208333333336</v>
      </c>
      <c r="W2238" s="27">
        <v>1</v>
      </c>
      <c r="X2238" s="2">
        <v>44.78</v>
      </c>
      <c r="Y2238" s="2">
        <v>30.86</v>
      </c>
      <c r="Z2238" s="2">
        <v>30.86</v>
      </c>
      <c r="AA2238">
        <f t="shared" si="85"/>
        <v>429.57120000000003</v>
      </c>
      <c r="AB2238" s="2"/>
    </row>
    <row r="2239" spans="20:28" x14ac:dyDescent="0.25">
      <c r="T2239">
        <f t="shared" si="84"/>
        <v>3</v>
      </c>
      <c r="V2239" s="3">
        <v>40435.25</v>
      </c>
      <c r="W2239" s="27">
        <v>1</v>
      </c>
      <c r="X2239" s="2">
        <v>47.45</v>
      </c>
      <c r="Y2239" s="2">
        <v>30.86</v>
      </c>
      <c r="Z2239" s="2">
        <v>30.86</v>
      </c>
      <c r="AA2239">
        <f t="shared" si="85"/>
        <v>511.96740000000011</v>
      </c>
      <c r="AB2239" s="2"/>
    </row>
    <row r="2240" spans="20:28" x14ac:dyDescent="0.25">
      <c r="T2240">
        <f t="shared" si="84"/>
        <v>3</v>
      </c>
      <c r="V2240" s="3">
        <v>40435.291666666664</v>
      </c>
      <c r="W2240" s="27">
        <v>1</v>
      </c>
      <c r="X2240" s="2">
        <v>48.44</v>
      </c>
      <c r="Y2240" s="2">
        <v>30.86</v>
      </c>
      <c r="Z2240" s="2">
        <v>30.86</v>
      </c>
      <c r="AA2240">
        <f t="shared" si="85"/>
        <v>542.51879999999994</v>
      </c>
      <c r="AB2240" s="2"/>
    </row>
    <row r="2241" spans="20:28" x14ac:dyDescent="0.25">
      <c r="T2241">
        <f t="shared" si="84"/>
        <v>3</v>
      </c>
      <c r="U2241" t="s">
        <v>199</v>
      </c>
      <c r="V2241" s="3">
        <v>40435.333333333336</v>
      </c>
      <c r="W2241" s="27">
        <v>1</v>
      </c>
      <c r="X2241" s="2">
        <v>49.08</v>
      </c>
      <c r="Y2241" s="2">
        <v>3.45</v>
      </c>
      <c r="Z2241" s="2">
        <v>48.41</v>
      </c>
      <c r="AA2241">
        <f t="shared" si="85"/>
        <v>2.3115000000000059</v>
      </c>
      <c r="AB2241" s="2"/>
    </row>
    <row r="2242" spans="20:28" x14ac:dyDescent="0.25">
      <c r="T2242">
        <f t="shared" ref="T2242:T2305" si="86">WEEKDAY(V2242)</f>
        <v>3</v>
      </c>
      <c r="U2242" t="s">
        <v>199</v>
      </c>
      <c r="V2242" s="3">
        <v>40435.375</v>
      </c>
      <c r="W2242" s="27">
        <v>1</v>
      </c>
      <c r="X2242" s="2">
        <v>49.63</v>
      </c>
      <c r="Y2242" s="2">
        <v>3.45</v>
      </c>
      <c r="Z2242" s="2">
        <v>48.41</v>
      </c>
      <c r="AA2242">
        <f t="shared" ref="AA2242:AA2305" si="87">W2242*Y2242*(X2242-Z2242)</f>
        <v>4.2090000000000209</v>
      </c>
      <c r="AB2242" s="2"/>
    </row>
    <row r="2243" spans="20:28" x14ac:dyDescent="0.25">
      <c r="T2243">
        <f t="shared" si="86"/>
        <v>3</v>
      </c>
      <c r="U2243" t="s">
        <v>199</v>
      </c>
      <c r="V2243" s="3">
        <v>40435.416666666664</v>
      </c>
      <c r="W2243" s="27">
        <v>1</v>
      </c>
      <c r="X2243" s="2">
        <v>49.63</v>
      </c>
      <c r="Y2243" s="2">
        <v>3.45</v>
      </c>
      <c r="Z2243" s="2">
        <v>48.41</v>
      </c>
      <c r="AA2243">
        <f t="shared" si="87"/>
        <v>4.2090000000000209</v>
      </c>
      <c r="AB2243" s="2"/>
    </row>
    <row r="2244" spans="20:28" x14ac:dyDescent="0.25">
      <c r="T2244">
        <f t="shared" si="86"/>
        <v>3</v>
      </c>
      <c r="U2244" t="s">
        <v>199</v>
      </c>
      <c r="V2244" s="3">
        <v>40435.458333333336</v>
      </c>
      <c r="W2244" s="27">
        <v>1</v>
      </c>
      <c r="X2244" s="2">
        <v>49.51</v>
      </c>
      <c r="Y2244" s="2">
        <v>3.45</v>
      </c>
      <c r="Z2244" s="2">
        <v>48.41</v>
      </c>
      <c r="AA2244">
        <f t="shared" si="87"/>
        <v>3.7950000000000053</v>
      </c>
      <c r="AB2244" s="2"/>
    </row>
    <row r="2245" spans="20:28" x14ac:dyDescent="0.25">
      <c r="T2245">
        <f t="shared" si="86"/>
        <v>3</v>
      </c>
      <c r="U2245" t="s">
        <v>199</v>
      </c>
      <c r="V2245" s="3">
        <v>40435.5</v>
      </c>
      <c r="W2245" s="27">
        <v>1</v>
      </c>
      <c r="X2245" s="2">
        <v>49.52</v>
      </c>
      <c r="Y2245" s="2">
        <v>3.45</v>
      </c>
      <c r="Z2245" s="2">
        <v>48.41</v>
      </c>
      <c r="AA2245">
        <f t="shared" si="87"/>
        <v>3.8295000000000226</v>
      </c>
      <c r="AB2245" s="2"/>
    </row>
    <row r="2246" spans="20:28" x14ac:dyDescent="0.25">
      <c r="T2246">
        <f t="shared" si="86"/>
        <v>3</v>
      </c>
      <c r="U2246" t="s">
        <v>199</v>
      </c>
      <c r="V2246" s="3">
        <v>40435.541666666664</v>
      </c>
      <c r="W2246" s="27">
        <v>1</v>
      </c>
      <c r="X2246" s="2">
        <v>49.58</v>
      </c>
      <c r="Y2246" s="2">
        <v>3.45</v>
      </c>
      <c r="Z2246" s="2">
        <v>48.41</v>
      </c>
      <c r="AA2246">
        <f t="shared" si="87"/>
        <v>4.0365000000000064</v>
      </c>
      <c r="AB2246" s="2"/>
    </row>
    <row r="2247" spans="20:28" x14ac:dyDescent="0.25">
      <c r="T2247">
        <f t="shared" si="86"/>
        <v>3</v>
      </c>
      <c r="U2247" t="s">
        <v>199</v>
      </c>
      <c r="V2247" s="3">
        <v>40435.583333333336</v>
      </c>
      <c r="W2247" s="27">
        <v>1</v>
      </c>
      <c r="X2247" s="2">
        <v>49.4</v>
      </c>
      <c r="Y2247" s="2">
        <v>3.45</v>
      </c>
      <c r="Z2247" s="2">
        <v>48.41</v>
      </c>
      <c r="AA2247">
        <f t="shared" si="87"/>
        <v>3.4155000000000069</v>
      </c>
      <c r="AB2247" s="2"/>
    </row>
    <row r="2248" spans="20:28" x14ac:dyDescent="0.25">
      <c r="T2248">
        <f t="shared" si="86"/>
        <v>3</v>
      </c>
      <c r="U2248" t="s">
        <v>199</v>
      </c>
      <c r="V2248" s="3">
        <v>40435.625</v>
      </c>
      <c r="W2248" s="27">
        <v>1</v>
      </c>
      <c r="X2248" s="2">
        <v>48.52</v>
      </c>
      <c r="Y2248" s="2">
        <v>3.45</v>
      </c>
      <c r="Z2248" s="2">
        <v>48.41</v>
      </c>
      <c r="AA2248">
        <f t="shared" si="87"/>
        <v>0.3795000000000226</v>
      </c>
      <c r="AB2248" s="2"/>
    </row>
    <row r="2249" spans="20:28" x14ac:dyDescent="0.25">
      <c r="T2249">
        <f t="shared" si="86"/>
        <v>3</v>
      </c>
      <c r="U2249" t="s">
        <v>199</v>
      </c>
      <c r="V2249" s="3">
        <v>40435.666666666664</v>
      </c>
      <c r="W2249" s="27">
        <v>1</v>
      </c>
      <c r="X2249" s="2">
        <v>48.19</v>
      </c>
      <c r="Y2249" s="2">
        <v>3.45</v>
      </c>
      <c r="Z2249" s="2">
        <v>48.41</v>
      </c>
      <c r="AA2249">
        <f t="shared" si="87"/>
        <v>-0.75899999999999612</v>
      </c>
      <c r="AB2249" s="2"/>
    </row>
    <row r="2250" spans="20:28" x14ac:dyDescent="0.25">
      <c r="T2250">
        <f t="shared" si="86"/>
        <v>3</v>
      </c>
      <c r="U2250" t="s">
        <v>199</v>
      </c>
      <c r="V2250" s="3">
        <v>40435.708333333336</v>
      </c>
      <c r="W2250" s="27">
        <v>1</v>
      </c>
      <c r="X2250" s="2">
        <v>47.96</v>
      </c>
      <c r="Y2250" s="2">
        <v>3.45</v>
      </c>
      <c r="Z2250" s="2">
        <v>48.41</v>
      </c>
      <c r="AA2250">
        <f t="shared" si="87"/>
        <v>-1.5524999999999853</v>
      </c>
      <c r="AB2250" s="2"/>
    </row>
    <row r="2251" spans="20:28" x14ac:dyDescent="0.25">
      <c r="T2251">
        <f t="shared" si="86"/>
        <v>3</v>
      </c>
      <c r="U2251" t="s">
        <v>199</v>
      </c>
      <c r="V2251" s="3">
        <v>40435.75</v>
      </c>
      <c r="W2251" s="27">
        <v>1</v>
      </c>
      <c r="X2251" s="2">
        <v>48.25</v>
      </c>
      <c r="Y2251" s="2">
        <v>3.45</v>
      </c>
      <c r="Z2251" s="2">
        <v>48.41</v>
      </c>
      <c r="AA2251">
        <f t="shared" si="87"/>
        <v>-0.55199999999998828</v>
      </c>
      <c r="AB2251" s="2"/>
    </row>
    <row r="2252" spans="20:28" x14ac:dyDescent="0.25">
      <c r="T2252">
        <f t="shared" si="86"/>
        <v>3</v>
      </c>
      <c r="U2252" t="s">
        <v>199</v>
      </c>
      <c r="V2252" s="3">
        <v>40435.791666666664</v>
      </c>
      <c r="W2252" s="27">
        <v>1</v>
      </c>
      <c r="X2252" s="2">
        <v>48.55</v>
      </c>
      <c r="Y2252" s="2">
        <v>3.45</v>
      </c>
      <c r="Z2252" s="2">
        <v>48.41</v>
      </c>
      <c r="AA2252">
        <f t="shared" si="87"/>
        <v>0.48300000000000198</v>
      </c>
      <c r="AB2252" s="2"/>
    </row>
    <row r="2253" spans="20:28" x14ac:dyDescent="0.25">
      <c r="T2253">
        <f t="shared" si="86"/>
        <v>3</v>
      </c>
      <c r="V2253" s="3">
        <v>40435.833333333336</v>
      </c>
      <c r="W2253" s="27">
        <v>1</v>
      </c>
      <c r="X2253" s="2">
        <v>48.79</v>
      </c>
      <c r="Y2253" s="2">
        <v>30.86</v>
      </c>
      <c r="Z2253" s="2">
        <v>30.86</v>
      </c>
      <c r="AA2253">
        <f t="shared" si="87"/>
        <v>553.31979999999999</v>
      </c>
      <c r="AB2253" s="2"/>
    </row>
    <row r="2254" spans="20:28" x14ac:dyDescent="0.25">
      <c r="T2254">
        <f t="shared" si="86"/>
        <v>3</v>
      </c>
      <c r="V2254" s="3">
        <v>40435.875</v>
      </c>
      <c r="W2254" s="27">
        <v>1</v>
      </c>
      <c r="X2254" s="2">
        <v>47.59</v>
      </c>
      <c r="Y2254" s="2">
        <v>30.86</v>
      </c>
      <c r="Z2254" s="2">
        <v>30.86</v>
      </c>
      <c r="AA2254">
        <f t="shared" si="87"/>
        <v>516.28780000000006</v>
      </c>
      <c r="AB2254" s="2"/>
    </row>
    <row r="2255" spans="20:28" x14ac:dyDescent="0.25">
      <c r="T2255">
        <f t="shared" si="86"/>
        <v>3</v>
      </c>
      <c r="V2255" s="3">
        <v>40435.916666666664</v>
      </c>
      <c r="W2255" s="27">
        <v>1</v>
      </c>
      <c r="X2255" s="2">
        <v>46</v>
      </c>
      <c r="Y2255" s="2">
        <v>30.86</v>
      </c>
      <c r="Z2255" s="2">
        <v>30.86</v>
      </c>
      <c r="AA2255">
        <f t="shared" si="87"/>
        <v>467.22039999999998</v>
      </c>
      <c r="AB2255" s="2"/>
    </row>
    <row r="2256" spans="20:28" x14ac:dyDescent="0.25">
      <c r="T2256">
        <f t="shared" si="86"/>
        <v>3</v>
      </c>
      <c r="V2256" s="3">
        <v>40435.958333333336</v>
      </c>
      <c r="W2256" s="27">
        <v>1</v>
      </c>
      <c r="X2256" s="2">
        <v>45.3</v>
      </c>
      <c r="Y2256" s="2">
        <v>30.86</v>
      </c>
      <c r="Z2256" s="2">
        <v>30.86</v>
      </c>
      <c r="AA2256">
        <f t="shared" si="87"/>
        <v>445.61839999999989</v>
      </c>
      <c r="AB2256" s="2"/>
    </row>
    <row r="2257" spans="20:28" x14ac:dyDescent="0.25">
      <c r="T2257">
        <f t="shared" si="86"/>
        <v>4</v>
      </c>
      <c r="V2257" s="3">
        <v>40436</v>
      </c>
      <c r="W2257" s="27">
        <v>1</v>
      </c>
      <c r="X2257" s="2">
        <v>45.85</v>
      </c>
      <c r="Y2257" s="2">
        <v>93.4</v>
      </c>
      <c r="Z2257" s="2">
        <v>93.4</v>
      </c>
      <c r="AA2257">
        <f t="shared" si="87"/>
        <v>-4441.170000000001</v>
      </c>
    </row>
    <row r="2258" spans="20:28" x14ac:dyDescent="0.25">
      <c r="T2258">
        <f t="shared" si="86"/>
        <v>4</v>
      </c>
      <c r="V2258" s="3">
        <v>40436.041666666664</v>
      </c>
      <c r="W2258" s="27">
        <v>1</v>
      </c>
      <c r="X2258" s="2">
        <v>45.33</v>
      </c>
      <c r="Y2258" s="2">
        <v>93.4</v>
      </c>
      <c r="Z2258" s="2">
        <v>93.4</v>
      </c>
      <c r="AA2258">
        <f t="shared" si="87"/>
        <v>-4489.7380000000012</v>
      </c>
      <c r="AB2258" s="2"/>
    </row>
    <row r="2259" spans="20:28" x14ac:dyDescent="0.25">
      <c r="T2259">
        <f t="shared" si="86"/>
        <v>4</v>
      </c>
      <c r="V2259" s="3">
        <v>40436.083333333336</v>
      </c>
      <c r="W2259" s="27">
        <v>1</v>
      </c>
      <c r="X2259" s="2">
        <v>45.03</v>
      </c>
      <c r="Y2259" s="2">
        <v>93.4</v>
      </c>
      <c r="Z2259" s="2">
        <v>93.4</v>
      </c>
      <c r="AA2259">
        <f t="shared" si="87"/>
        <v>-4517.7580000000007</v>
      </c>
      <c r="AB2259" s="2"/>
    </row>
    <row r="2260" spans="20:28" x14ac:dyDescent="0.25">
      <c r="T2260">
        <f t="shared" si="86"/>
        <v>4</v>
      </c>
      <c r="V2260" s="3">
        <v>40436.125</v>
      </c>
      <c r="W2260" s="27">
        <v>1</v>
      </c>
      <c r="X2260" s="2">
        <v>44.87</v>
      </c>
      <c r="Y2260" s="2">
        <v>93.4</v>
      </c>
      <c r="Z2260" s="2">
        <v>93.4</v>
      </c>
      <c r="AA2260">
        <f t="shared" si="87"/>
        <v>-4532.7020000000011</v>
      </c>
      <c r="AB2260" s="2"/>
    </row>
    <row r="2261" spans="20:28" x14ac:dyDescent="0.25">
      <c r="T2261">
        <f t="shared" si="86"/>
        <v>4</v>
      </c>
      <c r="V2261" s="3">
        <v>40436.166666666664</v>
      </c>
      <c r="W2261" s="27">
        <v>1</v>
      </c>
      <c r="X2261" s="2">
        <v>45.18</v>
      </c>
      <c r="Y2261" s="2">
        <v>93.4</v>
      </c>
      <c r="Z2261" s="2">
        <v>93.4</v>
      </c>
      <c r="AA2261">
        <f t="shared" si="87"/>
        <v>-4503.7480000000005</v>
      </c>
      <c r="AB2261" s="2"/>
    </row>
    <row r="2262" spans="20:28" x14ac:dyDescent="0.25">
      <c r="T2262">
        <f t="shared" si="86"/>
        <v>4</v>
      </c>
      <c r="V2262" s="3">
        <v>40436.208333333336</v>
      </c>
      <c r="W2262" s="27">
        <v>1</v>
      </c>
      <c r="X2262" s="2">
        <v>45.83</v>
      </c>
      <c r="Y2262" s="2">
        <v>93.4</v>
      </c>
      <c r="Z2262" s="2">
        <v>93.4</v>
      </c>
      <c r="AA2262">
        <f t="shared" si="87"/>
        <v>-4443.0380000000014</v>
      </c>
      <c r="AB2262" s="2"/>
    </row>
    <row r="2263" spans="20:28" x14ac:dyDescent="0.25">
      <c r="T2263">
        <f t="shared" si="86"/>
        <v>4</v>
      </c>
      <c r="V2263" s="3">
        <v>40436.25</v>
      </c>
      <c r="W2263" s="27">
        <v>1</v>
      </c>
      <c r="X2263" s="2">
        <v>47.38</v>
      </c>
      <c r="Y2263" s="2">
        <v>93.4</v>
      </c>
      <c r="Z2263" s="2">
        <v>93.4</v>
      </c>
      <c r="AA2263">
        <f t="shared" si="87"/>
        <v>-4298.2680000000009</v>
      </c>
      <c r="AB2263" s="2"/>
    </row>
    <row r="2264" spans="20:28" x14ac:dyDescent="0.25">
      <c r="T2264">
        <f t="shared" si="86"/>
        <v>4</v>
      </c>
      <c r="V2264" s="3">
        <v>40436.291666666664</v>
      </c>
      <c r="W2264" s="27">
        <v>1</v>
      </c>
      <c r="X2264" s="2">
        <v>48.51</v>
      </c>
      <c r="Y2264" s="2">
        <v>93.4</v>
      </c>
      <c r="Z2264" s="2">
        <v>93.4</v>
      </c>
      <c r="AA2264">
        <f t="shared" si="87"/>
        <v>-4192.7260000000006</v>
      </c>
      <c r="AB2264" s="2"/>
    </row>
    <row r="2265" spans="20:28" x14ac:dyDescent="0.25">
      <c r="T2265">
        <f t="shared" si="86"/>
        <v>4</v>
      </c>
      <c r="U2265" t="s">
        <v>199</v>
      </c>
      <c r="V2265" s="3">
        <v>40436.333333333336</v>
      </c>
      <c r="W2265" s="27">
        <v>1</v>
      </c>
      <c r="X2265" s="2">
        <v>49.11</v>
      </c>
      <c r="Y2265" s="2">
        <v>7.29</v>
      </c>
      <c r="Z2265" s="2">
        <v>44.51</v>
      </c>
      <c r="AA2265">
        <f t="shared" si="87"/>
        <v>33.534000000000013</v>
      </c>
      <c r="AB2265" s="2"/>
    </row>
    <row r="2266" spans="20:28" x14ac:dyDescent="0.25">
      <c r="T2266">
        <f t="shared" si="86"/>
        <v>4</v>
      </c>
      <c r="U2266" t="s">
        <v>199</v>
      </c>
      <c r="V2266" s="3">
        <v>40436.375</v>
      </c>
      <c r="W2266" s="27">
        <v>1</v>
      </c>
      <c r="X2266" s="2">
        <v>48.94</v>
      </c>
      <c r="Y2266" s="2">
        <v>7.29</v>
      </c>
      <c r="Z2266" s="2">
        <v>44.51</v>
      </c>
      <c r="AA2266">
        <f t="shared" si="87"/>
        <v>32.294699999999999</v>
      </c>
      <c r="AB2266" s="2"/>
    </row>
    <row r="2267" spans="20:28" x14ac:dyDescent="0.25">
      <c r="T2267">
        <f t="shared" si="86"/>
        <v>4</v>
      </c>
      <c r="U2267" t="s">
        <v>199</v>
      </c>
      <c r="V2267" s="3">
        <v>40436.416666666664</v>
      </c>
      <c r="W2267" s="27">
        <v>1</v>
      </c>
      <c r="X2267" s="2">
        <v>48.68</v>
      </c>
      <c r="Y2267" s="2">
        <v>7.29</v>
      </c>
      <c r="Z2267" s="2">
        <v>44.51</v>
      </c>
      <c r="AA2267">
        <f t="shared" si="87"/>
        <v>30.399300000000011</v>
      </c>
      <c r="AB2267" s="2"/>
    </row>
    <row r="2268" spans="20:28" x14ac:dyDescent="0.25">
      <c r="T2268">
        <f t="shared" si="86"/>
        <v>4</v>
      </c>
      <c r="U2268" t="s">
        <v>199</v>
      </c>
      <c r="V2268" s="3">
        <v>40436.458333333336</v>
      </c>
      <c r="W2268" s="27">
        <v>1</v>
      </c>
      <c r="X2268" s="2">
        <v>48.48</v>
      </c>
      <c r="Y2268" s="2">
        <v>7.29</v>
      </c>
      <c r="Z2268" s="2">
        <v>44.51</v>
      </c>
      <c r="AA2268">
        <f t="shared" si="87"/>
        <v>28.941299999999991</v>
      </c>
      <c r="AB2268" s="2"/>
    </row>
    <row r="2269" spans="20:28" x14ac:dyDescent="0.25">
      <c r="T2269">
        <f t="shared" si="86"/>
        <v>4</v>
      </c>
      <c r="U2269" t="s">
        <v>199</v>
      </c>
      <c r="V2269" s="3">
        <v>40436.5</v>
      </c>
      <c r="W2269" s="27">
        <v>1</v>
      </c>
      <c r="X2269" s="2">
        <v>48.39</v>
      </c>
      <c r="Y2269" s="2">
        <v>7.29</v>
      </c>
      <c r="Z2269" s="2">
        <v>44.51</v>
      </c>
      <c r="AA2269">
        <f t="shared" si="87"/>
        <v>28.285200000000017</v>
      </c>
      <c r="AB2269" s="2"/>
    </row>
    <row r="2270" spans="20:28" x14ac:dyDescent="0.25">
      <c r="T2270">
        <f t="shared" si="86"/>
        <v>4</v>
      </c>
      <c r="U2270" t="s">
        <v>199</v>
      </c>
      <c r="V2270" s="3">
        <v>40436.541666666664</v>
      </c>
      <c r="W2270" s="27">
        <v>1</v>
      </c>
      <c r="X2270" s="2">
        <v>48.53</v>
      </c>
      <c r="Y2270" s="2">
        <v>7.29</v>
      </c>
      <c r="Z2270" s="2">
        <v>44.51</v>
      </c>
      <c r="AA2270">
        <f t="shared" si="87"/>
        <v>29.305800000000023</v>
      </c>
      <c r="AB2270" s="2"/>
    </row>
    <row r="2271" spans="20:28" x14ac:dyDescent="0.25">
      <c r="T2271">
        <f t="shared" si="86"/>
        <v>4</v>
      </c>
      <c r="U2271" t="s">
        <v>199</v>
      </c>
      <c r="V2271" s="3">
        <v>40436.583333333336</v>
      </c>
      <c r="W2271" s="27">
        <v>1</v>
      </c>
      <c r="X2271" s="2">
        <v>48.45</v>
      </c>
      <c r="Y2271" s="2">
        <v>7.29</v>
      </c>
      <c r="Z2271" s="2">
        <v>44.51</v>
      </c>
      <c r="AA2271">
        <f t="shared" si="87"/>
        <v>28.722600000000035</v>
      </c>
      <c r="AB2271" s="2"/>
    </row>
    <row r="2272" spans="20:28" x14ac:dyDescent="0.25">
      <c r="T2272">
        <f t="shared" si="86"/>
        <v>4</v>
      </c>
      <c r="U2272" t="s">
        <v>199</v>
      </c>
      <c r="V2272" s="3">
        <v>40436.625</v>
      </c>
      <c r="W2272" s="27">
        <v>1</v>
      </c>
      <c r="X2272" s="2">
        <v>47.87</v>
      </c>
      <c r="Y2272" s="2">
        <v>7.29</v>
      </c>
      <c r="Z2272" s="2">
        <v>44.51</v>
      </c>
      <c r="AA2272">
        <f t="shared" si="87"/>
        <v>24.494399999999995</v>
      </c>
      <c r="AB2272" s="2"/>
    </row>
    <row r="2273" spans="20:28" x14ac:dyDescent="0.25">
      <c r="T2273">
        <f t="shared" si="86"/>
        <v>4</v>
      </c>
      <c r="U2273" t="s">
        <v>199</v>
      </c>
      <c r="V2273" s="3">
        <v>40436.666666666664</v>
      </c>
      <c r="W2273" s="27">
        <v>1</v>
      </c>
      <c r="X2273" s="2">
        <v>47.7</v>
      </c>
      <c r="Y2273" s="2">
        <v>7.29</v>
      </c>
      <c r="Z2273" s="2">
        <v>44.51</v>
      </c>
      <c r="AA2273">
        <f t="shared" si="87"/>
        <v>23.255100000000034</v>
      </c>
      <c r="AB2273" s="2"/>
    </row>
    <row r="2274" spans="20:28" x14ac:dyDescent="0.25">
      <c r="T2274">
        <f t="shared" si="86"/>
        <v>4</v>
      </c>
      <c r="U2274" t="s">
        <v>199</v>
      </c>
      <c r="V2274" s="3">
        <v>40436.708333333336</v>
      </c>
      <c r="W2274" s="27">
        <v>1</v>
      </c>
      <c r="X2274" s="2">
        <v>48</v>
      </c>
      <c r="Y2274" s="2">
        <v>7.29</v>
      </c>
      <c r="Z2274" s="2">
        <v>44.51</v>
      </c>
      <c r="AA2274">
        <f t="shared" si="87"/>
        <v>25.442100000000014</v>
      </c>
      <c r="AB2274" s="2"/>
    </row>
    <row r="2275" spans="20:28" x14ac:dyDescent="0.25">
      <c r="T2275">
        <f t="shared" si="86"/>
        <v>4</v>
      </c>
      <c r="U2275" t="s">
        <v>199</v>
      </c>
      <c r="V2275" s="3">
        <v>40436.75</v>
      </c>
      <c r="W2275" s="27">
        <v>1</v>
      </c>
      <c r="X2275" s="2">
        <v>48.62</v>
      </c>
      <c r="Y2275" s="2">
        <v>7.29</v>
      </c>
      <c r="Z2275" s="2">
        <v>44.51</v>
      </c>
      <c r="AA2275">
        <f t="shared" si="87"/>
        <v>29.961899999999996</v>
      </c>
      <c r="AB2275" s="2"/>
    </row>
    <row r="2276" spans="20:28" x14ac:dyDescent="0.25">
      <c r="T2276">
        <f t="shared" si="86"/>
        <v>4</v>
      </c>
      <c r="U2276" t="s">
        <v>199</v>
      </c>
      <c r="V2276" s="3">
        <v>40436.791666666664</v>
      </c>
      <c r="W2276" s="27">
        <v>1</v>
      </c>
      <c r="X2276" s="2">
        <v>48.58</v>
      </c>
      <c r="Y2276" s="2">
        <v>7.29</v>
      </c>
      <c r="Z2276" s="2">
        <v>44.51</v>
      </c>
      <c r="AA2276">
        <f t="shared" si="87"/>
        <v>29.670300000000001</v>
      </c>
      <c r="AB2276" s="2"/>
    </row>
    <row r="2277" spans="20:28" x14ac:dyDescent="0.25">
      <c r="T2277">
        <f t="shared" si="86"/>
        <v>4</v>
      </c>
      <c r="V2277" s="3">
        <v>40436.833333333336</v>
      </c>
      <c r="W2277" s="27">
        <v>1</v>
      </c>
      <c r="X2277" s="2">
        <v>48.83</v>
      </c>
      <c r="Y2277" s="2">
        <v>93.4</v>
      </c>
      <c r="Z2277" s="2">
        <v>93.4</v>
      </c>
      <c r="AA2277">
        <f t="shared" si="87"/>
        <v>-4162.8380000000006</v>
      </c>
      <c r="AB2277" s="2"/>
    </row>
    <row r="2278" spans="20:28" x14ac:dyDescent="0.25">
      <c r="T2278">
        <f t="shared" si="86"/>
        <v>4</v>
      </c>
      <c r="V2278" s="3">
        <v>40436.875</v>
      </c>
      <c r="W2278" s="27">
        <v>1</v>
      </c>
      <c r="X2278" s="2">
        <v>47.95</v>
      </c>
      <c r="Y2278" s="2">
        <v>93.4</v>
      </c>
      <c r="Z2278" s="2">
        <v>93.4</v>
      </c>
      <c r="AA2278">
        <f t="shared" si="87"/>
        <v>-4245.0300000000007</v>
      </c>
      <c r="AB2278" s="2"/>
    </row>
    <row r="2279" spans="20:28" x14ac:dyDescent="0.25">
      <c r="T2279">
        <f t="shared" si="86"/>
        <v>4</v>
      </c>
      <c r="V2279" s="3">
        <v>40436.916666666664</v>
      </c>
      <c r="W2279" s="27">
        <v>1</v>
      </c>
      <c r="X2279" s="2">
        <v>46.43</v>
      </c>
      <c r="Y2279" s="2">
        <v>93.4</v>
      </c>
      <c r="Z2279" s="2">
        <v>93.4</v>
      </c>
      <c r="AA2279">
        <f t="shared" si="87"/>
        <v>-4386.9980000000005</v>
      </c>
      <c r="AB2279" s="2"/>
    </row>
    <row r="2280" spans="20:28" x14ac:dyDescent="0.25">
      <c r="T2280">
        <f t="shared" si="86"/>
        <v>4</v>
      </c>
      <c r="V2280" s="3">
        <v>40436.958333333336</v>
      </c>
      <c r="W2280" s="27">
        <v>1</v>
      </c>
      <c r="X2280" s="2">
        <v>45.01</v>
      </c>
      <c r="Y2280" s="2">
        <v>93.4</v>
      </c>
      <c r="Z2280" s="2">
        <v>93.4</v>
      </c>
      <c r="AA2280">
        <f t="shared" si="87"/>
        <v>-4519.6260000000011</v>
      </c>
      <c r="AB2280" s="2"/>
    </row>
    <row r="2281" spans="20:28" x14ac:dyDescent="0.25">
      <c r="T2281">
        <f t="shared" si="86"/>
        <v>5</v>
      </c>
      <c r="V2281" s="3">
        <v>40437</v>
      </c>
      <c r="W2281" s="27">
        <v>1</v>
      </c>
      <c r="X2281" s="2">
        <v>44.36</v>
      </c>
      <c r="Y2281" s="2">
        <v>73.849999999999994</v>
      </c>
      <c r="Z2281" s="2">
        <v>73.849999999999994</v>
      </c>
      <c r="AA2281">
        <f t="shared" si="87"/>
        <v>-2177.8364999999994</v>
      </c>
    </row>
    <row r="2282" spans="20:28" x14ac:dyDescent="0.25">
      <c r="T2282">
        <f t="shared" si="86"/>
        <v>5</v>
      </c>
      <c r="V2282" s="3">
        <v>40437.041666666664</v>
      </c>
      <c r="W2282" s="27">
        <v>1</v>
      </c>
      <c r="X2282" s="2">
        <v>43.45</v>
      </c>
      <c r="Y2282" s="2">
        <v>73.849999999999994</v>
      </c>
      <c r="Z2282" s="2">
        <v>73.849999999999994</v>
      </c>
      <c r="AA2282">
        <f t="shared" si="87"/>
        <v>-2245.0399999999991</v>
      </c>
      <c r="AB2282" s="2"/>
    </row>
    <row r="2283" spans="20:28" x14ac:dyDescent="0.25">
      <c r="T2283">
        <f t="shared" si="86"/>
        <v>5</v>
      </c>
      <c r="V2283" s="3">
        <v>40437.083333333336</v>
      </c>
      <c r="W2283" s="27">
        <v>1</v>
      </c>
      <c r="X2283" s="2">
        <v>43.58</v>
      </c>
      <c r="Y2283" s="2">
        <v>73.849999999999994</v>
      </c>
      <c r="Z2283" s="2">
        <v>73.849999999999994</v>
      </c>
      <c r="AA2283">
        <f t="shared" si="87"/>
        <v>-2235.4394999999995</v>
      </c>
      <c r="AB2283" s="2"/>
    </row>
    <row r="2284" spans="20:28" x14ac:dyDescent="0.25">
      <c r="T2284">
        <f t="shared" si="86"/>
        <v>5</v>
      </c>
      <c r="V2284" s="3">
        <v>40437.125</v>
      </c>
      <c r="W2284" s="27">
        <v>1</v>
      </c>
      <c r="X2284" s="2">
        <v>43.89</v>
      </c>
      <c r="Y2284" s="2">
        <v>73.849999999999994</v>
      </c>
      <c r="Z2284" s="2">
        <v>73.849999999999994</v>
      </c>
      <c r="AA2284">
        <f t="shared" si="87"/>
        <v>-2212.5459999999994</v>
      </c>
      <c r="AB2284" s="2"/>
    </row>
    <row r="2285" spans="20:28" x14ac:dyDescent="0.25">
      <c r="T2285">
        <f t="shared" si="86"/>
        <v>5</v>
      </c>
      <c r="V2285" s="3">
        <v>40437.166666666664</v>
      </c>
      <c r="W2285" s="27">
        <v>1</v>
      </c>
      <c r="X2285" s="2">
        <v>44.47</v>
      </c>
      <c r="Y2285" s="2">
        <v>73.849999999999994</v>
      </c>
      <c r="Z2285" s="2">
        <v>73.849999999999994</v>
      </c>
      <c r="AA2285">
        <f t="shared" si="87"/>
        <v>-2169.7129999999993</v>
      </c>
      <c r="AB2285" s="2"/>
    </row>
    <row r="2286" spans="20:28" x14ac:dyDescent="0.25">
      <c r="T2286">
        <f t="shared" si="86"/>
        <v>5</v>
      </c>
      <c r="V2286" s="3">
        <v>40437.208333333336</v>
      </c>
      <c r="W2286" s="27">
        <v>1</v>
      </c>
      <c r="X2286" s="2">
        <v>46.35</v>
      </c>
      <c r="Y2286" s="2">
        <v>73.849999999999994</v>
      </c>
      <c r="Z2286" s="2">
        <v>73.849999999999994</v>
      </c>
      <c r="AA2286">
        <f t="shared" si="87"/>
        <v>-2030.8749999999993</v>
      </c>
      <c r="AB2286" s="2"/>
    </row>
    <row r="2287" spans="20:28" x14ac:dyDescent="0.25">
      <c r="T2287">
        <f t="shared" si="86"/>
        <v>5</v>
      </c>
      <c r="V2287" s="3">
        <v>40437.25</v>
      </c>
      <c r="W2287" s="27">
        <v>1</v>
      </c>
      <c r="X2287" s="2">
        <v>47.57</v>
      </c>
      <c r="Y2287" s="2">
        <v>73.849999999999994</v>
      </c>
      <c r="Z2287" s="2">
        <v>73.849999999999994</v>
      </c>
      <c r="AA2287">
        <f t="shared" si="87"/>
        <v>-1940.7779999999993</v>
      </c>
      <c r="AB2287" s="2"/>
    </row>
    <row r="2288" spans="20:28" x14ac:dyDescent="0.25">
      <c r="T2288">
        <f t="shared" si="86"/>
        <v>5</v>
      </c>
      <c r="V2288" s="3">
        <v>40437.291666666664</v>
      </c>
      <c r="W2288" s="27">
        <v>1</v>
      </c>
      <c r="X2288" s="2">
        <v>49.28</v>
      </c>
      <c r="Y2288" s="2">
        <v>73.849999999999994</v>
      </c>
      <c r="Z2288" s="2">
        <v>73.849999999999994</v>
      </c>
      <c r="AA2288">
        <f t="shared" si="87"/>
        <v>-1814.4944999999993</v>
      </c>
      <c r="AB2288" s="2"/>
    </row>
    <row r="2289" spans="20:28" x14ac:dyDescent="0.25">
      <c r="T2289">
        <f t="shared" si="86"/>
        <v>5</v>
      </c>
      <c r="U2289" t="s">
        <v>199</v>
      </c>
      <c r="V2289" s="3">
        <v>40437.333333333336</v>
      </c>
      <c r="W2289" s="27">
        <v>1</v>
      </c>
      <c r="X2289" s="2">
        <v>50.13</v>
      </c>
      <c r="Y2289" s="2">
        <v>1.76</v>
      </c>
      <c r="Z2289" s="2">
        <v>37.840000000000003</v>
      </c>
      <c r="AA2289">
        <f t="shared" si="87"/>
        <v>21.630399999999998</v>
      </c>
      <c r="AB2289" s="2"/>
    </row>
    <row r="2290" spans="20:28" x14ac:dyDescent="0.25">
      <c r="T2290">
        <f t="shared" si="86"/>
        <v>5</v>
      </c>
      <c r="U2290" t="s">
        <v>199</v>
      </c>
      <c r="V2290" s="3">
        <v>40437.375</v>
      </c>
      <c r="W2290" s="27">
        <v>1</v>
      </c>
      <c r="X2290" s="2">
        <v>49.96</v>
      </c>
      <c r="Y2290" s="2">
        <v>1.76</v>
      </c>
      <c r="Z2290" s="2">
        <v>37.840000000000003</v>
      </c>
      <c r="AA2290">
        <f t="shared" si="87"/>
        <v>21.331199999999995</v>
      </c>
      <c r="AB2290" s="2"/>
    </row>
    <row r="2291" spans="20:28" x14ac:dyDescent="0.25">
      <c r="T2291">
        <f t="shared" si="86"/>
        <v>5</v>
      </c>
      <c r="U2291" t="s">
        <v>199</v>
      </c>
      <c r="V2291" s="3">
        <v>40437.416666666664</v>
      </c>
      <c r="W2291" s="27">
        <v>1</v>
      </c>
      <c r="X2291" s="2">
        <v>49.14</v>
      </c>
      <c r="Y2291" s="2">
        <v>1.76</v>
      </c>
      <c r="Z2291" s="2">
        <v>37.840000000000003</v>
      </c>
      <c r="AA2291">
        <f t="shared" si="87"/>
        <v>19.887999999999995</v>
      </c>
      <c r="AB2291" s="2"/>
    </row>
    <row r="2292" spans="20:28" x14ac:dyDescent="0.25">
      <c r="T2292">
        <f t="shared" si="86"/>
        <v>5</v>
      </c>
      <c r="U2292" t="s">
        <v>199</v>
      </c>
      <c r="V2292" s="3">
        <v>40437.458333333336</v>
      </c>
      <c r="W2292" s="27">
        <v>1</v>
      </c>
      <c r="X2292" s="2">
        <v>48.81</v>
      </c>
      <c r="Y2292" s="2">
        <v>1.76</v>
      </c>
      <c r="Z2292" s="2">
        <v>37.840000000000003</v>
      </c>
      <c r="AA2292">
        <f t="shared" si="87"/>
        <v>19.307199999999998</v>
      </c>
      <c r="AB2292" s="2"/>
    </row>
    <row r="2293" spans="20:28" x14ac:dyDescent="0.25">
      <c r="T2293">
        <f t="shared" si="86"/>
        <v>5</v>
      </c>
      <c r="U2293" t="s">
        <v>199</v>
      </c>
      <c r="V2293" s="3">
        <v>40437.5</v>
      </c>
      <c r="W2293" s="27">
        <v>1</v>
      </c>
      <c r="X2293" s="2">
        <v>49.44</v>
      </c>
      <c r="Y2293" s="2">
        <v>1.76</v>
      </c>
      <c r="Z2293" s="2">
        <v>37.840000000000003</v>
      </c>
      <c r="AA2293">
        <f t="shared" si="87"/>
        <v>20.41599999999999</v>
      </c>
      <c r="AB2293" s="2"/>
    </row>
    <row r="2294" spans="20:28" x14ac:dyDescent="0.25">
      <c r="T2294">
        <f t="shared" si="86"/>
        <v>5</v>
      </c>
      <c r="U2294" t="s">
        <v>199</v>
      </c>
      <c r="V2294" s="3">
        <v>40437.541666666664</v>
      </c>
      <c r="W2294" s="27">
        <v>1</v>
      </c>
      <c r="X2294" s="2">
        <v>49.51</v>
      </c>
      <c r="Y2294" s="2">
        <v>1.76</v>
      </c>
      <c r="Z2294" s="2">
        <v>37.840000000000003</v>
      </c>
      <c r="AA2294">
        <f t="shared" si="87"/>
        <v>20.53919999999999</v>
      </c>
      <c r="AB2294" s="2"/>
    </row>
    <row r="2295" spans="20:28" x14ac:dyDescent="0.25">
      <c r="T2295">
        <f t="shared" si="86"/>
        <v>5</v>
      </c>
      <c r="U2295" t="s">
        <v>199</v>
      </c>
      <c r="V2295" s="3">
        <v>40437.583333333336</v>
      </c>
      <c r="W2295" s="27">
        <v>1</v>
      </c>
      <c r="X2295" s="2">
        <v>49.3</v>
      </c>
      <c r="Y2295" s="2">
        <v>1.76</v>
      </c>
      <c r="Z2295" s="2">
        <v>37.840000000000003</v>
      </c>
      <c r="AA2295">
        <f t="shared" si="87"/>
        <v>20.169599999999988</v>
      </c>
      <c r="AB2295" s="2"/>
    </row>
    <row r="2296" spans="20:28" x14ac:dyDescent="0.25">
      <c r="T2296">
        <f t="shared" si="86"/>
        <v>5</v>
      </c>
      <c r="U2296" t="s">
        <v>199</v>
      </c>
      <c r="V2296" s="3">
        <v>40437.625</v>
      </c>
      <c r="W2296" s="27">
        <v>1</v>
      </c>
      <c r="X2296" s="2">
        <v>48.61</v>
      </c>
      <c r="Y2296" s="2">
        <v>1.76</v>
      </c>
      <c r="Z2296" s="2">
        <v>37.840000000000003</v>
      </c>
      <c r="AA2296">
        <f t="shared" si="87"/>
        <v>18.955199999999994</v>
      </c>
      <c r="AB2296" s="2"/>
    </row>
    <row r="2297" spans="20:28" x14ac:dyDescent="0.25">
      <c r="T2297">
        <f t="shared" si="86"/>
        <v>5</v>
      </c>
      <c r="U2297" t="s">
        <v>199</v>
      </c>
      <c r="V2297" s="3">
        <v>40437.666666666664</v>
      </c>
      <c r="W2297" s="27">
        <v>1</v>
      </c>
      <c r="X2297" s="2">
        <v>48.02</v>
      </c>
      <c r="Y2297" s="2">
        <v>1.76</v>
      </c>
      <c r="Z2297" s="2">
        <v>37.840000000000003</v>
      </c>
      <c r="AA2297">
        <f t="shared" si="87"/>
        <v>17.916799999999999</v>
      </c>
      <c r="AB2297" s="2"/>
    </row>
    <row r="2298" spans="20:28" x14ac:dyDescent="0.25">
      <c r="T2298">
        <f t="shared" si="86"/>
        <v>5</v>
      </c>
      <c r="U2298" t="s">
        <v>199</v>
      </c>
      <c r="V2298" s="3">
        <v>40437.708333333336</v>
      </c>
      <c r="W2298" s="27">
        <v>1</v>
      </c>
      <c r="X2298" s="2">
        <v>49.11</v>
      </c>
      <c r="Y2298" s="2">
        <v>1.76</v>
      </c>
      <c r="Z2298" s="2">
        <v>37.840000000000003</v>
      </c>
      <c r="AA2298">
        <f t="shared" si="87"/>
        <v>19.835199999999993</v>
      </c>
      <c r="AB2298" s="2"/>
    </row>
    <row r="2299" spans="20:28" x14ac:dyDescent="0.25">
      <c r="T2299">
        <f t="shared" si="86"/>
        <v>5</v>
      </c>
      <c r="U2299" t="s">
        <v>199</v>
      </c>
      <c r="V2299" s="3">
        <v>40437.75</v>
      </c>
      <c r="W2299" s="27">
        <v>1</v>
      </c>
      <c r="X2299" s="2">
        <v>49.35</v>
      </c>
      <c r="Y2299" s="2">
        <v>1.76</v>
      </c>
      <c r="Z2299" s="2">
        <v>37.840000000000003</v>
      </c>
      <c r="AA2299">
        <f t="shared" si="87"/>
        <v>20.257599999999996</v>
      </c>
      <c r="AB2299" s="2"/>
    </row>
    <row r="2300" spans="20:28" x14ac:dyDescent="0.25">
      <c r="T2300">
        <f t="shared" si="86"/>
        <v>5</v>
      </c>
      <c r="U2300" t="s">
        <v>199</v>
      </c>
      <c r="V2300" s="3">
        <v>40437.791666666664</v>
      </c>
      <c r="W2300" s="27">
        <v>1</v>
      </c>
      <c r="X2300" s="2">
        <v>49.48</v>
      </c>
      <c r="Y2300" s="2">
        <v>1.76</v>
      </c>
      <c r="Z2300" s="2">
        <v>37.840000000000003</v>
      </c>
      <c r="AA2300">
        <f t="shared" si="87"/>
        <v>20.486399999999989</v>
      </c>
      <c r="AB2300" s="2"/>
    </row>
    <row r="2301" spans="20:28" x14ac:dyDescent="0.25">
      <c r="T2301">
        <f t="shared" si="86"/>
        <v>5</v>
      </c>
      <c r="V2301" s="3">
        <v>40437.833333333336</v>
      </c>
      <c r="W2301" s="27">
        <v>1</v>
      </c>
      <c r="X2301" s="2">
        <v>49.71</v>
      </c>
      <c r="Y2301" s="2">
        <v>73.849999999999994</v>
      </c>
      <c r="Z2301" s="2">
        <v>73.849999999999994</v>
      </c>
      <c r="AA2301">
        <f t="shared" si="87"/>
        <v>-1782.7389999999994</v>
      </c>
      <c r="AB2301" s="2"/>
    </row>
    <row r="2302" spans="20:28" x14ac:dyDescent="0.25">
      <c r="T2302">
        <f t="shared" si="86"/>
        <v>5</v>
      </c>
      <c r="V2302" s="3">
        <v>40437.875</v>
      </c>
      <c r="W2302" s="27">
        <v>1</v>
      </c>
      <c r="X2302" s="2">
        <v>49.57</v>
      </c>
      <c r="Y2302" s="2">
        <v>73.849999999999994</v>
      </c>
      <c r="Z2302" s="2">
        <v>73.849999999999994</v>
      </c>
      <c r="AA2302">
        <f t="shared" si="87"/>
        <v>-1793.0779999999995</v>
      </c>
      <c r="AB2302" s="2"/>
    </row>
    <row r="2303" spans="20:28" x14ac:dyDescent="0.25">
      <c r="T2303">
        <f t="shared" si="86"/>
        <v>5</v>
      </c>
      <c r="V2303" s="3">
        <v>40437.916666666664</v>
      </c>
      <c r="W2303" s="27">
        <v>1</v>
      </c>
      <c r="X2303" s="2">
        <v>48.05</v>
      </c>
      <c r="Y2303" s="2">
        <v>73.849999999999994</v>
      </c>
      <c r="Z2303" s="2">
        <v>73.849999999999994</v>
      </c>
      <c r="AA2303">
        <f t="shared" si="87"/>
        <v>-1905.3299999999997</v>
      </c>
      <c r="AB2303" s="2"/>
    </row>
    <row r="2304" spans="20:28" x14ac:dyDescent="0.25">
      <c r="T2304">
        <f t="shared" si="86"/>
        <v>5</v>
      </c>
      <c r="V2304" s="3">
        <v>40437.958333333336</v>
      </c>
      <c r="W2304" s="27">
        <v>1</v>
      </c>
      <c r="X2304" s="2">
        <v>46.02</v>
      </c>
      <c r="Y2304" s="2">
        <v>73.849999999999994</v>
      </c>
      <c r="Z2304" s="2">
        <v>73.849999999999994</v>
      </c>
      <c r="AA2304">
        <f t="shared" si="87"/>
        <v>-2055.2454999999991</v>
      </c>
      <c r="AB2304" s="2"/>
    </row>
    <row r="2305" spans="20:28" x14ac:dyDescent="0.25">
      <c r="T2305">
        <f t="shared" si="86"/>
        <v>6</v>
      </c>
      <c r="V2305" s="3">
        <v>40438</v>
      </c>
      <c r="W2305" s="27">
        <v>1</v>
      </c>
      <c r="X2305" s="2">
        <v>46.98</v>
      </c>
      <c r="Y2305" s="2">
        <v>44</v>
      </c>
      <c r="Z2305" s="2">
        <v>44</v>
      </c>
      <c r="AA2305">
        <f t="shared" si="87"/>
        <v>131.11999999999986</v>
      </c>
    </row>
    <row r="2306" spans="20:28" x14ac:dyDescent="0.25">
      <c r="T2306">
        <f t="shared" ref="T2306:T2369" si="88">WEEKDAY(V2306)</f>
        <v>6</v>
      </c>
      <c r="V2306" s="3">
        <v>40438.041666666664</v>
      </c>
      <c r="W2306" s="27">
        <v>1</v>
      </c>
      <c r="X2306" s="2">
        <v>46.44</v>
      </c>
      <c r="Y2306" s="2">
        <v>44</v>
      </c>
      <c r="Z2306" s="2">
        <v>44</v>
      </c>
      <c r="AA2306">
        <f t="shared" ref="AA2306:AA2369" si="89">W2306*Y2306*(X2306-Z2306)</f>
        <v>107.3599999999999</v>
      </c>
      <c r="AB2306" s="2"/>
    </row>
    <row r="2307" spans="20:28" x14ac:dyDescent="0.25">
      <c r="T2307">
        <f t="shared" si="88"/>
        <v>6</v>
      </c>
      <c r="V2307" s="3">
        <v>40438.083333333336</v>
      </c>
      <c r="W2307" s="27">
        <v>1</v>
      </c>
      <c r="X2307" s="2">
        <v>46.18</v>
      </c>
      <c r="Y2307" s="2">
        <v>44</v>
      </c>
      <c r="Z2307" s="2">
        <v>44</v>
      </c>
      <c r="AA2307">
        <f t="shared" si="89"/>
        <v>95.919999999999987</v>
      </c>
      <c r="AB2307" s="2"/>
    </row>
    <row r="2308" spans="20:28" x14ac:dyDescent="0.25">
      <c r="T2308">
        <f t="shared" si="88"/>
        <v>6</v>
      </c>
      <c r="V2308" s="3">
        <v>40438.125</v>
      </c>
      <c r="W2308" s="27">
        <v>1</v>
      </c>
      <c r="X2308" s="2">
        <v>46.14</v>
      </c>
      <c r="Y2308" s="2">
        <v>44</v>
      </c>
      <c r="Z2308" s="2">
        <v>44</v>
      </c>
      <c r="AA2308">
        <f t="shared" si="89"/>
        <v>94.160000000000025</v>
      </c>
      <c r="AB2308" s="2"/>
    </row>
    <row r="2309" spans="20:28" x14ac:dyDescent="0.25">
      <c r="T2309">
        <f t="shared" si="88"/>
        <v>6</v>
      </c>
      <c r="V2309" s="3">
        <v>40438.166666666664</v>
      </c>
      <c r="W2309" s="27">
        <v>1</v>
      </c>
      <c r="X2309" s="2">
        <v>46.09</v>
      </c>
      <c r="Y2309" s="2">
        <v>44</v>
      </c>
      <c r="Z2309" s="2">
        <v>44</v>
      </c>
      <c r="AA2309">
        <f t="shared" si="89"/>
        <v>91.96000000000015</v>
      </c>
      <c r="AB2309" s="2"/>
    </row>
    <row r="2310" spans="20:28" x14ac:dyDescent="0.25">
      <c r="T2310">
        <f t="shared" si="88"/>
        <v>6</v>
      </c>
      <c r="V2310" s="3">
        <v>40438.208333333336</v>
      </c>
      <c r="W2310" s="27">
        <v>1</v>
      </c>
      <c r="X2310" s="2">
        <v>47.2</v>
      </c>
      <c r="Y2310" s="2">
        <v>44</v>
      </c>
      <c r="Z2310" s="2">
        <v>44</v>
      </c>
      <c r="AA2310">
        <f t="shared" si="89"/>
        <v>140.80000000000013</v>
      </c>
      <c r="AB2310" s="2"/>
    </row>
    <row r="2311" spans="20:28" x14ac:dyDescent="0.25">
      <c r="T2311">
        <f t="shared" si="88"/>
        <v>6</v>
      </c>
      <c r="V2311" s="3">
        <v>40438.25</v>
      </c>
      <c r="W2311" s="27">
        <v>1</v>
      </c>
      <c r="X2311" s="2">
        <v>48.74</v>
      </c>
      <c r="Y2311" s="2">
        <v>44</v>
      </c>
      <c r="Z2311" s="2">
        <v>44</v>
      </c>
      <c r="AA2311">
        <f t="shared" si="89"/>
        <v>208.56000000000009</v>
      </c>
      <c r="AB2311" s="2"/>
    </row>
    <row r="2312" spans="20:28" x14ac:dyDescent="0.25">
      <c r="T2312">
        <f t="shared" si="88"/>
        <v>6</v>
      </c>
      <c r="V2312" s="3">
        <v>40438.291666666664</v>
      </c>
      <c r="W2312" s="27">
        <v>1</v>
      </c>
      <c r="X2312" s="2">
        <v>49.79</v>
      </c>
      <c r="Y2312" s="2">
        <v>44</v>
      </c>
      <c r="Z2312" s="2">
        <v>44</v>
      </c>
      <c r="AA2312">
        <f t="shared" si="89"/>
        <v>254.75999999999996</v>
      </c>
      <c r="AB2312" s="2"/>
    </row>
    <row r="2313" spans="20:28" x14ac:dyDescent="0.25">
      <c r="T2313">
        <f t="shared" si="88"/>
        <v>6</v>
      </c>
      <c r="U2313" t="s">
        <v>199</v>
      </c>
      <c r="V2313" s="3">
        <v>40438.333333333336</v>
      </c>
      <c r="W2313" s="27">
        <v>1</v>
      </c>
      <c r="X2313" s="2">
        <v>49.69</v>
      </c>
      <c r="Y2313" s="2">
        <v>2.34</v>
      </c>
      <c r="Z2313" s="2">
        <v>57.8</v>
      </c>
      <c r="AA2313">
        <f t="shared" si="89"/>
        <v>-18.977399999999996</v>
      </c>
      <c r="AB2313" s="2"/>
    </row>
    <row r="2314" spans="20:28" x14ac:dyDescent="0.25">
      <c r="T2314">
        <f t="shared" si="88"/>
        <v>6</v>
      </c>
      <c r="U2314" t="s">
        <v>199</v>
      </c>
      <c r="V2314" s="3">
        <v>40438.375</v>
      </c>
      <c r="W2314" s="27">
        <v>1</v>
      </c>
      <c r="X2314" s="2">
        <v>49.52</v>
      </c>
      <c r="Y2314" s="2">
        <v>2.34</v>
      </c>
      <c r="Z2314" s="2">
        <v>57.8</v>
      </c>
      <c r="AA2314">
        <f t="shared" si="89"/>
        <v>-19.375199999999985</v>
      </c>
      <c r="AB2314" s="2"/>
    </row>
    <row r="2315" spans="20:28" x14ac:dyDescent="0.25">
      <c r="T2315">
        <f t="shared" si="88"/>
        <v>6</v>
      </c>
      <c r="U2315" t="s">
        <v>199</v>
      </c>
      <c r="V2315" s="3">
        <v>40438.416666666664</v>
      </c>
      <c r="W2315" s="27">
        <v>1</v>
      </c>
      <c r="X2315" s="2">
        <v>49.57</v>
      </c>
      <c r="Y2315" s="2">
        <v>2.34</v>
      </c>
      <c r="Z2315" s="2">
        <v>57.8</v>
      </c>
      <c r="AA2315">
        <f t="shared" si="89"/>
        <v>-19.258199999999992</v>
      </c>
      <c r="AB2315" s="2"/>
    </row>
    <row r="2316" spans="20:28" x14ac:dyDescent="0.25">
      <c r="T2316">
        <f t="shared" si="88"/>
        <v>6</v>
      </c>
      <c r="U2316" t="s">
        <v>199</v>
      </c>
      <c r="V2316" s="3">
        <v>40438.458333333336</v>
      </c>
      <c r="W2316" s="27">
        <v>1</v>
      </c>
      <c r="X2316" s="2">
        <v>49.54</v>
      </c>
      <c r="Y2316" s="2">
        <v>2.34</v>
      </c>
      <c r="Z2316" s="2">
        <v>57.8</v>
      </c>
      <c r="AA2316">
        <f t="shared" si="89"/>
        <v>-19.328399999999995</v>
      </c>
      <c r="AB2316" s="2"/>
    </row>
    <row r="2317" spans="20:28" x14ac:dyDescent="0.25">
      <c r="T2317">
        <f t="shared" si="88"/>
        <v>6</v>
      </c>
      <c r="U2317" t="s">
        <v>199</v>
      </c>
      <c r="V2317" s="3">
        <v>40438.5</v>
      </c>
      <c r="W2317" s="27">
        <v>1</v>
      </c>
      <c r="X2317" s="2">
        <v>49.19</v>
      </c>
      <c r="Y2317" s="2">
        <v>2.34</v>
      </c>
      <c r="Z2317" s="2">
        <v>57.8</v>
      </c>
      <c r="AA2317">
        <f t="shared" si="89"/>
        <v>-20.147399999999998</v>
      </c>
      <c r="AB2317" s="2"/>
    </row>
    <row r="2318" spans="20:28" x14ac:dyDescent="0.25">
      <c r="T2318">
        <f t="shared" si="88"/>
        <v>6</v>
      </c>
      <c r="U2318" t="s">
        <v>199</v>
      </c>
      <c r="V2318" s="3">
        <v>40438.541666666664</v>
      </c>
      <c r="W2318" s="27">
        <v>1</v>
      </c>
      <c r="X2318" s="2">
        <v>48.12</v>
      </c>
      <c r="Y2318" s="2">
        <v>2.34</v>
      </c>
      <c r="Z2318" s="2">
        <v>57.8</v>
      </c>
      <c r="AA2318">
        <f t="shared" si="89"/>
        <v>-22.651199999999999</v>
      </c>
      <c r="AB2318" s="2"/>
    </row>
    <row r="2319" spans="20:28" x14ac:dyDescent="0.25">
      <c r="T2319">
        <f t="shared" si="88"/>
        <v>6</v>
      </c>
      <c r="U2319" t="s">
        <v>199</v>
      </c>
      <c r="V2319" s="3">
        <v>40438.583333333336</v>
      </c>
      <c r="W2319" s="27">
        <v>1</v>
      </c>
      <c r="X2319" s="2">
        <v>47.37</v>
      </c>
      <c r="Y2319" s="2">
        <v>2.34</v>
      </c>
      <c r="Z2319" s="2">
        <v>57.8</v>
      </c>
      <c r="AA2319">
        <f t="shared" si="89"/>
        <v>-24.406199999999998</v>
      </c>
      <c r="AB2319" s="2"/>
    </row>
    <row r="2320" spans="20:28" x14ac:dyDescent="0.25">
      <c r="T2320">
        <f t="shared" si="88"/>
        <v>6</v>
      </c>
      <c r="U2320" t="s">
        <v>199</v>
      </c>
      <c r="V2320" s="3">
        <v>40438.625</v>
      </c>
      <c r="W2320" s="27">
        <v>1</v>
      </c>
      <c r="X2320" s="2">
        <v>47.96</v>
      </c>
      <c r="Y2320" s="2">
        <v>2.34</v>
      </c>
      <c r="Z2320" s="2">
        <v>57.8</v>
      </c>
      <c r="AA2320">
        <f t="shared" si="89"/>
        <v>-23.02559999999999</v>
      </c>
      <c r="AB2320" s="2"/>
    </row>
    <row r="2321" spans="20:28" x14ac:dyDescent="0.25">
      <c r="T2321">
        <f t="shared" si="88"/>
        <v>6</v>
      </c>
      <c r="U2321" t="s">
        <v>199</v>
      </c>
      <c r="V2321" s="3">
        <v>40438.666666666664</v>
      </c>
      <c r="W2321" s="27">
        <v>1</v>
      </c>
      <c r="X2321" s="2">
        <v>48.53</v>
      </c>
      <c r="Y2321" s="2">
        <v>2.34</v>
      </c>
      <c r="Z2321" s="2">
        <v>57.8</v>
      </c>
      <c r="AA2321">
        <f t="shared" si="89"/>
        <v>-21.69179999999999</v>
      </c>
      <c r="AB2321" s="2"/>
    </row>
    <row r="2322" spans="20:28" x14ac:dyDescent="0.25">
      <c r="T2322">
        <f t="shared" si="88"/>
        <v>6</v>
      </c>
      <c r="U2322" t="s">
        <v>199</v>
      </c>
      <c r="V2322" s="3">
        <v>40438.708333333336</v>
      </c>
      <c r="W2322" s="27">
        <v>1</v>
      </c>
      <c r="X2322" s="2">
        <v>48.6</v>
      </c>
      <c r="Y2322" s="2">
        <v>2.34</v>
      </c>
      <c r="Z2322" s="2">
        <v>57.8</v>
      </c>
      <c r="AA2322">
        <f t="shared" si="89"/>
        <v>-21.527999999999988</v>
      </c>
      <c r="AB2322" s="2"/>
    </row>
    <row r="2323" spans="20:28" x14ac:dyDescent="0.25">
      <c r="T2323">
        <f t="shared" si="88"/>
        <v>6</v>
      </c>
      <c r="U2323" t="s">
        <v>199</v>
      </c>
      <c r="V2323" s="3">
        <v>40438.75</v>
      </c>
      <c r="W2323" s="27">
        <v>1</v>
      </c>
      <c r="X2323" s="2">
        <v>49.29</v>
      </c>
      <c r="Y2323" s="2">
        <v>2.34</v>
      </c>
      <c r="Z2323" s="2">
        <v>57.8</v>
      </c>
      <c r="AA2323">
        <f t="shared" si="89"/>
        <v>-19.913399999999996</v>
      </c>
      <c r="AB2323" s="2"/>
    </row>
    <row r="2324" spans="20:28" x14ac:dyDescent="0.25">
      <c r="T2324">
        <f t="shared" si="88"/>
        <v>6</v>
      </c>
      <c r="U2324" t="s">
        <v>199</v>
      </c>
      <c r="V2324" s="3">
        <v>40438.791666666664</v>
      </c>
      <c r="W2324" s="27">
        <v>1</v>
      </c>
      <c r="X2324" s="2">
        <v>49.96</v>
      </c>
      <c r="Y2324" s="2">
        <v>2.34</v>
      </c>
      <c r="Z2324" s="2">
        <v>57.8</v>
      </c>
      <c r="AA2324">
        <f t="shared" si="89"/>
        <v>-18.34559999999999</v>
      </c>
      <c r="AB2324" s="2"/>
    </row>
    <row r="2325" spans="20:28" x14ac:dyDescent="0.25">
      <c r="T2325">
        <f t="shared" si="88"/>
        <v>6</v>
      </c>
      <c r="V2325" s="3">
        <v>40438.833333333336</v>
      </c>
      <c r="W2325" s="27">
        <v>1</v>
      </c>
      <c r="X2325" s="2">
        <v>49.6</v>
      </c>
      <c r="Y2325" s="2">
        <v>44</v>
      </c>
      <c r="Z2325" s="2">
        <v>44</v>
      </c>
      <c r="AA2325">
        <f t="shared" si="89"/>
        <v>246.40000000000006</v>
      </c>
      <c r="AB2325" s="2"/>
    </row>
    <row r="2326" spans="20:28" x14ac:dyDescent="0.25">
      <c r="T2326">
        <f t="shared" si="88"/>
        <v>6</v>
      </c>
      <c r="V2326" s="3">
        <v>40438.875</v>
      </c>
      <c r="W2326" s="27">
        <v>1</v>
      </c>
      <c r="X2326" s="2">
        <v>48.24</v>
      </c>
      <c r="Y2326" s="2">
        <v>44</v>
      </c>
      <c r="Z2326" s="2">
        <v>44</v>
      </c>
      <c r="AA2326">
        <f t="shared" si="89"/>
        <v>186.56000000000009</v>
      </c>
      <c r="AB2326" s="2"/>
    </row>
    <row r="2327" spans="20:28" x14ac:dyDescent="0.25">
      <c r="T2327">
        <f t="shared" si="88"/>
        <v>6</v>
      </c>
      <c r="V2327" s="3">
        <v>40438.916666666664</v>
      </c>
      <c r="W2327" s="27">
        <v>1</v>
      </c>
      <c r="X2327" s="2">
        <v>47.56</v>
      </c>
      <c r="Y2327" s="2">
        <v>44</v>
      </c>
      <c r="Z2327" s="2">
        <v>44</v>
      </c>
      <c r="AA2327">
        <f t="shared" si="89"/>
        <v>156.6400000000001</v>
      </c>
      <c r="AB2327" s="2"/>
    </row>
    <row r="2328" spans="20:28" x14ac:dyDescent="0.25">
      <c r="T2328">
        <f t="shared" si="88"/>
        <v>6</v>
      </c>
      <c r="V2328" s="3">
        <v>40438.958333333336</v>
      </c>
      <c r="W2328" s="27">
        <v>1</v>
      </c>
      <c r="X2328" s="2">
        <v>47.21</v>
      </c>
      <c r="Y2328" s="2">
        <v>44</v>
      </c>
      <c r="Z2328" s="2">
        <v>44</v>
      </c>
      <c r="AA2328">
        <f t="shared" si="89"/>
        <v>141.24000000000004</v>
      </c>
      <c r="AB2328" s="2"/>
    </row>
    <row r="2329" spans="20:28" x14ac:dyDescent="0.25">
      <c r="T2329">
        <f t="shared" si="88"/>
        <v>7</v>
      </c>
      <c r="V2329" s="3">
        <v>40439</v>
      </c>
      <c r="W2329" s="27">
        <v>1</v>
      </c>
      <c r="X2329" s="2">
        <v>47.38</v>
      </c>
      <c r="Y2329" s="2">
        <v>75.17</v>
      </c>
      <c r="Z2329" s="2">
        <v>75.17</v>
      </c>
      <c r="AA2329">
        <f t="shared" si="89"/>
        <v>-2088.9742999999999</v>
      </c>
    </row>
    <row r="2330" spans="20:28" x14ac:dyDescent="0.25">
      <c r="T2330">
        <f t="shared" si="88"/>
        <v>7</v>
      </c>
      <c r="V2330" s="3">
        <v>40439.041666666664</v>
      </c>
      <c r="W2330" s="27">
        <v>1</v>
      </c>
      <c r="X2330" s="2">
        <v>47.13</v>
      </c>
      <c r="Y2330" s="2">
        <v>75.17</v>
      </c>
      <c r="Z2330" s="2">
        <v>75.17</v>
      </c>
      <c r="AA2330">
        <f t="shared" si="89"/>
        <v>-2107.7667999999999</v>
      </c>
      <c r="AB2330" s="2"/>
    </row>
    <row r="2331" spans="20:28" x14ac:dyDescent="0.25">
      <c r="T2331">
        <f t="shared" si="88"/>
        <v>7</v>
      </c>
      <c r="V2331" s="3">
        <v>40439.083333333336</v>
      </c>
      <c r="W2331" s="27">
        <v>1</v>
      </c>
      <c r="X2331" s="2">
        <v>46.79</v>
      </c>
      <c r="Y2331" s="2">
        <v>75.17</v>
      </c>
      <c r="Z2331" s="2">
        <v>75.17</v>
      </c>
      <c r="AA2331">
        <f t="shared" si="89"/>
        <v>-2133.3246000000004</v>
      </c>
      <c r="AB2331" s="2"/>
    </row>
    <row r="2332" spans="20:28" x14ac:dyDescent="0.25">
      <c r="T2332">
        <f t="shared" si="88"/>
        <v>7</v>
      </c>
      <c r="V2332" s="3">
        <v>40439.125</v>
      </c>
      <c r="W2332" s="27">
        <v>1</v>
      </c>
      <c r="X2332" s="2">
        <v>46.54</v>
      </c>
      <c r="Y2332" s="2">
        <v>75.17</v>
      </c>
      <c r="Z2332" s="2">
        <v>75.17</v>
      </c>
      <c r="AA2332">
        <f t="shared" si="89"/>
        <v>-2152.1171000000004</v>
      </c>
      <c r="AB2332" s="2"/>
    </row>
    <row r="2333" spans="20:28" x14ac:dyDescent="0.25">
      <c r="T2333">
        <f t="shared" si="88"/>
        <v>7</v>
      </c>
      <c r="V2333" s="3">
        <v>40439.166666666664</v>
      </c>
      <c r="W2333" s="27">
        <v>1</v>
      </c>
      <c r="X2333" s="2">
        <v>46.56</v>
      </c>
      <c r="Y2333" s="2">
        <v>75.17</v>
      </c>
      <c r="Z2333" s="2">
        <v>75.17</v>
      </c>
      <c r="AA2333">
        <f t="shared" si="89"/>
        <v>-2150.6136999999999</v>
      </c>
      <c r="AB2333" s="2"/>
    </row>
    <row r="2334" spans="20:28" x14ac:dyDescent="0.25">
      <c r="T2334">
        <f t="shared" si="88"/>
        <v>7</v>
      </c>
      <c r="V2334" s="3">
        <v>40439.208333333336</v>
      </c>
      <c r="W2334" s="27">
        <v>1</v>
      </c>
      <c r="X2334" s="2">
        <v>46.89</v>
      </c>
      <c r="Y2334" s="2">
        <v>75.17</v>
      </c>
      <c r="Z2334" s="2">
        <v>75.17</v>
      </c>
      <c r="AA2334">
        <f t="shared" si="89"/>
        <v>-2125.8076000000001</v>
      </c>
      <c r="AB2334" s="2"/>
    </row>
    <row r="2335" spans="20:28" x14ac:dyDescent="0.25">
      <c r="T2335">
        <f t="shared" si="88"/>
        <v>7</v>
      </c>
      <c r="V2335" s="3">
        <v>40439.25</v>
      </c>
      <c r="W2335" s="27">
        <v>1</v>
      </c>
      <c r="X2335" s="2">
        <v>46.96</v>
      </c>
      <c r="Y2335" s="2">
        <v>75.17</v>
      </c>
      <c r="Z2335" s="2">
        <v>75.17</v>
      </c>
      <c r="AA2335">
        <f t="shared" si="89"/>
        <v>-2120.5457000000001</v>
      </c>
      <c r="AB2335" s="2"/>
    </row>
    <row r="2336" spans="20:28" x14ac:dyDescent="0.25">
      <c r="T2336">
        <f t="shared" si="88"/>
        <v>7</v>
      </c>
      <c r="V2336" s="3">
        <v>40439.291666666664</v>
      </c>
      <c r="W2336" s="27">
        <v>1</v>
      </c>
      <c r="X2336" s="2">
        <v>47.39</v>
      </c>
      <c r="Y2336" s="2">
        <v>75.17</v>
      </c>
      <c r="Z2336" s="2">
        <v>75.17</v>
      </c>
      <c r="AA2336">
        <f t="shared" si="89"/>
        <v>-2088.2226000000001</v>
      </c>
      <c r="AB2336" s="2"/>
    </row>
    <row r="2337" spans="20:28" x14ac:dyDescent="0.25">
      <c r="T2337">
        <f t="shared" si="88"/>
        <v>7</v>
      </c>
      <c r="U2337" t="s">
        <v>199</v>
      </c>
      <c r="V2337" s="3">
        <v>40439.333333333336</v>
      </c>
      <c r="W2337" s="27">
        <v>1</v>
      </c>
      <c r="X2337" s="2">
        <v>47.58</v>
      </c>
      <c r="Y2337" s="2">
        <v>75.17</v>
      </c>
      <c r="Z2337" s="2">
        <v>75.17</v>
      </c>
      <c r="AA2337">
        <f t="shared" si="89"/>
        <v>-2073.9403000000002</v>
      </c>
      <c r="AB2337" s="2"/>
    </row>
    <row r="2338" spans="20:28" x14ac:dyDescent="0.25">
      <c r="T2338">
        <f t="shared" si="88"/>
        <v>7</v>
      </c>
      <c r="U2338" t="s">
        <v>199</v>
      </c>
      <c r="V2338" s="3">
        <v>40439.375</v>
      </c>
      <c r="W2338" s="27">
        <v>1</v>
      </c>
      <c r="X2338" s="2">
        <v>48.56</v>
      </c>
      <c r="Y2338" s="2">
        <v>75.17</v>
      </c>
      <c r="Z2338" s="2">
        <v>75.17</v>
      </c>
      <c r="AA2338">
        <f t="shared" si="89"/>
        <v>-2000.2737</v>
      </c>
      <c r="AB2338" s="2"/>
    </row>
    <row r="2339" spans="20:28" x14ac:dyDescent="0.25">
      <c r="T2339">
        <f t="shared" si="88"/>
        <v>7</v>
      </c>
      <c r="U2339" t="s">
        <v>199</v>
      </c>
      <c r="V2339" s="3">
        <v>40439.416666666664</v>
      </c>
      <c r="W2339" s="27">
        <v>1</v>
      </c>
      <c r="X2339" s="2">
        <v>49.03</v>
      </c>
      <c r="Y2339" s="2">
        <v>75.17</v>
      </c>
      <c r="Z2339" s="2">
        <v>75.17</v>
      </c>
      <c r="AA2339">
        <f t="shared" si="89"/>
        <v>-1964.9438</v>
      </c>
      <c r="AB2339" s="2"/>
    </row>
    <row r="2340" spans="20:28" x14ac:dyDescent="0.25">
      <c r="T2340">
        <f t="shared" si="88"/>
        <v>7</v>
      </c>
      <c r="U2340" t="s">
        <v>199</v>
      </c>
      <c r="V2340" s="3">
        <v>40439.458333333336</v>
      </c>
      <c r="W2340" s="27">
        <v>1</v>
      </c>
      <c r="X2340" s="2">
        <v>49.07</v>
      </c>
      <c r="Y2340" s="2">
        <v>75.17</v>
      </c>
      <c r="Z2340" s="2">
        <v>75.17</v>
      </c>
      <c r="AA2340">
        <f t="shared" si="89"/>
        <v>-1961.9370000000001</v>
      </c>
      <c r="AB2340" s="2"/>
    </row>
    <row r="2341" spans="20:28" x14ac:dyDescent="0.25">
      <c r="T2341">
        <f t="shared" si="88"/>
        <v>7</v>
      </c>
      <c r="U2341" t="s">
        <v>199</v>
      </c>
      <c r="V2341" s="3">
        <v>40439.5</v>
      </c>
      <c r="W2341" s="27">
        <v>1</v>
      </c>
      <c r="X2341" s="2">
        <v>48.83</v>
      </c>
      <c r="Y2341" s="2">
        <v>75.17</v>
      </c>
      <c r="Z2341" s="2">
        <v>75.17</v>
      </c>
      <c r="AA2341">
        <f t="shared" si="89"/>
        <v>-1979.9778000000003</v>
      </c>
      <c r="AB2341" s="2"/>
    </row>
    <row r="2342" spans="20:28" x14ac:dyDescent="0.25">
      <c r="T2342">
        <f t="shared" si="88"/>
        <v>7</v>
      </c>
      <c r="U2342" t="s">
        <v>199</v>
      </c>
      <c r="V2342" s="3">
        <v>40439.541666666664</v>
      </c>
      <c r="W2342" s="27">
        <v>1</v>
      </c>
      <c r="X2342" s="2">
        <v>48.01</v>
      </c>
      <c r="Y2342" s="2">
        <v>75.17</v>
      </c>
      <c r="Z2342" s="2">
        <v>75.17</v>
      </c>
      <c r="AA2342">
        <f t="shared" si="89"/>
        <v>-2041.6172000000004</v>
      </c>
      <c r="AB2342" s="2"/>
    </row>
    <row r="2343" spans="20:28" x14ac:dyDescent="0.25">
      <c r="T2343">
        <f t="shared" si="88"/>
        <v>7</v>
      </c>
      <c r="U2343" t="s">
        <v>199</v>
      </c>
      <c r="V2343" s="3">
        <v>40439.583333333336</v>
      </c>
      <c r="W2343" s="27">
        <v>1</v>
      </c>
      <c r="X2343" s="2">
        <v>47.83</v>
      </c>
      <c r="Y2343" s="2">
        <v>75.17</v>
      </c>
      <c r="Z2343" s="2">
        <v>75.17</v>
      </c>
      <c r="AA2343">
        <f t="shared" si="89"/>
        <v>-2055.1478000000002</v>
      </c>
      <c r="AB2343" s="2"/>
    </row>
    <row r="2344" spans="20:28" x14ac:dyDescent="0.25">
      <c r="T2344">
        <f t="shared" si="88"/>
        <v>7</v>
      </c>
      <c r="U2344" t="s">
        <v>199</v>
      </c>
      <c r="V2344" s="3">
        <v>40439.625</v>
      </c>
      <c r="W2344" s="27">
        <v>1</v>
      </c>
      <c r="X2344" s="2">
        <v>47.74</v>
      </c>
      <c r="Y2344" s="2">
        <v>75.17</v>
      </c>
      <c r="Z2344" s="2">
        <v>75.17</v>
      </c>
      <c r="AA2344">
        <f t="shared" si="89"/>
        <v>-2061.9131000000002</v>
      </c>
      <c r="AB2344" s="2"/>
    </row>
    <row r="2345" spans="20:28" x14ac:dyDescent="0.25">
      <c r="T2345">
        <f t="shared" si="88"/>
        <v>7</v>
      </c>
      <c r="U2345" t="s">
        <v>199</v>
      </c>
      <c r="V2345" s="3">
        <v>40439.666666666664</v>
      </c>
      <c r="W2345" s="27">
        <v>1</v>
      </c>
      <c r="X2345" s="2">
        <v>47.86</v>
      </c>
      <c r="Y2345" s="2">
        <v>75.17</v>
      </c>
      <c r="Z2345" s="2">
        <v>75.17</v>
      </c>
      <c r="AA2345">
        <f t="shared" si="89"/>
        <v>-2052.8927000000003</v>
      </c>
      <c r="AB2345" s="2"/>
    </row>
    <row r="2346" spans="20:28" x14ac:dyDescent="0.25">
      <c r="T2346">
        <f t="shared" si="88"/>
        <v>7</v>
      </c>
      <c r="U2346" t="s">
        <v>199</v>
      </c>
      <c r="V2346" s="3">
        <v>40439.708333333336</v>
      </c>
      <c r="W2346" s="27">
        <v>1</v>
      </c>
      <c r="X2346" s="2">
        <v>48.3</v>
      </c>
      <c r="Y2346" s="2">
        <v>75.17</v>
      </c>
      <c r="Z2346" s="2">
        <v>75.17</v>
      </c>
      <c r="AA2346">
        <f t="shared" si="89"/>
        <v>-2019.8179000000005</v>
      </c>
      <c r="AB2346" s="2"/>
    </row>
    <row r="2347" spans="20:28" x14ac:dyDescent="0.25">
      <c r="T2347">
        <f t="shared" si="88"/>
        <v>7</v>
      </c>
      <c r="U2347" t="s">
        <v>199</v>
      </c>
      <c r="V2347" s="3">
        <v>40439.75</v>
      </c>
      <c r="W2347" s="27">
        <v>1</v>
      </c>
      <c r="X2347" s="2">
        <v>48.94</v>
      </c>
      <c r="Y2347" s="2">
        <v>75.17</v>
      </c>
      <c r="Z2347" s="2">
        <v>75.17</v>
      </c>
      <c r="AA2347">
        <f t="shared" si="89"/>
        <v>-1971.7091000000003</v>
      </c>
      <c r="AB2347" s="2"/>
    </row>
    <row r="2348" spans="20:28" x14ac:dyDescent="0.25">
      <c r="T2348">
        <f t="shared" si="88"/>
        <v>7</v>
      </c>
      <c r="U2348" t="s">
        <v>199</v>
      </c>
      <c r="V2348" s="3">
        <v>40439.791666666664</v>
      </c>
      <c r="W2348" s="27">
        <v>1</v>
      </c>
      <c r="X2348" s="2">
        <v>50.16</v>
      </c>
      <c r="Y2348" s="2">
        <v>75.17</v>
      </c>
      <c r="Z2348" s="2">
        <v>75.17</v>
      </c>
      <c r="AA2348">
        <f t="shared" si="89"/>
        <v>-1880.0017000000005</v>
      </c>
      <c r="AB2348" s="2"/>
    </row>
    <row r="2349" spans="20:28" x14ac:dyDescent="0.25">
      <c r="T2349">
        <f t="shared" si="88"/>
        <v>7</v>
      </c>
      <c r="V2349" s="3">
        <v>40439.833333333336</v>
      </c>
      <c r="W2349" s="27">
        <v>1</v>
      </c>
      <c r="X2349" s="2">
        <v>50.98</v>
      </c>
      <c r="Y2349" s="2">
        <v>75.17</v>
      </c>
      <c r="Z2349" s="2">
        <v>75.17</v>
      </c>
      <c r="AA2349">
        <f t="shared" si="89"/>
        <v>-1818.3623000000005</v>
      </c>
      <c r="AB2349" s="2"/>
    </row>
    <row r="2350" spans="20:28" x14ac:dyDescent="0.25">
      <c r="T2350">
        <f t="shared" si="88"/>
        <v>7</v>
      </c>
      <c r="V2350" s="3">
        <v>40439.875</v>
      </c>
      <c r="W2350" s="27">
        <v>1</v>
      </c>
      <c r="X2350" s="2">
        <v>49</v>
      </c>
      <c r="Y2350" s="2">
        <v>75.17</v>
      </c>
      <c r="Z2350" s="2">
        <v>75.17</v>
      </c>
      <c r="AA2350">
        <f t="shared" si="89"/>
        <v>-1967.1989000000001</v>
      </c>
      <c r="AB2350" s="2"/>
    </row>
    <row r="2351" spans="20:28" x14ac:dyDescent="0.25">
      <c r="T2351">
        <f t="shared" si="88"/>
        <v>7</v>
      </c>
      <c r="V2351" s="3">
        <v>40439.916666666664</v>
      </c>
      <c r="W2351" s="27">
        <v>1</v>
      </c>
      <c r="X2351" s="2">
        <v>47.93</v>
      </c>
      <c r="Y2351" s="2">
        <v>75.17</v>
      </c>
      <c r="Z2351" s="2">
        <v>75.17</v>
      </c>
      <c r="AA2351">
        <f t="shared" si="89"/>
        <v>-2047.6308000000001</v>
      </c>
      <c r="AB2351" s="2"/>
    </row>
    <row r="2352" spans="20:28" x14ac:dyDescent="0.25">
      <c r="T2352">
        <f t="shared" si="88"/>
        <v>7</v>
      </c>
      <c r="V2352" s="3">
        <v>40439.958333333336</v>
      </c>
      <c r="W2352" s="27">
        <v>1</v>
      </c>
      <c r="X2352" s="2">
        <v>47.14</v>
      </c>
      <c r="Y2352" s="2">
        <v>75.17</v>
      </c>
      <c r="Z2352" s="2">
        <v>75.17</v>
      </c>
      <c r="AA2352">
        <f t="shared" si="89"/>
        <v>-2107.0151000000001</v>
      </c>
      <c r="AB2352" s="2"/>
    </row>
    <row r="2353" spans="20:28" x14ac:dyDescent="0.25">
      <c r="T2353">
        <f t="shared" si="88"/>
        <v>1</v>
      </c>
      <c r="V2353" s="3">
        <v>40440</v>
      </c>
      <c r="W2353" s="27">
        <v>1</v>
      </c>
      <c r="X2353" s="2">
        <v>46.99</v>
      </c>
      <c r="Y2353" s="2">
        <v>22.33</v>
      </c>
      <c r="Z2353" s="2">
        <v>22.33</v>
      </c>
      <c r="AA2353">
        <f t="shared" si="89"/>
        <v>550.65780000000007</v>
      </c>
    </row>
    <row r="2354" spans="20:28" x14ac:dyDescent="0.25">
      <c r="T2354">
        <f t="shared" si="88"/>
        <v>1</v>
      </c>
      <c r="V2354" s="3">
        <v>40440.041666666664</v>
      </c>
      <c r="W2354" s="27">
        <v>1</v>
      </c>
      <c r="X2354" s="2">
        <v>46.07</v>
      </c>
      <c r="Y2354" s="2">
        <v>22.33</v>
      </c>
      <c r="Z2354" s="2">
        <v>22.33</v>
      </c>
      <c r="AA2354">
        <f t="shared" si="89"/>
        <v>530.11419999999998</v>
      </c>
    </row>
    <row r="2355" spans="20:28" x14ac:dyDescent="0.25">
      <c r="T2355">
        <f t="shared" si="88"/>
        <v>1</v>
      </c>
      <c r="V2355" s="3">
        <v>40440.083333333336</v>
      </c>
      <c r="W2355" s="27">
        <v>1</v>
      </c>
      <c r="X2355" s="2">
        <v>45.33</v>
      </c>
      <c r="Y2355" s="2">
        <v>22.33</v>
      </c>
      <c r="Z2355" s="2">
        <v>22.33</v>
      </c>
      <c r="AA2355">
        <f t="shared" si="89"/>
        <v>513.58999999999992</v>
      </c>
      <c r="AB2355" s="2"/>
    </row>
    <row r="2356" spans="20:28" x14ac:dyDescent="0.25">
      <c r="T2356">
        <f t="shared" si="88"/>
        <v>1</v>
      </c>
      <c r="V2356" s="3">
        <v>40440.125</v>
      </c>
      <c r="W2356" s="27">
        <v>1</v>
      </c>
      <c r="X2356" s="2">
        <v>45.02</v>
      </c>
      <c r="Y2356" s="2">
        <v>22.33</v>
      </c>
      <c r="Z2356" s="2">
        <v>22.33</v>
      </c>
      <c r="AA2356">
        <f t="shared" si="89"/>
        <v>506.66770000000008</v>
      </c>
      <c r="AB2356" s="2"/>
    </row>
    <row r="2357" spans="20:28" x14ac:dyDescent="0.25">
      <c r="T2357">
        <f t="shared" si="88"/>
        <v>1</v>
      </c>
      <c r="V2357" s="3">
        <v>40440.166666666664</v>
      </c>
      <c r="W2357" s="27">
        <v>1</v>
      </c>
      <c r="X2357" s="2">
        <v>45.14</v>
      </c>
      <c r="Y2357" s="2">
        <v>22.33</v>
      </c>
      <c r="Z2357" s="2">
        <v>22.33</v>
      </c>
      <c r="AA2357">
        <f t="shared" si="89"/>
        <v>509.34730000000002</v>
      </c>
      <c r="AB2357" s="2"/>
    </row>
    <row r="2358" spans="20:28" x14ac:dyDescent="0.25">
      <c r="T2358">
        <f t="shared" si="88"/>
        <v>1</v>
      </c>
      <c r="V2358" s="3">
        <v>40440.208333333336</v>
      </c>
      <c r="W2358" s="27">
        <v>1</v>
      </c>
      <c r="X2358" s="2">
        <v>45.89</v>
      </c>
      <c r="Y2358" s="2">
        <v>22.33</v>
      </c>
      <c r="Z2358" s="2">
        <v>22.33</v>
      </c>
      <c r="AA2358">
        <f t="shared" si="89"/>
        <v>526.09479999999996</v>
      </c>
      <c r="AB2358" s="2"/>
    </row>
    <row r="2359" spans="20:28" x14ac:dyDescent="0.25">
      <c r="T2359">
        <f t="shared" si="88"/>
        <v>1</v>
      </c>
      <c r="V2359" s="3">
        <v>40440.25</v>
      </c>
      <c r="W2359" s="27">
        <v>1</v>
      </c>
      <c r="X2359" s="2">
        <v>46.08</v>
      </c>
      <c r="Y2359" s="2">
        <v>22.33</v>
      </c>
      <c r="Z2359" s="2">
        <v>22.33</v>
      </c>
      <c r="AA2359">
        <f t="shared" si="89"/>
        <v>530.33749999999998</v>
      </c>
      <c r="AB2359" s="2"/>
    </row>
    <row r="2360" spans="20:28" x14ac:dyDescent="0.25">
      <c r="T2360">
        <f t="shared" si="88"/>
        <v>1</v>
      </c>
      <c r="V2360" s="3">
        <v>40440.291666666664</v>
      </c>
      <c r="W2360" s="27">
        <v>1</v>
      </c>
      <c r="X2360" s="2">
        <v>46.55</v>
      </c>
      <c r="Y2360" s="2">
        <v>22.33</v>
      </c>
      <c r="Z2360" s="2">
        <v>22.33</v>
      </c>
      <c r="AA2360">
        <f t="shared" si="89"/>
        <v>540.83259999999996</v>
      </c>
      <c r="AB2360" s="2"/>
    </row>
    <row r="2361" spans="20:28" x14ac:dyDescent="0.25">
      <c r="T2361">
        <f t="shared" si="88"/>
        <v>1</v>
      </c>
      <c r="U2361" t="s">
        <v>199</v>
      </c>
      <c r="V2361" s="3">
        <v>40440.333333333336</v>
      </c>
      <c r="W2361" s="27">
        <v>1</v>
      </c>
      <c r="X2361" s="2">
        <v>46.96</v>
      </c>
      <c r="Y2361" s="2">
        <v>22.33</v>
      </c>
      <c r="Z2361" s="2">
        <v>22.33</v>
      </c>
      <c r="AA2361">
        <f t="shared" si="89"/>
        <v>549.98789999999997</v>
      </c>
      <c r="AB2361" s="2"/>
    </row>
    <row r="2362" spans="20:28" x14ac:dyDescent="0.25">
      <c r="T2362">
        <f t="shared" si="88"/>
        <v>1</v>
      </c>
      <c r="U2362" t="s">
        <v>199</v>
      </c>
      <c r="V2362" s="3">
        <v>40440.375</v>
      </c>
      <c r="W2362" s="27">
        <v>1</v>
      </c>
      <c r="X2362" s="2">
        <v>47.38</v>
      </c>
      <c r="Y2362" s="2">
        <v>22.33</v>
      </c>
      <c r="Z2362" s="2">
        <v>22.33</v>
      </c>
      <c r="AA2362">
        <f t="shared" si="89"/>
        <v>559.36650000000009</v>
      </c>
      <c r="AB2362" s="2"/>
    </row>
    <row r="2363" spans="20:28" x14ac:dyDescent="0.25">
      <c r="T2363">
        <f t="shared" si="88"/>
        <v>1</v>
      </c>
      <c r="U2363" t="s">
        <v>199</v>
      </c>
      <c r="V2363" s="3">
        <v>40440.416666666664</v>
      </c>
      <c r="W2363" s="27">
        <v>1</v>
      </c>
      <c r="X2363" s="2">
        <v>47.85</v>
      </c>
      <c r="Y2363" s="2">
        <v>22.33</v>
      </c>
      <c r="Z2363" s="2">
        <v>22.33</v>
      </c>
      <c r="AA2363">
        <f t="shared" si="89"/>
        <v>569.86160000000007</v>
      </c>
      <c r="AB2363" s="2"/>
    </row>
    <row r="2364" spans="20:28" x14ac:dyDescent="0.25">
      <c r="T2364">
        <f t="shared" si="88"/>
        <v>1</v>
      </c>
      <c r="U2364" t="s">
        <v>199</v>
      </c>
      <c r="V2364" s="3">
        <v>40440.458333333336</v>
      </c>
      <c r="W2364" s="27">
        <v>1</v>
      </c>
      <c r="X2364" s="2">
        <v>48.09</v>
      </c>
      <c r="Y2364" s="2">
        <v>22.33</v>
      </c>
      <c r="Z2364" s="2">
        <v>22.33</v>
      </c>
      <c r="AA2364">
        <f t="shared" si="89"/>
        <v>575.22080000000005</v>
      </c>
      <c r="AB2364" s="2"/>
    </row>
    <row r="2365" spans="20:28" x14ac:dyDescent="0.25">
      <c r="T2365">
        <f t="shared" si="88"/>
        <v>1</v>
      </c>
      <c r="U2365" t="s">
        <v>199</v>
      </c>
      <c r="V2365" s="3">
        <v>40440.5</v>
      </c>
      <c r="W2365" s="27">
        <v>1</v>
      </c>
      <c r="X2365" s="2">
        <v>48.4</v>
      </c>
      <c r="Y2365" s="2">
        <v>22.33</v>
      </c>
      <c r="Z2365" s="2">
        <v>22.33</v>
      </c>
      <c r="AA2365">
        <f t="shared" si="89"/>
        <v>582.1431</v>
      </c>
      <c r="AB2365" s="2"/>
    </row>
    <row r="2366" spans="20:28" x14ac:dyDescent="0.25">
      <c r="T2366">
        <f t="shared" si="88"/>
        <v>1</v>
      </c>
      <c r="U2366" t="s">
        <v>199</v>
      </c>
      <c r="V2366" s="3">
        <v>40440.541666666664</v>
      </c>
      <c r="W2366" s="27">
        <v>1</v>
      </c>
      <c r="X2366" s="2">
        <v>47.26</v>
      </c>
      <c r="Y2366" s="2">
        <v>22.33</v>
      </c>
      <c r="Z2366" s="2">
        <v>22.33</v>
      </c>
      <c r="AA2366">
        <f t="shared" si="89"/>
        <v>556.68689999999992</v>
      </c>
      <c r="AB2366" s="2"/>
    </row>
    <row r="2367" spans="20:28" x14ac:dyDescent="0.25">
      <c r="T2367">
        <f t="shared" si="88"/>
        <v>1</v>
      </c>
      <c r="U2367" t="s">
        <v>199</v>
      </c>
      <c r="V2367" s="3">
        <v>40440.583333333336</v>
      </c>
      <c r="W2367" s="27">
        <v>1</v>
      </c>
      <c r="X2367" s="2">
        <v>47.18</v>
      </c>
      <c r="Y2367" s="2">
        <v>22.33</v>
      </c>
      <c r="Z2367" s="2">
        <v>22.33</v>
      </c>
      <c r="AA2367">
        <f t="shared" si="89"/>
        <v>554.90049999999997</v>
      </c>
      <c r="AB2367" s="2"/>
    </row>
    <row r="2368" spans="20:28" x14ac:dyDescent="0.25">
      <c r="T2368">
        <f t="shared" si="88"/>
        <v>1</v>
      </c>
      <c r="U2368" t="s">
        <v>199</v>
      </c>
      <c r="V2368" s="3">
        <v>40440.625</v>
      </c>
      <c r="W2368" s="27">
        <v>1</v>
      </c>
      <c r="X2368" s="2">
        <v>47.15</v>
      </c>
      <c r="Y2368" s="2">
        <v>22.33</v>
      </c>
      <c r="Z2368" s="2">
        <v>22.33</v>
      </c>
      <c r="AA2368">
        <f t="shared" si="89"/>
        <v>554.23059999999998</v>
      </c>
      <c r="AB2368" s="2"/>
    </row>
    <row r="2369" spans="20:28" x14ac:dyDescent="0.25">
      <c r="T2369">
        <f t="shared" si="88"/>
        <v>1</v>
      </c>
      <c r="U2369" t="s">
        <v>199</v>
      </c>
      <c r="V2369" s="3">
        <v>40440.666666666664</v>
      </c>
      <c r="W2369" s="27">
        <v>1</v>
      </c>
      <c r="X2369" s="2">
        <v>47.26</v>
      </c>
      <c r="Y2369" s="2">
        <v>22.33</v>
      </c>
      <c r="Z2369" s="2">
        <v>22.33</v>
      </c>
      <c r="AA2369">
        <f t="shared" si="89"/>
        <v>556.68689999999992</v>
      </c>
      <c r="AB2369" s="2"/>
    </row>
    <row r="2370" spans="20:28" x14ac:dyDescent="0.25">
      <c r="T2370">
        <f t="shared" ref="T2370:T2400" si="90">WEEKDAY(V2370)</f>
        <v>1</v>
      </c>
      <c r="U2370" t="s">
        <v>199</v>
      </c>
      <c r="V2370" s="3">
        <v>40440.708333333336</v>
      </c>
      <c r="W2370" s="27">
        <v>1</v>
      </c>
      <c r="X2370" s="2">
        <v>47.72</v>
      </c>
      <c r="Y2370" s="2">
        <v>22.33</v>
      </c>
      <c r="Z2370" s="2">
        <v>22.33</v>
      </c>
      <c r="AA2370">
        <f t="shared" ref="AA2370:AA2400" si="91">W2370*Y2370*(X2370-Z2370)</f>
        <v>566.95870000000002</v>
      </c>
      <c r="AB2370" s="2"/>
    </row>
    <row r="2371" spans="20:28" x14ac:dyDescent="0.25">
      <c r="T2371">
        <f t="shared" si="90"/>
        <v>1</v>
      </c>
      <c r="U2371" t="s">
        <v>199</v>
      </c>
      <c r="V2371" s="3">
        <v>40440.75</v>
      </c>
      <c r="W2371" s="27">
        <v>1</v>
      </c>
      <c r="X2371" s="2">
        <v>48.23</v>
      </c>
      <c r="Y2371" s="2">
        <v>22.33</v>
      </c>
      <c r="Z2371" s="2">
        <v>22.33</v>
      </c>
      <c r="AA2371">
        <f t="shared" si="91"/>
        <v>578.34699999999998</v>
      </c>
      <c r="AB2371" s="2"/>
    </row>
    <row r="2372" spans="20:28" x14ac:dyDescent="0.25">
      <c r="T2372">
        <f t="shared" si="90"/>
        <v>1</v>
      </c>
      <c r="U2372" t="s">
        <v>199</v>
      </c>
      <c r="V2372" s="3">
        <v>40440.791666666664</v>
      </c>
      <c r="W2372" s="27">
        <v>1</v>
      </c>
      <c r="X2372" s="2">
        <v>49.49</v>
      </c>
      <c r="Y2372" s="2">
        <v>22.33</v>
      </c>
      <c r="Z2372" s="2">
        <v>22.33</v>
      </c>
      <c r="AA2372">
        <f t="shared" si="91"/>
        <v>606.4828</v>
      </c>
      <c r="AB2372" s="2"/>
    </row>
    <row r="2373" spans="20:28" x14ac:dyDescent="0.25">
      <c r="T2373">
        <f t="shared" si="90"/>
        <v>1</v>
      </c>
      <c r="V2373" s="3">
        <v>40440.833333333336</v>
      </c>
      <c r="W2373" s="27">
        <v>1</v>
      </c>
      <c r="X2373" s="2">
        <v>50.25</v>
      </c>
      <c r="Y2373" s="2">
        <v>22.33</v>
      </c>
      <c r="Z2373" s="2">
        <v>22.33</v>
      </c>
      <c r="AA2373">
        <f t="shared" si="91"/>
        <v>623.45359999999994</v>
      </c>
      <c r="AB2373" s="2"/>
    </row>
    <row r="2374" spans="20:28" x14ac:dyDescent="0.25">
      <c r="T2374">
        <f t="shared" si="90"/>
        <v>1</v>
      </c>
      <c r="V2374" s="3">
        <v>40440.875</v>
      </c>
      <c r="W2374" s="27">
        <v>1</v>
      </c>
      <c r="X2374" s="2">
        <v>49.38</v>
      </c>
      <c r="Y2374" s="2">
        <v>22.33</v>
      </c>
      <c r="Z2374" s="2">
        <v>22.33</v>
      </c>
      <c r="AA2374">
        <f t="shared" si="91"/>
        <v>604.02650000000006</v>
      </c>
      <c r="AB2374" s="2"/>
    </row>
    <row r="2375" spans="20:28" x14ac:dyDescent="0.25">
      <c r="T2375">
        <f t="shared" si="90"/>
        <v>1</v>
      </c>
      <c r="V2375" s="3">
        <v>40440.916666666664</v>
      </c>
      <c r="W2375" s="27">
        <v>1</v>
      </c>
      <c r="X2375" s="2">
        <v>48.16</v>
      </c>
      <c r="Y2375" s="2">
        <v>22.33</v>
      </c>
      <c r="Z2375" s="2">
        <v>22.33</v>
      </c>
      <c r="AA2375">
        <f t="shared" si="91"/>
        <v>576.7838999999999</v>
      </c>
      <c r="AB2375" s="2"/>
    </row>
    <row r="2376" spans="20:28" x14ac:dyDescent="0.25">
      <c r="T2376">
        <f t="shared" si="90"/>
        <v>1</v>
      </c>
      <c r="V2376" s="3">
        <v>40440.958333333336</v>
      </c>
      <c r="W2376" s="27">
        <v>1</v>
      </c>
      <c r="X2376" s="2">
        <v>46.78</v>
      </c>
      <c r="Y2376" s="2">
        <v>22.33</v>
      </c>
      <c r="Z2376" s="2">
        <v>22.33</v>
      </c>
      <c r="AA2376">
        <f t="shared" si="91"/>
        <v>545.96850000000006</v>
      </c>
      <c r="AB2376" s="2"/>
    </row>
    <row r="2377" spans="20:28" x14ac:dyDescent="0.25">
      <c r="T2377">
        <f t="shared" si="90"/>
        <v>2</v>
      </c>
      <c r="V2377" s="3">
        <v>40441</v>
      </c>
      <c r="W2377" s="27">
        <v>1</v>
      </c>
      <c r="X2377" s="2">
        <v>46.65</v>
      </c>
      <c r="Y2377" s="2">
        <v>72.900000000000006</v>
      </c>
      <c r="Z2377" s="2">
        <v>72.900000000000006</v>
      </c>
      <c r="AA2377">
        <f t="shared" si="91"/>
        <v>-1913.6250000000007</v>
      </c>
    </row>
    <row r="2378" spans="20:28" x14ac:dyDescent="0.25">
      <c r="T2378">
        <f t="shared" si="90"/>
        <v>2</v>
      </c>
      <c r="V2378" s="3">
        <v>40441.041666666664</v>
      </c>
      <c r="W2378" s="27">
        <v>1</v>
      </c>
      <c r="X2378" s="2">
        <v>46.18</v>
      </c>
      <c r="Y2378" s="2">
        <v>72.900000000000006</v>
      </c>
      <c r="Z2378" s="2">
        <v>72.900000000000006</v>
      </c>
      <c r="AA2378">
        <f t="shared" si="91"/>
        <v>-1947.8880000000006</v>
      </c>
    </row>
    <row r="2379" spans="20:28" x14ac:dyDescent="0.25">
      <c r="T2379">
        <f t="shared" si="90"/>
        <v>2</v>
      </c>
      <c r="V2379" s="3">
        <v>40441.083333333336</v>
      </c>
      <c r="W2379" s="27">
        <v>1</v>
      </c>
      <c r="X2379" s="2">
        <v>46.01</v>
      </c>
      <c r="Y2379" s="2">
        <v>72.900000000000006</v>
      </c>
      <c r="Z2379" s="2">
        <v>72.900000000000006</v>
      </c>
      <c r="AA2379">
        <f t="shared" si="91"/>
        <v>-1960.2810000000006</v>
      </c>
    </row>
    <row r="2380" spans="20:28" x14ac:dyDescent="0.25">
      <c r="T2380">
        <f t="shared" si="90"/>
        <v>2</v>
      </c>
      <c r="V2380" s="3">
        <v>40441.125</v>
      </c>
      <c r="W2380" s="27">
        <v>1</v>
      </c>
      <c r="X2380" s="2">
        <v>46.02</v>
      </c>
      <c r="Y2380" s="2">
        <v>72.900000000000006</v>
      </c>
      <c r="Z2380" s="2">
        <v>72.900000000000006</v>
      </c>
      <c r="AA2380">
        <f t="shared" si="91"/>
        <v>-1959.5520000000004</v>
      </c>
    </row>
    <row r="2381" spans="20:28" x14ac:dyDescent="0.25">
      <c r="T2381">
        <f t="shared" si="90"/>
        <v>2</v>
      </c>
      <c r="V2381" s="3">
        <v>40441.166666666664</v>
      </c>
      <c r="W2381" s="27">
        <v>1</v>
      </c>
      <c r="X2381" s="2">
        <v>46.61</v>
      </c>
      <c r="Y2381" s="2">
        <v>72.900000000000006</v>
      </c>
      <c r="Z2381" s="2">
        <v>72.900000000000006</v>
      </c>
      <c r="AA2381">
        <f t="shared" si="91"/>
        <v>-1916.5410000000006</v>
      </c>
    </row>
    <row r="2382" spans="20:28" x14ac:dyDescent="0.25">
      <c r="T2382">
        <f t="shared" si="90"/>
        <v>2</v>
      </c>
      <c r="V2382" s="3">
        <v>40441.208333333336</v>
      </c>
      <c r="W2382" s="27">
        <v>1</v>
      </c>
      <c r="X2382" s="2">
        <v>47.98</v>
      </c>
      <c r="Y2382" s="2">
        <v>72.900000000000006</v>
      </c>
      <c r="Z2382" s="2">
        <v>72.900000000000006</v>
      </c>
      <c r="AA2382">
        <f t="shared" si="91"/>
        <v>-1816.6680000000008</v>
      </c>
    </row>
    <row r="2383" spans="20:28" x14ac:dyDescent="0.25">
      <c r="T2383">
        <f t="shared" si="90"/>
        <v>2</v>
      </c>
      <c r="V2383" s="3">
        <v>40441.25</v>
      </c>
      <c r="W2383" s="27">
        <v>1</v>
      </c>
      <c r="X2383" s="2">
        <v>48.83</v>
      </c>
      <c r="Y2383" s="2">
        <v>72.900000000000006</v>
      </c>
      <c r="Z2383" s="2">
        <v>72.900000000000006</v>
      </c>
      <c r="AA2383">
        <f t="shared" si="91"/>
        <v>-1754.7030000000007</v>
      </c>
    </row>
    <row r="2384" spans="20:28" x14ac:dyDescent="0.25">
      <c r="T2384">
        <f t="shared" si="90"/>
        <v>2</v>
      </c>
      <c r="V2384" s="3">
        <v>40441.291666666664</v>
      </c>
      <c r="W2384" s="27">
        <v>1</v>
      </c>
      <c r="X2384" s="2">
        <v>49.61</v>
      </c>
      <c r="Y2384" s="2">
        <v>72.900000000000006</v>
      </c>
      <c r="Z2384" s="2">
        <v>72.900000000000006</v>
      </c>
      <c r="AA2384">
        <f t="shared" si="91"/>
        <v>-1697.8410000000006</v>
      </c>
    </row>
    <row r="2385" spans="20:27" x14ac:dyDescent="0.25">
      <c r="T2385">
        <f t="shared" si="90"/>
        <v>2</v>
      </c>
      <c r="U2385" t="s">
        <v>199</v>
      </c>
      <c r="V2385" s="3">
        <v>40441.333333333336</v>
      </c>
      <c r="W2385" s="27">
        <v>1</v>
      </c>
      <c r="X2385" s="2">
        <v>50.15</v>
      </c>
      <c r="Y2385" s="2">
        <v>4.43</v>
      </c>
      <c r="Z2385" s="2">
        <v>56.78</v>
      </c>
      <c r="AA2385">
        <f t="shared" si="91"/>
        <v>-29.37090000000001</v>
      </c>
    </row>
    <row r="2386" spans="20:27" x14ac:dyDescent="0.25">
      <c r="T2386">
        <f t="shared" si="90"/>
        <v>2</v>
      </c>
      <c r="U2386" t="s">
        <v>199</v>
      </c>
      <c r="V2386" s="3">
        <v>40441.375</v>
      </c>
      <c r="W2386" s="27">
        <v>1</v>
      </c>
      <c r="X2386" s="2">
        <v>49.97</v>
      </c>
      <c r="Y2386" s="2">
        <v>4.43</v>
      </c>
      <c r="Z2386" s="2">
        <v>56.78</v>
      </c>
      <c r="AA2386">
        <f t="shared" si="91"/>
        <v>-30.168300000000009</v>
      </c>
    </row>
    <row r="2387" spans="20:27" x14ac:dyDescent="0.25">
      <c r="T2387">
        <f t="shared" si="90"/>
        <v>2</v>
      </c>
      <c r="U2387" t="s">
        <v>199</v>
      </c>
      <c r="V2387" s="3">
        <v>40441.416666666664</v>
      </c>
      <c r="W2387" s="27">
        <v>1</v>
      </c>
      <c r="X2387" s="2">
        <v>49.71</v>
      </c>
      <c r="Y2387" s="2">
        <v>4.43</v>
      </c>
      <c r="Z2387" s="2">
        <v>56.78</v>
      </c>
      <c r="AA2387">
        <f t="shared" si="91"/>
        <v>-31.3201</v>
      </c>
    </row>
    <row r="2388" spans="20:27" x14ac:dyDescent="0.25">
      <c r="T2388">
        <f t="shared" si="90"/>
        <v>2</v>
      </c>
      <c r="U2388" t="s">
        <v>199</v>
      </c>
      <c r="V2388" s="3">
        <v>40441.458333333336</v>
      </c>
      <c r="W2388" s="27">
        <v>1</v>
      </c>
      <c r="X2388" s="2">
        <v>49.84</v>
      </c>
      <c r="Y2388" s="2">
        <v>4.43</v>
      </c>
      <c r="Z2388" s="2">
        <v>56.78</v>
      </c>
      <c r="AA2388">
        <f t="shared" si="91"/>
        <v>-30.744199999999989</v>
      </c>
    </row>
    <row r="2389" spans="20:27" x14ac:dyDescent="0.25">
      <c r="T2389">
        <f t="shared" si="90"/>
        <v>2</v>
      </c>
      <c r="U2389" t="s">
        <v>199</v>
      </c>
      <c r="V2389" s="3">
        <v>40441.5</v>
      </c>
      <c r="W2389" s="27">
        <v>1</v>
      </c>
      <c r="X2389" s="2">
        <v>49.61</v>
      </c>
      <c r="Y2389" s="2">
        <v>4.43</v>
      </c>
      <c r="Z2389" s="2">
        <v>56.78</v>
      </c>
      <c r="AA2389">
        <f t="shared" si="91"/>
        <v>-31.763100000000005</v>
      </c>
    </row>
    <row r="2390" spans="20:27" x14ac:dyDescent="0.25">
      <c r="T2390">
        <f t="shared" si="90"/>
        <v>2</v>
      </c>
      <c r="U2390" t="s">
        <v>199</v>
      </c>
      <c r="V2390" s="3">
        <v>40441.541666666664</v>
      </c>
      <c r="W2390" s="27">
        <v>1</v>
      </c>
      <c r="X2390" s="2">
        <v>49.21</v>
      </c>
      <c r="Y2390" s="2">
        <v>4.43</v>
      </c>
      <c r="Z2390" s="2">
        <v>56.78</v>
      </c>
      <c r="AA2390">
        <f t="shared" si="91"/>
        <v>-33.5351</v>
      </c>
    </row>
    <row r="2391" spans="20:27" x14ac:dyDescent="0.25">
      <c r="T2391">
        <f t="shared" si="90"/>
        <v>2</v>
      </c>
      <c r="U2391" t="s">
        <v>199</v>
      </c>
      <c r="V2391" s="3">
        <v>40441.583333333336</v>
      </c>
      <c r="W2391" s="27">
        <v>1</v>
      </c>
      <c r="X2391" s="2">
        <v>49.15</v>
      </c>
      <c r="Y2391" s="2">
        <v>4.43</v>
      </c>
      <c r="Z2391" s="2">
        <v>56.78</v>
      </c>
      <c r="AA2391">
        <f t="shared" si="91"/>
        <v>-33.800900000000006</v>
      </c>
    </row>
    <row r="2392" spans="20:27" x14ac:dyDescent="0.25">
      <c r="T2392">
        <f t="shared" si="90"/>
        <v>2</v>
      </c>
      <c r="U2392" t="s">
        <v>199</v>
      </c>
      <c r="V2392" s="3">
        <v>40441.625</v>
      </c>
      <c r="W2392" s="27">
        <v>1</v>
      </c>
      <c r="X2392" s="2">
        <v>49.16</v>
      </c>
      <c r="Y2392" s="2">
        <v>4.43</v>
      </c>
      <c r="Z2392" s="2">
        <v>56.78</v>
      </c>
      <c r="AA2392">
        <f t="shared" si="91"/>
        <v>-33.75660000000002</v>
      </c>
    </row>
    <row r="2393" spans="20:27" x14ac:dyDescent="0.25">
      <c r="T2393">
        <f t="shared" si="90"/>
        <v>2</v>
      </c>
      <c r="U2393" t="s">
        <v>199</v>
      </c>
      <c r="V2393" s="3">
        <v>40441.666666666664</v>
      </c>
      <c r="W2393" s="27">
        <v>1</v>
      </c>
      <c r="X2393" s="2">
        <v>49.13</v>
      </c>
      <c r="Y2393" s="2">
        <v>4.43</v>
      </c>
      <c r="Z2393" s="2">
        <v>56.78</v>
      </c>
      <c r="AA2393">
        <f t="shared" si="91"/>
        <v>-33.889499999999991</v>
      </c>
    </row>
    <row r="2394" spans="20:27" x14ac:dyDescent="0.25">
      <c r="T2394">
        <f t="shared" si="90"/>
        <v>2</v>
      </c>
      <c r="U2394" t="s">
        <v>199</v>
      </c>
      <c r="V2394" s="3">
        <v>40441.708333333336</v>
      </c>
      <c r="W2394" s="27">
        <v>1</v>
      </c>
      <c r="X2394" s="2">
        <v>49</v>
      </c>
      <c r="Y2394" s="2">
        <v>4.43</v>
      </c>
      <c r="Z2394" s="2">
        <v>56.78</v>
      </c>
      <c r="AA2394">
        <f t="shared" si="91"/>
        <v>-34.465400000000002</v>
      </c>
    </row>
    <row r="2395" spans="20:27" x14ac:dyDescent="0.25">
      <c r="T2395">
        <f t="shared" si="90"/>
        <v>2</v>
      </c>
      <c r="U2395" t="s">
        <v>199</v>
      </c>
      <c r="V2395" s="3">
        <v>40441.75</v>
      </c>
      <c r="W2395" s="27">
        <v>1</v>
      </c>
      <c r="X2395" s="2">
        <v>49.31</v>
      </c>
      <c r="Y2395" s="2">
        <v>4.43</v>
      </c>
      <c r="Z2395" s="2">
        <v>56.78</v>
      </c>
      <c r="AA2395">
        <f t="shared" si="91"/>
        <v>-33.092099999999995</v>
      </c>
    </row>
    <row r="2396" spans="20:27" x14ac:dyDescent="0.25">
      <c r="T2396">
        <f t="shared" si="90"/>
        <v>2</v>
      </c>
      <c r="U2396" t="s">
        <v>199</v>
      </c>
      <c r="V2396" s="3">
        <v>40441.791666666664</v>
      </c>
      <c r="W2396" s="27">
        <v>1</v>
      </c>
      <c r="X2396" s="2">
        <v>49.81</v>
      </c>
      <c r="Y2396" s="2">
        <v>4.43</v>
      </c>
      <c r="Z2396" s="2">
        <v>56.78</v>
      </c>
      <c r="AA2396">
        <f t="shared" si="91"/>
        <v>-30.877099999999992</v>
      </c>
    </row>
    <row r="2397" spans="20:27" x14ac:dyDescent="0.25">
      <c r="T2397">
        <f t="shared" si="90"/>
        <v>2</v>
      </c>
      <c r="V2397" s="3">
        <v>40441.833333333336</v>
      </c>
      <c r="W2397" s="27">
        <v>1</v>
      </c>
      <c r="X2397" s="2">
        <v>49.97</v>
      </c>
      <c r="Y2397" s="2">
        <v>72.900000000000006</v>
      </c>
      <c r="Z2397" s="2">
        <v>72.900000000000006</v>
      </c>
      <c r="AA2397">
        <f t="shared" si="91"/>
        <v>-1671.5970000000007</v>
      </c>
    </row>
    <row r="2398" spans="20:27" x14ac:dyDescent="0.25">
      <c r="T2398">
        <f t="shared" si="90"/>
        <v>2</v>
      </c>
      <c r="V2398" s="3">
        <v>40441.875</v>
      </c>
      <c r="W2398" s="27">
        <v>1</v>
      </c>
      <c r="X2398" s="2">
        <v>49.23</v>
      </c>
      <c r="Y2398" s="2">
        <v>72.900000000000006</v>
      </c>
      <c r="Z2398" s="2">
        <v>72.900000000000006</v>
      </c>
      <c r="AA2398">
        <f t="shared" si="91"/>
        <v>-1725.5430000000008</v>
      </c>
    </row>
    <row r="2399" spans="20:27" x14ac:dyDescent="0.25">
      <c r="T2399">
        <f t="shared" si="90"/>
        <v>2</v>
      </c>
      <c r="V2399" s="3">
        <v>40441.916666666664</v>
      </c>
      <c r="W2399" s="27">
        <v>1</v>
      </c>
      <c r="X2399" s="2">
        <v>48.22</v>
      </c>
      <c r="Y2399" s="2">
        <v>72.900000000000006</v>
      </c>
      <c r="Z2399" s="2">
        <v>72.900000000000006</v>
      </c>
      <c r="AA2399">
        <f t="shared" si="91"/>
        <v>-1799.1720000000007</v>
      </c>
    </row>
    <row r="2400" spans="20:27" x14ac:dyDescent="0.25">
      <c r="T2400">
        <f t="shared" si="90"/>
        <v>2</v>
      </c>
      <c r="V2400" s="3">
        <v>40441.958333333336</v>
      </c>
      <c r="W2400" s="27">
        <v>1</v>
      </c>
      <c r="X2400" s="2">
        <v>47</v>
      </c>
      <c r="Y2400" s="2">
        <v>72.900000000000006</v>
      </c>
      <c r="Z2400" s="2">
        <v>72.900000000000006</v>
      </c>
      <c r="AA2400">
        <f t="shared" si="91"/>
        <v>-1888.1100000000006</v>
      </c>
    </row>
    <row r="2401" spans="22:24" x14ac:dyDescent="0.25">
      <c r="V2401" s="3"/>
      <c r="W2401" s="27"/>
      <c r="X2401" s="2"/>
    </row>
    <row r="2402" spans="22:24" x14ac:dyDescent="0.25">
      <c r="V2402" s="3"/>
      <c r="W2402" s="27"/>
      <c r="X2402" s="2"/>
    </row>
    <row r="2403" spans="22:24" x14ac:dyDescent="0.25">
      <c r="V2403" s="3"/>
      <c r="W2403" s="27"/>
      <c r="X2403" s="2"/>
    </row>
    <row r="2404" spans="22:24" x14ac:dyDescent="0.25">
      <c r="V2404" s="3"/>
      <c r="W2404" s="27"/>
      <c r="X2404" s="2"/>
    </row>
    <row r="2405" spans="22:24" x14ac:dyDescent="0.25">
      <c r="V2405" s="3"/>
      <c r="W2405" s="27"/>
      <c r="X2405" s="2"/>
    </row>
    <row r="2406" spans="22:24" x14ac:dyDescent="0.25">
      <c r="V2406" s="3"/>
      <c r="W2406" s="27"/>
      <c r="X2406" s="2"/>
    </row>
    <row r="2407" spans="22:24" x14ac:dyDescent="0.25">
      <c r="V2407" s="3"/>
      <c r="W2407" s="27"/>
      <c r="X2407" s="2"/>
    </row>
    <row r="2408" spans="22:24" x14ac:dyDescent="0.25">
      <c r="V2408" s="3"/>
      <c r="W2408" s="27"/>
      <c r="X2408" s="2"/>
    </row>
    <row r="2409" spans="22:24" x14ac:dyDescent="0.25">
      <c r="V2409" s="3"/>
      <c r="W2409" s="27"/>
      <c r="X2409" s="2"/>
    </row>
    <row r="2410" spans="22:24" x14ac:dyDescent="0.25">
      <c r="V2410" s="3"/>
      <c r="W2410" s="27"/>
      <c r="X2410" s="2"/>
    </row>
    <row r="2411" spans="22:24" x14ac:dyDescent="0.25">
      <c r="V2411" s="3"/>
      <c r="W2411" s="27"/>
      <c r="X2411" s="2"/>
    </row>
    <row r="2412" spans="22:24" x14ac:dyDescent="0.25">
      <c r="V2412" s="3"/>
      <c r="W2412" s="27"/>
      <c r="X2412" s="2"/>
    </row>
    <row r="2413" spans="22:24" x14ac:dyDescent="0.25">
      <c r="V2413" s="3"/>
      <c r="W2413" s="27"/>
      <c r="X2413" s="2"/>
    </row>
    <row r="2414" spans="22:24" x14ac:dyDescent="0.25">
      <c r="V2414" s="3"/>
      <c r="W2414" s="27"/>
      <c r="X2414" s="2"/>
    </row>
    <row r="2415" spans="22:24" x14ac:dyDescent="0.25">
      <c r="V2415" s="3"/>
      <c r="W2415" s="27"/>
      <c r="X2415" s="2"/>
    </row>
    <row r="2416" spans="22:24" x14ac:dyDescent="0.25">
      <c r="V2416" s="3"/>
      <c r="W2416" s="27"/>
      <c r="X2416" s="2"/>
    </row>
    <row r="2417" spans="22:24" x14ac:dyDescent="0.25">
      <c r="V2417" s="3"/>
      <c r="W2417" s="27"/>
      <c r="X2417" s="2"/>
    </row>
    <row r="2418" spans="22:24" x14ac:dyDescent="0.25">
      <c r="V2418" s="3"/>
      <c r="W2418" s="27"/>
      <c r="X2418" s="2"/>
    </row>
    <row r="2419" spans="22:24" x14ac:dyDescent="0.25">
      <c r="V2419" s="3"/>
      <c r="W2419" s="27"/>
      <c r="X2419" s="2"/>
    </row>
    <row r="2420" spans="22:24" x14ac:dyDescent="0.25">
      <c r="V2420" s="3"/>
      <c r="W2420" s="27"/>
      <c r="X2420" s="2"/>
    </row>
    <row r="2421" spans="22:24" x14ac:dyDescent="0.25">
      <c r="V2421" s="3"/>
      <c r="W2421" s="27"/>
      <c r="X2421" s="2"/>
    </row>
    <row r="2422" spans="22:24" x14ac:dyDescent="0.25">
      <c r="V2422" s="3"/>
      <c r="W2422" s="27"/>
      <c r="X2422" s="2"/>
    </row>
    <row r="2423" spans="22:24" x14ac:dyDescent="0.25">
      <c r="V2423" s="3"/>
      <c r="W2423" s="27"/>
      <c r="X2423" s="2"/>
    </row>
    <row r="2424" spans="22:24" x14ac:dyDescent="0.25">
      <c r="V2424" s="3"/>
      <c r="W2424" s="27"/>
      <c r="X2424" s="2"/>
    </row>
    <row r="2425" spans="22:24" x14ac:dyDescent="0.25">
      <c r="V2425" s="3"/>
      <c r="W2425" s="27"/>
      <c r="X2425" s="2"/>
    </row>
    <row r="2426" spans="22:24" x14ac:dyDescent="0.25">
      <c r="V2426" s="3"/>
      <c r="W2426" s="27"/>
      <c r="X2426" s="2"/>
    </row>
    <row r="2427" spans="22:24" x14ac:dyDescent="0.25">
      <c r="V2427" s="3"/>
      <c r="W2427" s="27"/>
      <c r="X2427" s="2"/>
    </row>
    <row r="2428" spans="22:24" x14ac:dyDescent="0.25">
      <c r="V2428" s="3"/>
      <c r="W2428" s="27"/>
      <c r="X2428" s="2"/>
    </row>
    <row r="2429" spans="22:24" x14ac:dyDescent="0.25">
      <c r="V2429" s="3"/>
      <c r="W2429" s="27"/>
      <c r="X2429" s="2"/>
    </row>
    <row r="2430" spans="22:24" x14ac:dyDescent="0.25">
      <c r="V2430" s="3"/>
      <c r="W2430" s="27"/>
      <c r="X2430" s="2"/>
    </row>
    <row r="2431" spans="22:24" x14ac:dyDescent="0.25">
      <c r="V2431" s="3"/>
      <c r="W2431" s="27"/>
      <c r="X2431" s="2"/>
    </row>
    <row r="2432" spans="22:24" x14ac:dyDescent="0.25">
      <c r="V2432" s="3"/>
      <c r="W2432" s="27"/>
      <c r="X2432" s="2"/>
    </row>
    <row r="2433" spans="22:24" x14ac:dyDescent="0.25">
      <c r="V2433" s="3"/>
      <c r="W2433" s="27"/>
      <c r="X2433" s="2"/>
    </row>
    <row r="2434" spans="22:24" x14ac:dyDescent="0.25">
      <c r="V2434" s="3"/>
      <c r="W2434" s="27"/>
      <c r="X2434" s="2"/>
    </row>
    <row r="2435" spans="22:24" x14ac:dyDescent="0.25">
      <c r="V2435" s="3"/>
      <c r="W2435" s="27"/>
      <c r="X2435" s="2"/>
    </row>
    <row r="2436" spans="22:24" x14ac:dyDescent="0.25">
      <c r="V2436" s="3"/>
      <c r="W2436" s="27"/>
      <c r="X2436" s="2"/>
    </row>
    <row r="2437" spans="22:24" x14ac:dyDescent="0.25">
      <c r="V2437" s="3"/>
      <c r="W2437" s="27"/>
      <c r="X2437" s="2"/>
    </row>
    <row r="2438" spans="22:24" x14ac:dyDescent="0.25">
      <c r="V2438" s="3"/>
      <c r="W2438" s="27"/>
      <c r="X2438" s="2"/>
    </row>
    <row r="2439" spans="22:24" x14ac:dyDescent="0.25">
      <c r="V2439" s="3"/>
      <c r="W2439" s="27"/>
      <c r="X2439" s="2"/>
    </row>
    <row r="2440" spans="22:24" x14ac:dyDescent="0.25">
      <c r="V2440" s="3"/>
      <c r="W2440" s="27"/>
      <c r="X2440" s="2"/>
    </row>
    <row r="2441" spans="22:24" x14ac:dyDescent="0.25">
      <c r="V2441" s="3"/>
      <c r="W2441" s="27"/>
      <c r="X2441" s="2"/>
    </row>
    <row r="2442" spans="22:24" x14ac:dyDescent="0.25">
      <c r="V2442" s="3"/>
      <c r="W2442" s="27"/>
      <c r="X2442" s="2"/>
    </row>
    <row r="2443" spans="22:24" x14ac:dyDescent="0.25">
      <c r="V2443" s="3"/>
      <c r="W2443" s="27"/>
      <c r="X2443" s="2"/>
    </row>
    <row r="2444" spans="22:24" x14ac:dyDescent="0.25">
      <c r="V2444" s="3"/>
      <c r="W2444" s="27"/>
      <c r="X2444" s="2"/>
    </row>
    <row r="2445" spans="22:24" x14ac:dyDescent="0.25">
      <c r="V2445" s="3"/>
      <c r="W2445" s="27"/>
      <c r="X2445" s="2"/>
    </row>
    <row r="2446" spans="22:24" x14ac:dyDescent="0.25">
      <c r="V2446" s="3"/>
      <c r="W2446" s="27"/>
      <c r="X2446" s="2"/>
    </row>
    <row r="2447" spans="22:24" x14ac:dyDescent="0.25">
      <c r="V2447" s="3"/>
      <c r="W2447" s="27"/>
      <c r="X2447" s="2"/>
    </row>
    <row r="2448" spans="22:24" x14ac:dyDescent="0.25">
      <c r="V2448" s="3"/>
      <c r="W2448" s="27"/>
      <c r="X2448" s="2"/>
    </row>
    <row r="2449" spans="22:24" x14ac:dyDescent="0.25">
      <c r="V2449" s="3"/>
      <c r="W2449" s="27"/>
      <c r="X2449" s="2"/>
    </row>
    <row r="2450" spans="22:24" x14ac:dyDescent="0.25">
      <c r="V2450" s="3"/>
      <c r="W2450" s="27"/>
      <c r="X2450" s="2"/>
    </row>
    <row r="2451" spans="22:24" x14ac:dyDescent="0.25">
      <c r="V2451" s="3"/>
      <c r="W2451" s="27"/>
      <c r="X2451" s="2"/>
    </row>
    <row r="2452" spans="22:24" x14ac:dyDescent="0.25">
      <c r="V2452" s="3"/>
      <c r="W2452" s="27"/>
      <c r="X2452" s="2"/>
    </row>
    <row r="2453" spans="22:24" x14ac:dyDescent="0.25">
      <c r="V2453" s="3"/>
      <c r="W2453" s="27"/>
      <c r="X2453" s="2"/>
    </row>
    <row r="2454" spans="22:24" x14ac:dyDescent="0.25">
      <c r="V2454" s="3"/>
      <c r="W2454" s="27"/>
      <c r="X2454" s="2"/>
    </row>
    <row r="2455" spans="22:24" x14ac:dyDescent="0.25">
      <c r="V2455" s="3"/>
      <c r="W2455" s="27"/>
      <c r="X2455" s="2"/>
    </row>
    <row r="2456" spans="22:24" x14ac:dyDescent="0.25">
      <c r="V2456" s="3"/>
      <c r="W2456" s="27"/>
      <c r="X2456" s="2"/>
    </row>
    <row r="2457" spans="22:24" x14ac:dyDescent="0.25">
      <c r="V2457" s="3"/>
      <c r="W2457" s="27"/>
      <c r="X2457" s="2"/>
    </row>
    <row r="2458" spans="22:24" x14ac:dyDescent="0.25">
      <c r="V2458" s="3"/>
      <c r="W2458" s="27"/>
      <c r="X2458" s="2"/>
    </row>
    <row r="2459" spans="22:24" x14ac:dyDescent="0.25">
      <c r="V2459" s="3"/>
      <c r="W2459" s="27"/>
      <c r="X2459" s="2"/>
    </row>
    <row r="2460" spans="22:24" x14ac:dyDescent="0.25">
      <c r="V2460" s="3"/>
      <c r="W2460" s="27"/>
      <c r="X2460" s="2"/>
    </row>
    <row r="2461" spans="22:24" x14ac:dyDescent="0.25">
      <c r="V2461" s="3"/>
      <c r="W2461" s="27"/>
      <c r="X2461" s="2"/>
    </row>
    <row r="2462" spans="22:24" x14ac:dyDescent="0.25">
      <c r="V2462" s="3"/>
      <c r="W2462" s="27"/>
      <c r="X2462" s="2"/>
    </row>
    <row r="2463" spans="22:24" x14ac:dyDescent="0.25">
      <c r="V2463" s="3"/>
      <c r="W2463" s="27"/>
      <c r="X2463" s="2"/>
    </row>
    <row r="2464" spans="22:24" x14ac:dyDescent="0.25">
      <c r="V2464" s="3"/>
      <c r="W2464" s="27"/>
      <c r="X2464" s="2"/>
    </row>
    <row r="2465" spans="22:24" x14ac:dyDescent="0.25">
      <c r="V2465" s="3"/>
      <c r="W2465" s="27"/>
      <c r="X2465" s="2"/>
    </row>
    <row r="2466" spans="22:24" x14ac:dyDescent="0.25">
      <c r="V2466" s="3"/>
      <c r="W2466" s="27"/>
      <c r="X2466" s="2"/>
    </row>
    <row r="2467" spans="22:24" x14ac:dyDescent="0.25">
      <c r="V2467" s="3"/>
      <c r="W2467" s="27"/>
      <c r="X2467" s="2"/>
    </row>
    <row r="2468" spans="22:24" x14ac:dyDescent="0.25">
      <c r="V2468" s="3"/>
      <c r="W2468" s="27"/>
      <c r="X2468" s="2"/>
    </row>
    <row r="2469" spans="22:24" x14ac:dyDescent="0.25">
      <c r="V2469" s="3"/>
      <c r="W2469" s="27"/>
      <c r="X2469" s="2"/>
    </row>
    <row r="2470" spans="22:24" x14ac:dyDescent="0.25">
      <c r="V2470" s="3"/>
      <c r="W2470" s="27"/>
      <c r="X2470" s="2"/>
    </row>
    <row r="2471" spans="22:24" x14ac:dyDescent="0.25">
      <c r="V2471" s="3"/>
      <c r="W2471" s="27"/>
      <c r="X2471" s="2"/>
    </row>
    <row r="2472" spans="22:24" x14ac:dyDescent="0.25">
      <c r="V2472" s="3"/>
      <c r="W2472" s="27"/>
      <c r="X2472" s="2"/>
    </row>
    <row r="2473" spans="22:24" x14ac:dyDescent="0.25">
      <c r="V2473" s="3"/>
      <c r="W2473" s="27"/>
      <c r="X2473" s="2"/>
    </row>
    <row r="2474" spans="22:24" x14ac:dyDescent="0.25">
      <c r="V2474" s="3"/>
      <c r="W2474" s="27"/>
      <c r="X2474" s="2"/>
    </row>
    <row r="2475" spans="22:24" x14ac:dyDescent="0.25">
      <c r="V2475" s="3"/>
      <c r="W2475" s="27"/>
      <c r="X2475" s="2"/>
    </row>
    <row r="2476" spans="22:24" x14ac:dyDescent="0.25">
      <c r="V2476" s="3"/>
      <c r="W2476" s="27"/>
      <c r="X2476" s="2"/>
    </row>
    <row r="2477" spans="22:24" x14ac:dyDescent="0.25">
      <c r="V2477" s="3"/>
      <c r="W2477" s="27"/>
      <c r="X2477" s="2"/>
    </row>
    <row r="2478" spans="22:24" x14ac:dyDescent="0.25">
      <c r="V2478" s="3"/>
      <c r="W2478" s="27"/>
      <c r="X2478" s="2"/>
    </row>
    <row r="2479" spans="22:24" x14ac:dyDescent="0.25">
      <c r="V2479" s="3"/>
      <c r="W2479" s="27"/>
      <c r="X2479" s="2"/>
    </row>
    <row r="2480" spans="22:24" x14ac:dyDescent="0.25">
      <c r="V2480" s="3"/>
      <c r="W2480" s="27"/>
      <c r="X2480" s="2"/>
    </row>
    <row r="2481" spans="22:24" x14ac:dyDescent="0.25">
      <c r="V2481" s="3"/>
      <c r="W2481" s="27"/>
      <c r="X2481" s="2"/>
    </row>
    <row r="2482" spans="22:24" x14ac:dyDescent="0.25">
      <c r="V2482" s="3"/>
      <c r="W2482" s="27"/>
      <c r="X2482" s="2"/>
    </row>
    <row r="2483" spans="22:24" x14ac:dyDescent="0.25">
      <c r="V2483" s="3"/>
      <c r="W2483" s="27"/>
      <c r="X2483" s="2"/>
    </row>
    <row r="2484" spans="22:24" x14ac:dyDescent="0.25">
      <c r="V2484" s="3"/>
      <c r="W2484" s="27"/>
      <c r="X2484" s="2"/>
    </row>
    <row r="2485" spans="22:24" x14ac:dyDescent="0.25">
      <c r="V2485" s="3"/>
      <c r="W2485" s="27"/>
      <c r="X2485" s="2"/>
    </row>
    <row r="2486" spans="22:24" x14ac:dyDescent="0.25">
      <c r="V2486" s="3"/>
      <c r="W2486" s="27"/>
      <c r="X2486" s="2"/>
    </row>
    <row r="2487" spans="22:24" x14ac:dyDescent="0.25">
      <c r="V2487" s="3"/>
      <c r="W2487" s="27"/>
      <c r="X2487" s="2"/>
    </row>
    <row r="2488" spans="22:24" x14ac:dyDescent="0.25">
      <c r="V2488" s="3"/>
      <c r="W2488" s="27"/>
      <c r="X2488" s="2"/>
    </row>
    <row r="2489" spans="22:24" x14ac:dyDescent="0.25">
      <c r="V2489" s="3"/>
      <c r="W2489" s="27"/>
      <c r="X2489" s="2"/>
    </row>
    <row r="2490" spans="22:24" x14ac:dyDescent="0.25">
      <c r="V2490" s="3"/>
      <c r="W2490" s="27"/>
      <c r="X2490" s="2"/>
    </row>
    <row r="2491" spans="22:24" x14ac:dyDescent="0.25">
      <c r="V2491" s="3"/>
      <c r="W2491" s="27"/>
      <c r="X2491" s="2"/>
    </row>
    <row r="2492" spans="22:24" x14ac:dyDescent="0.25">
      <c r="V2492" s="3"/>
      <c r="W2492" s="27"/>
      <c r="X2492" s="2"/>
    </row>
    <row r="2493" spans="22:24" x14ac:dyDescent="0.25">
      <c r="V2493" s="3"/>
      <c r="W2493" s="27"/>
      <c r="X2493" s="2"/>
    </row>
    <row r="2494" spans="22:24" x14ac:dyDescent="0.25">
      <c r="V2494" s="3"/>
      <c r="W2494" s="27"/>
      <c r="X2494" s="2"/>
    </row>
    <row r="2495" spans="22:24" x14ac:dyDescent="0.25">
      <c r="V2495" s="3"/>
      <c r="W2495" s="27"/>
      <c r="X2495" s="2"/>
    </row>
    <row r="2496" spans="22:24" x14ac:dyDescent="0.25">
      <c r="V2496" s="3"/>
      <c r="W2496" s="27"/>
      <c r="X2496" s="2"/>
    </row>
    <row r="2497" spans="22:24" x14ac:dyDescent="0.25">
      <c r="V2497" s="3"/>
      <c r="W2497" s="27"/>
      <c r="X2497" s="2"/>
    </row>
    <row r="2498" spans="22:24" x14ac:dyDescent="0.25">
      <c r="V2498" s="3"/>
      <c r="W2498" s="27"/>
      <c r="X2498" s="2"/>
    </row>
    <row r="2499" spans="22:24" x14ac:dyDescent="0.25">
      <c r="V2499" s="3"/>
      <c r="W2499" s="27"/>
      <c r="X2499" s="2"/>
    </row>
    <row r="2500" spans="22:24" x14ac:dyDescent="0.25">
      <c r="V2500" s="3"/>
      <c r="W2500" s="27"/>
      <c r="X2500" s="2"/>
    </row>
    <row r="2501" spans="22:24" x14ac:dyDescent="0.25">
      <c r="V2501" s="3"/>
      <c r="W2501" s="27"/>
      <c r="X2501" s="2"/>
    </row>
    <row r="2502" spans="22:24" x14ac:dyDescent="0.25">
      <c r="V2502" s="3"/>
      <c r="W2502" s="27"/>
      <c r="X2502" s="2"/>
    </row>
    <row r="2503" spans="22:24" x14ac:dyDescent="0.25">
      <c r="V2503" s="3"/>
      <c r="W2503" s="27"/>
      <c r="X2503" s="2"/>
    </row>
    <row r="2504" spans="22:24" x14ac:dyDescent="0.25">
      <c r="V2504" s="3"/>
      <c r="W2504" s="27"/>
      <c r="X2504" s="2"/>
    </row>
    <row r="2505" spans="22:24" x14ac:dyDescent="0.25">
      <c r="V2505" s="3"/>
      <c r="W2505" s="27"/>
      <c r="X2505" s="2"/>
    </row>
    <row r="2506" spans="22:24" x14ac:dyDescent="0.25">
      <c r="V2506" s="3"/>
      <c r="W2506" s="27"/>
      <c r="X2506" s="2"/>
    </row>
    <row r="2507" spans="22:24" x14ac:dyDescent="0.25">
      <c r="V2507" s="3"/>
      <c r="W2507" s="27"/>
      <c r="X2507" s="2"/>
    </row>
    <row r="2508" spans="22:24" x14ac:dyDescent="0.25">
      <c r="V2508" s="3"/>
      <c r="W2508" s="27"/>
      <c r="X2508" s="2"/>
    </row>
    <row r="2509" spans="22:24" x14ac:dyDescent="0.25">
      <c r="V2509" s="3"/>
      <c r="W2509" s="27"/>
      <c r="X2509" s="2"/>
    </row>
    <row r="2510" spans="22:24" x14ac:dyDescent="0.25">
      <c r="V2510" s="3"/>
      <c r="W2510" s="27"/>
      <c r="X2510" s="2"/>
    </row>
    <row r="2511" spans="22:24" x14ac:dyDescent="0.25">
      <c r="V2511" s="3"/>
      <c r="W2511" s="27"/>
      <c r="X2511" s="2"/>
    </row>
    <row r="2512" spans="22:24" x14ac:dyDescent="0.25">
      <c r="V2512" s="3"/>
      <c r="W2512" s="27"/>
      <c r="X2512" s="2"/>
    </row>
    <row r="2513" spans="22:24" x14ac:dyDescent="0.25">
      <c r="V2513" s="3"/>
      <c r="W2513" s="27"/>
      <c r="X2513" s="2"/>
    </row>
    <row r="2514" spans="22:24" x14ac:dyDescent="0.25">
      <c r="V2514" s="3"/>
      <c r="W2514" s="27"/>
      <c r="X2514" s="2"/>
    </row>
    <row r="2515" spans="22:24" x14ac:dyDescent="0.25">
      <c r="V2515" s="3"/>
      <c r="W2515" s="27"/>
      <c r="X2515" s="2"/>
    </row>
    <row r="2516" spans="22:24" x14ac:dyDescent="0.25">
      <c r="V2516" s="3"/>
      <c r="W2516" s="27"/>
      <c r="X2516" s="2"/>
    </row>
    <row r="2517" spans="22:24" x14ac:dyDescent="0.25">
      <c r="V2517" s="3"/>
      <c r="W2517" s="27"/>
      <c r="X2517" s="2"/>
    </row>
    <row r="2518" spans="22:24" x14ac:dyDescent="0.25">
      <c r="V2518" s="3"/>
      <c r="W2518" s="27"/>
      <c r="X2518" s="2"/>
    </row>
    <row r="2519" spans="22:24" x14ac:dyDescent="0.25">
      <c r="V2519" s="3"/>
      <c r="W2519" s="27"/>
      <c r="X2519" s="2"/>
    </row>
    <row r="2520" spans="22:24" x14ac:dyDescent="0.25">
      <c r="V2520" s="3"/>
      <c r="W2520" s="27"/>
      <c r="X2520" s="2"/>
    </row>
    <row r="2521" spans="22:24" x14ac:dyDescent="0.25">
      <c r="V2521" s="3"/>
      <c r="W2521" s="27"/>
      <c r="X2521" s="2"/>
    </row>
    <row r="2522" spans="22:24" x14ac:dyDescent="0.25">
      <c r="V2522" s="3"/>
      <c r="W2522" s="27"/>
      <c r="X2522" s="2"/>
    </row>
    <row r="2523" spans="22:24" x14ac:dyDescent="0.25">
      <c r="V2523" s="3"/>
      <c r="W2523" s="27"/>
      <c r="X2523" s="2"/>
    </row>
    <row r="2524" spans="22:24" x14ac:dyDescent="0.25">
      <c r="V2524" s="3"/>
      <c r="W2524" s="27"/>
      <c r="X2524" s="2"/>
    </row>
    <row r="2525" spans="22:24" x14ac:dyDescent="0.25">
      <c r="V2525" s="3"/>
      <c r="W2525" s="27"/>
      <c r="X2525" s="2"/>
    </row>
    <row r="2526" spans="22:24" x14ac:dyDescent="0.25">
      <c r="V2526" s="3"/>
      <c r="W2526" s="27"/>
      <c r="X2526" s="2"/>
    </row>
    <row r="2527" spans="22:24" x14ac:dyDescent="0.25">
      <c r="V2527" s="3"/>
      <c r="W2527" s="27"/>
      <c r="X2527" s="2"/>
    </row>
    <row r="2528" spans="22:24" x14ac:dyDescent="0.25">
      <c r="V2528" s="3"/>
      <c r="W2528" s="27"/>
      <c r="X2528" s="2"/>
    </row>
    <row r="2529" spans="22:24" x14ac:dyDescent="0.25">
      <c r="V2529" s="3"/>
      <c r="W2529" s="27"/>
      <c r="X2529" s="2"/>
    </row>
    <row r="2530" spans="22:24" x14ac:dyDescent="0.25">
      <c r="V2530" s="3"/>
      <c r="W2530" s="27"/>
      <c r="X2530" s="2"/>
    </row>
    <row r="2531" spans="22:24" x14ac:dyDescent="0.25">
      <c r="V2531" s="3"/>
      <c r="W2531" s="27"/>
      <c r="X2531" s="2"/>
    </row>
    <row r="2532" spans="22:24" x14ac:dyDescent="0.25">
      <c r="V2532" s="3"/>
      <c r="W2532" s="27"/>
      <c r="X2532" s="2"/>
    </row>
    <row r="2533" spans="22:24" x14ac:dyDescent="0.25">
      <c r="V2533" s="3"/>
      <c r="W2533" s="27"/>
      <c r="X2533" s="2"/>
    </row>
    <row r="2534" spans="22:24" x14ac:dyDescent="0.25">
      <c r="V2534" s="3"/>
      <c r="W2534" s="27"/>
      <c r="X2534" s="2"/>
    </row>
    <row r="2535" spans="22:24" x14ac:dyDescent="0.25">
      <c r="V2535" s="3"/>
      <c r="W2535" s="27"/>
      <c r="X2535" s="2"/>
    </row>
    <row r="2536" spans="22:24" x14ac:dyDescent="0.25">
      <c r="V2536" s="3"/>
      <c r="W2536" s="27"/>
      <c r="X2536" s="2"/>
    </row>
    <row r="2537" spans="22:24" x14ac:dyDescent="0.25">
      <c r="V2537" s="3"/>
      <c r="W2537" s="27"/>
      <c r="X2537" s="2"/>
    </row>
    <row r="2538" spans="22:24" x14ac:dyDescent="0.25">
      <c r="V2538" s="3"/>
      <c r="W2538" s="27"/>
      <c r="X2538" s="2"/>
    </row>
    <row r="2539" spans="22:24" x14ac:dyDescent="0.25">
      <c r="V2539" s="3"/>
      <c r="W2539" s="27"/>
      <c r="X2539" s="2"/>
    </row>
    <row r="2540" spans="22:24" x14ac:dyDescent="0.25">
      <c r="V2540" s="3"/>
      <c r="W2540" s="27"/>
      <c r="X2540" s="2"/>
    </row>
    <row r="2541" spans="22:24" x14ac:dyDescent="0.25">
      <c r="V2541" s="3"/>
      <c r="W2541" s="27"/>
      <c r="X2541" s="2"/>
    </row>
    <row r="2542" spans="22:24" x14ac:dyDescent="0.25">
      <c r="V2542" s="3"/>
      <c r="W2542" s="27"/>
      <c r="X2542" s="2"/>
    </row>
    <row r="2543" spans="22:24" x14ac:dyDescent="0.25">
      <c r="V2543" s="3"/>
      <c r="W2543" s="27"/>
      <c r="X2543" s="2"/>
    </row>
    <row r="2544" spans="22:24" x14ac:dyDescent="0.25">
      <c r="V2544" s="3"/>
      <c r="W2544" s="27"/>
      <c r="X2544" s="2"/>
    </row>
    <row r="2545" spans="22:24" x14ac:dyDescent="0.25">
      <c r="V2545" s="3"/>
      <c r="W2545" s="27"/>
      <c r="X2545" s="2"/>
    </row>
    <row r="2546" spans="22:24" x14ac:dyDescent="0.25">
      <c r="V2546" s="3"/>
      <c r="W2546" s="27"/>
      <c r="X2546" s="2"/>
    </row>
    <row r="2547" spans="22:24" x14ac:dyDescent="0.25">
      <c r="V2547" s="3"/>
      <c r="W2547" s="27"/>
      <c r="X2547" s="2"/>
    </row>
    <row r="2548" spans="22:24" x14ac:dyDescent="0.25">
      <c r="V2548" s="3"/>
      <c r="W2548" s="27"/>
      <c r="X2548" s="2"/>
    </row>
    <row r="2549" spans="22:24" x14ac:dyDescent="0.25">
      <c r="V2549" s="3"/>
      <c r="W2549" s="27"/>
      <c r="X2549" s="2"/>
    </row>
    <row r="2550" spans="22:24" x14ac:dyDescent="0.25">
      <c r="V2550" s="3"/>
      <c r="W2550" s="27"/>
      <c r="X2550" s="2"/>
    </row>
    <row r="2551" spans="22:24" x14ac:dyDescent="0.25">
      <c r="V2551" s="3"/>
      <c r="W2551" s="27"/>
      <c r="X2551" s="2"/>
    </row>
    <row r="2552" spans="22:24" x14ac:dyDescent="0.25">
      <c r="V2552" s="3"/>
      <c r="W2552" s="27"/>
      <c r="X2552" s="2"/>
    </row>
    <row r="2553" spans="22:24" x14ac:dyDescent="0.25">
      <c r="V2553" s="3"/>
      <c r="W2553" s="27"/>
      <c r="X2553" s="2"/>
    </row>
    <row r="2554" spans="22:24" x14ac:dyDescent="0.25">
      <c r="V2554" s="3"/>
      <c r="W2554" s="27"/>
      <c r="X2554" s="2"/>
    </row>
    <row r="2555" spans="22:24" x14ac:dyDescent="0.25">
      <c r="V2555" s="3"/>
      <c r="W2555" s="27"/>
      <c r="X2555" s="2"/>
    </row>
    <row r="2556" spans="22:24" x14ac:dyDescent="0.25">
      <c r="V2556" s="3"/>
      <c r="W2556" s="27"/>
      <c r="X2556" s="2"/>
    </row>
    <row r="2557" spans="22:24" x14ac:dyDescent="0.25">
      <c r="V2557" s="3"/>
      <c r="W2557" s="27"/>
      <c r="X2557" s="2"/>
    </row>
    <row r="2558" spans="22:24" x14ac:dyDescent="0.25">
      <c r="V2558" s="3"/>
      <c r="W2558" s="27"/>
      <c r="X2558" s="2"/>
    </row>
    <row r="2559" spans="22:24" x14ac:dyDescent="0.25">
      <c r="V2559" s="3"/>
      <c r="W2559" s="27"/>
      <c r="X2559" s="2"/>
    </row>
    <row r="2560" spans="22:24" x14ac:dyDescent="0.25">
      <c r="V2560" s="3"/>
      <c r="W2560" s="27"/>
      <c r="X2560" s="2"/>
    </row>
    <row r="2561" spans="22:24" x14ac:dyDescent="0.25">
      <c r="V2561" s="3"/>
      <c r="W2561" s="27"/>
      <c r="X2561" s="2"/>
    </row>
    <row r="2562" spans="22:24" x14ac:dyDescent="0.25">
      <c r="V2562" s="3"/>
      <c r="W2562" s="27"/>
      <c r="X2562" s="2"/>
    </row>
    <row r="2563" spans="22:24" x14ac:dyDescent="0.25">
      <c r="V2563" s="3"/>
      <c r="W2563" s="27"/>
      <c r="X2563" s="2"/>
    </row>
    <row r="2564" spans="22:24" x14ac:dyDescent="0.25">
      <c r="V2564" s="3"/>
      <c r="W2564" s="27"/>
      <c r="X2564" s="2"/>
    </row>
    <row r="2565" spans="22:24" x14ac:dyDescent="0.25">
      <c r="V2565" s="3"/>
      <c r="W2565" s="27"/>
      <c r="X2565" s="2"/>
    </row>
    <row r="2566" spans="22:24" x14ac:dyDescent="0.25">
      <c r="V2566" s="3"/>
      <c r="W2566" s="27"/>
      <c r="X2566" s="2"/>
    </row>
    <row r="2567" spans="22:24" x14ac:dyDescent="0.25">
      <c r="V2567" s="3"/>
      <c r="W2567" s="27"/>
      <c r="X2567" s="2"/>
    </row>
    <row r="2568" spans="22:24" x14ac:dyDescent="0.25">
      <c r="V2568" s="3"/>
      <c r="W2568" s="27"/>
      <c r="X2568" s="2"/>
    </row>
    <row r="2569" spans="22:24" x14ac:dyDescent="0.25">
      <c r="V2569" s="3"/>
      <c r="W2569" s="27"/>
      <c r="X2569" s="2"/>
    </row>
    <row r="2570" spans="22:24" x14ac:dyDescent="0.25">
      <c r="V2570" s="3"/>
      <c r="W2570" s="27"/>
      <c r="X2570" s="2"/>
    </row>
    <row r="2571" spans="22:24" x14ac:dyDescent="0.25">
      <c r="V2571" s="3"/>
      <c r="W2571" s="27"/>
      <c r="X2571" s="2"/>
    </row>
    <row r="2572" spans="22:24" x14ac:dyDescent="0.25">
      <c r="V2572" s="3"/>
      <c r="W2572" s="27"/>
      <c r="X2572" s="2"/>
    </row>
    <row r="2573" spans="22:24" x14ac:dyDescent="0.25">
      <c r="V2573" s="3"/>
      <c r="W2573" s="27"/>
      <c r="X2573" s="2"/>
    </row>
    <row r="2574" spans="22:24" x14ac:dyDescent="0.25">
      <c r="V2574" s="3"/>
      <c r="W2574" s="27"/>
      <c r="X2574" s="2"/>
    </row>
    <row r="2575" spans="22:24" x14ac:dyDescent="0.25">
      <c r="V2575" s="3"/>
      <c r="W2575" s="27"/>
      <c r="X2575" s="2"/>
    </row>
    <row r="2576" spans="22:24" x14ac:dyDescent="0.25">
      <c r="V2576" s="3"/>
      <c r="W2576" s="27"/>
      <c r="X2576" s="2"/>
    </row>
    <row r="2577" spans="22:24" x14ac:dyDescent="0.25">
      <c r="V2577" s="3"/>
      <c r="W2577" s="27"/>
      <c r="X2577" s="2"/>
    </row>
    <row r="2578" spans="22:24" x14ac:dyDescent="0.25">
      <c r="V2578" s="3"/>
      <c r="W2578" s="27"/>
      <c r="X2578" s="2"/>
    </row>
    <row r="2579" spans="22:24" x14ac:dyDescent="0.25">
      <c r="V2579" s="3"/>
      <c r="W2579" s="27"/>
      <c r="X2579" s="2"/>
    </row>
    <row r="2580" spans="22:24" x14ac:dyDescent="0.25">
      <c r="V2580" s="3"/>
      <c r="W2580" s="27"/>
      <c r="X2580" s="2"/>
    </row>
    <row r="2581" spans="22:24" x14ac:dyDescent="0.25">
      <c r="V2581" s="3"/>
      <c r="W2581" s="27"/>
      <c r="X2581" s="2"/>
    </row>
    <row r="2582" spans="22:24" x14ac:dyDescent="0.25">
      <c r="V2582" s="3"/>
      <c r="W2582" s="27"/>
      <c r="X2582" s="2"/>
    </row>
    <row r="2583" spans="22:24" x14ac:dyDescent="0.25">
      <c r="V2583" s="3"/>
      <c r="W2583" s="27"/>
      <c r="X2583" s="2"/>
    </row>
    <row r="2584" spans="22:24" x14ac:dyDescent="0.25">
      <c r="V2584" s="3"/>
      <c r="W2584" s="27"/>
      <c r="X2584" s="2"/>
    </row>
    <row r="2585" spans="22:24" x14ac:dyDescent="0.25">
      <c r="V2585" s="3"/>
      <c r="W2585" s="27"/>
      <c r="X2585" s="2"/>
    </row>
    <row r="2586" spans="22:24" x14ac:dyDescent="0.25">
      <c r="V2586" s="3"/>
      <c r="W2586" s="27"/>
      <c r="X2586" s="2"/>
    </row>
    <row r="2587" spans="22:24" x14ac:dyDescent="0.25">
      <c r="V2587" s="3"/>
      <c r="W2587" s="27"/>
      <c r="X2587" s="2"/>
    </row>
    <row r="2588" spans="22:24" x14ac:dyDescent="0.25">
      <c r="V2588" s="3"/>
      <c r="W2588" s="27"/>
      <c r="X2588" s="2"/>
    </row>
    <row r="2589" spans="22:24" x14ac:dyDescent="0.25">
      <c r="V2589" s="3"/>
      <c r="W2589" s="27"/>
      <c r="X2589" s="2"/>
    </row>
    <row r="2590" spans="22:24" x14ac:dyDescent="0.25">
      <c r="V2590" s="3"/>
      <c r="W2590" s="27"/>
      <c r="X2590" s="2"/>
    </row>
    <row r="2591" spans="22:24" x14ac:dyDescent="0.25">
      <c r="V2591" s="3"/>
      <c r="W2591" s="27"/>
      <c r="X2591" s="2"/>
    </row>
    <row r="2592" spans="22:24" x14ac:dyDescent="0.25">
      <c r="V2592" s="3"/>
      <c r="W2592" s="27"/>
      <c r="X2592" s="2"/>
    </row>
    <row r="2593" spans="22:24" x14ac:dyDescent="0.25">
      <c r="V2593" s="3"/>
      <c r="W2593" s="27"/>
      <c r="X2593" s="2"/>
    </row>
    <row r="2594" spans="22:24" x14ac:dyDescent="0.25">
      <c r="V2594" s="3"/>
      <c r="W2594" s="27"/>
      <c r="X2594" s="2"/>
    </row>
    <row r="2595" spans="22:24" x14ac:dyDescent="0.25">
      <c r="V2595" s="3"/>
      <c r="W2595" s="27"/>
      <c r="X2595" s="2"/>
    </row>
    <row r="2596" spans="22:24" x14ac:dyDescent="0.25">
      <c r="V2596" s="3"/>
      <c r="W2596" s="27"/>
      <c r="X2596" s="2"/>
    </row>
    <row r="2597" spans="22:24" x14ac:dyDescent="0.25">
      <c r="V2597" s="3"/>
      <c r="W2597" s="27"/>
      <c r="X2597" s="2"/>
    </row>
    <row r="2598" spans="22:24" x14ac:dyDescent="0.25">
      <c r="V2598" s="3"/>
      <c r="W2598" s="27"/>
      <c r="X2598" s="2"/>
    </row>
    <row r="2599" spans="22:24" x14ac:dyDescent="0.25">
      <c r="V2599" s="3"/>
      <c r="W2599" s="27"/>
      <c r="X2599" s="2"/>
    </row>
    <row r="2600" spans="22:24" x14ac:dyDescent="0.25">
      <c r="V2600" s="3"/>
      <c r="W2600" s="27"/>
      <c r="X2600" s="2"/>
    </row>
    <row r="2601" spans="22:24" x14ac:dyDescent="0.25">
      <c r="V2601" s="3"/>
      <c r="W2601" s="27"/>
      <c r="X2601" s="2"/>
    </row>
    <row r="2602" spans="22:24" x14ac:dyDescent="0.25">
      <c r="V2602" s="3"/>
      <c r="W2602" s="27"/>
      <c r="X2602" s="2"/>
    </row>
    <row r="2603" spans="22:24" x14ac:dyDescent="0.25">
      <c r="V2603" s="3"/>
      <c r="W2603" s="27"/>
      <c r="X2603" s="2"/>
    </row>
    <row r="2604" spans="22:24" x14ac:dyDescent="0.25">
      <c r="V2604" s="3"/>
      <c r="W2604" s="27"/>
      <c r="X2604" s="2"/>
    </row>
    <row r="2605" spans="22:24" x14ac:dyDescent="0.25">
      <c r="V2605" s="3"/>
      <c r="W2605" s="27"/>
      <c r="X2605" s="2"/>
    </row>
    <row r="2606" spans="22:24" x14ac:dyDescent="0.25">
      <c r="V2606" s="3"/>
      <c r="W2606" s="27"/>
      <c r="X2606" s="2"/>
    </row>
    <row r="2607" spans="22:24" x14ac:dyDescent="0.25">
      <c r="V2607" s="3"/>
      <c r="W2607" s="27"/>
      <c r="X2607" s="2"/>
    </row>
    <row r="2608" spans="22:24" x14ac:dyDescent="0.25">
      <c r="V2608" s="3"/>
      <c r="W2608" s="27"/>
      <c r="X2608" s="2"/>
    </row>
    <row r="2609" spans="22:24" x14ac:dyDescent="0.25">
      <c r="V2609" s="3"/>
      <c r="W2609" s="27"/>
      <c r="X2609" s="2"/>
    </row>
    <row r="2610" spans="22:24" x14ac:dyDescent="0.25">
      <c r="V2610" s="3"/>
      <c r="W2610" s="27"/>
      <c r="X2610" s="2"/>
    </row>
    <row r="2611" spans="22:24" x14ac:dyDescent="0.25">
      <c r="V2611" s="3"/>
      <c r="W2611" s="27"/>
      <c r="X2611" s="2"/>
    </row>
    <row r="2612" spans="22:24" x14ac:dyDescent="0.25">
      <c r="V2612" s="3"/>
      <c r="W2612" s="27"/>
      <c r="X2612" s="2"/>
    </row>
    <row r="2613" spans="22:24" x14ac:dyDescent="0.25">
      <c r="V2613" s="3"/>
      <c r="W2613" s="27"/>
      <c r="X2613" s="2"/>
    </row>
    <row r="2614" spans="22:24" x14ac:dyDescent="0.25">
      <c r="V2614" s="3"/>
      <c r="W2614" s="27"/>
      <c r="X2614" s="2"/>
    </row>
    <row r="2615" spans="22:24" x14ac:dyDescent="0.25">
      <c r="V2615" s="3"/>
      <c r="W2615" s="27"/>
      <c r="X2615" s="2"/>
    </row>
    <row r="2616" spans="22:24" x14ac:dyDescent="0.25">
      <c r="V2616" s="3"/>
      <c r="W2616" s="27"/>
      <c r="X2616" s="2"/>
    </row>
    <row r="2617" spans="22:24" x14ac:dyDescent="0.25">
      <c r="V2617" s="3"/>
      <c r="W2617" s="27"/>
      <c r="X2617" s="2"/>
    </row>
    <row r="2618" spans="22:24" x14ac:dyDescent="0.25">
      <c r="V2618" s="3"/>
      <c r="W2618" s="27"/>
      <c r="X2618" s="2"/>
    </row>
    <row r="2619" spans="22:24" x14ac:dyDescent="0.25">
      <c r="V2619" s="3"/>
      <c r="W2619" s="27"/>
      <c r="X2619" s="2"/>
    </row>
    <row r="2620" spans="22:24" x14ac:dyDescent="0.25">
      <c r="V2620" s="3"/>
      <c r="W2620" s="27"/>
      <c r="X2620" s="2"/>
    </row>
    <row r="2621" spans="22:24" x14ac:dyDescent="0.25">
      <c r="V2621" s="3"/>
      <c r="W2621" s="27"/>
      <c r="X2621" s="2"/>
    </row>
    <row r="2622" spans="22:24" x14ac:dyDescent="0.25">
      <c r="V2622" s="3"/>
      <c r="W2622" s="27"/>
      <c r="X2622" s="2"/>
    </row>
    <row r="2623" spans="22:24" x14ac:dyDescent="0.25">
      <c r="V2623" s="3"/>
      <c r="W2623" s="27"/>
      <c r="X2623" s="2"/>
    </row>
    <row r="2624" spans="22:24" x14ac:dyDescent="0.25">
      <c r="V2624" s="3"/>
      <c r="W2624" s="27"/>
      <c r="X2624" s="2"/>
    </row>
    <row r="2625" spans="22:24" x14ac:dyDescent="0.25">
      <c r="V2625" s="3"/>
      <c r="W2625" s="27"/>
      <c r="X2625" s="2"/>
    </row>
    <row r="2626" spans="22:24" x14ac:dyDescent="0.25">
      <c r="V2626" s="3"/>
      <c r="W2626" s="27"/>
      <c r="X2626" s="2"/>
    </row>
    <row r="2627" spans="22:24" x14ac:dyDescent="0.25">
      <c r="V2627" s="3"/>
      <c r="W2627" s="27"/>
      <c r="X2627" s="2"/>
    </row>
    <row r="2628" spans="22:24" x14ac:dyDescent="0.25">
      <c r="V2628" s="3"/>
      <c r="W2628" s="27"/>
      <c r="X2628" s="2"/>
    </row>
    <row r="2629" spans="22:24" x14ac:dyDescent="0.25">
      <c r="V2629" s="3"/>
      <c r="W2629" s="27"/>
      <c r="X2629" s="2"/>
    </row>
    <row r="2630" spans="22:24" x14ac:dyDescent="0.25">
      <c r="V2630" s="3"/>
      <c r="W2630" s="27"/>
      <c r="X2630" s="2"/>
    </row>
    <row r="2631" spans="22:24" x14ac:dyDescent="0.25">
      <c r="V2631" s="3"/>
      <c r="W2631" s="27"/>
      <c r="X2631" s="2"/>
    </row>
    <row r="2632" spans="22:24" x14ac:dyDescent="0.25">
      <c r="V2632" s="3"/>
      <c r="W2632" s="27"/>
      <c r="X2632" s="2"/>
    </row>
    <row r="2633" spans="22:24" x14ac:dyDescent="0.25">
      <c r="V2633" s="3"/>
      <c r="W2633" s="27"/>
      <c r="X2633" s="2"/>
    </row>
    <row r="2634" spans="22:24" x14ac:dyDescent="0.25">
      <c r="V2634" s="3"/>
      <c r="W2634" s="27"/>
      <c r="X2634" s="2"/>
    </row>
    <row r="2635" spans="22:24" x14ac:dyDescent="0.25">
      <c r="V2635" s="3"/>
      <c r="W2635" s="27"/>
      <c r="X2635" s="2"/>
    </row>
    <row r="2636" spans="22:24" x14ac:dyDescent="0.25">
      <c r="V2636" s="3"/>
      <c r="W2636" s="27"/>
      <c r="X2636" s="2"/>
    </row>
    <row r="2637" spans="22:24" x14ac:dyDescent="0.25">
      <c r="V2637" s="3"/>
      <c r="W2637" s="27"/>
      <c r="X2637" s="2"/>
    </row>
    <row r="2638" spans="22:24" x14ac:dyDescent="0.25">
      <c r="V2638" s="3"/>
      <c r="W2638" s="27"/>
      <c r="X2638" s="2"/>
    </row>
    <row r="2639" spans="22:24" x14ac:dyDescent="0.25">
      <c r="V2639" s="3"/>
      <c r="W2639" s="27"/>
      <c r="X2639" s="2"/>
    </row>
    <row r="2640" spans="22:24" x14ac:dyDescent="0.25">
      <c r="V2640" s="3"/>
      <c r="W2640" s="27"/>
      <c r="X2640" s="2"/>
    </row>
    <row r="2641" spans="24:24" x14ac:dyDescent="0.25">
      <c r="X2641" s="2"/>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05"/>
  <sheetViews>
    <sheetView tabSelected="1" workbookViewId="0">
      <selection activeCell="N1" sqref="N1:O1"/>
    </sheetView>
  </sheetViews>
  <sheetFormatPr defaultRowHeight="15" x14ac:dyDescent="0.25"/>
  <cols>
    <col min="1" max="1" width="10.140625" bestFit="1" customWidth="1"/>
    <col min="3" max="3" width="12.7109375" customWidth="1"/>
    <col min="11" max="11" width="12.7109375" bestFit="1" customWidth="1"/>
  </cols>
  <sheetData>
    <row r="2" spans="1:11" x14ac:dyDescent="0.25">
      <c r="A2" s="1">
        <v>40342</v>
      </c>
      <c r="B2" s="2">
        <v>60.21</v>
      </c>
      <c r="C2" s="2">
        <v>4.8600000000000003</v>
      </c>
      <c r="D2">
        <v>24</v>
      </c>
      <c r="F2">
        <f>B2*C2</f>
        <v>292.62060000000002</v>
      </c>
      <c r="J2">
        <v>0.51999999999999957</v>
      </c>
      <c r="K2">
        <f>B2*D2*(J2-C2)</f>
        <v>-6271.4736000000012</v>
      </c>
    </row>
    <row r="3" spans="1:11" x14ac:dyDescent="0.25">
      <c r="A3" s="1">
        <v>40343</v>
      </c>
      <c r="B3" s="2">
        <v>43.73</v>
      </c>
      <c r="C3" s="2">
        <v>5.38</v>
      </c>
      <c r="D3">
        <v>24</v>
      </c>
      <c r="F3">
        <f t="shared" ref="F3:F66" si="0">B3*C3</f>
        <v>235.26739999999998</v>
      </c>
      <c r="J3">
        <v>-0.42000000000000171</v>
      </c>
      <c r="K3">
        <f t="shared" ref="K3:K66" si="1">B3*D3*(J3-C3)</f>
        <v>-6087.2160000000013</v>
      </c>
    </row>
    <row r="4" spans="1:11" x14ac:dyDescent="0.25">
      <c r="A4" s="1">
        <v>40344</v>
      </c>
      <c r="B4" s="2">
        <v>71.819999999999993</v>
      </c>
      <c r="C4" s="2">
        <v>5.85</v>
      </c>
      <c r="D4">
        <v>24</v>
      </c>
      <c r="F4">
        <f t="shared" si="0"/>
        <v>420.14699999999993</v>
      </c>
      <c r="J4">
        <v>-1.2199999999999989</v>
      </c>
      <c r="K4">
        <f t="shared" si="1"/>
        <v>-12186.417599999997</v>
      </c>
    </row>
    <row r="5" spans="1:11" x14ac:dyDescent="0.25">
      <c r="A5" s="1">
        <v>40345</v>
      </c>
      <c r="B5" s="2">
        <v>48.84</v>
      </c>
      <c r="C5" s="2">
        <v>5.67</v>
      </c>
      <c r="D5">
        <v>24</v>
      </c>
      <c r="F5">
        <f t="shared" si="0"/>
        <v>276.9228</v>
      </c>
      <c r="J5">
        <v>0.28999999999999915</v>
      </c>
      <c r="K5">
        <f t="shared" si="1"/>
        <v>-6306.220800000001</v>
      </c>
    </row>
    <row r="6" spans="1:11" x14ac:dyDescent="0.25">
      <c r="A6" s="1">
        <v>40346</v>
      </c>
      <c r="B6" s="2">
        <v>28.07</v>
      </c>
      <c r="C6" s="2">
        <v>6.21</v>
      </c>
      <c r="D6">
        <v>24</v>
      </c>
      <c r="F6">
        <f t="shared" si="0"/>
        <v>174.31469999999999</v>
      </c>
      <c r="J6">
        <v>0.48999999999999488</v>
      </c>
      <c r="K6">
        <f t="shared" si="1"/>
        <v>-3853.449600000004</v>
      </c>
    </row>
    <row r="7" spans="1:11" x14ac:dyDescent="0.25">
      <c r="A7" s="1">
        <v>40347</v>
      </c>
      <c r="B7" s="2">
        <v>21.04</v>
      </c>
      <c r="C7" s="2">
        <v>1.03</v>
      </c>
      <c r="D7">
        <v>24</v>
      </c>
      <c r="F7">
        <f t="shared" si="0"/>
        <v>21.671199999999999</v>
      </c>
      <c r="J7">
        <v>-4.0000000000006253E-2</v>
      </c>
      <c r="K7">
        <f t="shared" si="1"/>
        <v>-540.30720000000315</v>
      </c>
    </row>
    <row r="8" spans="1:11" x14ac:dyDescent="0.25">
      <c r="A8" s="1">
        <v>40348</v>
      </c>
      <c r="B8" s="2">
        <v>98.89</v>
      </c>
      <c r="C8" s="2">
        <v>4.21</v>
      </c>
      <c r="D8">
        <v>24</v>
      </c>
      <c r="F8">
        <f t="shared" si="0"/>
        <v>416.32690000000002</v>
      </c>
      <c r="J8">
        <v>-1.25</v>
      </c>
      <c r="K8">
        <f t="shared" si="1"/>
        <v>-12958.545600000001</v>
      </c>
    </row>
    <row r="9" spans="1:11" x14ac:dyDescent="0.25">
      <c r="A9" s="1">
        <v>40349</v>
      </c>
      <c r="B9" s="2">
        <v>40.71</v>
      </c>
      <c r="C9" s="2">
        <v>3.11</v>
      </c>
      <c r="D9">
        <v>24</v>
      </c>
      <c r="F9">
        <f t="shared" si="0"/>
        <v>126.60809999999999</v>
      </c>
      <c r="J9">
        <v>-8.269999999999996</v>
      </c>
      <c r="K9">
        <f t="shared" si="1"/>
        <v>-11118.715199999995</v>
      </c>
    </row>
    <row r="10" spans="1:11" x14ac:dyDescent="0.25">
      <c r="A10" s="1">
        <v>40350</v>
      </c>
      <c r="B10" s="2">
        <v>1.1200000000000001</v>
      </c>
      <c r="C10" s="2">
        <v>2.92</v>
      </c>
      <c r="D10">
        <v>24</v>
      </c>
      <c r="F10">
        <f t="shared" si="0"/>
        <v>3.2704000000000004</v>
      </c>
      <c r="J10">
        <v>-0.4199999999999946</v>
      </c>
      <c r="K10">
        <f t="shared" si="1"/>
        <v>-89.779199999999861</v>
      </c>
    </row>
    <row r="11" spans="1:11" x14ac:dyDescent="0.25">
      <c r="A11" s="1">
        <v>40351</v>
      </c>
      <c r="B11" s="2">
        <v>88.72</v>
      </c>
      <c r="C11" s="2">
        <v>0.44</v>
      </c>
      <c r="D11">
        <v>24</v>
      </c>
      <c r="F11">
        <f t="shared" si="0"/>
        <v>39.036799999999999</v>
      </c>
      <c r="J11">
        <v>9.0000000000003411E-2</v>
      </c>
      <c r="K11">
        <f t="shared" si="1"/>
        <v>-745.24799999999266</v>
      </c>
    </row>
    <row r="12" spans="1:11" x14ac:dyDescent="0.25">
      <c r="A12" s="1">
        <v>40352</v>
      </c>
      <c r="B12" s="2">
        <v>18.010000000000002</v>
      </c>
      <c r="C12" s="2">
        <v>2.74</v>
      </c>
      <c r="D12">
        <v>24</v>
      </c>
      <c r="F12">
        <f t="shared" si="0"/>
        <v>49.347400000000007</v>
      </c>
      <c r="J12">
        <v>1.6100000000000065</v>
      </c>
      <c r="K12">
        <f t="shared" si="1"/>
        <v>-488.43119999999726</v>
      </c>
    </row>
    <row r="13" spans="1:11" x14ac:dyDescent="0.25">
      <c r="A13" s="1">
        <v>40353</v>
      </c>
      <c r="B13" s="2">
        <v>78.069999999999993</v>
      </c>
      <c r="C13" s="2">
        <v>7.66</v>
      </c>
      <c r="D13">
        <v>24</v>
      </c>
      <c r="F13">
        <f t="shared" si="0"/>
        <v>598.01619999999991</v>
      </c>
      <c r="J13">
        <v>3.7600000000000051</v>
      </c>
      <c r="K13">
        <f t="shared" si="1"/>
        <v>-7307.3519999999899</v>
      </c>
    </row>
    <row r="14" spans="1:11" x14ac:dyDescent="0.25">
      <c r="A14" s="1">
        <v>40354</v>
      </c>
      <c r="B14" s="2">
        <v>73.39</v>
      </c>
      <c r="C14" s="2">
        <v>5</v>
      </c>
      <c r="D14">
        <v>24</v>
      </c>
      <c r="F14">
        <f t="shared" si="0"/>
        <v>366.95</v>
      </c>
      <c r="J14">
        <v>3.3800000000000026</v>
      </c>
      <c r="K14">
        <f t="shared" si="1"/>
        <v>-2853.4031999999956</v>
      </c>
    </row>
    <row r="15" spans="1:11" x14ac:dyDescent="0.25">
      <c r="A15" s="1">
        <v>40355</v>
      </c>
      <c r="B15" s="2">
        <v>33.33</v>
      </c>
      <c r="C15" s="2">
        <v>7.15</v>
      </c>
      <c r="D15">
        <v>24</v>
      </c>
      <c r="F15">
        <f t="shared" si="0"/>
        <v>238.30949999999999</v>
      </c>
      <c r="J15">
        <v>-1.8100000000000023</v>
      </c>
      <c r="K15">
        <f t="shared" si="1"/>
        <v>-7167.2832000000017</v>
      </c>
    </row>
    <row r="16" spans="1:11" x14ac:dyDescent="0.25">
      <c r="A16" s="1">
        <v>40356</v>
      </c>
      <c r="B16" s="2">
        <v>92.34</v>
      </c>
      <c r="C16" s="2">
        <v>7.85</v>
      </c>
      <c r="D16">
        <v>24</v>
      </c>
      <c r="F16">
        <f t="shared" si="0"/>
        <v>724.86900000000003</v>
      </c>
      <c r="J16">
        <v>-1.1899999999999977</v>
      </c>
      <c r="K16">
        <f t="shared" si="1"/>
        <v>-20034.086399999993</v>
      </c>
    </row>
    <row r="17" spans="1:11" x14ac:dyDescent="0.25">
      <c r="A17" s="1">
        <v>40357</v>
      </c>
      <c r="B17" s="2">
        <v>12.22</v>
      </c>
      <c r="C17" s="2">
        <v>5.34</v>
      </c>
      <c r="D17">
        <v>24</v>
      </c>
      <c r="F17">
        <f t="shared" si="0"/>
        <v>65.254800000000003</v>
      </c>
      <c r="J17">
        <v>2.0700000000000003</v>
      </c>
      <c r="K17">
        <f t="shared" si="1"/>
        <v>-959.02559999999994</v>
      </c>
    </row>
    <row r="18" spans="1:11" x14ac:dyDescent="0.25">
      <c r="A18" s="1">
        <v>40358</v>
      </c>
      <c r="B18" s="2">
        <v>26.47</v>
      </c>
      <c r="C18" s="2">
        <v>9.98</v>
      </c>
      <c r="D18">
        <v>24</v>
      </c>
      <c r="F18">
        <f t="shared" si="0"/>
        <v>264.17059999999998</v>
      </c>
      <c r="J18">
        <v>-0.28000000000000114</v>
      </c>
      <c r="K18">
        <f t="shared" si="1"/>
        <v>-6517.9728000000005</v>
      </c>
    </row>
    <row r="19" spans="1:11" x14ac:dyDescent="0.25">
      <c r="A19" s="1">
        <v>40359</v>
      </c>
      <c r="B19" s="2">
        <v>78.27</v>
      </c>
      <c r="C19" s="2">
        <v>9.43</v>
      </c>
      <c r="D19">
        <v>24</v>
      </c>
      <c r="F19">
        <f t="shared" si="0"/>
        <v>738.08609999999999</v>
      </c>
      <c r="J19">
        <v>1.4899999999999949</v>
      </c>
      <c r="K19">
        <f t="shared" si="1"/>
        <v>-14915.131200000009</v>
      </c>
    </row>
    <row r="20" spans="1:11" x14ac:dyDescent="0.25">
      <c r="A20" s="1">
        <v>40360</v>
      </c>
      <c r="B20" s="2">
        <v>22.9</v>
      </c>
      <c r="C20" s="2">
        <v>9.69</v>
      </c>
      <c r="D20">
        <v>24</v>
      </c>
      <c r="F20">
        <f t="shared" si="0"/>
        <v>221.90099999999998</v>
      </c>
      <c r="J20">
        <v>2.4100000000000037</v>
      </c>
      <c r="K20">
        <f t="shared" si="1"/>
        <v>-4001.087999999997</v>
      </c>
    </row>
    <row r="21" spans="1:11" x14ac:dyDescent="0.25">
      <c r="A21" s="1">
        <v>40361</v>
      </c>
      <c r="B21" s="2">
        <v>79.97</v>
      </c>
      <c r="C21" s="2">
        <v>7.49</v>
      </c>
      <c r="D21">
        <v>24</v>
      </c>
      <c r="F21">
        <f t="shared" si="0"/>
        <v>598.97530000000006</v>
      </c>
      <c r="J21">
        <v>2.0900000000000034</v>
      </c>
      <c r="K21">
        <f t="shared" si="1"/>
        <v>-10364.111999999994</v>
      </c>
    </row>
    <row r="22" spans="1:11" x14ac:dyDescent="0.25">
      <c r="A22" s="1">
        <v>40362</v>
      </c>
      <c r="B22" s="2">
        <v>93.73</v>
      </c>
      <c r="C22" s="2">
        <v>8.56</v>
      </c>
      <c r="D22">
        <v>24</v>
      </c>
      <c r="F22">
        <f t="shared" si="0"/>
        <v>802.32880000000011</v>
      </c>
      <c r="J22">
        <v>-2.4000000000000057</v>
      </c>
      <c r="K22">
        <f t="shared" si="1"/>
        <v>-24654.739200000015</v>
      </c>
    </row>
    <row r="23" spans="1:11" x14ac:dyDescent="0.25">
      <c r="A23" s="1">
        <v>40363</v>
      </c>
      <c r="B23" s="2">
        <v>56.77</v>
      </c>
      <c r="C23" s="2">
        <v>4.1100000000000003</v>
      </c>
      <c r="D23">
        <v>24</v>
      </c>
      <c r="F23">
        <f t="shared" si="0"/>
        <v>233.32470000000004</v>
      </c>
      <c r="J23">
        <v>-0.13000000000000256</v>
      </c>
      <c r="K23">
        <f t="shared" si="1"/>
        <v>-5776.915200000004</v>
      </c>
    </row>
    <row r="24" spans="1:11" x14ac:dyDescent="0.25">
      <c r="A24" s="1">
        <v>40364</v>
      </c>
      <c r="B24" s="2">
        <v>16.649999999999999</v>
      </c>
      <c r="C24" s="2">
        <v>9.9700000000000006</v>
      </c>
      <c r="D24">
        <v>24</v>
      </c>
      <c r="F24">
        <f t="shared" si="0"/>
        <v>166.00049999999999</v>
      </c>
      <c r="J24">
        <v>2.8500000000000014</v>
      </c>
      <c r="K24">
        <f t="shared" si="1"/>
        <v>-2845.1519999999996</v>
      </c>
    </row>
    <row r="25" spans="1:11" x14ac:dyDescent="0.25">
      <c r="A25" s="1">
        <v>40365</v>
      </c>
      <c r="B25" s="2">
        <v>89.95</v>
      </c>
      <c r="C25" s="2">
        <v>5.72</v>
      </c>
      <c r="D25">
        <v>24</v>
      </c>
      <c r="F25">
        <f t="shared" si="0"/>
        <v>514.51400000000001</v>
      </c>
      <c r="J25">
        <v>0.32999999999999829</v>
      </c>
      <c r="K25">
        <f t="shared" si="1"/>
        <v>-11635.932000000004</v>
      </c>
    </row>
    <row r="26" spans="1:11" x14ac:dyDescent="0.25">
      <c r="A26" s="1">
        <v>40366</v>
      </c>
      <c r="B26" s="2">
        <v>12.93</v>
      </c>
      <c r="C26" s="2">
        <v>4.54</v>
      </c>
      <c r="D26">
        <v>24</v>
      </c>
      <c r="F26">
        <f t="shared" si="0"/>
        <v>58.702199999999998</v>
      </c>
      <c r="J26">
        <v>2.3200000000000003</v>
      </c>
      <c r="K26">
        <f t="shared" si="1"/>
        <v>-688.91039999999987</v>
      </c>
    </row>
    <row r="27" spans="1:11" x14ac:dyDescent="0.25">
      <c r="A27" s="1">
        <v>40367</v>
      </c>
      <c r="B27" s="2">
        <v>20.74</v>
      </c>
      <c r="C27" s="2">
        <v>7.67</v>
      </c>
      <c r="D27">
        <v>24</v>
      </c>
      <c r="F27">
        <f t="shared" si="0"/>
        <v>159.07579999999999</v>
      </c>
      <c r="J27">
        <v>3.3500000000000014</v>
      </c>
      <c r="K27">
        <f t="shared" si="1"/>
        <v>-2150.3231999999994</v>
      </c>
    </row>
    <row r="28" spans="1:11" x14ac:dyDescent="0.25">
      <c r="A28" s="1">
        <v>40368</v>
      </c>
      <c r="B28" s="2">
        <v>38.479999999999997</v>
      </c>
      <c r="C28" s="2">
        <v>8.06</v>
      </c>
      <c r="D28">
        <v>24</v>
      </c>
      <c r="F28">
        <f t="shared" si="0"/>
        <v>310.14879999999999</v>
      </c>
      <c r="J28">
        <v>5.4200000000000017</v>
      </c>
      <c r="K28">
        <f t="shared" si="1"/>
        <v>-2438.092799999999</v>
      </c>
    </row>
    <row r="29" spans="1:11" x14ac:dyDescent="0.25">
      <c r="A29" s="1">
        <v>40369</v>
      </c>
      <c r="B29" s="2">
        <v>82.51</v>
      </c>
      <c r="C29" s="2">
        <v>9.74</v>
      </c>
      <c r="D29">
        <v>24</v>
      </c>
      <c r="F29">
        <f t="shared" si="0"/>
        <v>803.64740000000006</v>
      </c>
      <c r="J29">
        <v>0.53000000000000114</v>
      </c>
      <c r="K29">
        <f t="shared" si="1"/>
        <v>-18238.010399999999</v>
      </c>
    </row>
    <row r="30" spans="1:11" x14ac:dyDescent="0.25">
      <c r="A30" s="1">
        <v>40370</v>
      </c>
      <c r="B30" s="2">
        <v>70.53</v>
      </c>
      <c r="C30" s="2">
        <v>6.71</v>
      </c>
      <c r="D30">
        <v>24</v>
      </c>
      <c r="F30">
        <f t="shared" si="0"/>
        <v>473.25630000000001</v>
      </c>
      <c r="J30">
        <v>-9.0000000000003411E-2</v>
      </c>
      <c r="K30">
        <f t="shared" si="1"/>
        <v>-11510.496000000006</v>
      </c>
    </row>
    <row r="31" spans="1:11" x14ac:dyDescent="0.25">
      <c r="A31" s="1">
        <v>40371</v>
      </c>
      <c r="B31" s="2">
        <v>77.41</v>
      </c>
      <c r="C31" s="2">
        <v>0.05</v>
      </c>
      <c r="D31">
        <v>24</v>
      </c>
      <c r="F31">
        <f t="shared" si="0"/>
        <v>3.8704999999999998</v>
      </c>
      <c r="J31">
        <v>4.529999999999994</v>
      </c>
      <c r="K31">
        <f t="shared" si="1"/>
        <v>8323.1231999999891</v>
      </c>
    </row>
    <row r="32" spans="1:11" x14ac:dyDescent="0.25">
      <c r="A32" s="1">
        <v>40372</v>
      </c>
      <c r="B32" s="2">
        <v>98.88</v>
      </c>
      <c r="C32" s="2">
        <v>0.18</v>
      </c>
      <c r="D32">
        <v>24</v>
      </c>
      <c r="F32">
        <f t="shared" si="0"/>
        <v>17.798399999999997</v>
      </c>
      <c r="J32">
        <v>1.0700000000000003</v>
      </c>
      <c r="K32">
        <f t="shared" si="1"/>
        <v>2112.0768000000007</v>
      </c>
    </row>
    <row r="33" spans="1:11" x14ac:dyDescent="0.25">
      <c r="A33" s="1">
        <v>40373</v>
      </c>
      <c r="B33" s="2">
        <v>86.93</v>
      </c>
      <c r="C33" s="2">
        <v>9.89</v>
      </c>
      <c r="D33">
        <v>24</v>
      </c>
      <c r="F33">
        <f t="shared" si="0"/>
        <v>859.73770000000013</v>
      </c>
      <c r="J33">
        <v>3.4200000000000017</v>
      </c>
      <c r="K33">
        <f t="shared" si="1"/>
        <v>-13498.490399999999</v>
      </c>
    </row>
    <row r="34" spans="1:11" x14ac:dyDescent="0.25">
      <c r="A34" s="1">
        <v>40374</v>
      </c>
      <c r="B34" s="2">
        <v>44.25</v>
      </c>
      <c r="C34" s="2">
        <v>6.89</v>
      </c>
      <c r="D34">
        <v>24</v>
      </c>
      <c r="F34">
        <f t="shared" si="0"/>
        <v>304.88249999999999</v>
      </c>
      <c r="J34">
        <v>3.1499999999999986</v>
      </c>
      <c r="K34">
        <f t="shared" si="1"/>
        <v>-3971.880000000001</v>
      </c>
    </row>
    <row r="35" spans="1:11" x14ac:dyDescent="0.25">
      <c r="A35" s="1">
        <v>40375</v>
      </c>
      <c r="B35" s="2">
        <v>77.239999999999995</v>
      </c>
      <c r="C35" s="2">
        <v>6.62</v>
      </c>
      <c r="D35">
        <v>24</v>
      </c>
      <c r="F35">
        <f t="shared" si="0"/>
        <v>511.3288</v>
      </c>
      <c r="J35">
        <v>1.5399999999999991</v>
      </c>
      <c r="K35">
        <f t="shared" si="1"/>
        <v>-9417.1008000000002</v>
      </c>
    </row>
    <row r="36" spans="1:11" x14ac:dyDescent="0.25">
      <c r="A36" s="1">
        <v>40376</v>
      </c>
      <c r="B36" s="2">
        <v>28.68</v>
      </c>
      <c r="C36" s="2">
        <v>7.35</v>
      </c>
      <c r="D36">
        <v>24</v>
      </c>
      <c r="F36">
        <f t="shared" si="0"/>
        <v>210.798</v>
      </c>
      <c r="J36">
        <v>2.0000000000003126E-2</v>
      </c>
      <c r="K36">
        <f t="shared" si="1"/>
        <v>-5045.3855999999969</v>
      </c>
    </row>
    <row r="37" spans="1:11" x14ac:dyDescent="0.25">
      <c r="A37" s="1">
        <v>40377</v>
      </c>
      <c r="B37" s="2">
        <v>53.55</v>
      </c>
      <c r="C37" s="2">
        <v>8.56</v>
      </c>
      <c r="D37">
        <v>24</v>
      </c>
      <c r="F37">
        <f t="shared" si="0"/>
        <v>458.38799999999998</v>
      </c>
      <c r="J37">
        <v>0.14000000000000057</v>
      </c>
      <c r="K37">
        <f t="shared" si="1"/>
        <v>-10821.383999999998</v>
      </c>
    </row>
    <row r="38" spans="1:11" x14ac:dyDescent="0.25">
      <c r="A38" s="1">
        <v>40378</v>
      </c>
      <c r="B38" s="2">
        <v>91.65</v>
      </c>
      <c r="C38" s="2">
        <v>7.41</v>
      </c>
      <c r="D38">
        <v>24</v>
      </c>
      <c r="F38">
        <f t="shared" si="0"/>
        <v>679.12650000000008</v>
      </c>
      <c r="J38">
        <v>3.0399999999999991</v>
      </c>
      <c r="K38">
        <f t="shared" si="1"/>
        <v>-9612.252000000004</v>
      </c>
    </row>
    <row r="39" spans="1:11" x14ac:dyDescent="0.25">
      <c r="A39" s="1">
        <v>40379</v>
      </c>
      <c r="B39" s="2">
        <v>96.91</v>
      </c>
      <c r="C39" s="2">
        <v>1.43</v>
      </c>
      <c r="D39">
        <v>24</v>
      </c>
      <c r="F39">
        <f t="shared" si="0"/>
        <v>138.5813</v>
      </c>
      <c r="J39">
        <v>4.5599999999999952</v>
      </c>
      <c r="K39">
        <f t="shared" si="1"/>
        <v>7279.8791999999903</v>
      </c>
    </row>
    <row r="40" spans="1:11" x14ac:dyDescent="0.25">
      <c r="A40" s="1">
        <v>40380</v>
      </c>
      <c r="B40" s="2">
        <v>55.09</v>
      </c>
      <c r="C40" s="2">
        <v>5.63</v>
      </c>
      <c r="D40">
        <v>24</v>
      </c>
      <c r="F40">
        <f t="shared" si="0"/>
        <v>310.1567</v>
      </c>
      <c r="J40">
        <v>3.240000000000002</v>
      </c>
      <c r="K40">
        <f t="shared" si="1"/>
        <v>-3159.9623999999976</v>
      </c>
    </row>
    <row r="41" spans="1:11" x14ac:dyDescent="0.25">
      <c r="A41" s="1">
        <v>40381</v>
      </c>
      <c r="B41" s="2">
        <v>64.239999999999995</v>
      </c>
      <c r="C41" s="2">
        <v>3.88</v>
      </c>
      <c r="D41">
        <v>24</v>
      </c>
      <c r="F41">
        <f t="shared" si="0"/>
        <v>249.25119999999998</v>
      </c>
      <c r="J41">
        <v>4.6599999999999966</v>
      </c>
      <c r="K41">
        <f t="shared" si="1"/>
        <v>1202.5727999999947</v>
      </c>
    </row>
    <row r="42" spans="1:11" x14ac:dyDescent="0.25">
      <c r="A42" s="1">
        <v>40382</v>
      </c>
      <c r="B42" s="2">
        <v>84.42</v>
      </c>
      <c r="C42" s="2">
        <v>6.14</v>
      </c>
      <c r="D42">
        <v>24</v>
      </c>
      <c r="F42">
        <f t="shared" si="0"/>
        <v>518.33879999999999</v>
      </c>
      <c r="J42">
        <v>2.8900000000000006</v>
      </c>
      <c r="K42">
        <f t="shared" si="1"/>
        <v>-6584.7599999999984</v>
      </c>
    </row>
    <row r="43" spans="1:11" x14ac:dyDescent="0.25">
      <c r="A43" s="1">
        <v>40383</v>
      </c>
      <c r="B43" s="2">
        <v>23.51</v>
      </c>
      <c r="C43" s="2">
        <v>9.17</v>
      </c>
      <c r="D43">
        <v>24</v>
      </c>
      <c r="F43">
        <f t="shared" si="0"/>
        <v>215.58670000000001</v>
      </c>
      <c r="J43">
        <v>9.9999999999980105E-3</v>
      </c>
      <c r="K43">
        <f t="shared" si="1"/>
        <v>-5168.4384000000009</v>
      </c>
    </row>
    <row r="44" spans="1:11" x14ac:dyDescent="0.25">
      <c r="A44" s="1">
        <v>40384</v>
      </c>
      <c r="B44" s="2">
        <v>0.71</v>
      </c>
      <c r="C44" s="2">
        <v>3.92</v>
      </c>
      <c r="D44">
        <v>24</v>
      </c>
      <c r="F44">
        <f t="shared" si="0"/>
        <v>2.7831999999999999</v>
      </c>
      <c r="J44">
        <v>0</v>
      </c>
      <c r="K44">
        <f t="shared" si="1"/>
        <v>-66.79679999999999</v>
      </c>
    </row>
    <row r="45" spans="1:11" x14ac:dyDescent="0.25">
      <c r="A45" s="1">
        <v>40385</v>
      </c>
      <c r="B45" s="2">
        <v>14.82</v>
      </c>
      <c r="C45" s="2">
        <v>3.23</v>
      </c>
      <c r="D45">
        <v>24</v>
      </c>
      <c r="F45">
        <f t="shared" si="0"/>
        <v>47.868600000000001</v>
      </c>
      <c r="J45">
        <v>1.75</v>
      </c>
      <c r="K45">
        <f t="shared" si="1"/>
        <v>-526.40639999999996</v>
      </c>
    </row>
    <row r="46" spans="1:11" x14ac:dyDescent="0.25">
      <c r="A46" s="1">
        <v>40386</v>
      </c>
      <c r="B46" s="2">
        <v>37.299999999999997</v>
      </c>
      <c r="C46" s="2">
        <v>2.98</v>
      </c>
      <c r="D46">
        <v>24</v>
      </c>
      <c r="F46">
        <f t="shared" si="0"/>
        <v>111.154</v>
      </c>
      <c r="J46">
        <v>1.8900000000000006</v>
      </c>
      <c r="K46">
        <f t="shared" si="1"/>
        <v>-975.76799999999935</v>
      </c>
    </row>
    <row r="47" spans="1:11" x14ac:dyDescent="0.25">
      <c r="A47" s="1">
        <v>40387</v>
      </c>
      <c r="B47" s="2">
        <v>16.079999999999998</v>
      </c>
      <c r="C47" s="2">
        <v>8.08</v>
      </c>
      <c r="D47">
        <v>24</v>
      </c>
      <c r="F47">
        <f t="shared" si="0"/>
        <v>129.9264</v>
      </c>
      <c r="J47">
        <v>1.4000000000000057</v>
      </c>
      <c r="K47">
        <f t="shared" si="1"/>
        <v>-2577.9455999999977</v>
      </c>
    </row>
    <row r="48" spans="1:11" x14ac:dyDescent="0.25">
      <c r="A48" s="1">
        <v>40388</v>
      </c>
      <c r="B48" s="2">
        <v>2.27</v>
      </c>
      <c r="C48" s="2">
        <v>0.62</v>
      </c>
      <c r="D48">
        <v>24</v>
      </c>
      <c r="F48">
        <f t="shared" si="0"/>
        <v>1.4074</v>
      </c>
      <c r="J48">
        <v>-0.28000000000000114</v>
      </c>
      <c r="K48">
        <f t="shared" si="1"/>
        <v>-49.032000000000068</v>
      </c>
    </row>
    <row r="49" spans="1:11" x14ac:dyDescent="0.25">
      <c r="A49" s="1">
        <v>40389</v>
      </c>
      <c r="B49" s="2">
        <v>77.87</v>
      </c>
      <c r="C49" s="2">
        <v>8.33</v>
      </c>
      <c r="D49">
        <v>24</v>
      </c>
      <c r="F49">
        <f t="shared" si="0"/>
        <v>648.65710000000001</v>
      </c>
      <c r="J49">
        <v>-0.35999999999999943</v>
      </c>
      <c r="K49">
        <f t="shared" si="1"/>
        <v>-16240.5672</v>
      </c>
    </row>
    <row r="50" spans="1:11" x14ac:dyDescent="0.25">
      <c r="A50" s="1">
        <v>40390</v>
      </c>
      <c r="B50" s="2">
        <v>24.22</v>
      </c>
      <c r="C50" s="2">
        <v>0.25</v>
      </c>
      <c r="D50">
        <v>24</v>
      </c>
      <c r="F50">
        <f t="shared" si="0"/>
        <v>6.0549999999999997</v>
      </c>
      <c r="J50">
        <v>-0.16000000000000369</v>
      </c>
      <c r="K50">
        <f t="shared" si="1"/>
        <v>-238.32480000000214</v>
      </c>
    </row>
    <row r="51" spans="1:11" x14ac:dyDescent="0.25">
      <c r="A51" s="1">
        <v>40391</v>
      </c>
      <c r="B51" s="2">
        <v>3.42</v>
      </c>
      <c r="C51" s="2">
        <v>8.17</v>
      </c>
      <c r="D51">
        <v>24</v>
      </c>
      <c r="F51">
        <f t="shared" si="0"/>
        <v>27.941399999999998</v>
      </c>
      <c r="J51">
        <v>-0.92999999999999972</v>
      </c>
      <c r="K51">
        <f t="shared" si="1"/>
        <v>-746.928</v>
      </c>
    </row>
    <row r="52" spans="1:11" x14ac:dyDescent="0.25">
      <c r="A52" s="1">
        <v>40392</v>
      </c>
      <c r="B52" s="2">
        <v>33.11</v>
      </c>
      <c r="C52" s="2">
        <v>4.8499999999999996</v>
      </c>
      <c r="D52">
        <v>24</v>
      </c>
      <c r="F52">
        <f t="shared" si="0"/>
        <v>160.58349999999999</v>
      </c>
      <c r="J52">
        <v>-0.85000000000000142</v>
      </c>
      <c r="K52">
        <f t="shared" si="1"/>
        <v>-4529.4480000000003</v>
      </c>
    </row>
    <row r="53" spans="1:11" x14ac:dyDescent="0.25">
      <c r="A53" s="1">
        <v>40393</v>
      </c>
      <c r="B53" s="2">
        <v>33.270000000000003</v>
      </c>
      <c r="C53" s="2">
        <v>4.49</v>
      </c>
      <c r="D53">
        <v>24</v>
      </c>
      <c r="F53">
        <f t="shared" si="0"/>
        <v>149.38230000000001</v>
      </c>
      <c r="J53">
        <v>0.32000000000000028</v>
      </c>
      <c r="K53">
        <f t="shared" si="1"/>
        <v>-3329.6615999999999</v>
      </c>
    </row>
    <row r="54" spans="1:11" x14ac:dyDescent="0.25">
      <c r="A54" s="1">
        <v>40394</v>
      </c>
      <c r="B54" s="2">
        <v>11.96</v>
      </c>
      <c r="C54" s="2">
        <v>8.7799999999999994</v>
      </c>
      <c r="D54">
        <v>24</v>
      </c>
      <c r="F54">
        <f t="shared" si="0"/>
        <v>105.00879999999999</v>
      </c>
      <c r="J54">
        <v>-0.26000000000000512</v>
      </c>
      <c r="K54">
        <f t="shared" si="1"/>
        <v>-2594.8416000000016</v>
      </c>
    </row>
    <row r="55" spans="1:11" x14ac:dyDescent="0.25">
      <c r="A55" s="1">
        <v>40395</v>
      </c>
      <c r="B55" s="2">
        <v>4.43</v>
      </c>
      <c r="C55" s="2">
        <v>6.92</v>
      </c>
      <c r="D55">
        <v>24</v>
      </c>
      <c r="F55">
        <f t="shared" si="0"/>
        <v>30.655599999999996</v>
      </c>
      <c r="J55">
        <v>-1.2899999999999991</v>
      </c>
      <c r="K55">
        <f t="shared" si="1"/>
        <v>-872.88719999999989</v>
      </c>
    </row>
    <row r="56" spans="1:11" x14ac:dyDescent="0.25">
      <c r="A56" s="1">
        <v>40396</v>
      </c>
      <c r="B56" s="2">
        <v>84.96</v>
      </c>
      <c r="C56" s="2">
        <v>7.91</v>
      </c>
      <c r="D56">
        <v>24</v>
      </c>
      <c r="F56">
        <f t="shared" si="0"/>
        <v>672.03359999999998</v>
      </c>
      <c r="J56">
        <v>-0.46000000000000085</v>
      </c>
      <c r="K56">
        <f t="shared" si="1"/>
        <v>-17066.764800000001</v>
      </c>
    </row>
    <row r="57" spans="1:11" x14ac:dyDescent="0.25">
      <c r="A57" s="1">
        <v>40397</v>
      </c>
      <c r="B57" s="2">
        <v>80.430000000000007</v>
      </c>
      <c r="C57" s="2">
        <v>5.0999999999999996</v>
      </c>
      <c r="D57">
        <v>24</v>
      </c>
      <c r="F57">
        <f t="shared" si="0"/>
        <v>410.19299999999998</v>
      </c>
      <c r="J57">
        <v>-3.5500000000000043</v>
      </c>
      <c r="K57">
        <f t="shared" si="1"/>
        <v>-16697.268000000007</v>
      </c>
    </row>
    <row r="58" spans="1:11" x14ac:dyDescent="0.25">
      <c r="A58" s="1">
        <v>40398</v>
      </c>
      <c r="B58" s="2">
        <v>78.33</v>
      </c>
      <c r="C58" s="2">
        <v>6.39</v>
      </c>
      <c r="D58">
        <v>24</v>
      </c>
      <c r="F58">
        <f t="shared" si="0"/>
        <v>500.52869999999996</v>
      </c>
      <c r="J58">
        <v>-2.5100000000000016</v>
      </c>
      <c r="K58">
        <f t="shared" si="1"/>
        <v>-16731.288000000004</v>
      </c>
    </row>
    <row r="59" spans="1:11" x14ac:dyDescent="0.25">
      <c r="A59" s="1">
        <v>40399</v>
      </c>
      <c r="B59" s="2">
        <v>17.399999999999999</v>
      </c>
      <c r="C59" s="2">
        <v>5.05</v>
      </c>
      <c r="D59">
        <v>24</v>
      </c>
      <c r="F59">
        <f t="shared" si="0"/>
        <v>87.86999999999999</v>
      </c>
      <c r="J59">
        <v>-0.13000000000000256</v>
      </c>
      <c r="K59">
        <f t="shared" si="1"/>
        <v>-2163.168000000001</v>
      </c>
    </row>
    <row r="60" spans="1:11" x14ac:dyDescent="0.25">
      <c r="A60" s="1">
        <v>40400</v>
      </c>
      <c r="B60" s="2">
        <v>7.29</v>
      </c>
      <c r="C60" s="2">
        <v>4.78</v>
      </c>
      <c r="D60">
        <v>24</v>
      </c>
      <c r="F60">
        <f t="shared" si="0"/>
        <v>34.846200000000003</v>
      </c>
      <c r="J60">
        <v>-8.9999999999996305E-2</v>
      </c>
      <c r="K60">
        <f t="shared" si="1"/>
        <v>-852.05519999999945</v>
      </c>
    </row>
    <row r="61" spans="1:11" x14ac:dyDescent="0.25">
      <c r="A61" s="1">
        <v>40401</v>
      </c>
      <c r="B61" s="2">
        <v>30.95</v>
      </c>
      <c r="C61" s="2">
        <v>2.3199999999999998</v>
      </c>
      <c r="D61">
        <v>24</v>
      </c>
      <c r="F61">
        <f t="shared" si="0"/>
        <v>71.803999999999988</v>
      </c>
      <c r="J61">
        <v>0.21999999999999886</v>
      </c>
      <c r="K61">
        <f t="shared" si="1"/>
        <v>-1559.8800000000006</v>
      </c>
    </row>
    <row r="62" spans="1:11" x14ac:dyDescent="0.25">
      <c r="A62" s="1">
        <v>40402</v>
      </c>
      <c r="B62" s="2">
        <v>19.27</v>
      </c>
      <c r="C62" s="2">
        <v>8.8699999999999992</v>
      </c>
      <c r="D62">
        <v>24</v>
      </c>
      <c r="F62">
        <f t="shared" si="0"/>
        <v>170.92489999999998</v>
      </c>
      <c r="J62">
        <v>0.60999999999999943</v>
      </c>
      <c r="K62">
        <f t="shared" si="1"/>
        <v>-3820.0848000000001</v>
      </c>
    </row>
    <row r="63" spans="1:11" x14ac:dyDescent="0.25">
      <c r="A63" s="1">
        <v>40403</v>
      </c>
      <c r="B63" s="2">
        <v>65.42</v>
      </c>
      <c r="C63" s="2">
        <v>9.17</v>
      </c>
      <c r="D63">
        <v>24</v>
      </c>
      <c r="F63">
        <f t="shared" si="0"/>
        <v>599.90139999999997</v>
      </c>
      <c r="J63">
        <v>0.87000000000000455</v>
      </c>
      <c r="K63">
        <f t="shared" si="1"/>
        <v>-13031.663999999992</v>
      </c>
    </row>
    <row r="64" spans="1:11" x14ac:dyDescent="0.25">
      <c r="A64" s="1">
        <v>40404</v>
      </c>
      <c r="B64" s="2">
        <v>27.56</v>
      </c>
      <c r="C64" s="2">
        <v>1.23</v>
      </c>
      <c r="D64">
        <v>24</v>
      </c>
      <c r="F64">
        <f t="shared" si="0"/>
        <v>33.898800000000001</v>
      </c>
      <c r="J64">
        <v>0</v>
      </c>
      <c r="K64">
        <f t="shared" si="1"/>
        <v>-813.57119999999986</v>
      </c>
    </row>
    <row r="65" spans="1:11" x14ac:dyDescent="0.25">
      <c r="A65" s="1">
        <v>40405</v>
      </c>
      <c r="B65" s="2">
        <v>11.6</v>
      </c>
      <c r="C65" s="2">
        <v>8.0500000000000007</v>
      </c>
      <c r="D65">
        <v>24</v>
      </c>
      <c r="F65">
        <f t="shared" si="0"/>
        <v>93.38000000000001</v>
      </c>
      <c r="J65">
        <v>0</v>
      </c>
      <c r="K65">
        <f t="shared" si="1"/>
        <v>-2241.12</v>
      </c>
    </row>
    <row r="66" spans="1:11" x14ac:dyDescent="0.25">
      <c r="A66" s="1">
        <v>40406</v>
      </c>
      <c r="B66" s="2">
        <v>81.62</v>
      </c>
      <c r="C66" s="2">
        <v>5.96</v>
      </c>
      <c r="D66">
        <v>24</v>
      </c>
      <c r="F66">
        <f t="shared" si="0"/>
        <v>486.45520000000005</v>
      </c>
      <c r="J66">
        <v>37.26</v>
      </c>
      <c r="K66">
        <f t="shared" si="1"/>
        <v>61312.943999999996</v>
      </c>
    </row>
    <row r="67" spans="1:11" x14ac:dyDescent="0.25">
      <c r="A67" s="1">
        <v>40407</v>
      </c>
      <c r="B67" s="2">
        <v>47.52</v>
      </c>
      <c r="C67" s="2">
        <v>0.06</v>
      </c>
      <c r="D67">
        <v>24</v>
      </c>
      <c r="F67">
        <f t="shared" ref="F67:F101" si="2">B67*C67</f>
        <v>2.8512</v>
      </c>
      <c r="J67">
        <v>58.88</v>
      </c>
      <c r="K67">
        <f t="shared" ref="K67:K101" si="3">B67*D67*(J67-C67)</f>
        <v>67083.033599999995</v>
      </c>
    </row>
    <row r="68" spans="1:11" x14ac:dyDescent="0.25">
      <c r="A68" s="1">
        <v>40408</v>
      </c>
      <c r="B68" s="2">
        <v>24.9</v>
      </c>
      <c r="C68" s="2">
        <v>1.86</v>
      </c>
      <c r="D68">
        <v>24</v>
      </c>
      <c r="F68">
        <f t="shared" si="2"/>
        <v>46.314</v>
      </c>
      <c r="J68">
        <v>4.1499999999999986</v>
      </c>
      <c r="K68">
        <f t="shared" si="3"/>
        <v>1368.5039999999988</v>
      </c>
    </row>
    <row r="69" spans="1:11" x14ac:dyDescent="0.25">
      <c r="A69" s="1">
        <v>40409</v>
      </c>
      <c r="B69" s="2">
        <v>55.19</v>
      </c>
      <c r="C69" s="2">
        <v>0.95</v>
      </c>
      <c r="D69">
        <v>24</v>
      </c>
      <c r="F69">
        <f t="shared" si="2"/>
        <v>52.430499999999995</v>
      </c>
      <c r="J69">
        <v>-3.2199999999999989</v>
      </c>
      <c r="K69">
        <f t="shared" si="3"/>
        <v>-5523.4151999999985</v>
      </c>
    </row>
    <row r="70" spans="1:11" x14ac:dyDescent="0.25">
      <c r="A70" s="1">
        <v>40410</v>
      </c>
      <c r="B70" s="2">
        <v>62.46</v>
      </c>
      <c r="C70" s="2">
        <v>4.12</v>
      </c>
      <c r="D70">
        <v>24</v>
      </c>
      <c r="F70">
        <f t="shared" si="2"/>
        <v>257.33519999999999</v>
      </c>
      <c r="J70">
        <v>0.25</v>
      </c>
      <c r="K70">
        <f t="shared" si="3"/>
        <v>-5801.2848000000004</v>
      </c>
    </row>
    <row r="71" spans="1:11" x14ac:dyDescent="0.25">
      <c r="A71" s="1">
        <v>40411</v>
      </c>
      <c r="B71" s="2">
        <v>64.459999999999994</v>
      </c>
      <c r="C71" s="2">
        <v>5.78</v>
      </c>
      <c r="D71">
        <v>24</v>
      </c>
      <c r="F71">
        <f t="shared" si="2"/>
        <v>372.5788</v>
      </c>
      <c r="J71">
        <v>-4.3799999999999955</v>
      </c>
      <c r="K71">
        <f t="shared" si="3"/>
        <v>-15717.926399999995</v>
      </c>
    </row>
    <row r="72" spans="1:11" x14ac:dyDescent="0.25">
      <c r="A72" s="1">
        <v>40412</v>
      </c>
      <c r="B72" s="2">
        <v>39.020000000000003</v>
      </c>
      <c r="C72" s="2">
        <v>4.13</v>
      </c>
      <c r="D72">
        <v>24</v>
      </c>
      <c r="F72">
        <f t="shared" si="2"/>
        <v>161.15260000000001</v>
      </c>
      <c r="J72">
        <v>3.1899999999999977</v>
      </c>
      <c r="K72">
        <f t="shared" si="3"/>
        <v>-880.29120000000205</v>
      </c>
    </row>
    <row r="73" spans="1:11" x14ac:dyDescent="0.25">
      <c r="A73" s="1">
        <v>40413</v>
      </c>
      <c r="B73" s="2">
        <v>22.65</v>
      </c>
      <c r="C73" s="2">
        <v>8.3000000000000007</v>
      </c>
      <c r="D73">
        <v>24</v>
      </c>
      <c r="F73">
        <f t="shared" si="2"/>
        <v>187.995</v>
      </c>
      <c r="J73">
        <v>38.83</v>
      </c>
      <c r="K73">
        <f t="shared" si="3"/>
        <v>16596.107999999997</v>
      </c>
    </row>
    <row r="74" spans="1:11" x14ac:dyDescent="0.25">
      <c r="A74" s="1">
        <v>40414</v>
      </c>
      <c r="B74" s="2">
        <v>26.33</v>
      </c>
      <c r="C74" s="2">
        <v>9.5299999999999994</v>
      </c>
      <c r="D74">
        <v>24</v>
      </c>
      <c r="F74">
        <f t="shared" si="2"/>
        <v>250.92489999999998</v>
      </c>
      <c r="J74">
        <v>-4.93</v>
      </c>
      <c r="K74">
        <f t="shared" si="3"/>
        <v>-9137.5631999999987</v>
      </c>
    </row>
    <row r="75" spans="1:11" x14ac:dyDescent="0.25">
      <c r="A75" s="1">
        <v>40415</v>
      </c>
      <c r="B75" s="2">
        <v>83.34</v>
      </c>
      <c r="C75" s="2">
        <v>2.11</v>
      </c>
      <c r="D75">
        <v>24</v>
      </c>
      <c r="F75">
        <f t="shared" si="2"/>
        <v>175.84739999999999</v>
      </c>
      <c r="J75">
        <v>-2.9199999999999946</v>
      </c>
      <c r="K75">
        <f t="shared" si="3"/>
        <v>-10060.804799999989</v>
      </c>
    </row>
    <row r="76" spans="1:11" x14ac:dyDescent="0.25">
      <c r="A76" s="1">
        <v>40416</v>
      </c>
      <c r="B76" s="2">
        <v>63.33</v>
      </c>
      <c r="C76" s="2">
        <v>0.36</v>
      </c>
      <c r="D76">
        <v>24</v>
      </c>
      <c r="F76">
        <f t="shared" si="2"/>
        <v>22.7988</v>
      </c>
      <c r="J76">
        <v>3.7199999999999989</v>
      </c>
      <c r="K76">
        <f t="shared" si="3"/>
        <v>5106.9311999999991</v>
      </c>
    </row>
    <row r="77" spans="1:11" x14ac:dyDescent="0.25">
      <c r="A77" s="1">
        <v>40417</v>
      </c>
      <c r="B77" s="2">
        <v>73.03</v>
      </c>
      <c r="C77" s="2">
        <v>3.23</v>
      </c>
      <c r="D77">
        <v>24</v>
      </c>
      <c r="F77">
        <f t="shared" si="2"/>
        <v>235.8869</v>
      </c>
      <c r="J77">
        <v>6.1300000000000026</v>
      </c>
      <c r="K77">
        <f t="shared" si="3"/>
        <v>5082.8880000000045</v>
      </c>
    </row>
    <row r="78" spans="1:11" x14ac:dyDescent="0.25">
      <c r="A78" s="1">
        <v>40418</v>
      </c>
      <c r="B78" s="2">
        <v>27.53</v>
      </c>
      <c r="C78" s="2">
        <v>7.43</v>
      </c>
      <c r="D78">
        <v>24</v>
      </c>
      <c r="F78">
        <f t="shared" si="2"/>
        <v>204.5479</v>
      </c>
      <c r="J78">
        <v>0.25999999999999801</v>
      </c>
      <c r="K78">
        <f t="shared" si="3"/>
        <v>-4737.3624000000009</v>
      </c>
    </row>
    <row r="79" spans="1:11" x14ac:dyDescent="0.25">
      <c r="A79" s="1">
        <v>40419</v>
      </c>
      <c r="B79" s="2">
        <v>32.68</v>
      </c>
      <c r="C79" s="2">
        <v>4.87</v>
      </c>
      <c r="D79">
        <v>24</v>
      </c>
      <c r="F79">
        <f t="shared" si="2"/>
        <v>159.1516</v>
      </c>
      <c r="J79">
        <v>-9.9999999999980105E-3</v>
      </c>
      <c r="K79">
        <f t="shared" si="3"/>
        <v>-3827.4815999999983</v>
      </c>
    </row>
    <row r="80" spans="1:11" x14ac:dyDescent="0.25">
      <c r="A80" s="1">
        <v>40420</v>
      </c>
      <c r="B80" s="2">
        <v>51.42</v>
      </c>
      <c r="C80" s="2">
        <v>4.05</v>
      </c>
      <c r="D80">
        <v>24</v>
      </c>
      <c r="F80">
        <f t="shared" si="2"/>
        <v>208.251</v>
      </c>
      <c r="J80">
        <v>3.9699999999999989</v>
      </c>
      <c r="K80">
        <f t="shared" si="3"/>
        <v>-98.726400000001178</v>
      </c>
    </row>
    <row r="81" spans="1:11" x14ac:dyDescent="0.25">
      <c r="A81" s="1">
        <v>40421</v>
      </c>
      <c r="B81" s="2">
        <v>13.18</v>
      </c>
      <c r="C81" s="2">
        <v>2.0299999999999998</v>
      </c>
      <c r="D81">
        <v>24</v>
      </c>
      <c r="F81">
        <f t="shared" si="2"/>
        <v>26.755399999999998</v>
      </c>
      <c r="J81">
        <v>3.490000000000002</v>
      </c>
      <c r="K81">
        <f t="shared" si="3"/>
        <v>461.82720000000069</v>
      </c>
    </row>
    <row r="82" spans="1:11" x14ac:dyDescent="0.25">
      <c r="A82" s="1">
        <v>40422</v>
      </c>
      <c r="B82" s="2">
        <v>46.35</v>
      </c>
      <c r="C82" s="2">
        <v>7.97</v>
      </c>
      <c r="D82">
        <v>24</v>
      </c>
      <c r="F82">
        <f t="shared" si="2"/>
        <v>369.40949999999998</v>
      </c>
      <c r="J82">
        <v>1.5</v>
      </c>
      <c r="K82">
        <f t="shared" si="3"/>
        <v>-7197.2280000000001</v>
      </c>
    </row>
    <row r="83" spans="1:11" x14ac:dyDescent="0.25">
      <c r="A83" s="1">
        <v>40423</v>
      </c>
      <c r="B83" s="2">
        <v>14.23</v>
      </c>
      <c r="C83" s="2">
        <v>0.35</v>
      </c>
      <c r="D83">
        <v>24</v>
      </c>
      <c r="F83">
        <f t="shared" si="2"/>
        <v>4.9805000000000001</v>
      </c>
      <c r="J83">
        <v>1</v>
      </c>
      <c r="K83">
        <f t="shared" si="3"/>
        <v>221.988</v>
      </c>
    </row>
    <row r="84" spans="1:11" x14ac:dyDescent="0.25">
      <c r="A84" s="1">
        <v>40424</v>
      </c>
      <c r="B84" s="2">
        <v>99.34</v>
      </c>
      <c r="C84" s="2">
        <v>0.59</v>
      </c>
      <c r="D84">
        <v>24</v>
      </c>
      <c r="F84">
        <f t="shared" si="2"/>
        <v>58.610599999999998</v>
      </c>
      <c r="J84">
        <v>1.25</v>
      </c>
      <c r="K84">
        <f t="shared" si="3"/>
        <v>1573.5455999999999</v>
      </c>
    </row>
    <row r="85" spans="1:11" x14ac:dyDescent="0.25">
      <c r="A85" s="1">
        <v>40425</v>
      </c>
      <c r="B85" s="2">
        <v>58.79</v>
      </c>
      <c r="C85" s="2">
        <v>5.33</v>
      </c>
      <c r="D85">
        <v>24</v>
      </c>
      <c r="F85">
        <f t="shared" si="2"/>
        <v>313.35070000000002</v>
      </c>
      <c r="J85">
        <v>-5.9999999999995168E-2</v>
      </c>
      <c r="K85">
        <f t="shared" si="3"/>
        <v>-7605.0743999999931</v>
      </c>
    </row>
    <row r="86" spans="1:11" x14ac:dyDescent="0.25">
      <c r="A86" s="1">
        <v>40426</v>
      </c>
      <c r="B86" s="2">
        <v>47.9</v>
      </c>
      <c r="C86" s="2">
        <v>0.53</v>
      </c>
      <c r="D86">
        <v>24</v>
      </c>
      <c r="F86">
        <f t="shared" si="2"/>
        <v>25.387</v>
      </c>
      <c r="J86">
        <v>-0.10000000000000142</v>
      </c>
      <c r="K86">
        <f t="shared" si="3"/>
        <v>-724.24800000000164</v>
      </c>
    </row>
    <row r="87" spans="1:11" x14ac:dyDescent="0.25">
      <c r="A87" s="1">
        <v>40427</v>
      </c>
      <c r="B87" s="2">
        <v>54.76</v>
      </c>
      <c r="C87" s="2">
        <v>7.78</v>
      </c>
      <c r="D87">
        <v>24</v>
      </c>
      <c r="F87">
        <f t="shared" si="2"/>
        <v>426.03280000000001</v>
      </c>
      <c r="J87">
        <v>2.1799999999999997</v>
      </c>
      <c r="K87">
        <f t="shared" si="3"/>
        <v>-7359.7440000000006</v>
      </c>
    </row>
    <row r="88" spans="1:11" x14ac:dyDescent="0.25">
      <c r="A88" s="1">
        <v>40428</v>
      </c>
      <c r="B88" s="2">
        <v>79.42</v>
      </c>
      <c r="C88" s="2">
        <v>7.16</v>
      </c>
      <c r="D88">
        <v>24</v>
      </c>
      <c r="F88">
        <f t="shared" si="2"/>
        <v>568.6472</v>
      </c>
      <c r="J88">
        <v>1.6799999999999997</v>
      </c>
      <c r="K88">
        <f t="shared" si="3"/>
        <v>-10445.3184</v>
      </c>
    </row>
    <row r="89" spans="1:11" x14ac:dyDescent="0.25">
      <c r="A89" s="1">
        <v>40429</v>
      </c>
      <c r="B89" s="2">
        <v>62.24</v>
      </c>
      <c r="C89" s="2">
        <v>4.84</v>
      </c>
      <c r="D89">
        <v>24</v>
      </c>
      <c r="F89">
        <f t="shared" si="2"/>
        <v>301.24160000000001</v>
      </c>
      <c r="J89">
        <v>0.81000000000000227</v>
      </c>
      <c r="K89">
        <f t="shared" si="3"/>
        <v>-6019.852799999996</v>
      </c>
    </row>
    <row r="90" spans="1:11" x14ac:dyDescent="0.25">
      <c r="A90" s="1">
        <v>40430</v>
      </c>
      <c r="B90" s="2">
        <v>18.64</v>
      </c>
      <c r="C90" s="2">
        <v>0.3</v>
      </c>
      <c r="D90">
        <v>24</v>
      </c>
      <c r="F90">
        <f t="shared" si="2"/>
        <v>5.5919999999999996</v>
      </c>
      <c r="J90">
        <v>0.78999999999999915</v>
      </c>
      <c r="K90">
        <f t="shared" si="3"/>
        <v>219.20639999999963</v>
      </c>
    </row>
    <row r="91" spans="1:11" x14ac:dyDescent="0.25">
      <c r="A91" s="1">
        <v>40431</v>
      </c>
      <c r="B91" s="2">
        <v>37.380000000000003</v>
      </c>
      <c r="C91" s="2">
        <v>2.73</v>
      </c>
      <c r="D91">
        <v>24</v>
      </c>
      <c r="F91">
        <f t="shared" si="2"/>
        <v>102.04740000000001</v>
      </c>
      <c r="J91">
        <v>1.4299999999999997</v>
      </c>
      <c r="K91">
        <f t="shared" si="3"/>
        <v>-1166.2560000000003</v>
      </c>
    </row>
    <row r="92" spans="1:11" x14ac:dyDescent="0.25">
      <c r="A92" s="1">
        <v>40432</v>
      </c>
      <c r="B92" s="2">
        <v>37.47</v>
      </c>
      <c r="C92" s="2">
        <v>8.0399999999999991</v>
      </c>
      <c r="D92">
        <v>24</v>
      </c>
      <c r="F92">
        <f t="shared" si="2"/>
        <v>301.25879999999995</v>
      </c>
      <c r="J92">
        <v>0.28000000000000114</v>
      </c>
      <c r="K92">
        <f t="shared" si="3"/>
        <v>-6978.4127999999982</v>
      </c>
    </row>
    <row r="93" spans="1:11" x14ac:dyDescent="0.25">
      <c r="A93" s="1">
        <v>40433</v>
      </c>
      <c r="B93" s="2">
        <v>66.5</v>
      </c>
      <c r="C93" s="2">
        <v>3.18</v>
      </c>
      <c r="D93">
        <v>24</v>
      </c>
      <c r="F93">
        <f t="shared" si="2"/>
        <v>211.47</v>
      </c>
      <c r="J93">
        <v>0.67000000000000171</v>
      </c>
      <c r="K93">
        <f t="shared" si="3"/>
        <v>-4005.9599999999973</v>
      </c>
    </row>
    <row r="94" spans="1:11" x14ac:dyDescent="0.25">
      <c r="A94" s="1">
        <v>40434</v>
      </c>
      <c r="B94" s="2">
        <v>82.07</v>
      </c>
      <c r="C94" s="2">
        <v>9.1300000000000008</v>
      </c>
      <c r="D94">
        <v>24</v>
      </c>
      <c r="F94">
        <f t="shared" si="2"/>
        <v>749.29909999999995</v>
      </c>
      <c r="J94">
        <v>4.3100000000000023</v>
      </c>
      <c r="K94">
        <f t="shared" si="3"/>
        <v>-9493.8575999999957</v>
      </c>
    </row>
    <row r="95" spans="1:11" x14ac:dyDescent="0.25">
      <c r="A95" s="1">
        <v>40435</v>
      </c>
      <c r="B95" s="2">
        <v>48.41</v>
      </c>
      <c r="C95" s="2">
        <v>3.45</v>
      </c>
      <c r="D95">
        <v>24</v>
      </c>
      <c r="F95">
        <f t="shared" si="2"/>
        <v>167.0145</v>
      </c>
      <c r="J95">
        <v>2.0499999999999972</v>
      </c>
      <c r="K95">
        <f t="shared" si="3"/>
        <v>-1626.5760000000034</v>
      </c>
    </row>
    <row r="96" spans="1:11" x14ac:dyDescent="0.25">
      <c r="A96" s="1">
        <v>40436</v>
      </c>
      <c r="B96" s="2">
        <v>44.51</v>
      </c>
      <c r="C96" s="2">
        <v>7.29</v>
      </c>
      <c r="D96">
        <v>24</v>
      </c>
      <c r="F96">
        <f t="shared" si="2"/>
        <v>324.47789999999998</v>
      </c>
      <c r="J96">
        <v>1.9699999999999989</v>
      </c>
      <c r="K96">
        <f t="shared" si="3"/>
        <v>-5683.0368000000017</v>
      </c>
    </row>
    <row r="97" spans="1:11" x14ac:dyDescent="0.25">
      <c r="A97" s="1">
        <v>40437</v>
      </c>
      <c r="B97" s="2">
        <v>37.840000000000003</v>
      </c>
      <c r="C97" s="2">
        <v>1.76</v>
      </c>
      <c r="D97">
        <v>24</v>
      </c>
      <c r="F97">
        <f t="shared" si="2"/>
        <v>66.598400000000012</v>
      </c>
      <c r="J97">
        <v>2.2899999999999991</v>
      </c>
      <c r="K97">
        <f t="shared" si="3"/>
        <v>481.32479999999924</v>
      </c>
    </row>
    <row r="98" spans="1:11" x14ac:dyDescent="0.25">
      <c r="A98" s="1">
        <v>40438</v>
      </c>
      <c r="B98" s="2">
        <v>57.8</v>
      </c>
      <c r="C98" s="2">
        <v>2.34</v>
      </c>
      <c r="D98">
        <v>24</v>
      </c>
      <c r="F98">
        <f t="shared" si="2"/>
        <v>135.25199999999998</v>
      </c>
      <c r="J98">
        <v>2.0700000000000003</v>
      </c>
      <c r="K98">
        <f t="shared" si="3"/>
        <v>-374.54399999999936</v>
      </c>
    </row>
    <row r="99" spans="1:11" x14ac:dyDescent="0.25">
      <c r="A99" s="1">
        <v>40439</v>
      </c>
      <c r="B99" s="2">
        <v>11.81</v>
      </c>
      <c r="C99" s="2">
        <v>6.85</v>
      </c>
      <c r="D99">
        <v>24</v>
      </c>
      <c r="F99">
        <f t="shared" si="2"/>
        <v>80.898499999999999</v>
      </c>
      <c r="J99">
        <v>0.32000000000000028</v>
      </c>
      <c r="K99">
        <f t="shared" si="3"/>
        <v>-1850.8631999999998</v>
      </c>
    </row>
    <row r="100" spans="1:11" x14ac:dyDescent="0.25">
      <c r="A100" s="1">
        <v>40440</v>
      </c>
      <c r="B100" s="2">
        <v>90.06</v>
      </c>
      <c r="C100" s="2">
        <v>7.81</v>
      </c>
      <c r="D100">
        <v>24</v>
      </c>
      <c r="F100">
        <f t="shared" si="2"/>
        <v>703.36860000000001</v>
      </c>
      <c r="J100">
        <v>0.23000000000000398</v>
      </c>
      <c r="K100">
        <f t="shared" si="3"/>
        <v>-16383.715199999991</v>
      </c>
    </row>
    <row r="101" spans="1:11" x14ac:dyDescent="0.25">
      <c r="A101" s="1">
        <v>40441</v>
      </c>
      <c r="B101" s="2">
        <v>56.78</v>
      </c>
      <c r="C101" s="2">
        <v>4.43</v>
      </c>
      <c r="D101">
        <v>24</v>
      </c>
      <c r="F101">
        <f t="shared" si="2"/>
        <v>251.53539999999998</v>
      </c>
      <c r="J101">
        <v>1.7000000000000028</v>
      </c>
      <c r="K101">
        <f t="shared" si="3"/>
        <v>-3720.2255999999957</v>
      </c>
    </row>
    <row r="103" spans="1:11" x14ac:dyDescent="0.25">
      <c r="B103">
        <f>AVERAGE(B2:B101)</f>
        <v>48.868000000000023</v>
      </c>
      <c r="C103" t="s">
        <v>9</v>
      </c>
    </row>
    <row r="104" spans="1:11" x14ac:dyDescent="0.25">
      <c r="A104" t="s">
        <v>8</v>
      </c>
      <c r="B104" s="6">
        <f>SUM(B2:B101)*24</f>
        <v>117283.20000000004</v>
      </c>
      <c r="C104" s="6">
        <f>SUM(F2:F101)/(SUM(B2:B101))</f>
        <v>5.317480191536383</v>
      </c>
      <c r="D104">
        <f>SUM(D2:D101)</f>
        <v>2400</v>
      </c>
      <c r="J104" t="s">
        <v>189</v>
      </c>
      <c r="K104">
        <f>SUM(K2:K103)</f>
        <v>-357702.7703999998</v>
      </c>
    </row>
    <row r="105" spans="1:11" x14ac:dyDescent="0.25">
      <c r="A105" t="s">
        <v>188</v>
      </c>
      <c r="B105">
        <f>B104</f>
        <v>117283.20000000004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5"/>
  <sheetViews>
    <sheetView topLeftCell="A94" workbookViewId="0">
      <selection activeCell="M84" sqref="M84"/>
    </sheetView>
  </sheetViews>
  <sheetFormatPr defaultRowHeight="15" x14ac:dyDescent="0.25"/>
  <cols>
    <col min="1" max="1" width="10.140625" bestFit="1" customWidth="1"/>
    <col min="3" max="3" width="12.7109375" customWidth="1"/>
    <col min="11" max="11" width="12.7109375" bestFit="1" customWidth="1"/>
  </cols>
  <sheetData>
    <row r="1" spans="1:11" x14ac:dyDescent="0.25">
      <c r="H1" t="s">
        <v>190</v>
      </c>
      <c r="I1" t="s">
        <v>191</v>
      </c>
    </row>
    <row r="2" spans="1:11" x14ac:dyDescent="0.25">
      <c r="A2" s="1">
        <v>40342</v>
      </c>
      <c r="B2" s="2">
        <v>60.21</v>
      </c>
      <c r="C2" s="2">
        <v>4.8600000000000003</v>
      </c>
      <c r="D2">
        <v>24</v>
      </c>
      <c r="F2">
        <f>B2*C2</f>
        <v>292.62060000000002</v>
      </c>
      <c r="H2" s="2">
        <v>28.41</v>
      </c>
      <c r="I2" s="2">
        <v>28.93</v>
      </c>
      <c r="J2">
        <f>I2-H2</f>
        <v>0.51999999999999957</v>
      </c>
      <c r="K2">
        <f>B2*D2*(J2-C2)</f>
        <v>-6271.4736000000012</v>
      </c>
    </row>
    <row r="3" spans="1:11" x14ac:dyDescent="0.25">
      <c r="A3" s="1">
        <v>40343</v>
      </c>
      <c r="B3" s="2">
        <v>43.73</v>
      </c>
      <c r="C3" s="2">
        <v>5.38</v>
      </c>
      <c r="D3">
        <v>24</v>
      </c>
      <c r="F3">
        <f t="shared" ref="F3:F66" si="0">B3*C3</f>
        <v>235.26739999999998</v>
      </c>
      <c r="H3" s="2">
        <v>47.53</v>
      </c>
      <c r="I3" s="2">
        <v>48.49</v>
      </c>
      <c r="J3">
        <f t="shared" ref="J3:J66" si="1">I3-H3</f>
        <v>0.96000000000000085</v>
      </c>
      <c r="K3">
        <f t="shared" ref="K3:K66" si="2">B3*D3*(J3-C3)</f>
        <v>-4638.8783999999987</v>
      </c>
    </row>
    <row r="4" spans="1:11" x14ac:dyDescent="0.25">
      <c r="A4" s="1">
        <v>40344</v>
      </c>
      <c r="B4" s="2">
        <v>71.819999999999993</v>
      </c>
      <c r="C4" s="2">
        <v>5.85</v>
      </c>
      <c r="D4">
        <v>24</v>
      </c>
      <c r="F4">
        <f t="shared" si="0"/>
        <v>420.14699999999993</v>
      </c>
      <c r="H4" s="2">
        <v>47.17</v>
      </c>
      <c r="I4" s="2">
        <v>47.94</v>
      </c>
      <c r="J4">
        <f t="shared" si="1"/>
        <v>0.76999999999999602</v>
      </c>
      <c r="K4">
        <f t="shared" si="2"/>
        <v>-8756.2944000000061</v>
      </c>
    </row>
    <row r="5" spans="1:11" x14ac:dyDescent="0.25">
      <c r="A5" s="1">
        <v>40345</v>
      </c>
      <c r="B5" s="2">
        <v>48.84</v>
      </c>
      <c r="C5" s="2">
        <v>5.67</v>
      </c>
      <c r="D5">
        <v>24</v>
      </c>
      <c r="F5">
        <f t="shared" si="0"/>
        <v>276.9228</v>
      </c>
      <c r="H5" s="2">
        <v>49.29</v>
      </c>
      <c r="I5" s="2">
        <v>49.43</v>
      </c>
      <c r="J5">
        <f t="shared" si="1"/>
        <v>0.14000000000000057</v>
      </c>
      <c r="K5">
        <f t="shared" si="2"/>
        <v>-6482.0447999999997</v>
      </c>
    </row>
    <row r="6" spans="1:11" x14ac:dyDescent="0.25">
      <c r="A6" s="1">
        <v>40346</v>
      </c>
      <c r="B6" s="2">
        <v>28.07</v>
      </c>
      <c r="C6" s="2">
        <v>6.21</v>
      </c>
      <c r="D6">
        <v>24</v>
      </c>
      <c r="F6">
        <f t="shared" si="0"/>
        <v>174.31469999999999</v>
      </c>
      <c r="H6" s="2">
        <v>50.59</v>
      </c>
      <c r="I6" s="2">
        <v>50.77</v>
      </c>
      <c r="J6">
        <f t="shared" si="1"/>
        <v>0.17999999999999972</v>
      </c>
      <c r="K6">
        <f t="shared" si="2"/>
        <v>-4062.2904000000008</v>
      </c>
    </row>
    <row r="7" spans="1:11" x14ac:dyDescent="0.25">
      <c r="A7" s="1">
        <v>40347</v>
      </c>
      <c r="B7" s="2">
        <v>21.04</v>
      </c>
      <c r="C7" s="2">
        <v>1.03</v>
      </c>
      <c r="D7">
        <v>24</v>
      </c>
      <c r="F7">
        <f t="shared" si="0"/>
        <v>21.671199999999999</v>
      </c>
      <c r="H7" s="2">
        <v>46.02</v>
      </c>
      <c r="I7" s="2">
        <v>46.62</v>
      </c>
      <c r="J7">
        <f t="shared" si="1"/>
        <v>0.59999999999999432</v>
      </c>
      <c r="K7">
        <f t="shared" si="2"/>
        <v>-217.13280000000287</v>
      </c>
    </row>
    <row r="8" spans="1:11" x14ac:dyDescent="0.25">
      <c r="A8" s="1">
        <v>40348</v>
      </c>
      <c r="B8" s="2">
        <v>98.89</v>
      </c>
      <c r="C8" s="2">
        <v>4.21</v>
      </c>
      <c r="D8">
        <v>24</v>
      </c>
      <c r="F8">
        <f t="shared" si="0"/>
        <v>416.32690000000002</v>
      </c>
      <c r="H8" s="2">
        <v>42.19</v>
      </c>
      <c r="I8" s="2">
        <v>44.21</v>
      </c>
      <c r="J8">
        <f t="shared" si="1"/>
        <v>2.0200000000000031</v>
      </c>
      <c r="K8">
        <f t="shared" si="2"/>
        <v>-5197.658399999993</v>
      </c>
    </row>
    <row r="9" spans="1:11" x14ac:dyDescent="0.25">
      <c r="A9" s="1">
        <v>40349</v>
      </c>
      <c r="B9" s="2">
        <v>40.71</v>
      </c>
      <c r="C9" s="2">
        <v>3.11</v>
      </c>
      <c r="D9">
        <v>24</v>
      </c>
      <c r="F9">
        <f t="shared" si="0"/>
        <v>126.60809999999999</v>
      </c>
      <c r="H9" s="2">
        <v>40.049999999999997</v>
      </c>
      <c r="I9" s="2">
        <v>45.41</v>
      </c>
      <c r="J9">
        <f t="shared" si="1"/>
        <v>5.3599999999999994</v>
      </c>
      <c r="K9">
        <f t="shared" si="2"/>
        <v>2198.3399999999997</v>
      </c>
    </row>
    <row r="10" spans="1:11" x14ac:dyDescent="0.25">
      <c r="A10" s="1">
        <v>40350</v>
      </c>
      <c r="B10" s="2">
        <v>1.1200000000000001</v>
      </c>
      <c r="C10" s="2">
        <v>2.92</v>
      </c>
      <c r="D10">
        <v>24</v>
      </c>
      <c r="F10">
        <f t="shared" si="0"/>
        <v>3.2704000000000004</v>
      </c>
      <c r="H10" s="2">
        <v>47.55</v>
      </c>
      <c r="I10" s="2">
        <v>48.47</v>
      </c>
      <c r="J10">
        <f t="shared" si="1"/>
        <v>0.92000000000000171</v>
      </c>
      <c r="K10">
        <f t="shared" si="2"/>
        <v>-53.759999999999955</v>
      </c>
    </row>
    <row r="11" spans="1:11" x14ac:dyDescent="0.25">
      <c r="A11" s="1">
        <v>40351</v>
      </c>
      <c r="B11" s="2">
        <v>88.72</v>
      </c>
      <c r="C11" s="2">
        <v>0.44</v>
      </c>
      <c r="D11">
        <v>24</v>
      </c>
      <c r="F11">
        <f t="shared" si="0"/>
        <v>39.036799999999999</v>
      </c>
      <c r="H11" s="2">
        <v>47.9</v>
      </c>
      <c r="I11" s="2">
        <v>49.43</v>
      </c>
      <c r="J11">
        <f t="shared" si="1"/>
        <v>1.5300000000000011</v>
      </c>
      <c r="K11">
        <f t="shared" si="2"/>
        <v>2320.9152000000022</v>
      </c>
    </row>
    <row r="12" spans="1:11" x14ac:dyDescent="0.25">
      <c r="A12" s="1">
        <v>40352</v>
      </c>
      <c r="B12" s="2">
        <v>18.010000000000002</v>
      </c>
      <c r="C12" s="2">
        <v>2.74</v>
      </c>
      <c r="D12">
        <v>24</v>
      </c>
      <c r="F12">
        <f t="shared" si="0"/>
        <v>49.347400000000007</v>
      </c>
      <c r="H12" s="2">
        <v>46.91</v>
      </c>
      <c r="I12" s="2">
        <v>47.41</v>
      </c>
      <c r="J12">
        <f t="shared" si="1"/>
        <v>0.5</v>
      </c>
      <c r="K12">
        <f t="shared" si="2"/>
        <v>-968.21760000000006</v>
      </c>
    </row>
    <row r="13" spans="1:11" x14ac:dyDescent="0.25">
      <c r="A13" s="1">
        <v>40353</v>
      </c>
      <c r="B13" s="2">
        <v>78.069999999999993</v>
      </c>
      <c r="C13" s="2">
        <v>7.66</v>
      </c>
      <c r="D13">
        <v>24</v>
      </c>
      <c r="F13">
        <f t="shared" si="0"/>
        <v>598.01619999999991</v>
      </c>
      <c r="H13" s="2">
        <v>47.48</v>
      </c>
      <c r="I13" s="2">
        <v>48.75</v>
      </c>
      <c r="J13">
        <f t="shared" si="1"/>
        <v>1.2700000000000031</v>
      </c>
      <c r="K13">
        <f t="shared" si="2"/>
        <v>-11972.815199999994</v>
      </c>
    </row>
    <row r="14" spans="1:11" x14ac:dyDescent="0.25">
      <c r="A14" s="1">
        <v>40354</v>
      </c>
      <c r="B14" s="2">
        <v>73.39</v>
      </c>
      <c r="C14" s="2">
        <v>5</v>
      </c>
      <c r="D14">
        <v>24</v>
      </c>
      <c r="F14">
        <f t="shared" si="0"/>
        <v>366.95</v>
      </c>
      <c r="H14" s="2">
        <v>42.15</v>
      </c>
      <c r="I14" s="2">
        <v>47.89</v>
      </c>
      <c r="J14">
        <f t="shared" si="1"/>
        <v>5.740000000000002</v>
      </c>
      <c r="K14">
        <f t="shared" si="2"/>
        <v>1303.4064000000035</v>
      </c>
    </row>
    <row r="15" spans="1:11" x14ac:dyDescent="0.25">
      <c r="A15" s="1">
        <v>40355</v>
      </c>
      <c r="B15" s="2">
        <v>33.33</v>
      </c>
      <c r="C15" s="2">
        <v>7.15</v>
      </c>
      <c r="D15">
        <v>24</v>
      </c>
      <c r="F15">
        <f t="shared" si="0"/>
        <v>238.30949999999999</v>
      </c>
      <c r="H15" s="2">
        <v>39.67</v>
      </c>
      <c r="I15" s="2">
        <v>43.61</v>
      </c>
      <c r="J15">
        <f t="shared" si="1"/>
        <v>3.9399999999999977</v>
      </c>
      <c r="K15">
        <f t="shared" si="2"/>
        <v>-2567.7432000000022</v>
      </c>
    </row>
    <row r="16" spans="1:11" x14ac:dyDescent="0.25">
      <c r="A16" s="1">
        <v>40356</v>
      </c>
      <c r="B16" s="2">
        <v>92.34</v>
      </c>
      <c r="C16" s="2">
        <v>7.85</v>
      </c>
      <c r="D16">
        <v>24</v>
      </c>
      <c r="F16">
        <f t="shared" si="0"/>
        <v>724.86900000000003</v>
      </c>
      <c r="H16" s="2">
        <v>39.299999999999997</v>
      </c>
      <c r="I16" s="2">
        <v>39.840000000000003</v>
      </c>
      <c r="J16">
        <f t="shared" si="1"/>
        <v>0.54000000000000625</v>
      </c>
      <c r="K16">
        <f t="shared" si="2"/>
        <v>-16200.129599999984</v>
      </c>
    </row>
    <row r="17" spans="1:11" x14ac:dyDescent="0.25">
      <c r="A17" s="1">
        <v>40357</v>
      </c>
      <c r="B17" s="2">
        <v>12.22</v>
      </c>
      <c r="C17" s="2">
        <v>5.34</v>
      </c>
      <c r="D17">
        <v>24</v>
      </c>
      <c r="F17">
        <f t="shared" si="0"/>
        <v>65.254800000000003</v>
      </c>
      <c r="H17" s="2">
        <v>47.53</v>
      </c>
      <c r="I17" s="2">
        <v>47.72</v>
      </c>
      <c r="J17">
        <f t="shared" si="1"/>
        <v>0.18999999999999773</v>
      </c>
      <c r="K17">
        <f t="shared" si="2"/>
        <v>-1510.3920000000007</v>
      </c>
    </row>
    <row r="18" spans="1:11" x14ac:dyDescent="0.25">
      <c r="A18" s="1">
        <v>40358</v>
      </c>
      <c r="B18" s="2">
        <v>26.47</v>
      </c>
      <c r="C18" s="2">
        <v>9.98</v>
      </c>
      <c r="D18">
        <v>24</v>
      </c>
      <c r="F18">
        <f t="shared" si="0"/>
        <v>264.17059999999998</v>
      </c>
      <c r="H18" s="2">
        <v>47.25</v>
      </c>
      <c r="I18" s="2">
        <v>47.83</v>
      </c>
      <c r="J18">
        <f t="shared" si="1"/>
        <v>0.57999999999999829</v>
      </c>
      <c r="K18">
        <f t="shared" si="2"/>
        <v>-5971.6320000000014</v>
      </c>
    </row>
    <row r="19" spans="1:11" x14ac:dyDescent="0.25">
      <c r="A19" s="1">
        <v>40359</v>
      </c>
      <c r="B19" s="2">
        <v>78.27</v>
      </c>
      <c r="C19" s="2">
        <v>9.43</v>
      </c>
      <c r="D19">
        <v>24</v>
      </c>
      <c r="F19">
        <f t="shared" si="0"/>
        <v>738.08609999999999</v>
      </c>
      <c r="H19" s="2">
        <v>49.06</v>
      </c>
      <c r="I19" s="2">
        <v>49.34</v>
      </c>
      <c r="J19">
        <f t="shared" si="1"/>
        <v>0.28000000000000114</v>
      </c>
      <c r="K19">
        <f t="shared" si="2"/>
        <v>-17188.091999999997</v>
      </c>
    </row>
    <row r="20" spans="1:11" x14ac:dyDescent="0.25">
      <c r="A20" s="1">
        <v>40360</v>
      </c>
      <c r="B20" s="2">
        <v>22.9</v>
      </c>
      <c r="C20" s="2">
        <v>9.69</v>
      </c>
      <c r="D20">
        <v>24</v>
      </c>
      <c r="F20">
        <f t="shared" si="0"/>
        <v>221.90099999999998</v>
      </c>
      <c r="H20" s="2">
        <v>50.12</v>
      </c>
      <c r="I20" s="2">
        <v>49.75</v>
      </c>
      <c r="J20">
        <f t="shared" si="1"/>
        <v>-0.36999999999999744</v>
      </c>
      <c r="K20">
        <f t="shared" si="2"/>
        <v>-5528.9759999999978</v>
      </c>
    </row>
    <row r="21" spans="1:11" x14ac:dyDescent="0.25">
      <c r="A21" s="1">
        <v>40361</v>
      </c>
      <c r="B21" s="2">
        <v>79.97</v>
      </c>
      <c r="C21" s="2">
        <v>7.49</v>
      </c>
      <c r="D21">
        <v>24</v>
      </c>
      <c r="F21">
        <f t="shared" si="0"/>
        <v>598.97530000000006</v>
      </c>
      <c r="H21" s="2">
        <v>49.62</v>
      </c>
      <c r="I21" s="2">
        <v>49.47</v>
      </c>
      <c r="J21">
        <f t="shared" si="1"/>
        <v>-0.14999999999999858</v>
      </c>
      <c r="K21">
        <f t="shared" si="2"/>
        <v>-14663.299199999998</v>
      </c>
    </row>
    <row r="22" spans="1:11" x14ac:dyDescent="0.25">
      <c r="A22" s="1">
        <v>40362</v>
      </c>
      <c r="B22" s="2">
        <v>93.73</v>
      </c>
      <c r="C22" s="2">
        <v>8.56</v>
      </c>
      <c r="D22">
        <v>24</v>
      </c>
      <c r="F22">
        <f t="shared" si="0"/>
        <v>802.32880000000011</v>
      </c>
      <c r="H22" s="2">
        <v>45.31</v>
      </c>
      <c r="I22" s="2">
        <v>48.81</v>
      </c>
      <c r="J22">
        <f t="shared" si="1"/>
        <v>3.5</v>
      </c>
      <c r="K22">
        <f t="shared" si="2"/>
        <v>-11382.5712</v>
      </c>
    </row>
    <row r="23" spans="1:11" x14ac:dyDescent="0.25">
      <c r="A23" s="1">
        <v>40363</v>
      </c>
      <c r="B23" s="2">
        <v>56.77</v>
      </c>
      <c r="C23" s="2">
        <v>4.1100000000000003</v>
      </c>
      <c r="D23">
        <v>24</v>
      </c>
      <c r="F23">
        <f t="shared" si="0"/>
        <v>233.32470000000004</v>
      </c>
      <c r="H23" s="2">
        <v>46.06</v>
      </c>
      <c r="I23" s="2">
        <v>46.23</v>
      </c>
      <c r="J23">
        <f t="shared" si="1"/>
        <v>0.1699999999999946</v>
      </c>
      <c r="K23">
        <f t="shared" si="2"/>
        <v>-5368.171200000008</v>
      </c>
    </row>
    <row r="24" spans="1:11" x14ac:dyDescent="0.25">
      <c r="A24" s="1">
        <v>40364</v>
      </c>
      <c r="B24" s="2">
        <v>16.649999999999999</v>
      </c>
      <c r="C24" s="2">
        <v>9.9700000000000006</v>
      </c>
      <c r="D24">
        <v>24</v>
      </c>
      <c r="F24">
        <f t="shared" si="0"/>
        <v>166.00049999999999</v>
      </c>
      <c r="H24" s="2">
        <v>49.22</v>
      </c>
      <c r="I24" s="2">
        <v>48.64</v>
      </c>
      <c r="J24">
        <f t="shared" si="1"/>
        <v>-0.57999999999999829</v>
      </c>
      <c r="K24">
        <f t="shared" si="2"/>
        <v>-4215.7799999999988</v>
      </c>
    </row>
    <row r="25" spans="1:11" x14ac:dyDescent="0.25">
      <c r="A25" s="1">
        <v>40365</v>
      </c>
      <c r="B25" s="2">
        <v>89.95</v>
      </c>
      <c r="C25" s="2">
        <v>5.72</v>
      </c>
      <c r="D25">
        <v>24</v>
      </c>
      <c r="F25">
        <f t="shared" si="0"/>
        <v>514.51400000000001</v>
      </c>
      <c r="H25" s="2">
        <v>48.7</v>
      </c>
      <c r="I25" s="2">
        <v>49.59</v>
      </c>
      <c r="J25">
        <f t="shared" si="1"/>
        <v>0.89000000000000057</v>
      </c>
      <c r="K25">
        <f t="shared" si="2"/>
        <v>-10427.003999999999</v>
      </c>
    </row>
    <row r="26" spans="1:11" x14ac:dyDescent="0.25">
      <c r="A26" s="1">
        <v>40366</v>
      </c>
      <c r="B26" s="2">
        <v>12.93</v>
      </c>
      <c r="C26" s="2">
        <v>4.54</v>
      </c>
      <c r="D26">
        <v>24</v>
      </c>
      <c r="F26">
        <f t="shared" si="0"/>
        <v>58.702199999999998</v>
      </c>
      <c r="H26" s="2">
        <v>48.99</v>
      </c>
      <c r="I26" s="2">
        <v>49.31</v>
      </c>
      <c r="J26">
        <f t="shared" si="1"/>
        <v>0.32000000000000028</v>
      </c>
      <c r="K26">
        <f t="shared" si="2"/>
        <v>-1309.5503999999999</v>
      </c>
    </row>
    <row r="27" spans="1:11" x14ac:dyDescent="0.25">
      <c r="A27" s="1">
        <v>40367</v>
      </c>
      <c r="B27" s="2">
        <v>20.74</v>
      </c>
      <c r="C27" s="2">
        <v>7.67</v>
      </c>
      <c r="D27">
        <v>24</v>
      </c>
      <c r="F27">
        <f t="shared" si="0"/>
        <v>159.07579999999999</v>
      </c>
      <c r="H27" s="2">
        <v>49.08</v>
      </c>
      <c r="I27" s="2">
        <v>48.98</v>
      </c>
      <c r="J27">
        <f t="shared" si="1"/>
        <v>-0.10000000000000142</v>
      </c>
      <c r="K27">
        <f t="shared" si="2"/>
        <v>-3867.5952000000007</v>
      </c>
    </row>
    <row r="28" spans="1:11" x14ac:dyDescent="0.25">
      <c r="A28" s="1">
        <v>40368</v>
      </c>
      <c r="B28" s="2">
        <v>38.479999999999997</v>
      </c>
      <c r="C28" s="2">
        <v>8.06</v>
      </c>
      <c r="D28">
        <v>24</v>
      </c>
      <c r="F28">
        <f t="shared" si="0"/>
        <v>310.14879999999999</v>
      </c>
      <c r="H28" s="2">
        <v>49.79</v>
      </c>
      <c r="I28" s="2">
        <v>49.49</v>
      </c>
      <c r="J28">
        <f t="shared" si="1"/>
        <v>-0.29999999999999716</v>
      </c>
      <c r="K28">
        <f t="shared" si="2"/>
        <v>-7720.6271999999981</v>
      </c>
    </row>
    <row r="29" spans="1:11" x14ac:dyDescent="0.25">
      <c r="A29" s="1">
        <v>40369</v>
      </c>
      <c r="B29" s="2">
        <v>82.51</v>
      </c>
      <c r="C29" s="2">
        <v>9.74</v>
      </c>
      <c r="D29">
        <v>24</v>
      </c>
      <c r="F29">
        <f t="shared" si="0"/>
        <v>803.64740000000006</v>
      </c>
      <c r="H29" s="2">
        <v>46.32</v>
      </c>
      <c r="I29" s="2">
        <v>46.37</v>
      </c>
      <c r="J29">
        <f t="shared" si="1"/>
        <v>4.9999999999997158E-2</v>
      </c>
      <c r="K29">
        <f t="shared" si="2"/>
        <v>-19188.525600000008</v>
      </c>
    </row>
    <row r="30" spans="1:11" x14ac:dyDescent="0.25">
      <c r="A30" s="1">
        <v>40370</v>
      </c>
      <c r="B30" s="2">
        <v>70.53</v>
      </c>
      <c r="C30" s="2">
        <v>6.71</v>
      </c>
      <c r="D30">
        <v>24</v>
      </c>
      <c r="F30">
        <f t="shared" si="0"/>
        <v>473.25630000000001</v>
      </c>
      <c r="H30" s="2">
        <v>43.92</v>
      </c>
      <c r="I30" s="2">
        <v>43.85</v>
      </c>
      <c r="J30">
        <f t="shared" si="1"/>
        <v>-7.0000000000000284E-2</v>
      </c>
      <c r="K30">
        <f t="shared" si="2"/>
        <v>-11476.641600000001</v>
      </c>
    </row>
    <row r="31" spans="1:11" x14ac:dyDescent="0.25">
      <c r="A31" s="1">
        <v>40371</v>
      </c>
      <c r="B31" s="2">
        <v>77.41</v>
      </c>
      <c r="C31" s="2">
        <v>0.05</v>
      </c>
      <c r="D31">
        <v>24</v>
      </c>
      <c r="F31">
        <f t="shared" si="0"/>
        <v>3.8704999999999998</v>
      </c>
      <c r="H31" s="2">
        <v>48.38</v>
      </c>
      <c r="I31" s="2">
        <v>48.28</v>
      </c>
      <c r="J31">
        <f t="shared" si="1"/>
        <v>-0.10000000000000142</v>
      </c>
      <c r="K31">
        <f t="shared" si="2"/>
        <v>-278.6760000000026</v>
      </c>
    </row>
    <row r="32" spans="1:11" x14ac:dyDescent="0.25">
      <c r="A32" s="1">
        <v>40372</v>
      </c>
      <c r="B32" s="2">
        <v>98.88</v>
      </c>
      <c r="C32" s="2">
        <v>0.18</v>
      </c>
      <c r="D32">
        <v>24</v>
      </c>
      <c r="F32">
        <f t="shared" si="0"/>
        <v>17.798399999999997</v>
      </c>
      <c r="H32" s="2">
        <v>48.48</v>
      </c>
      <c r="I32" s="2">
        <v>48</v>
      </c>
      <c r="J32">
        <f t="shared" si="1"/>
        <v>-0.47999999999999687</v>
      </c>
      <c r="K32">
        <f t="shared" si="2"/>
        <v>-1566.2591999999925</v>
      </c>
    </row>
    <row r="33" spans="1:11" x14ac:dyDescent="0.25">
      <c r="A33" s="1">
        <v>40373</v>
      </c>
      <c r="B33" s="2">
        <v>86.93</v>
      </c>
      <c r="C33" s="2">
        <v>9.89</v>
      </c>
      <c r="D33">
        <v>24</v>
      </c>
      <c r="F33">
        <f t="shared" si="0"/>
        <v>859.73770000000013</v>
      </c>
      <c r="H33" s="2">
        <v>48.4</v>
      </c>
      <c r="I33" s="2">
        <v>48.46</v>
      </c>
      <c r="J33">
        <f t="shared" si="1"/>
        <v>6.0000000000002274E-2</v>
      </c>
      <c r="K33">
        <f t="shared" si="2"/>
        <v>-20508.525599999997</v>
      </c>
    </row>
    <row r="34" spans="1:11" x14ac:dyDescent="0.25">
      <c r="A34" s="1">
        <v>40374</v>
      </c>
      <c r="B34" s="2">
        <v>44.25</v>
      </c>
      <c r="C34" s="2">
        <v>6.89</v>
      </c>
      <c r="D34">
        <v>24</v>
      </c>
      <c r="F34">
        <f t="shared" si="0"/>
        <v>304.88249999999999</v>
      </c>
      <c r="H34" s="2">
        <v>48.03</v>
      </c>
      <c r="I34" s="2">
        <v>48.03</v>
      </c>
      <c r="J34">
        <f t="shared" si="1"/>
        <v>0</v>
      </c>
      <c r="K34">
        <f t="shared" si="2"/>
        <v>-7317.1799999999994</v>
      </c>
    </row>
    <row r="35" spans="1:11" x14ac:dyDescent="0.25">
      <c r="A35" s="1">
        <v>40375</v>
      </c>
      <c r="B35" s="2">
        <v>77.239999999999995</v>
      </c>
      <c r="C35" s="2">
        <v>6.62</v>
      </c>
      <c r="D35">
        <v>24</v>
      </c>
      <c r="F35">
        <f t="shared" si="0"/>
        <v>511.3288</v>
      </c>
      <c r="H35" s="2">
        <v>48.08</v>
      </c>
      <c r="I35" s="2">
        <v>48.09</v>
      </c>
      <c r="J35">
        <f t="shared" si="1"/>
        <v>1.0000000000005116E-2</v>
      </c>
      <c r="K35">
        <f t="shared" si="2"/>
        <v>-12253.353599999989</v>
      </c>
    </row>
    <row r="36" spans="1:11" x14ac:dyDescent="0.25">
      <c r="A36" s="1">
        <v>40376</v>
      </c>
      <c r="B36" s="2">
        <v>28.68</v>
      </c>
      <c r="C36" s="2">
        <v>7.35</v>
      </c>
      <c r="D36">
        <v>24</v>
      </c>
      <c r="F36">
        <f t="shared" si="0"/>
        <v>210.798</v>
      </c>
      <c r="H36" s="2">
        <v>45.05</v>
      </c>
      <c r="I36" s="2">
        <v>45.04</v>
      </c>
      <c r="J36">
        <f t="shared" si="1"/>
        <v>-9.9999999999980105E-3</v>
      </c>
      <c r="K36">
        <f t="shared" si="2"/>
        <v>-5066.0351999999975</v>
      </c>
    </row>
    <row r="37" spans="1:11" x14ac:dyDescent="0.25">
      <c r="A37" s="1">
        <v>40377</v>
      </c>
      <c r="B37" s="2">
        <v>53.55</v>
      </c>
      <c r="C37" s="2">
        <v>8.56</v>
      </c>
      <c r="D37">
        <v>24</v>
      </c>
      <c r="F37">
        <f t="shared" si="0"/>
        <v>458.38799999999998</v>
      </c>
      <c r="H37" s="2">
        <v>43.19</v>
      </c>
      <c r="I37" s="2">
        <v>43.19</v>
      </c>
      <c r="J37">
        <f t="shared" si="1"/>
        <v>0</v>
      </c>
      <c r="K37">
        <f t="shared" si="2"/>
        <v>-11001.312</v>
      </c>
    </row>
    <row r="38" spans="1:11" x14ac:dyDescent="0.25">
      <c r="A38" s="1">
        <v>40378</v>
      </c>
      <c r="B38" s="2">
        <v>91.65</v>
      </c>
      <c r="C38" s="2">
        <v>7.41</v>
      </c>
      <c r="D38">
        <v>24</v>
      </c>
      <c r="F38">
        <f t="shared" si="0"/>
        <v>679.12650000000008</v>
      </c>
      <c r="H38" s="2">
        <v>47.03</v>
      </c>
      <c r="I38" s="2">
        <v>46.34</v>
      </c>
      <c r="J38">
        <f t="shared" si="1"/>
        <v>-0.68999999999999773</v>
      </c>
      <c r="K38">
        <f t="shared" si="2"/>
        <v>-17816.759999999998</v>
      </c>
    </row>
    <row r="39" spans="1:11" x14ac:dyDescent="0.25">
      <c r="A39" s="1">
        <v>40379</v>
      </c>
      <c r="B39" s="2">
        <v>96.91</v>
      </c>
      <c r="C39" s="2">
        <v>1.43</v>
      </c>
      <c r="D39">
        <v>24</v>
      </c>
      <c r="F39">
        <f t="shared" si="0"/>
        <v>138.5813</v>
      </c>
      <c r="H39" s="2">
        <v>45.92</v>
      </c>
      <c r="I39" s="2">
        <v>45.31</v>
      </c>
      <c r="J39">
        <f t="shared" si="1"/>
        <v>-0.60999999999999943</v>
      </c>
      <c r="K39">
        <f t="shared" si="2"/>
        <v>-4744.7135999999982</v>
      </c>
    </row>
    <row r="40" spans="1:11" x14ac:dyDescent="0.25">
      <c r="A40" s="1">
        <v>40380</v>
      </c>
      <c r="B40" s="2">
        <v>55.09</v>
      </c>
      <c r="C40" s="2">
        <v>5.63</v>
      </c>
      <c r="D40">
        <v>24</v>
      </c>
      <c r="F40">
        <f t="shared" si="0"/>
        <v>310.1567</v>
      </c>
      <c r="H40" s="2">
        <v>45.41</v>
      </c>
      <c r="I40" s="2">
        <v>45.23</v>
      </c>
      <c r="J40">
        <f t="shared" si="1"/>
        <v>-0.17999999999999972</v>
      </c>
      <c r="K40">
        <f t="shared" si="2"/>
        <v>-7681.7496000000001</v>
      </c>
    </row>
    <row r="41" spans="1:11" x14ac:dyDescent="0.25">
      <c r="A41" s="1">
        <v>40381</v>
      </c>
      <c r="B41" s="2">
        <v>64.239999999999995</v>
      </c>
      <c r="C41" s="2">
        <v>3.88</v>
      </c>
      <c r="D41">
        <v>24</v>
      </c>
      <c r="F41">
        <f t="shared" si="0"/>
        <v>249.25119999999998</v>
      </c>
      <c r="H41" s="2">
        <v>44.1</v>
      </c>
      <c r="I41" s="2">
        <v>44.05</v>
      </c>
      <c r="J41">
        <f t="shared" si="1"/>
        <v>-5.0000000000004263E-2</v>
      </c>
      <c r="K41">
        <f t="shared" si="2"/>
        <v>-6059.1168000000052</v>
      </c>
    </row>
    <row r="42" spans="1:11" x14ac:dyDescent="0.25">
      <c r="A42" s="1">
        <v>40382</v>
      </c>
      <c r="B42" s="2">
        <v>84.42</v>
      </c>
      <c r="C42" s="2">
        <v>6.14</v>
      </c>
      <c r="D42">
        <v>24</v>
      </c>
      <c r="F42">
        <f t="shared" si="0"/>
        <v>518.33879999999999</v>
      </c>
      <c r="H42" s="2">
        <v>44.1</v>
      </c>
      <c r="I42" s="2">
        <v>44.09</v>
      </c>
      <c r="J42">
        <f t="shared" si="1"/>
        <v>-9.9999999999980105E-3</v>
      </c>
      <c r="K42">
        <f t="shared" si="2"/>
        <v>-12460.391999999994</v>
      </c>
    </row>
    <row r="43" spans="1:11" x14ac:dyDescent="0.25">
      <c r="A43" s="1">
        <v>40383</v>
      </c>
      <c r="B43" s="2">
        <v>23.51</v>
      </c>
      <c r="C43" s="2">
        <v>9.17</v>
      </c>
      <c r="D43">
        <v>24</v>
      </c>
      <c r="F43">
        <f t="shared" si="0"/>
        <v>215.58670000000001</v>
      </c>
      <c r="H43" s="2">
        <v>40.25</v>
      </c>
      <c r="I43" s="2">
        <v>40.299999999999997</v>
      </c>
      <c r="J43">
        <f t="shared" si="1"/>
        <v>4.9999999999997158E-2</v>
      </c>
      <c r="K43">
        <f t="shared" si="2"/>
        <v>-5145.868800000002</v>
      </c>
    </row>
    <row r="44" spans="1:11" x14ac:dyDescent="0.25">
      <c r="A44" s="1">
        <v>40384</v>
      </c>
      <c r="B44" s="2">
        <v>0.71</v>
      </c>
      <c r="C44" s="2">
        <v>3.92</v>
      </c>
      <c r="D44">
        <v>24</v>
      </c>
      <c r="F44">
        <f t="shared" si="0"/>
        <v>2.7831999999999999</v>
      </c>
      <c r="H44" s="2">
        <v>37.96</v>
      </c>
      <c r="I44" s="2">
        <v>37.96</v>
      </c>
      <c r="J44">
        <f t="shared" si="1"/>
        <v>0</v>
      </c>
      <c r="K44">
        <f t="shared" si="2"/>
        <v>-66.79679999999999</v>
      </c>
    </row>
    <row r="45" spans="1:11" x14ac:dyDescent="0.25">
      <c r="A45" s="1">
        <v>40385</v>
      </c>
      <c r="B45" s="2">
        <v>14.82</v>
      </c>
      <c r="C45" s="2">
        <v>3.23</v>
      </c>
      <c r="D45">
        <v>24</v>
      </c>
      <c r="F45">
        <f t="shared" si="0"/>
        <v>47.868600000000001</v>
      </c>
      <c r="H45" s="2">
        <v>44.82</v>
      </c>
      <c r="I45" s="2">
        <v>44.77</v>
      </c>
      <c r="J45">
        <f t="shared" si="1"/>
        <v>-4.9999999999997158E-2</v>
      </c>
      <c r="K45">
        <f t="shared" si="2"/>
        <v>-1166.6303999999991</v>
      </c>
    </row>
    <row r="46" spans="1:11" x14ac:dyDescent="0.25">
      <c r="A46" s="1">
        <v>40386</v>
      </c>
      <c r="B46" s="2">
        <v>37.299999999999997</v>
      </c>
      <c r="C46" s="2">
        <v>2.98</v>
      </c>
      <c r="D46">
        <v>24</v>
      </c>
      <c r="F46">
        <f t="shared" si="0"/>
        <v>111.154</v>
      </c>
      <c r="H46" s="2">
        <v>43.72</v>
      </c>
      <c r="I46" s="2">
        <v>43.81</v>
      </c>
      <c r="J46">
        <f t="shared" si="1"/>
        <v>9.0000000000003411E-2</v>
      </c>
      <c r="K46">
        <f t="shared" si="2"/>
        <v>-2587.1279999999965</v>
      </c>
    </row>
    <row r="47" spans="1:11" x14ac:dyDescent="0.25">
      <c r="A47" s="1">
        <v>40387</v>
      </c>
      <c r="B47" s="2">
        <v>16.079999999999998</v>
      </c>
      <c r="C47" s="2">
        <v>8.08</v>
      </c>
      <c r="D47">
        <v>24</v>
      </c>
      <c r="F47">
        <f t="shared" si="0"/>
        <v>129.9264</v>
      </c>
      <c r="H47" s="2">
        <v>41.44</v>
      </c>
      <c r="I47" s="2">
        <v>41.44</v>
      </c>
      <c r="J47">
        <f t="shared" si="1"/>
        <v>0</v>
      </c>
      <c r="K47">
        <f t="shared" si="2"/>
        <v>-3118.2335999999996</v>
      </c>
    </row>
    <row r="48" spans="1:11" x14ac:dyDescent="0.25">
      <c r="A48" s="1">
        <v>40388</v>
      </c>
      <c r="B48" s="2">
        <v>2.27</v>
      </c>
      <c r="C48" s="2">
        <v>0.62</v>
      </c>
      <c r="D48">
        <v>24</v>
      </c>
      <c r="F48">
        <f t="shared" si="0"/>
        <v>1.4074</v>
      </c>
      <c r="H48" s="2">
        <v>41.09</v>
      </c>
      <c r="I48" s="2">
        <v>41.76</v>
      </c>
      <c r="J48">
        <f t="shared" si="1"/>
        <v>0.6699999999999946</v>
      </c>
      <c r="K48">
        <f t="shared" si="2"/>
        <v>2.7239999999997062</v>
      </c>
    </row>
    <row r="49" spans="1:11" x14ac:dyDescent="0.25">
      <c r="A49" s="1">
        <v>40389</v>
      </c>
      <c r="B49" s="2">
        <v>77.87</v>
      </c>
      <c r="C49" s="2">
        <v>8.33</v>
      </c>
      <c r="D49">
        <v>24</v>
      </c>
      <c r="F49">
        <f t="shared" si="0"/>
        <v>648.65710000000001</v>
      </c>
      <c r="H49" s="2">
        <v>38.549999999999997</v>
      </c>
      <c r="I49" s="2">
        <v>38.99</v>
      </c>
      <c r="J49">
        <f t="shared" si="1"/>
        <v>0.44000000000000483</v>
      </c>
      <c r="K49">
        <f t="shared" si="2"/>
        <v>-14745.463199999993</v>
      </c>
    </row>
    <row r="50" spans="1:11" x14ac:dyDescent="0.25">
      <c r="A50" s="1">
        <v>40390</v>
      </c>
      <c r="B50" s="2">
        <v>24.22</v>
      </c>
      <c r="C50" s="2">
        <v>0.25</v>
      </c>
      <c r="D50">
        <v>24</v>
      </c>
      <c r="F50">
        <f t="shared" si="0"/>
        <v>6.0549999999999997</v>
      </c>
      <c r="H50" s="2">
        <v>37.130000000000003</v>
      </c>
      <c r="I50" s="2">
        <v>37.49</v>
      </c>
      <c r="J50">
        <f t="shared" si="1"/>
        <v>0.35999999999999943</v>
      </c>
      <c r="K50">
        <f t="shared" si="2"/>
        <v>63.940799999999669</v>
      </c>
    </row>
    <row r="51" spans="1:11" x14ac:dyDescent="0.25">
      <c r="A51" s="1">
        <v>40391</v>
      </c>
      <c r="B51" s="2">
        <v>3.42</v>
      </c>
      <c r="C51" s="2">
        <v>8.17</v>
      </c>
      <c r="D51">
        <v>24</v>
      </c>
      <c r="F51">
        <f t="shared" si="0"/>
        <v>27.941399999999998</v>
      </c>
      <c r="H51" s="2">
        <v>29.89</v>
      </c>
      <c r="I51" s="2">
        <v>31.02</v>
      </c>
      <c r="J51">
        <f t="shared" si="1"/>
        <v>1.129999999999999</v>
      </c>
      <c r="K51">
        <f t="shared" si="2"/>
        <v>-577.84320000000002</v>
      </c>
    </row>
    <row r="52" spans="1:11" x14ac:dyDescent="0.25">
      <c r="A52" s="1">
        <v>40392</v>
      </c>
      <c r="B52" s="2">
        <v>33.11</v>
      </c>
      <c r="C52" s="2">
        <v>4.8499999999999996</v>
      </c>
      <c r="D52">
        <v>24</v>
      </c>
      <c r="F52">
        <f t="shared" si="0"/>
        <v>160.58349999999999</v>
      </c>
      <c r="H52" s="2">
        <v>41.74</v>
      </c>
      <c r="I52" s="2">
        <v>43.05</v>
      </c>
      <c r="J52">
        <f t="shared" si="1"/>
        <v>1.3099999999999952</v>
      </c>
      <c r="K52">
        <f t="shared" si="2"/>
        <v>-2813.0256000000036</v>
      </c>
    </row>
    <row r="53" spans="1:11" x14ac:dyDescent="0.25">
      <c r="A53" s="1">
        <v>40393</v>
      </c>
      <c r="B53" s="2">
        <v>33.270000000000003</v>
      </c>
      <c r="C53" s="2">
        <v>4.49</v>
      </c>
      <c r="D53">
        <v>24</v>
      </c>
      <c r="F53">
        <f t="shared" si="0"/>
        <v>149.38230000000001</v>
      </c>
      <c r="H53" s="2">
        <v>40.880000000000003</v>
      </c>
      <c r="I53" s="2">
        <v>41.34</v>
      </c>
      <c r="J53">
        <f t="shared" si="1"/>
        <v>0.46000000000000085</v>
      </c>
      <c r="K53">
        <f t="shared" si="2"/>
        <v>-3217.8743999999997</v>
      </c>
    </row>
    <row r="54" spans="1:11" x14ac:dyDescent="0.25">
      <c r="A54" s="1">
        <v>40394</v>
      </c>
      <c r="B54" s="2">
        <v>11.96</v>
      </c>
      <c r="C54" s="2">
        <v>8.7799999999999994</v>
      </c>
      <c r="D54">
        <v>24</v>
      </c>
      <c r="F54">
        <f t="shared" si="0"/>
        <v>105.00879999999999</v>
      </c>
      <c r="H54" s="2">
        <v>40.090000000000003</v>
      </c>
      <c r="I54" s="2">
        <v>41.15</v>
      </c>
      <c r="J54">
        <f t="shared" si="1"/>
        <v>1.0599999999999952</v>
      </c>
      <c r="K54">
        <f t="shared" si="2"/>
        <v>-2215.9488000000015</v>
      </c>
    </row>
    <row r="55" spans="1:11" x14ac:dyDescent="0.25">
      <c r="A55" s="1">
        <v>40395</v>
      </c>
      <c r="B55" s="2">
        <v>4.43</v>
      </c>
      <c r="C55" s="2">
        <v>6.92</v>
      </c>
      <c r="D55">
        <v>24</v>
      </c>
      <c r="F55">
        <f t="shared" si="0"/>
        <v>30.655599999999996</v>
      </c>
      <c r="H55" s="2">
        <v>39.81</v>
      </c>
      <c r="I55" s="2">
        <v>40.799999999999997</v>
      </c>
      <c r="J55">
        <f t="shared" si="1"/>
        <v>0.98999999999999488</v>
      </c>
      <c r="K55">
        <f t="shared" si="2"/>
        <v>-630.47760000000051</v>
      </c>
    </row>
    <row r="56" spans="1:11" x14ac:dyDescent="0.25">
      <c r="A56" s="1">
        <v>40396</v>
      </c>
      <c r="B56" s="2">
        <v>84.96</v>
      </c>
      <c r="C56" s="2">
        <v>7.91</v>
      </c>
      <c r="D56">
        <v>24</v>
      </c>
      <c r="F56">
        <f t="shared" si="0"/>
        <v>672.03359999999998</v>
      </c>
      <c r="H56" s="2">
        <v>40.270000000000003</v>
      </c>
      <c r="I56" s="2">
        <v>41.03</v>
      </c>
      <c r="J56">
        <f t="shared" si="1"/>
        <v>0.75999999999999801</v>
      </c>
      <c r="K56">
        <f t="shared" si="2"/>
        <v>-14579.136000000004</v>
      </c>
    </row>
    <row r="57" spans="1:11" x14ac:dyDescent="0.25">
      <c r="A57" s="1">
        <v>40397</v>
      </c>
      <c r="B57" s="2">
        <v>80.430000000000007</v>
      </c>
      <c r="C57" s="2">
        <v>5.0999999999999996</v>
      </c>
      <c r="D57">
        <v>24</v>
      </c>
      <c r="F57">
        <f t="shared" si="0"/>
        <v>410.19299999999998</v>
      </c>
      <c r="H57" s="2">
        <v>36.1</v>
      </c>
      <c r="I57" s="2">
        <v>39.270000000000003</v>
      </c>
      <c r="J57">
        <f t="shared" si="1"/>
        <v>3.1700000000000017</v>
      </c>
      <c r="K57">
        <f t="shared" si="2"/>
        <v>-3725.5175999999965</v>
      </c>
    </row>
    <row r="58" spans="1:11" x14ac:dyDescent="0.25">
      <c r="A58" s="1">
        <v>40398</v>
      </c>
      <c r="B58" s="2">
        <v>78.33</v>
      </c>
      <c r="C58" s="2">
        <v>6.39</v>
      </c>
      <c r="D58">
        <v>24</v>
      </c>
      <c r="F58">
        <f t="shared" si="0"/>
        <v>500.52869999999996</v>
      </c>
      <c r="H58" s="2">
        <v>31.01</v>
      </c>
      <c r="I58" s="2">
        <v>35.18</v>
      </c>
      <c r="J58">
        <f t="shared" si="1"/>
        <v>4.1699999999999982</v>
      </c>
      <c r="K58">
        <f t="shared" si="2"/>
        <v>-4173.4224000000031</v>
      </c>
    </row>
    <row r="59" spans="1:11" x14ac:dyDescent="0.25">
      <c r="A59" s="1">
        <v>40399</v>
      </c>
      <c r="B59" s="2">
        <v>17.399999999999999</v>
      </c>
      <c r="C59" s="2">
        <v>5.05</v>
      </c>
      <c r="D59">
        <v>24</v>
      </c>
      <c r="F59">
        <f t="shared" si="0"/>
        <v>87.86999999999999</v>
      </c>
      <c r="H59" s="2">
        <v>42.79</v>
      </c>
      <c r="I59" s="2">
        <v>42.9</v>
      </c>
      <c r="J59">
        <f t="shared" si="1"/>
        <v>0.10999999999999943</v>
      </c>
      <c r="K59">
        <f t="shared" si="2"/>
        <v>-2062.944</v>
      </c>
    </row>
    <row r="60" spans="1:11" x14ac:dyDescent="0.25">
      <c r="A60" s="1">
        <v>40400</v>
      </c>
      <c r="B60" s="2">
        <v>7.29</v>
      </c>
      <c r="C60" s="2">
        <v>4.78</v>
      </c>
      <c r="D60">
        <v>24</v>
      </c>
      <c r="F60">
        <f t="shared" si="0"/>
        <v>34.846200000000003</v>
      </c>
      <c r="H60" s="2">
        <v>43.8</v>
      </c>
      <c r="I60" s="2">
        <v>43.64</v>
      </c>
      <c r="J60">
        <f t="shared" si="1"/>
        <v>-0.15999999999999659</v>
      </c>
      <c r="K60">
        <f t="shared" si="2"/>
        <v>-864.30239999999947</v>
      </c>
    </row>
    <row r="61" spans="1:11" x14ac:dyDescent="0.25">
      <c r="A61" s="1">
        <v>40401</v>
      </c>
      <c r="B61" s="2">
        <v>30.95</v>
      </c>
      <c r="C61" s="2">
        <v>2.3199999999999998</v>
      </c>
      <c r="D61">
        <v>24</v>
      </c>
      <c r="F61">
        <f t="shared" si="0"/>
        <v>71.803999999999988</v>
      </c>
      <c r="H61" s="2">
        <v>43.76</v>
      </c>
      <c r="I61" s="2">
        <v>43.31</v>
      </c>
      <c r="J61">
        <f t="shared" si="1"/>
        <v>-0.44999999999999574</v>
      </c>
      <c r="K61">
        <f t="shared" si="2"/>
        <v>-2057.5559999999964</v>
      </c>
    </row>
    <row r="62" spans="1:11" x14ac:dyDescent="0.25">
      <c r="A62" s="1">
        <v>40402</v>
      </c>
      <c r="B62" s="2">
        <v>19.27</v>
      </c>
      <c r="C62" s="2">
        <v>8.8699999999999992</v>
      </c>
      <c r="D62">
        <v>24</v>
      </c>
      <c r="F62">
        <f t="shared" si="0"/>
        <v>170.92489999999998</v>
      </c>
      <c r="H62" s="2">
        <v>44.68</v>
      </c>
      <c r="I62" s="2">
        <v>44.36</v>
      </c>
      <c r="J62">
        <f t="shared" si="1"/>
        <v>-0.32000000000000028</v>
      </c>
      <c r="K62">
        <f t="shared" si="2"/>
        <v>-4250.1912000000002</v>
      </c>
    </row>
    <row r="63" spans="1:11" x14ac:dyDescent="0.25">
      <c r="A63" s="1">
        <v>40403</v>
      </c>
      <c r="B63" s="2">
        <v>65.42</v>
      </c>
      <c r="C63" s="2">
        <v>9.17</v>
      </c>
      <c r="D63">
        <v>24</v>
      </c>
      <c r="F63">
        <f t="shared" si="0"/>
        <v>599.90139999999997</v>
      </c>
      <c r="H63" s="2">
        <v>44.47</v>
      </c>
      <c r="I63" s="2">
        <v>44.16</v>
      </c>
      <c r="J63">
        <f t="shared" si="1"/>
        <v>-0.31000000000000227</v>
      </c>
      <c r="K63">
        <f t="shared" si="2"/>
        <v>-14884.358400000003</v>
      </c>
    </row>
    <row r="64" spans="1:11" x14ac:dyDescent="0.25">
      <c r="A64" s="1">
        <v>40404</v>
      </c>
      <c r="B64" s="2">
        <v>27.56</v>
      </c>
      <c r="C64" s="2">
        <v>1.23</v>
      </c>
      <c r="D64">
        <v>24</v>
      </c>
      <c r="F64">
        <f t="shared" si="0"/>
        <v>33.898800000000001</v>
      </c>
      <c r="H64" s="2">
        <v>42.33</v>
      </c>
      <c r="I64" s="2">
        <v>42.33</v>
      </c>
      <c r="J64">
        <f t="shared" si="1"/>
        <v>0</v>
      </c>
      <c r="K64">
        <f t="shared" si="2"/>
        <v>-813.57119999999986</v>
      </c>
    </row>
    <row r="65" spans="1:11" x14ac:dyDescent="0.25">
      <c r="A65" s="1">
        <v>40405</v>
      </c>
      <c r="B65" s="2">
        <v>11.6</v>
      </c>
      <c r="C65" s="2">
        <v>8.0500000000000007</v>
      </c>
      <c r="D65">
        <v>24</v>
      </c>
      <c r="F65">
        <f t="shared" si="0"/>
        <v>93.38000000000001</v>
      </c>
      <c r="H65" s="2">
        <v>40.590000000000003</v>
      </c>
      <c r="I65" s="2">
        <v>40.590000000000003</v>
      </c>
      <c r="J65">
        <f t="shared" si="1"/>
        <v>0</v>
      </c>
      <c r="K65">
        <f t="shared" si="2"/>
        <v>-2241.12</v>
      </c>
    </row>
    <row r="66" spans="1:11" x14ac:dyDescent="0.25">
      <c r="A66" s="1">
        <v>40406</v>
      </c>
      <c r="B66" s="2">
        <v>81.62</v>
      </c>
      <c r="C66" s="2">
        <v>5.96</v>
      </c>
      <c r="D66">
        <v>24</v>
      </c>
      <c r="F66">
        <f t="shared" si="0"/>
        <v>486.45520000000005</v>
      </c>
      <c r="H66" s="2">
        <v>44.76</v>
      </c>
      <c r="I66" s="2">
        <v>44.78</v>
      </c>
      <c r="J66">
        <f t="shared" si="1"/>
        <v>2.0000000000003126E-2</v>
      </c>
      <c r="K66">
        <f t="shared" si="2"/>
        <v>-11635.747199999994</v>
      </c>
    </row>
    <row r="67" spans="1:11" x14ac:dyDescent="0.25">
      <c r="A67" s="1">
        <v>40407</v>
      </c>
      <c r="B67" s="2">
        <v>47.52</v>
      </c>
      <c r="C67" s="2">
        <v>0.06</v>
      </c>
      <c r="D67">
        <v>24</v>
      </c>
      <c r="F67">
        <f t="shared" ref="F67:F101" si="3">B67*C67</f>
        <v>2.8512</v>
      </c>
      <c r="H67" s="2">
        <v>46.6</v>
      </c>
      <c r="I67" s="2">
        <v>46.75</v>
      </c>
      <c r="J67">
        <f t="shared" ref="J67:J101" si="4">I67-H67</f>
        <v>0.14999999999999858</v>
      </c>
      <c r="K67">
        <f t="shared" ref="K67:K101" si="5">B67*D67*(J67-C67)</f>
        <v>102.64319999999839</v>
      </c>
    </row>
    <row r="68" spans="1:11" x14ac:dyDescent="0.25">
      <c r="A68" s="1">
        <v>40408</v>
      </c>
      <c r="B68" s="2">
        <v>24.9</v>
      </c>
      <c r="C68" s="2">
        <v>1.86</v>
      </c>
      <c r="D68">
        <v>24</v>
      </c>
      <c r="F68">
        <f t="shared" si="3"/>
        <v>46.314</v>
      </c>
      <c r="H68" s="2">
        <v>46.08</v>
      </c>
      <c r="I68" s="2">
        <v>46.12</v>
      </c>
      <c r="J68">
        <f t="shared" si="4"/>
        <v>3.9999999999999147E-2</v>
      </c>
      <c r="K68">
        <f t="shared" si="5"/>
        <v>-1087.6320000000003</v>
      </c>
    </row>
    <row r="69" spans="1:11" x14ac:dyDescent="0.25">
      <c r="A69" s="1">
        <v>40409</v>
      </c>
      <c r="B69" s="2">
        <v>55.19</v>
      </c>
      <c r="C69" s="2">
        <v>0.95</v>
      </c>
      <c r="D69">
        <v>24</v>
      </c>
      <c r="F69">
        <f t="shared" si="3"/>
        <v>52.430499999999995</v>
      </c>
      <c r="H69" s="2">
        <v>44.76</v>
      </c>
      <c r="I69" s="2">
        <v>43.82</v>
      </c>
      <c r="J69">
        <f t="shared" si="4"/>
        <v>-0.93999999999999773</v>
      </c>
      <c r="K69">
        <f t="shared" si="5"/>
        <v>-2503.4183999999968</v>
      </c>
    </row>
    <row r="70" spans="1:11" x14ac:dyDescent="0.25">
      <c r="A70" s="1">
        <v>40410</v>
      </c>
      <c r="B70" s="2">
        <v>62.46</v>
      </c>
      <c r="C70" s="2">
        <v>4.12</v>
      </c>
      <c r="D70">
        <v>24</v>
      </c>
      <c r="F70">
        <f t="shared" si="3"/>
        <v>257.33519999999999</v>
      </c>
      <c r="H70" s="2">
        <v>44.84</v>
      </c>
      <c r="I70" s="2">
        <v>44.45</v>
      </c>
      <c r="J70">
        <f t="shared" si="4"/>
        <v>-0.39000000000000057</v>
      </c>
      <c r="K70">
        <f t="shared" si="5"/>
        <v>-6760.6704000000009</v>
      </c>
    </row>
    <row r="71" spans="1:11" x14ac:dyDescent="0.25">
      <c r="A71" s="1">
        <v>40411</v>
      </c>
      <c r="B71" s="2">
        <v>64.459999999999994</v>
      </c>
      <c r="C71" s="2">
        <v>5.78</v>
      </c>
      <c r="D71">
        <v>24</v>
      </c>
      <c r="F71">
        <f t="shared" si="3"/>
        <v>372.5788</v>
      </c>
      <c r="H71" s="2">
        <v>42.83</v>
      </c>
      <c r="I71" s="2">
        <v>42.17</v>
      </c>
      <c r="J71">
        <f t="shared" si="4"/>
        <v>-0.65999999999999659</v>
      </c>
      <c r="K71">
        <f t="shared" si="5"/>
        <v>-9962.9375999999957</v>
      </c>
    </row>
    <row r="72" spans="1:11" x14ac:dyDescent="0.25">
      <c r="A72" s="1">
        <v>40412</v>
      </c>
      <c r="B72" s="2">
        <v>39.020000000000003</v>
      </c>
      <c r="C72" s="2">
        <v>4.13</v>
      </c>
      <c r="D72">
        <v>24</v>
      </c>
      <c r="F72">
        <f t="shared" si="3"/>
        <v>161.15260000000001</v>
      </c>
      <c r="H72" s="2">
        <v>42.75</v>
      </c>
      <c r="I72" s="2">
        <v>41.86</v>
      </c>
      <c r="J72">
        <f t="shared" si="4"/>
        <v>-0.89000000000000057</v>
      </c>
      <c r="K72">
        <f t="shared" si="5"/>
        <v>-4701.1296000000002</v>
      </c>
    </row>
    <row r="73" spans="1:11" x14ac:dyDescent="0.25">
      <c r="A73" s="1">
        <v>40413</v>
      </c>
      <c r="B73" s="2">
        <v>22.65</v>
      </c>
      <c r="C73" s="2">
        <v>8.3000000000000007</v>
      </c>
      <c r="D73">
        <v>24</v>
      </c>
      <c r="F73">
        <f t="shared" si="3"/>
        <v>187.995</v>
      </c>
      <c r="H73" s="2">
        <v>45.44</v>
      </c>
      <c r="I73" s="2">
        <v>45.19</v>
      </c>
      <c r="J73">
        <f t="shared" si="4"/>
        <v>-0.25</v>
      </c>
      <c r="K73">
        <f t="shared" si="5"/>
        <v>-4647.78</v>
      </c>
    </row>
    <row r="74" spans="1:11" x14ac:dyDescent="0.25">
      <c r="A74" s="1">
        <v>40414</v>
      </c>
      <c r="B74" s="2">
        <v>26.33</v>
      </c>
      <c r="C74" s="2">
        <v>9.5299999999999994</v>
      </c>
      <c r="D74">
        <v>24</v>
      </c>
      <c r="F74">
        <f t="shared" si="3"/>
        <v>250.92489999999998</v>
      </c>
      <c r="H74" s="2">
        <v>44.41</v>
      </c>
      <c r="I74" s="2">
        <v>43.1</v>
      </c>
      <c r="J74">
        <f t="shared" si="4"/>
        <v>-1.3099999999999952</v>
      </c>
      <c r="K74">
        <f t="shared" si="5"/>
        <v>-6850.0127999999959</v>
      </c>
    </row>
    <row r="75" spans="1:11" x14ac:dyDescent="0.25">
      <c r="A75" s="1">
        <v>40415</v>
      </c>
      <c r="B75" s="2">
        <v>83.34</v>
      </c>
      <c r="C75" s="2">
        <v>2.11</v>
      </c>
      <c r="D75">
        <v>24</v>
      </c>
      <c r="F75">
        <f t="shared" si="3"/>
        <v>175.84739999999999</v>
      </c>
      <c r="H75" s="2">
        <v>44.26</v>
      </c>
      <c r="I75" s="2">
        <v>42.69</v>
      </c>
      <c r="J75">
        <f t="shared" si="4"/>
        <v>-1.5700000000000003</v>
      </c>
      <c r="K75">
        <f t="shared" si="5"/>
        <v>-7360.5888000000004</v>
      </c>
    </row>
    <row r="76" spans="1:11" x14ac:dyDescent="0.25">
      <c r="A76" s="1">
        <v>40416</v>
      </c>
      <c r="B76" s="2">
        <v>63.33</v>
      </c>
      <c r="C76" s="2">
        <v>0.36</v>
      </c>
      <c r="D76">
        <v>24</v>
      </c>
      <c r="F76">
        <f t="shared" si="3"/>
        <v>22.7988</v>
      </c>
      <c r="H76" s="2">
        <v>45.99</v>
      </c>
      <c r="I76" s="2">
        <v>44.19</v>
      </c>
      <c r="J76">
        <f t="shared" si="4"/>
        <v>-1.8000000000000043</v>
      </c>
      <c r="K76">
        <f t="shared" si="5"/>
        <v>-3283.0272000000064</v>
      </c>
    </row>
    <row r="77" spans="1:11" x14ac:dyDescent="0.25">
      <c r="A77" s="1">
        <v>40417</v>
      </c>
      <c r="B77" s="2">
        <v>73.03</v>
      </c>
      <c r="C77" s="2">
        <v>3.23</v>
      </c>
      <c r="D77">
        <v>24</v>
      </c>
      <c r="F77">
        <f t="shared" si="3"/>
        <v>235.8869</v>
      </c>
      <c r="H77" s="2">
        <v>46.9</v>
      </c>
      <c r="I77" s="2">
        <v>44.72</v>
      </c>
      <c r="J77">
        <f t="shared" si="4"/>
        <v>-2.1799999999999997</v>
      </c>
      <c r="K77">
        <f t="shared" si="5"/>
        <v>-9482.2152000000006</v>
      </c>
    </row>
    <row r="78" spans="1:11" x14ac:dyDescent="0.25">
      <c r="A78" s="1">
        <v>40418</v>
      </c>
      <c r="B78" s="2">
        <v>27.53</v>
      </c>
      <c r="C78" s="2">
        <v>7.43</v>
      </c>
      <c r="D78">
        <v>24</v>
      </c>
      <c r="F78">
        <f t="shared" si="3"/>
        <v>204.5479</v>
      </c>
      <c r="H78" s="2">
        <v>45.43</v>
      </c>
      <c r="I78" s="2">
        <v>45.05</v>
      </c>
      <c r="J78">
        <f t="shared" si="4"/>
        <v>-0.38000000000000256</v>
      </c>
      <c r="K78">
        <f t="shared" si="5"/>
        <v>-5160.2232000000013</v>
      </c>
    </row>
    <row r="79" spans="1:11" x14ac:dyDescent="0.25">
      <c r="A79" s="1">
        <v>40419</v>
      </c>
      <c r="B79" s="2">
        <v>32.68</v>
      </c>
      <c r="C79" s="2">
        <v>4.87</v>
      </c>
      <c r="D79">
        <v>24</v>
      </c>
      <c r="F79">
        <f t="shared" si="3"/>
        <v>159.1516</v>
      </c>
      <c r="H79" s="2">
        <v>45.04</v>
      </c>
      <c r="I79" s="2">
        <v>44.91</v>
      </c>
      <c r="J79">
        <f t="shared" si="4"/>
        <v>-0.13000000000000256</v>
      </c>
      <c r="K79">
        <f t="shared" si="5"/>
        <v>-3921.6000000000017</v>
      </c>
    </row>
    <row r="80" spans="1:11" x14ac:dyDescent="0.25">
      <c r="A80" s="1">
        <v>40420</v>
      </c>
      <c r="B80" s="2">
        <v>51.42</v>
      </c>
      <c r="C80" s="2">
        <v>4.05</v>
      </c>
      <c r="D80">
        <v>24</v>
      </c>
      <c r="F80">
        <f t="shared" si="3"/>
        <v>208.251</v>
      </c>
      <c r="H80" s="2">
        <v>48.14</v>
      </c>
      <c r="I80" s="2">
        <v>46.85</v>
      </c>
      <c r="J80">
        <f t="shared" si="4"/>
        <v>-1.2899999999999991</v>
      </c>
      <c r="K80">
        <f t="shared" si="5"/>
        <v>-6589.9871999999987</v>
      </c>
    </row>
    <row r="81" spans="1:11" x14ac:dyDescent="0.25">
      <c r="A81" s="1">
        <v>40421</v>
      </c>
      <c r="B81" s="2">
        <v>13.18</v>
      </c>
      <c r="C81" s="2">
        <v>2.0299999999999998</v>
      </c>
      <c r="D81">
        <v>24</v>
      </c>
      <c r="F81">
        <f t="shared" si="3"/>
        <v>26.755399999999998</v>
      </c>
      <c r="H81" s="2">
        <v>49.18</v>
      </c>
      <c r="I81" s="2">
        <v>47.65</v>
      </c>
      <c r="J81">
        <f t="shared" si="4"/>
        <v>-1.5300000000000011</v>
      </c>
      <c r="K81">
        <f t="shared" si="5"/>
        <v>-1126.0992000000003</v>
      </c>
    </row>
    <row r="82" spans="1:11" x14ac:dyDescent="0.25">
      <c r="A82" s="1">
        <v>40422</v>
      </c>
      <c r="B82" s="2">
        <v>46.35</v>
      </c>
      <c r="C82" s="2">
        <v>7.97</v>
      </c>
      <c r="D82">
        <v>24</v>
      </c>
      <c r="F82">
        <f t="shared" si="3"/>
        <v>369.40949999999998</v>
      </c>
      <c r="H82" s="2">
        <v>49.37</v>
      </c>
      <c r="I82" s="2">
        <v>48.11</v>
      </c>
      <c r="J82">
        <f t="shared" si="4"/>
        <v>-1.259999999999998</v>
      </c>
      <c r="K82">
        <f t="shared" si="5"/>
        <v>-10267.451999999997</v>
      </c>
    </row>
    <row r="83" spans="1:11" x14ac:dyDescent="0.25">
      <c r="A83" s="1">
        <v>40423</v>
      </c>
      <c r="B83" s="2">
        <v>14.23</v>
      </c>
      <c r="C83" s="2">
        <v>0.35</v>
      </c>
      <c r="D83">
        <v>24</v>
      </c>
      <c r="F83">
        <f t="shared" si="3"/>
        <v>4.9805000000000001</v>
      </c>
      <c r="H83" s="2">
        <v>49.6</v>
      </c>
      <c r="I83" s="2">
        <v>49.07</v>
      </c>
      <c r="J83">
        <f t="shared" si="4"/>
        <v>-0.53000000000000114</v>
      </c>
      <c r="K83">
        <f>B83*D83*(J83-C83)</f>
        <v>-300.53760000000034</v>
      </c>
    </row>
    <row r="84" spans="1:11" x14ac:dyDescent="0.25">
      <c r="A84" s="1">
        <v>40424</v>
      </c>
      <c r="B84" s="2">
        <v>99.34</v>
      </c>
      <c r="C84" s="2">
        <v>0.59</v>
      </c>
      <c r="D84">
        <v>24</v>
      </c>
      <c r="F84">
        <f t="shared" si="3"/>
        <v>58.610599999999998</v>
      </c>
      <c r="H84" s="2">
        <v>49.66</v>
      </c>
      <c r="I84" s="2">
        <v>49.27</v>
      </c>
      <c r="J84">
        <f t="shared" si="4"/>
        <v>-0.38999999999999346</v>
      </c>
      <c r="K84">
        <f t="shared" si="5"/>
        <v>-2336.476799999984</v>
      </c>
    </row>
    <row r="85" spans="1:11" x14ac:dyDescent="0.25">
      <c r="A85" s="1">
        <v>40425</v>
      </c>
      <c r="B85" s="2">
        <v>58.79</v>
      </c>
      <c r="C85" s="2">
        <v>5.33</v>
      </c>
      <c r="D85">
        <v>24</v>
      </c>
      <c r="F85">
        <f t="shared" si="3"/>
        <v>313.35070000000002</v>
      </c>
      <c r="H85" s="2">
        <v>49.41</v>
      </c>
      <c r="I85" s="2">
        <v>49.26</v>
      </c>
      <c r="J85">
        <f t="shared" si="4"/>
        <v>-0.14999999999999858</v>
      </c>
      <c r="K85">
        <f t="shared" si="5"/>
        <v>-7732.0607999999984</v>
      </c>
    </row>
    <row r="86" spans="1:11" x14ac:dyDescent="0.25">
      <c r="A86" s="1">
        <v>40426</v>
      </c>
      <c r="B86" s="2">
        <v>47.9</v>
      </c>
      <c r="C86" s="2">
        <v>0.53</v>
      </c>
      <c r="D86">
        <v>24</v>
      </c>
      <c r="F86">
        <f t="shared" si="3"/>
        <v>25.387</v>
      </c>
      <c r="H86" s="2">
        <v>49.11</v>
      </c>
      <c r="I86" s="2">
        <v>48.89</v>
      </c>
      <c r="J86">
        <f t="shared" si="4"/>
        <v>-0.21999999999999886</v>
      </c>
      <c r="K86">
        <f t="shared" si="5"/>
        <v>-862.19999999999868</v>
      </c>
    </row>
    <row r="87" spans="1:11" x14ac:dyDescent="0.25">
      <c r="A87" s="1">
        <v>40427</v>
      </c>
      <c r="B87" s="2">
        <v>54.76</v>
      </c>
      <c r="C87" s="2">
        <v>7.78</v>
      </c>
      <c r="D87">
        <v>24</v>
      </c>
      <c r="F87">
        <f t="shared" si="3"/>
        <v>426.03280000000001</v>
      </c>
      <c r="H87" s="2">
        <v>50.71</v>
      </c>
      <c r="I87" s="2">
        <v>50</v>
      </c>
      <c r="J87">
        <f t="shared" si="4"/>
        <v>-0.71000000000000085</v>
      </c>
      <c r="K87">
        <f t="shared" si="5"/>
        <v>-11157.897600000002</v>
      </c>
    </row>
    <row r="88" spans="1:11" x14ac:dyDescent="0.25">
      <c r="A88" s="1">
        <v>40428</v>
      </c>
      <c r="B88" s="2">
        <v>79.42</v>
      </c>
      <c r="C88" s="2">
        <v>7.16</v>
      </c>
      <c r="D88">
        <v>24</v>
      </c>
      <c r="F88">
        <f t="shared" si="3"/>
        <v>568.6472</v>
      </c>
      <c r="H88" s="2">
        <v>49.81</v>
      </c>
      <c r="I88" s="2">
        <v>49.13</v>
      </c>
      <c r="J88">
        <f t="shared" si="4"/>
        <v>-0.67999999999999972</v>
      </c>
      <c r="K88">
        <f t="shared" si="5"/>
        <v>-14943.6672</v>
      </c>
    </row>
    <row r="89" spans="1:11" x14ac:dyDescent="0.25">
      <c r="A89" s="1">
        <v>40429</v>
      </c>
      <c r="B89" s="2">
        <v>62.24</v>
      </c>
      <c r="C89" s="2">
        <v>4.84</v>
      </c>
      <c r="D89">
        <v>24</v>
      </c>
      <c r="F89">
        <f t="shared" si="3"/>
        <v>301.24160000000001</v>
      </c>
      <c r="H89" s="2">
        <v>49.47</v>
      </c>
      <c r="I89" s="2">
        <v>49.3</v>
      </c>
      <c r="J89">
        <f t="shared" si="4"/>
        <v>-0.17000000000000171</v>
      </c>
      <c r="K89">
        <f t="shared" si="5"/>
        <v>-7483.7376000000022</v>
      </c>
    </row>
    <row r="90" spans="1:11" x14ac:dyDescent="0.25">
      <c r="A90" s="1">
        <v>40430</v>
      </c>
      <c r="B90" s="2">
        <v>18.64</v>
      </c>
      <c r="C90" s="2">
        <v>0.3</v>
      </c>
      <c r="D90">
        <v>24</v>
      </c>
      <c r="F90">
        <f t="shared" si="3"/>
        <v>5.5919999999999996</v>
      </c>
      <c r="H90" s="2">
        <v>49.9</v>
      </c>
      <c r="I90" s="2">
        <v>49.67</v>
      </c>
      <c r="J90">
        <f t="shared" si="4"/>
        <v>-0.22999999999999687</v>
      </c>
      <c r="K90">
        <f t="shared" si="5"/>
        <v>-237.10079999999863</v>
      </c>
    </row>
    <row r="91" spans="1:11" x14ac:dyDescent="0.25">
      <c r="A91" s="1">
        <v>40431</v>
      </c>
      <c r="B91" s="2">
        <v>37.380000000000003</v>
      </c>
      <c r="C91" s="2">
        <v>2.73</v>
      </c>
      <c r="D91">
        <v>24</v>
      </c>
      <c r="F91">
        <f t="shared" si="3"/>
        <v>102.04740000000001</v>
      </c>
      <c r="H91" s="2">
        <v>49.7</v>
      </c>
      <c r="I91" s="2">
        <v>49.04</v>
      </c>
      <c r="J91">
        <f t="shared" si="4"/>
        <v>-0.66000000000000369</v>
      </c>
      <c r="K91">
        <f t="shared" si="5"/>
        <v>-3041.2368000000038</v>
      </c>
    </row>
    <row r="92" spans="1:11" x14ac:dyDescent="0.25">
      <c r="A92" s="1">
        <v>40432</v>
      </c>
      <c r="B92" s="2">
        <v>37.47</v>
      </c>
      <c r="C92" s="2">
        <v>8.0399999999999991</v>
      </c>
      <c r="D92">
        <v>24</v>
      </c>
      <c r="F92">
        <f t="shared" si="3"/>
        <v>301.25879999999995</v>
      </c>
      <c r="H92" s="2">
        <v>47.35</v>
      </c>
      <c r="I92" s="2">
        <v>47.17</v>
      </c>
      <c r="J92">
        <f t="shared" si="4"/>
        <v>-0.17999999999999972</v>
      </c>
      <c r="K92">
        <f t="shared" si="5"/>
        <v>-7392.0815999999986</v>
      </c>
    </row>
    <row r="93" spans="1:11" x14ac:dyDescent="0.25">
      <c r="A93" s="1">
        <v>40433</v>
      </c>
      <c r="B93" s="2">
        <v>66.5</v>
      </c>
      <c r="C93" s="2">
        <v>3.18</v>
      </c>
      <c r="D93">
        <v>24</v>
      </c>
      <c r="F93">
        <f t="shared" si="3"/>
        <v>211.47</v>
      </c>
      <c r="H93" s="2">
        <v>47.6</v>
      </c>
      <c r="I93" s="2">
        <v>47.23</v>
      </c>
      <c r="J93">
        <f t="shared" si="4"/>
        <v>-0.37000000000000455</v>
      </c>
      <c r="K93">
        <f t="shared" si="5"/>
        <v>-5665.8000000000075</v>
      </c>
    </row>
    <row r="94" spans="1:11" x14ac:dyDescent="0.25">
      <c r="A94" s="1">
        <v>40434</v>
      </c>
      <c r="B94" s="2">
        <v>82.07</v>
      </c>
      <c r="C94" s="2">
        <v>9.1300000000000008</v>
      </c>
      <c r="D94">
        <v>24</v>
      </c>
      <c r="F94">
        <f t="shared" si="3"/>
        <v>749.29909999999995</v>
      </c>
      <c r="H94" s="2">
        <v>50.89</v>
      </c>
      <c r="I94" s="2">
        <v>48.87</v>
      </c>
      <c r="J94">
        <f t="shared" si="4"/>
        <v>-2.0200000000000031</v>
      </c>
      <c r="K94">
        <f t="shared" si="5"/>
        <v>-21961.932000000004</v>
      </c>
    </row>
    <row r="95" spans="1:11" x14ac:dyDescent="0.25">
      <c r="A95" s="1">
        <v>40435</v>
      </c>
      <c r="B95" s="2">
        <v>48.41</v>
      </c>
      <c r="C95" s="2">
        <v>3.45</v>
      </c>
      <c r="D95">
        <v>24</v>
      </c>
      <c r="F95">
        <f t="shared" si="3"/>
        <v>167.0145</v>
      </c>
      <c r="H95" s="2">
        <v>48.78</v>
      </c>
      <c r="I95" s="2">
        <v>47.32</v>
      </c>
      <c r="J95">
        <f t="shared" si="4"/>
        <v>-1.4600000000000009</v>
      </c>
      <c r="K95">
        <f t="shared" si="5"/>
        <v>-5704.6344000000008</v>
      </c>
    </row>
    <row r="96" spans="1:11" x14ac:dyDescent="0.25">
      <c r="A96" s="1">
        <v>40436</v>
      </c>
      <c r="B96" s="2">
        <v>44.51</v>
      </c>
      <c r="C96" s="2">
        <v>7.29</v>
      </c>
      <c r="D96">
        <v>24</v>
      </c>
      <c r="F96">
        <f t="shared" si="3"/>
        <v>324.47789999999998</v>
      </c>
      <c r="H96" s="2">
        <v>48.72</v>
      </c>
      <c r="I96" s="2">
        <v>47.4</v>
      </c>
      <c r="J96">
        <f t="shared" si="4"/>
        <v>-1.3200000000000003</v>
      </c>
      <c r="K96">
        <f t="shared" si="5"/>
        <v>-9197.5463999999993</v>
      </c>
    </row>
    <row r="97" spans="1:11" x14ac:dyDescent="0.25">
      <c r="A97" s="1">
        <v>40437</v>
      </c>
      <c r="B97" s="2">
        <v>37.840000000000003</v>
      </c>
      <c r="C97" s="2">
        <v>1.76</v>
      </c>
      <c r="D97">
        <v>24</v>
      </c>
      <c r="F97">
        <f t="shared" si="3"/>
        <v>66.598400000000012</v>
      </c>
      <c r="H97" s="2">
        <v>49.47</v>
      </c>
      <c r="I97" s="2">
        <v>47.8</v>
      </c>
      <c r="J97">
        <f t="shared" si="4"/>
        <v>-1.6700000000000017</v>
      </c>
      <c r="K97">
        <f t="shared" si="5"/>
        <v>-3114.9888000000014</v>
      </c>
    </row>
    <row r="98" spans="1:11" x14ac:dyDescent="0.25">
      <c r="A98" s="1">
        <v>40438</v>
      </c>
      <c r="B98" s="2">
        <v>57.8</v>
      </c>
      <c r="C98" s="2">
        <v>2.34</v>
      </c>
      <c r="D98">
        <v>24</v>
      </c>
      <c r="F98">
        <f t="shared" si="3"/>
        <v>135.25199999999998</v>
      </c>
      <c r="H98" s="2">
        <v>49.29</v>
      </c>
      <c r="I98" s="2">
        <v>48.23</v>
      </c>
      <c r="J98">
        <f t="shared" si="4"/>
        <v>-1.0600000000000023</v>
      </c>
      <c r="K98">
        <f t="shared" si="5"/>
        <v>-4716.4800000000023</v>
      </c>
    </row>
    <row r="99" spans="1:11" x14ac:dyDescent="0.25">
      <c r="A99" s="1">
        <v>40439</v>
      </c>
      <c r="B99" s="2">
        <v>11.81</v>
      </c>
      <c r="C99" s="2">
        <v>6.85</v>
      </c>
      <c r="D99">
        <v>24</v>
      </c>
      <c r="F99">
        <f t="shared" si="3"/>
        <v>80.898499999999999</v>
      </c>
      <c r="H99" s="2">
        <v>47.78</v>
      </c>
      <c r="I99" s="2">
        <v>48.03</v>
      </c>
      <c r="J99">
        <f t="shared" si="4"/>
        <v>0.25</v>
      </c>
      <c r="K99">
        <f t="shared" si="5"/>
        <v>-1870.704</v>
      </c>
    </row>
    <row r="100" spans="1:11" x14ac:dyDescent="0.25">
      <c r="A100" s="1">
        <v>40440</v>
      </c>
      <c r="B100" s="2">
        <v>90.06</v>
      </c>
      <c r="C100" s="2">
        <v>7.81</v>
      </c>
      <c r="D100">
        <v>24</v>
      </c>
      <c r="F100">
        <f t="shared" si="3"/>
        <v>703.36860000000001</v>
      </c>
      <c r="H100" s="2">
        <v>47.23</v>
      </c>
      <c r="I100" s="2">
        <v>47.28</v>
      </c>
      <c r="J100">
        <f t="shared" si="4"/>
        <v>5.0000000000004263E-2</v>
      </c>
      <c r="K100">
        <f t="shared" si="5"/>
        <v>-16772.774399999991</v>
      </c>
    </row>
    <row r="101" spans="1:11" x14ac:dyDescent="0.25">
      <c r="A101" s="1">
        <v>40441</v>
      </c>
      <c r="B101" s="2">
        <v>56.78</v>
      </c>
      <c r="C101" s="2">
        <v>4.43</v>
      </c>
      <c r="D101">
        <v>24</v>
      </c>
      <c r="F101">
        <f t="shared" si="3"/>
        <v>251.53539999999998</v>
      </c>
      <c r="H101" s="2">
        <v>49.51</v>
      </c>
      <c r="I101" s="2">
        <v>48.6</v>
      </c>
      <c r="J101">
        <f t="shared" si="4"/>
        <v>-0.90999999999999659</v>
      </c>
      <c r="K101">
        <f t="shared" si="5"/>
        <v>-7276.9247999999952</v>
      </c>
    </row>
    <row r="103" spans="1:11" x14ac:dyDescent="0.25">
      <c r="B103">
        <f>AVERAGE(B2:B101)</f>
        <v>48.868000000000023</v>
      </c>
      <c r="C103" t="s">
        <v>9</v>
      </c>
    </row>
    <row r="104" spans="1:11" x14ac:dyDescent="0.25">
      <c r="A104" t="s">
        <v>8</v>
      </c>
      <c r="B104" s="6">
        <f>SUM(B2:B101)*24</f>
        <v>117283.20000000004</v>
      </c>
      <c r="C104" s="6">
        <f>SUM(F2:F101)/(SUM(B2:B101))</f>
        <v>5.317480191536383</v>
      </c>
      <c r="D104">
        <f>SUM(D2:D101)</f>
        <v>2400</v>
      </c>
      <c r="J104" t="s">
        <v>189</v>
      </c>
      <c r="K104">
        <f>SUM(K2:K103)</f>
        <v>-601016.11200000008</v>
      </c>
    </row>
    <row r="105" spans="1:11" x14ac:dyDescent="0.25">
      <c r="A105" t="s">
        <v>188</v>
      </c>
      <c r="B105">
        <f>B104</f>
        <v>117283.20000000004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05"/>
  <sheetViews>
    <sheetView workbookViewId="0">
      <selection activeCell="G1" sqref="G1"/>
    </sheetView>
  </sheetViews>
  <sheetFormatPr defaultRowHeight="15" x14ac:dyDescent="0.25"/>
  <cols>
    <col min="1" max="1" width="15.28515625" bestFit="1" customWidth="1"/>
    <col min="2" max="2" width="8.42578125" bestFit="1" customWidth="1"/>
  </cols>
  <sheetData>
    <row r="1" spans="1:8" x14ac:dyDescent="0.25">
      <c r="A1" s="1">
        <v>41733</v>
      </c>
      <c r="B1" s="2">
        <v>64.94</v>
      </c>
      <c r="C1" s="2">
        <v>4.1900000000000004</v>
      </c>
      <c r="D1">
        <f>B1*C1</f>
        <v>272.09860000000003</v>
      </c>
      <c r="G1" s="4">
        <v>46.821766365577524</v>
      </c>
      <c r="H1">
        <f>B1*G1</f>
        <v>3040.6055077806045</v>
      </c>
    </row>
    <row r="2" spans="1:8" x14ac:dyDescent="0.25">
      <c r="A2" s="3">
        <v>41733.041666666664</v>
      </c>
      <c r="B2" s="2">
        <v>22.22</v>
      </c>
      <c r="C2" s="2">
        <v>0.85</v>
      </c>
      <c r="D2">
        <f t="shared" ref="D2:D65" si="0">B2*C2</f>
        <v>18.886999999999997</v>
      </c>
      <c r="G2" s="4">
        <v>46.817390535522087</v>
      </c>
      <c r="H2">
        <f t="shared" ref="H2:H65" si="1">B2*G2</f>
        <v>1040.2824176993008</v>
      </c>
    </row>
    <row r="3" spans="1:8" x14ac:dyDescent="0.25">
      <c r="A3" s="3">
        <v>41733.083333333336</v>
      </c>
      <c r="B3" s="2">
        <v>1.31</v>
      </c>
      <c r="C3" s="2">
        <v>8.0299999999999994</v>
      </c>
      <c r="D3">
        <f t="shared" si="0"/>
        <v>10.519299999999999</v>
      </c>
      <c r="G3" s="4">
        <v>46.81301315986299</v>
      </c>
      <c r="H3">
        <f t="shared" si="1"/>
        <v>61.32504723942052</v>
      </c>
    </row>
    <row r="4" spans="1:8" x14ac:dyDescent="0.25">
      <c r="A4" s="3">
        <v>41733.125</v>
      </c>
      <c r="B4" s="2">
        <v>25.67</v>
      </c>
      <c r="C4" s="2">
        <v>7.87</v>
      </c>
      <c r="D4">
        <f t="shared" si="0"/>
        <v>202.02290000000002</v>
      </c>
      <c r="G4" s="4">
        <v>46.808634232370402</v>
      </c>
      <c r="H4">
        <f t="shared" si="1"/>
        <v>1201.5776407449482</v>
      </c>
    </row>
    <row r="5" spans="1:8" x14ac:dyDescent="0.25">
      <c r="A5" s="3">
        <v>41733.166666666664</v>
      </c>
      <c r="B5" s="2">
        <v>45.69</v>
      </c>
      <c r="C5" s="2">
        <v>6.38</v>
      </c>
      <c r="D5">
        <f t="shared" si="0"/>
        <v>291.50219999999996</v>
      </c>
      <c r="G5" s="4">
        <v>46.80425375497542</v>
      </c>
      <c r="H5">
        <f t="shared" si="1"/>
        <v>2138.4863540648266</v>
      </c>
    </row>
    <row r="6" spans="1:8" x14ac:dyDescent="0.25">
      <c r="A6" s="3">
        <v>41733.208333333336</v>
      </c>
      <c r="B6" s="2">
        <v>11.05</v>
      </c>
      <c r="C6" s="2">
        <v>5.0199999999999996</v>
      </c>
      <c r="D6">
        <f t="shared" si="0"/>
        <v>55.470999999999997</v>
      </c>
      <c r="G6" s="4">
        <v>46.79987173636281</v>
      </c>
      <c r="H6">
        <f t="shared" si="1"/>
        <v>517.13858268680906</v>
      </c>
    </row>
    <row r="7" spans="1:8" x14ac:dyDescent="0.25">
      <c r="A7" s="3">
        <v>41733.25</v>
      </c>
      <c r="B7" s="2">
        <v>64.41</v>
      </c>
      <c r="C7" s="2">
        <v>6.64</v>
      </c>
      <c r="D7">
        <f t="shared" si="0"/>
        <v>427.68239999999997</v>
      </c>
      <c r="G7" s="4">
        <v>46.795488170128131</v>
      </c>
      <c r="H7">
        <f t="shared" si="1"/>
        <v>3014.0973930379528</v>
      </c>
    </row>
    <row r="8" spans="1:8" x14ac:dyDescent="0.25">
      <c r="A8" s="3">
        <v>41733.291666666664</v>
      </c>
      <c r="B8" s="2">
        <v>48.71</v>
      </c>
      <c r="C8" s="2">
        <v>7.59</v>
      </c>
      <c r="D8">
        <f t="shared" si="0"/>
        <v>369.70889999999997</v>
      </c>
      <c r="G8" s="4">
        <v>46.791103064344966</v>
      </c>
      <c r="H8">
        <f t="shared" si="1"/>
        <v>2279.1946302642432</v>
      </c>
    </row>
    <row r="9" spans="1:8" x14ac:dyDescent="0.25">
      <c r="A9" s="3">
        <v>41733.333333333336</v>
      </c>
      <c r="B9" s="2">
        <v>85.89</v>
      </c>
      <c r="C9" s="2">
        <v>6.78</v>
      </c>
      <c r="D9">
        <f t="shared" si="0"/>
        <v>582.33420000000001</v>
      </c>
      <c r="G9" s="4">
        <v>46.786716423923224</v>
      </c>
      <c r="H9">
        <f t="shared" si="1"/>
        <v>4018.5110736507659</v>
      </c>
    </row>
    <row r="10" spans="1:8" x14ac:dyDescent="0.25">
      <c r="A10" s="3">
        <v>41733.375</v>
      </c>
      <c r="B10" s="2">
        <v>54.92</v>
      </c>
      <c r="C10" s="2">
        <v>5.09</v>
      </c>
      <c r="D10">
        <f t="shared" si="0"/>
        <v>279.5428</v>
      </c>
      <c r="G10" s="4">
        <v>46.782328241759977</v>
      </c>
      <c r="H10">
        <f t="shared" si="1"/>
        <v>2569.2854670374581</v>
      </c>
    </row>
    <row r="11" spans="1:8" x14ac:dyDescent="0.25">
      <c r="A11" s="3">
        <v>41733.416666666664</v>
      </c>
      <c r="B11" s="2">
        <v>99.05</v>
      </c>
      <c r="C11" s="2">
        <v>3.23</v>
      </c>
      <c r="D11">
        <f t="shared" si="0"/>
        <v>319.93149999999997</v>
      </c>
      <c r="G11" s="4">
        <v>46.777938524870841</v>
      </c>
      <c r="H11">
        <f t="shared" si="1"/>
        <v>4633.354810888457</v>
      </c>
    </row>
    <row r="12" spans="1:8" x14ac:dyDescent="0.25">
      <c r="A12" s="3">
        <v>41733.458333333336</v>
      </c>
      <c r="B12" s="2">
        <v>63.51</v>
      </c>
      <c r="C12" s="2">
        <v>2.97</v>
      </c>
      <c r="D12">
        <f t="shared" si="0"/>
        <v>188.62470000000002</v>
      </c>
      <c r="G12" s="4">
        <v>46.773547281242074</v>
      </c>
      <c r="H12">
        <f t="shared" si="1"/>
        <v>2970.5879878316841</v>
      </c>
    </row>
    <row r="13" spans="1:8" x14ac:dyDescent="0.25">
      <c r="A13" s="3">
        <v>41733.5</v>
      </c>
      <c r="B13" s="2">
        <v>0.8</v>
      </c>
      <c r="C13" s="2">
        <v>1.77</v>
      </c>
      <c r="D13">
        <f t="shared" si="0"/>
        <v>1.4160000000000001</v>
      </c>
      <c r="G13" s="4">
        <v>46.76915449832677</v>
      </c>
      <c r="H13">
        <f t="shared" si="1"/>
        <v>37.415323598661416</v>
      </c>
    </row>
    <row r="14" spans="1:8" x14ac:dyDescent="0.25">
      <c r="A14" s="3">
        <v>41733.541666666664</v>
      </c>
      <c r="B14" s="2">
        <v>69.95</v>
      </c>
      <c r="C14" s="2">
        <v>1.75</v>
      </c>
      <c r="D14">
        <f t="shared" si="0"/>
        <v>122.41250000000001</v>
      </c>
      <c r="G14" s="4">
        <v>46.764760197356601</v>
      </c>
      <c r="H14">
        <f t="shared" si="1"/>
        <v>3271.1949758050946</v>
      </c>
    </row>
    <row r="15" spans="1:8" x14ac:dyDescent="0.25">
      <c r="A15" s="3">
        <v>41733.583333333336</v>
      </c>
      <c r="B15" s="2">
        <v>80.989999999999995</v>
      </c>
      <c r="C15" s="2">
        <v>6.41</v>
      </c>
      <c r="D15">
        <f t="shared" si="0"/>
        <v>519.14589999999998</v>
      </c>
      <c r="G15" s="4">
        <v>46.760364365610023</v>
      </c>
      <c r="H15">
        <f t="shared" si="1"/>
        <v>3787.1219099707555</v>
      </c>
    </row>
    <row r="16" spans="1:8" x14ac:dyDescent="0.25">
      <c r="A16" s="3">
        <v>41733.625</v>
      </c>
      <c r="B16" s="2">
        <v>79.48</v>
      </c>
      <c r="C16" s="2">
        <v>2.74</v>
      </c>
      <c r="D16">
        <f t="shared" si="0"/>
        <v>217.77520000000004</v>
      </c>
      <c r="G16" s="4">
        <v>46.755967009142203</v>
      </c>
      <c r="H16">
        <f t="shared" si="1"/>
        <v>3716.1642578866226</v>
      </c>
    </row>
    <row r="17" spans="1:8" x14ac:dyDescent="0.25">
      <c r="A17" s="3">
        <v>41733.666666666664</v>
      </c>
      <c r="B17" s="2">
        <v>64.78</v>
      </c>
      <c r="C17" s="2">
        <v>2.11</v>
      </c>
      <c r="D17">
        <f t="shared" si="0"/>
        <v>136.6858</v>
      </c>
      <c r="G17" s="4">
        <v>46.751568134706851</v>
      </c>
      <c r="H17">
        <f t="shared" si="1"/>
        <v>3028.56658376631</v>
      </c>
    </row>
    <row r="18" spans="1:8" x14ac:dyDescent="0.25">
      <c r="A18" s="3">
        <v>41733.708333333336</v>
      </c>
      <c r="B18" s="2">
        <v>68.22</v>
      </c>
      <c r="C18" s="2">
        <v>1.1399999999999999</v>
      </c>
      <c r="D18">
        <f t="shared" si="0"/>
        <v>77.770799999999994</v>
      </c>
      <c r="G18" s="4">
        <v>46.747167737830587</v>
      </c>
      <c r="H18">
        <f t="shared" si="1"/>
        <v>3189.0917830748026</v>
      </c>
    </row>
    <row r="19" spans="1:8" x14ac:dyDescent="0.25">
      <c r="A19" s="3">
        <v>41733.75</v>
      </c>
      <c r="B19" s="2">
        <v>65.58</v>
      </c>
      <c r="C19" s="2">
        <v>0.05</v>
      </c>
      <c r="D19">
        <f t="shared" si="0"/>
        <v>3.2789999999999999</v>
      </c>
      <c r="G19" s="4">
        <v>46.742765822724849</v>
      </c>
      <c r="H19">
        <f t="shared" si="1"/>
        <v>3065.3905826542955</v>
      </c>
    </row>
    <row r="20" spans="1:8" x14ac:dyDescent="0.25">
      <c r="A20" s="3">
        <v>41733.791666666664</v>
      </c>
      <c r="B20" s="2">
        <v>79.12</v>
      </c>
      <c r="C20" s="2">
        <v>1.62</v>
      </c>
      <c r="D20">
        <f t="shared" si="0"/>
        <v>128.17440000000002</v>
      </c>
      <c r="G20" s="4">
        <v>46.738362400092782</v>
      </c>
      <c r="H20">
        <f t="shared" si="1"/>
        <v>3697.939233095341</v>
      </c>
    </row>
    <row r="21" spans="1:8" x14ac:dyDescent="0.25">
      <c r="A21" s="3">
        <v>41733.833333333336</v>
      </c>
      <c r="B21" s="2">
        <v>94.26</v>
      </c>
      <c r="C21" s="2">
        <v>6.3</v>
      </c>
      <c r="D21">
        <f t="shared" si="0"/>
        <v>593.83799999999997</v>
      </c>
      <c r="G21" s="4">
        <v>46.733957459231235</v>
      </c>
      <c r="H21">
        <f t="shared" si="1"/>
        <v>4405.1428301071364</v>
      </c>
    </row>
    <row r="22" spans="1:8" x14ac:dyDescent="0.25">
      <c r="A22" s="3">
        <v>41733.875</v>
      </c>
      <c r="B22" s="2">
        <v>45.86</v>
      </c>
      <c r="C22" s="2">
        <v>2.95</v>
      </c>
      <c r="D22">
        <f t="shared" si="0"/>
        <v>135.28700000000001</v>
      </c>
      <c r="G22" s="4">
        <v>46.729551006544618</v>
      </c>
      <c r="H22">
        <f t="shared" si="1"/>
        <v>2143.0172091601362</v>
      </c>
    </row>
    <row r="23" spans="1:8" x14ac:dyDescent="0.25">
      <c r="A23" s="3">
        <v>41733.916666666664</v>
      </c>
      <c r="B23" s="2">
        <v>4.5</v>
      </c>
      <c r="C23" s="2">
        <v>9.2100000000000009</v>
      </c>
      <c r="D23">
        <f t="shared" si="0"/>
        <v>41.445000000000007</v>
      </c>
      <c r="G23" s="4">
        <v>46.725143052474195</v>
      </c>
      <c r="H23">
        <f t="shared" si="1"/>
        <v>210.26314373613388</v>
      </c>
    </row>
    <row r="24" spans="1:8" x14ac:dyDescent="0.25">
      <c r="A24" s="3">
        <v>41733.958333333336</v>
      </c>
      <c r="B24" s="2">
        <v>56.81</v>
      </c>
      <c r="C24" s="2">
        <v>4.51</v>
      </c>
      <c r="D24">
        <f t="shared" si="0"/>
        <v>256.2131</v>
      </c>
      <c r="G24" s="4">
        <v>46.720733582367281</v>
      </c>
      <c r="H24">
        <f t="shared" si="1"/>
        <v>2654.2048748142852</v>
      </c>
    </row>
    <row r="25" spans="1:8" x14ac:dyDescent="0.25">
      <c r="A25" s="1">
        <v>41734</v>
      </c>
      <c r="B25" s="2">
        <v>41.03</v>
      </c>
      <c r="C25" s="2">
        <v>4.3</v>
      </c>
      <c r="D25">
        <f t="shared" si="0"/>
        <v>176.429</v>
      </c>
      <c r="G25" s="4">
        <v>46.716322617368306</v>
      </c>
      <c r="H25">
        <f t="shared" si="1"/>
        <v>1916.7707169906216</v>
      </c>
    </row>
    <row r="26" spans="1:8" x14ac:dyDescent="0.25">
      <c r="A26" s="3">
        <v>41734.041666666664</v>
      </c>
      <c r="B26" s="2">
        <v>92.18</v>
      </c>
      <c r="C26" s="2">
        <v>6.19</v>
      </c>
      <c r="D26">
        <f t="shared" si="0"/>
        <v>570.59420000000011</v>
      </c>
      <c r="G26" s="4">
        <v>46.711910148879774</v>
      </c>
      <c r="H26">
        <f t="shared" si="1"/>
        <v>4305.9038775237377</v>
      </c>
    </row>
    <row r="27" spans="1:8" x14ac:dyDescent="0.25">
      <c r="A27" s="3">
        <v>41734.083333333336</v>
      </c>
      <c r="B27" s="2">
        <v>83.72</v>
      </c>
      <c r="C27" s="2">
        <v>8.66</v>
      </c>
      <c r="D27">
        <f t="shared" si="0"/>
        <v>725.01520000000005</v>
      </c>
      <c r="G27" s="4">
        <v>46.70749617488331</v>
      </c>
      <c r="H27">
        <f t="shared" si="1"/>
        <v>3910.3515797612308</v>
      </c>
    </row>
    <row r="28" spans="1:8" x14ac:dyDescent="0.25">
      <c r="A28" s="3">
        <v>41734.125</v>
      </c>
      <c r="B28" s="2">
        <v>88.22</v>
      </c>
      <c r="C28" s="2">
        <v>8.2799999999999994</v>
      </c>
      <c r="D28">
        <f t="shared" si="0"/>
        <v>730.46159999999998</v>
      </c>
      <c r="G28" s="4">
        <v>46.703080708100472</v>
      </c>
      <c r="H28">
        <f t="shared" si="1"/>
        <v>4120.1457800686239</v>
      </c>
    </row>
    <row r="29" spans="1:8" x14ac:dyDescent="0.25">
      <c r="A29" s="3">
        <v>41734.166666666664</v>
      </c>
      <c r="B29" s="2">
        <v>5.91</v>
      </c>
      <c r="C29" s="2">
        <v>4.21</v>
      </c>
      <c r="D29">
        <f t="shared" si="0"/>
        <v>24.8811</v>
      </c>
      <c r="G29" s="4">
        <v>46.698663748182007</v>
      </c>
      <c r="H29">
        <f t="shared" si="1"/>
        <v>275.98910275175569</v>
      </c>
    </row>
    <row r="30" spans="1:8" x14ac:dyDescent="0.25">
      <c r="A30" s="3">
        <v>41734.208333333336</v>
      </c>
      <c r="B30" s="2">
        <v>94.53</v>
      </c>
      <c r="C30" s="2">
        <v>7.2</v>
      </c>
      <c r="D30">
        <f t="shared" si="0"/>
        <v>680.61599999999999</v>
      </c>
      <c r="G30" s="4">
        <v>46.694245293458764</v>
      </c>
      <c r="H30">
        <f t="shared" si="1"/>
        <v>4414.0070075906569</v>
      </c>
    </row>
    <row r="31" spans="1:8" x14ac:dyDescent="0.25">
      <c r="A31" s="3">
        <v>41734.25</v>
      </c>
      <c r="B31" s="2">
        <v>85.58</v>
      </c>
      <c r="C31" s="2">
        <v>5.53</v>
      </c>
      <c r="D31">
        <f t="shared" si="0"/>
        <v>473.25740000000002</v>
      </c>
      <c r="G31" s="4">
        <v>46.689825343843431</v>
      </c>
      <c r="H31">
        <f t="shared" si="1"/>
        <v>3995.7152529261207</v>
      </c>
    </row>
    <row r="32" spans="1:8" x14ac:dyDescent="0.25">
      <c r="A32" s="3">
        <v>41734.291666666664</v>
      </c>
      <c r="B32" s="2">
        <v>79.819999999999993</v>
      </c>
      <c r="C32" s="2">
        <v>5.94</v>
      </c>
      <c r="D32">
        <f t="shared" si="0"/>
        <v>474.13079999999997</v>
      </c>
      <c r="G32" s="4">
        <v>46.685403913726709</v>
      </c>
      <c r="H32">
        <f t="shared" si="1"/>
        <v>3726.4289403936655</v>
      </c>
    </row>
    <row r="33" spans="1:8" x14ac:dyDescent="0.25">
      <c r="A33" s="3">
        <v>41734.333333333336</v>
      </c>
      <c r="B33" s="2">
        <v>49.11</v>
      </c>
      <c r="C33" s="2">
        <v>3.05</v>
      </c>
      <c r="D33">
        <f t="shared" si="0"/>
        <v>149.78549999999998</v>
      </c>
      <c r="G33" s="4">
        <v>46.680980993103937</v>
      </c>
      <c r="H33">
        <f t="shared" si="1"/>
        <v>2292.5029765713343</v>
      </c>
    </row>
    <row r="34" spans="1:8" x14ac:dyDescent="0.25">
      <c r="A34" s="3">
        <v>41734.375</v>
      </c>
      <c r="B34" s="2">
        <v>62.79</v>
      </c>
      <c r="C34" s="2">
        <v>7.16</v>
      </c>
      <c r="D34">
        <f t="shared" si="0"/>
        <v>449.57639999999998</v>
      </c>
      <c r="G34" s="4">
        <v>46.676556585749971</v>
      </c>
      <c r="H34">
        <f t="shared" si="1"/>
        <v>2930.8209880192408</v>
      </c>
    </row>
    <row r="35" spans="1:8" x14ac:dyDescent="0.25">
      <c r="A35" s="3">
        <v>41734.416666666664</v>
      </c>
      <c r="B35" s="2">
        <v>70.19</v>
      </c>
      <c r="C35" s="2">
        <v>8.7100000000000009</v>
      </c>
      <c r="D35">
        <f t="shared" si="0"/>
        <v>611.35490000000004</v>
      </c>
      <c r="G35" s="4">
        <v>46.672130698243862</v>
      </c>
      <c r="H35">
        <f t="shared" si="1"/>
        <v>3275.9168537097366</v>
      </c>
    </row>
    <row r="36" spans="1:8" x14ac:dyDescent="0.25">
      <c r="A36" s="3">
        <v>41734.458333333336</v>
      </c>
      <c r="B36" s="2">
        <v>67.92</v>
      </c>
      <c r="C36" s="2">
        <v>8.39</v>
      </c>
      <c r="D36">
        <f t="shared" si="0"/>
        <v>569.8488000000001</v>
      </c>
      <c r="G36" s="4">
        <v>46.667703334709714</v>
      </c>
      <c r="H36">
        <f t="shared" si="1"/>
        <v>3169.6704104934838</v>
      </c>
    </row>
    <row r="37" spans="1:8" x14ac:dyDescent="0.25">
      <c r="A37" s="3">
        <v>41734.5</v>
      </c>
      <c r="B37" s="2">
        <v>65.209999999999994</v>
      </c>
      <c r="C37" s="2">
        <v>9</v>
      </c>
      <c r="D37">
        <f t="shared" si="0"/>
        <v>586.89</v>
      </c>
      <c r="G37" s="4">
        <v>46.663274491023429</v>
      </c>
      <c r="H37">
        <f t="shared" si="1"/>
        <v>3042.9121295596374</v>
      </c>
    </row>
    <row r="38" spans="1:8" x14ac:dyDescent="0.25">
      <c r="A38" s="3">
        <v>41734.541666666664</v>
      </c>
      <c r="B38" s="2">
        <v>76.7</v>
      </c>
      <c r="C38" s="2">
        <v>8.4700000000000006</v>
      </c>
      <c r="D38">
        <f t="shared" si="0"/>
        <v>649.64900000000011</v>
      </c>
      <c r="G38" s="4">
        <v>46.658844171047164</v>
      </c>
      <c r="H38">
        <f t="shared" si="1"/>
        <v>3578.7333479193176</v>
      </c>
    </row>
    <row r="39" spans="1:8" x14ac:dyDescent="0.25">
      <c r="A39" s="3">
        <v>41734.583333333336</v>
      </c>
      <c r="B39" s="2">
        <v>80.38</v>
      </c>
      <c r="C39" s="2">
        <v>4.4800000000000004</v>
      </c>
      <c r="D39">
        <f t="shared" si="0"/>
        <v>360.10239999999999</v>
      </c>
      <c r="G39" s="4">
        <v>46.654412379603521</v>
      </c>
      <c r="H39">
        <f t="shared" si="1"/>
        <v>3750.0816670725308</v>
      </c>
    </row>
    <row r="40" spans="1:8" x14ac:dyDescent="0.25">
      <c r="A40" s="3">
        <v>41734.625</v>
      </c>
      <c r="B40" s="2">
        <v>3.68</v>
      </c>
      <c r="C40" s="2">
        <v>5.08</v>
      </c>
      <c r="D40">
        <f t="shared" si="0"/>
        <v>18.694400000000002</v>
      </c>
      <c r="G40" s="4">
        <v>46.649979118274338</v>
      </c>
      <c r="H40">
        <f t="shared" si="1"/>
        <v>171.67192315524957</v>
      </c>
    </row>
    <row r="41" spans="1:8" x14ac:dyDescent="0.25">
      <c r="A41" s="3">
        <v>41734.666666666664</v>
      </c>
      <c r="B41" s="2">
        <v>79.17</v>
      </c>
      <c r="C41" s="2">
        <v>6.68</v>
      </c>
      <c r="D41">
        <f t="shared" si="0"/>
        <v>528.85559999999998</v>
      </c>
      <c r="G41" s="4">
        <v>46.645544378811401</v>
      </c>
      <c r="H41">
        <f t="shared" si="1"/>
        <v>3692.9277484704985</v>
      </c>
    </row>
    <row r="42" spans="1:8" x14ac:dyDescent="0.25">
      <c r="A42" s="3">
        <v>41734.708333333336</v>
      </c>
      <c r="B42" s="2">
        <v>71.52</v>
      </c>
      <c r="C42" s="2">
        <v>4.8099999999999996</v>
      </c>
      <c r="D42">
        <f t="shared" si="0"/>
        <v>344.01119999999997</v>
      </c>
      <c r="G42" s="4">
        <v>46.641108186657831</v>
      </c>
      <c r="H42">
        <f t="shared" si="1"/>
        <v>3335.7720575097678</v>
      </c>
    </row>
    <row r="43" spans="1:8" x14ac:dyDescent="0.25">
      <c r="A43" s="3">
        <v>41734.75</v>
      </c>
      <c r="B43" s="2">
        <v>9.56</v>
      </c>
      <c r="C43" s="2">
        <v>6.87</v>
      </c>
      <c r="D43">
        <f t="shared" si="0"/>
        <v>65.677199999999999</v>
      </c>
      <c r="G43" s="4">
        <v>46.636670526724409</v>
      </c>
      <c r="H43">
        <f t="shared" si="1"/>
        <v>445.84657023548539</v>
      </c>
    </row>
    <row r="44" spans="1:8" x14ac:dyDescent="0.25">
      <c r="A44" s="3">
        <v>41734.791666666664</v>
      </c>
      <c r="B44" s="2">
        <v>50.27</v>
      </c>
      <c r="C44" s="2">
        <v>1.32</v>
      </c>
      <c r="D44">
        <f t="shared" si="0"/>
        <v>66.356400000000008</v>
      </c>
      <c r="G44" s="4">
        <v>46.632231395148999</v>
      </c>
      <c r="H44">
        <f t="shared" si="1"/>
        <v>2344.2022722341403</v>
      </c>
    </row>
    <row r="45" spans="1:8" x14ac:dyDescent="0.25">
      <c r="A45" s="3">
        <v>41734.833333333336</v>
      </c>
      <c r="B45" s="2">
        <v>59.7</v>
      </c>
      <c r="C45" s="2">
        <v>0.67</v>
      </c>
      <c r="D45">
        <f t="shared" si="0"/>
        <v>39.999000000000002</v>
      </c>
      <c r="G45" s="4">
        <v>46.627790814832416</v>
      </c>
      <c r="H45">
        <f t="shared" si="1"/>
        <v>2783.6791116454951</v>
      </c>
    </row>
    <row r="46" spans="1:8" x14ac:dyDescent="0.25">
      <c r="A46" s="3">
        <v>41734.875</v>
      </c>
      <c r="B46" s="2">
        <v>38.200000000000003</v>
      </c>
      <c r="C46" s="2">
        <v>1.46</v>
      </c>
      <c r="D46">
        <f t="shared" si="0"/>
        <v>55.772000000000006</v>
      </c>
      <c r="G46" s="4">
        <v>46.623348769190947</v>
      </c>
      <c r="H46">
        <f t="shared" si="1"/>
        <v>1781.0119229830943</v>
      </c>
    </row>
    <row r="47" spans="1:8" x14ac:dyDescent="0.25">
      <c r="A47" s="3">
        <v>41734.916666666664</v>
      </c>
      <c r="B47" s="2">
        <v>65.56</v>
      </c>
      <c r="C47" s="2">
        <v>9.41</v>
      </c>
      <c r="D47">
        <f t="shared" si="0"/>
        <v>616.91960000000006</v>
      </c>
      <c r="G47" s="4">
        <v>46.618905274808327</v>
      </c>
      <c r="H47">
        <f t="shared" si="1"/>
        <v>3056.335429816434</v>
      </c>
    </row>
    <row r="48" spans="1:8" x14ac:dyDescent="0.25">
      <c r="A48" s="3">
        <v>41734.958333333336</v>
      </c>
      <c r="B48" s="2">
        <v>94.81</v>
      </c>
      <c r="C48" s="2">
        <v>7.06</v>
      </c>
      <c r="D48">
        <f t="shared" si="0"/>
        <v>669.35860000000002</v>
      </c>
      <c r="G48" s="4">
        <v>46.614460321243307</v>
      </c>
      <c r="H48">
        <f t="shared" si="1"/>
        <v>4419.5169830570776</v>
      </c>
    </row>
    <row r="49" spans="1:8" x14ac:dyDescent="0.25">
      <c r="A49" s="1">
        <v>41735</v>
      </c>
      <c r="B49" s="2">
        <v>1.03</v>
      </c>
      <c r="C49" s="2">
        <v>0.27</v>
      </c>
      <c r="D49">
        <f t="shared" si="0"/>
        <v>0.27810000000000001</v>
      </c>
      <c r="G49" s="4">
        <v>46.610013919199069</v>
      </c>
      <c r="H49">
        <f t="shared" si="1"/>
        <v>48.008314336775044</v>
      </c>
    </row>
    <row r="50" spans="1:8" x14ac:dyDescent="0.25">
      <c r="A50" s="3">
        <v>41735.041666666664</v>
      </c>
      <c r="B50" s="2">
        <v>84.04</v>
      </c>
      <c r="C50" s="2">
        <v>4.62</v>
      </c>
      <c r="D50">
        <f t="shared" si="0"/>
        <v>388.26480000000004</v>
      </c>
      <c r="G50" s="4">
        <v>46.60556607043204</v>
      </c>
      <c r="H50">
        <f t="shared" si="1"/>
        <v>3916.7317725591088</v>
      </c>
    </row>
    <row r="51" spans="1:8" x14ac:dyDescent="0.25">
      <c r="A51" s="3">
        <v>41735.083333333336</v>
      </c>
      <c r="B51" s="2">
        <v>10.02</v>
      </c>
      <c r="C51" s="2">
        <v>8.93</v>
      </c>
      <c r="D51">
        <f t="shared" si="0"/>
        <v>89.4786</v>
      </c>
      <c r="G51" s="4">
        <v>46.601116773273112</v>
      </c>
      <c r="H51">
        <f t="shared" si="1"/>
        <v>466.94319006819654</v>
      </c>
    </row>
    <row r="52" spans="1:8" x14ac:dyDescent="0.25">
      <c r="A52" s="3">
        <v>41735.125</v>
      </c>
      <c r="B52" s="2">
        <v>14.27</v>
      </c>
      <c r="C52" s="2">
        <v>8.84</v>
      </c>
      <c r="D52">
        <f t="shared" si="0"/>
        <v>126.1468</v>
      </c>
      <c r="G52" s="4">
        <v>46.596666031584434</v>
      </c>
      <c r="H52">
        <f t="shared" si="1"/>
        <v>664.93442427070988</v>
      </c>
    </row>
    <row r="53" spans="1:8" x14ac:dyDescent="0.25">
      <c r="A53" s="3">
        <v>41735.166666666664</v>
      </c>
      <c r="B53" s="2">
        <v>84.57</v>
      </c>
      <c r="C53" s="2">
        <v>2.95</v>
      </c>
      <c r="D53">
        <f t="shared" si="0"/>
        <v>249.48149999999998</v>
      </c>
      <c r="G53" s="4">
        <v>46.592213847646313</v>
      </c>
      <c r="H53">
        <f t="shared" si="1"/>
        <v>3940.3035250954485</v>
      </c>
    </row>
    <row r="54" spans="1:8" x14ac:dyDescent="0.25">
      <c r="A54" s="3">
        <v>41735.208333333336</v>
      </c>
      <c r="B54" s="2">
        <v>96.59</v>
      </c>
      <c r="C54" s="2">
        <v>4.9400000000000004</v>
      </c>
      <c r="D54">
        <f t="shared" si="0"/>
        <v>477.15460000000007</v>
      </c>
      <c r="G54" s="4">
        <v>46.587760221371475</v>
      </c>
      <c r="H54">
        <f t="shared" si="1"/>
        <v>4499.9117597822706</v>
      </c>
    </row>
    <row r="55" spans="1:8" x14ac:dyDescent="0.25">
      <c r="A55" s="3">
        <v>41735.25</v>
      </c>
      <c r="B55" s="2">
        <v>66.989999999999995</v>
      </c>
      <c r="C55" s="2">
        <v>2.1</v>
      </c>
      <c r="D55">
        <f t="shared" si="0"/>
        <v>140.679</v>
      </c>
      <c r="G55" s="4">
        <v>46.583305161182729</v>
      </c>
      <c r="H55">
        <f t="shared" si="1"/>
        <v>3120.6156127476306</v>
      </c>
    </row>
    <row r="56" spans="1:8" x14ac:dyDescent="0.25">
      <c r="A56" s="3">
        <v>41735.291666666664</v>
      </c>
      <c r="B56" s="2">
        <v>69.39</v>
      </c>
      <c r="C56" s="2">
        <v>9.59</v>
      </c>
      <c r="D56">
        <f t="shared" si="0"/>
        <v>665.45010000000002</v>
      </c>
      <c r="G56" s="4">
        <v>46.578848663043281</v>
      </c>
      <c r="H56">
        <f t="shared" si="1"/>
        <v>3232.1063087285734</v>
      </c>
    </row>
    <row r="57" spans="1:8" x14ac:dyDescent="0.25">
      <c r="A57" s="3">
        <v>41735.333333333336</v>
      </c>
      <c r="B57" s="2">
        <v>59.98</v>
      </c>
      <c r="C57" s="2">
        <v>9.81</v>
      </c>
      <c r="D57">
        <f t="shared" si="0"/>
        <v>588.40380000000005</v>
      </c>
      <c r="G57" s="4">
        <v>46.574390733095633</v>
      </c>
      <c r="H57">
        <f t="shared" si="1"/>
        <v>2793.5319561710758</v>
      </c>
    </row>
    <row r="58" spans="1:8" x14ac:dyDescent="0.25">
      <c r="A58" s="3">
        <v>41735.375</v>
      </c>
      <c r="B58" s="2">
        <v>76.209999999999994</v>
      </c>
      <c r="C58" s="2">
        <v>1.22</v>
      </c>
      <c r="D58">
        <f t="shared" si="0"/>
        <v>92.976199999999992</v>
      </c>
      <c r="G58" s="4">
        <v>46.569931369234091</v>
      </c>
      <c r="H58">
        <f t="shared" si="1"/>
        <v>3549.0944696493298</v>
      </c>
    </row>
    <row r="59" spans="1:8" x14ac:dyDescent="0.25">
      <c r="A59" s="3">
        <v>41735.416666666664</v>
      </c>
      <c r="B59" s="2">
        <v>83.35</v>
      </c>
      <c r="C59" s="2">
        <v>0.74</v>
      </c>
      <c r="D59">
        <f t="shared" si="0"/>
        <v>61.678999999999995</v>
      </c>
      <c r="G59" s="4">
        <v>46.565470584180176</v>
      </c>
      <c r="H59">
        <f t="shared" si="1"/>
        <v>3881.2319731914172</v>
      </c>
    </row>
    <row r="60" spans="1:8" x14ac:dyDescent="0.25">
      <c r="A60" s="3">
        <v>41735.458333333336</v>
      </c>
      <c r="B60" s="2">
        <v>22.01</v>
      </c>
      <c r="C60" s="2">
        <v>7.72</v>
      </c>
      <c r="D60">
        <f t="shared" si="0"/>
        <v>169.91720000000001</v>
      </c>
      <c r="G60" s="4">
        <v>46.561008363193963</v>
      </c>
      <c r="H60">
        <f t="shared" si="1"/>
        <v>1024.8077940738992</v>
      </c>
    </row>
    <row r="61" spans="1:8" x14ac:dyDescent="0.25">
      <c r="A61" s="3">
        <v>41735.5</v>
      </c>
      <c r="B61" s="2">
        <v>52.87</v>
      </c>
      <c r="C61" s="2">
        <v>7.67</v>
      </c>
      <c r="D61">
        <f t="shared" si="0"/>
        <v>405.5129</v>
      </c>
      <c r="G61" s="4">
        <v>46.556544720928088</v>
      </c>
      <c r="H61">
        <f t="shared" si="1"/>
        <v>2461.444519395468</v>
      </c>
    </row>
    <row r="62" spans="1:8" x14ac:dyDescent="0.25">
      <c r="A62" s="3">
        <v>41735.541666666664</v>
      </c>
      <c r="B62" s="2">
        <v>29.54</v>
      </c>
      <c r="C62" s="2">
        <v>2.3199999999999998</v>
      </c>
      <c r="D62">
        <f t="shared" si="0"/>
        <v>68.532799999999995</v>
      </c>
      <c r="G62" s="4">
        <v>46.552079657469861</v>
      </c>
      <c r="H62">
        <f t="shared" si="1"/>
        <v>1375.1484330816597</v>
      </c>
    </row>
    <row r="63" spans="1:8" x14ac:dyDescent="0.25">
      <c r="A63" s="3">
        <v>41735.583333333336</v>
      </c>
      <c r="B63" s="2">
        <v>45</v>
      </c>
      <c r="C63" s="2">
        <v>2.21</v>
      </c>
      <c r="D63">
        <f t="shared" si="0"/>
        <v>99.45</v>
      </c>
      <c r="G63" s="4">
        <v>46.547613174924983</v>
      </c>
      <c r="H63">
        <f t="shared" si="1"/>
        <v>2094.6425928716244</v>
      </c>
    </row>
    <row r="64" spans="1:8" x14ac:dyDescent="0.25">
      <c r="A64" s="3">
        <v>41735.625</v>
      </c>
      <c r="B64" s="2">
        <v>78.790000000000006</v>
      </c>
      <c r="C64" s="2">
        <v>5.43</v>
      </c>
      <c r="D64">
        <f t="shared" si="0"/>
        <v>427.8297</v>
      </c>
      <c r="G64" s="4">
        <v>46.543145273206136</v>
      </c>
      <c r="H64">
        <f t="shared" si="1"/>
        <v>3667.1344160759118</v>
      </c>
    </row>
    <row r="65" spans="1:8" x14ac:dyDescent="0.25">
      <c r="A65" s="3">
        <v>41735.666666666664</v>
      </c>
      <c r="B65" s="2">
        <v>66.680000000000007</v>
      </c>
      <c r="C65" s="2">
        <v>9.26</v>
      </c>
      <c r="D65">
        <f t="shared" si="0"/>
        <v>617.45680000000004</v>
      </c>
      <c r="G65" s="4">
        <v>46.538675954593657</v>
      </c>
      <c r="H65">
        <f t="shared" si="1"/>
        <v>3103.1989126523054</v>
      </c>
    </row>
    <row r="66" spans="1:8" x14ac:dyDescent="0.25">
      <c r="A66" s="3">
        <v>41735.708333333336</v>
      </c>
      <c r="B66" s="2">
        <v>40.85</v>
      </c>
      <c r="C66" s="2">
        <v>0.79</v>
      </c>
      <c r="D66">
        <f t="shared" ref="D66:D129" si="2">B66*C66</f>
        <v>32.271500000000003</v>
      </c>
      <c r="G66" s="4">
        <v>46.534205223037034</v>
      </c>
      <c r="H66">
        <f t="shared" ref="H66:H129" si="3">B66*G66</f>
        <v>1900.9222833610629</v>
      </c>
    </row>
    <row r="67" spans="1:8" x14ac:dyDescent="0.25">
      <c r="A67" s="3">
        <v>41735.75</v>
      </c>
      <c r="B67" s="2">
        <v>17.78</v>
      </c>
      <c r="C67" s="2">
        <v>7.06</v>
      </c>
      <c r="D67">
        <f t="shared" si="2"/>
        <v>125.52679999999999</v>
      </c>
      <c r="G67" s="4">
        <v>46.529733085202622</v>
      </c>
      <c r="H67">
        <f t="shared" si="3"/>
        <v>827.29865425490266</v>
      </c>
    </row>
    <row r="68" spans="1:8" x14ac:dyDescent="0.25">
      <c r="A68" s="3">
        <v>41735.791666666664</v>
      </c>
      <c r="B68" s="2">
        <v>71.58</v>
      </c>
      <c r="C68" s="2">
        <v>4.55</v>
      </c>
      <c r="D68">
        <f t="shared" si="2"/>
        <v>325.68899999999996</v>
      </c>
      <c r="G68" s="4">
        <v>46.525259528019632</v>
      </c>
      <c r="H68">
        <f t="shared" si="3"/>
        <v>3330.2780770156451</v>
      </c>
    </row>
    <row r="69" spans="1:8" x14ac:dyDescent="0.25">
      <c r="A69" s="3">
        <v>41735.833333333336</v>
      </c>
      <c r="B69" s="2">
        <v>78.39</v>
      </c>
      <c r="C69" s="2">
        <v>0.56999999999999995</v>
      </c>
      <c r="D69">
        <f t="shared" si="2"/>
        <v>44.682299999999998</v>
      </c>
      <c r="G69" s="4">
        <v>46.520784575000079</v>
      </c>
      <c r="H69">
        <f t="shared" si="3"/>
        <v>3646.7643028342563</v>
      </c>
    </row>
    <row r="70" spans="1:8" x14ac:dyDescent="0.25">
      <c r="A70" s="3">
        <v>41735.875</v>
      </c>
      <c r="B70" s="2">
        <v>69.430000000000007</v>
      </c>
      <c r="C70" s="2">
        <v>7.19</v>
      </c>
      <c r="D70">
        <f t="shared" si="2"/>
        <v>499.20170000000007</v>
      </c>
      <c r="G70" s="4">
        <v>46.516308217808437</v>
      </c>
      <c r="H70">
        <f t="shared" si="3"/>
        <v>3229.62727956244</v>
      </c>
    </row>
    <row r="71" spans="1:8" x14ac:dyDescent="0.25">
      <c r="A71" s="3">
        <v>41735.916666666664</v>
      </c>
      <c r="B71" s="2">
        <v>38.369999999999997</v>
      </c>
      <c r="C71" s="2">
        <v>8.14</v>
      </c>
      <c r="D71">
        <f t="shared" si="2"/>
        <v>312.33179999999999</v>
      </c>
      <c r="G71" s="4">
        <v>46.511830445479639</v>
      </c>
      <c r="H71">
        <f t="shared" si="3"/>
        <v>1784.6589341930537</v>
      </c>
    </row>
    <row r="72" spans="1:8" x14ac:dyDescent="0.25">
      <c r="A72" s="3">
        <v>41735.958333333336</v>
      </c>
      <c r="B72" s="2">
        <v>77.27</v>
      </c>
      <c r="C72" s="2">
        <v>2.65</v>
      </c>
      <c r="D72">
        <f t="shared" si="2"/>
        <v>204.76549999999997</v>
      </c>
      <c r="G72" s="4">
        <v>46.507351285737087</v>
      </c>
      <c r="H72">
        <f t="shared" si="3"/>
        <v>3593.6230338489045</v>
      </c>
    </row>
    <row r="73" spans="1:8" x14ac:dyDescent="0.25">
      <c r="A73" s="1">
        <v>41736</v>
      </c>
      <c r="B73" s="2">
        <v>59.83</v>
      </c>
      <c r="C73" s="2">
        <v>7.64</v>
      </c>
      <c r="D73">
        <f t="shared" si="2"/>
        <v>457.10119999999995</v>
      </c>
      <c r="G73" s="4">
        <v>46.502870725859253</v>
      </c>
      <c r="H73">
        <f t="shared" si="3"/>
        <v>2782.2667555281591</v>
      </c>
    </row>
    <row r="74" spans="1:8" x14ac:dyDescent="0.25">
      <c r="A74" s="3">
        <v>41736.041666666664</v>
      </c>
      <c r="B74" s="2">
        <v>62.63</v>
      </c>
      <c r="C74" s="2">
        <v>6.75</v>
      </c>
      <c r="D74">
        <f t="shared" si="2"/>
        <v>422.7525</v>
      </c>
      <c r="G74" s="4">
        <v>46.498388763740422</v>
      </c>
      <c r="H74">
        <f t="shared" si="3"/>
        <v>2912.1940882730628</v>
      </c>
    </row>
    <row r="75" spans="1:8" x14ac:dyDescent="0.25">
      <c r="A75" s="3">
        <v>41736.083333333336</v>
      </c>
      <c r="B75" s="2">
        <v>74.03</v>
      </c>
      <c r="C75" s="2">
        <v>5.43</v>
      </c>
      <c r="D75">
        <f t="shared" si="2"/>
        <v>401.98289999999997</v>
      </c>
      <c r="G75" s="4">
        <v>46.493905420350352</v>
      </c>
      <c r="H75">
        <f t="shared" si="3"/>
        <v>3441.9438182685367</v>
      </c>
    </row>
    <row r="76" spans="1:8" x14ac:dyDescent="0.25">
      <c r="A76" s="3">
        <v>41736.125</v>
      </c>
      <c r="B76" s="2">
        <v>66.66</v>
      </c>
      <c r="C76" s="2">
        <v>6.37</v>
      </c>
      <c r="D76">
        <f t="shared" si="2"/>
        <v>424.62419999999997</v>
      </c>
      <c r="G76" s="4">
        <v>46.489420672788192</v>
      </c>
      <c r="H76">
        <f t="shared" si="3"/>
        <v>3098.9847820480609</v>
      </c>
    </row>
    <row r="77" spans="1:8" x14ac:dyDescent="0.25">
      <c r="A77" s="3">
        <v>41736.166666666664</v>
      </c>
      <c r="B77" s="2">
        <v>86.99</v>
      </c>
      <c r="C77" s="2">
        <v>5.59</v>
      </c>
      <c r="D77">
        <f t="shared" si="2"/>
        <v>486.27409999999998</v>
      </c>
      <c r="G77" s="4">
        <v>46.484934543954807</v>
      </c>
      <c r="H77">
        <f t="shared" si="3"/>
        <v>4043.7244559786286</v>
      </c>
    </row>
    <row r="78" spans="1:8" x14ac:dyDescent="0.25">
      <c r="A78" s="3">
        <v>41736.208333333336</v>
      </c>
      <c r="B78" s="2">
        <v>0.5</v>
      </c>
      <c r="C78" s="2">
        <v>2.5499999999999998</v>
      </c>
      <c r="D78">
        <f t="shared" si="2"/>
        <v>1.2749999999999999</v>
      </c>
      <c r="G78" s="4">
        <v>46.480447029551449</v>
      </c>
      <c r="H78">
        <f t="shared" si="3"/>
        <v>23.240223514775725</v>
      </c>
    </row>
    <row r="79" spans="1:8" x14ac:dyDescent="0.25">
      <c r="A79" s="3">
        <v>41736.25</v>
      </c>
      <c r="B79" s="2">
        <v>44</v>
      </c>
      <c r="C79" s="2">
        <v>9.7899999999999991</v>
      </c>
      <c r="D79">
        <f t="shared" si="2"/>
        <v>430.76</v>
      </c>
      <c r="G79" s="4">
        <v>46.475958125803274</v>
      </c>
      <c r="H79">
        <f t="shared" si="3"/>
        <v>2044.942157535344</v>
      </c>
    </row>
    <row r="80" spans="1:8" x14ac:dyDescent="0.25">
      <c r="A80" s="3">
        <v>41736.291666666664</v>
      </c>
      <c r="B80" s="2">
        <v>40.630000000000003</v>
      </c>
      <c r="C80" s="2">
        <v>1.66</v>
      </c>
      <c r="D80">
        <f t="shared" si="2"/>
        <v>67.445800000000006</v>
      </c>
      <c r="G80" s="4">
        <v>46.471467842889552</v>
      </c>
      <c r="H80">
        <f t="shared" si="3"/>
        <v>1888.1357384566027</v>
      </c>
    </row>
    <row r="81" spans="1:8" x14ac:dyDescent="0.25">
      <c r="A81" s="3">
        <v>41736.333333333336</v>
      </c>
      <c r="B81" s="2">
        <v>77.540000000000006</v>
      </c>
      <c r="C81" s="2">
        <v>3.66</v>
      </c>
      <c r="D81">
        <f t="shared" si="2"/>
        <v>283.79640000000001</v>
      </c>
      <c r="G81" s="4">
        <v>46.466976180984936</v>
      </c>
      <c r="H81">
        <f t="shared" si="3"/>
        <v>3603.0493330735721</v>
      </c>
    </row>
    <row r="82" spans="1:8" x14ac:dyDescent="0.25">
      <c r="A82" s="3">
        <v>41736.375</v>
      </c>
      <c r="B82" s="2">
        <v>75.260000000000005</v>
      </c>
      <c r="C82" s="2">
        <v>7.95</v>
      </c>
      <c r="D82">
        <f t="shared" si="2"/>
        <v>598.31700000000001</v>
      </c>
      <c r="G82" s="4">
        <v>46.462483139827462</v>
      </c>
      <c r="H82">
        <f t="shared" si="3"/>
        <v>3496.7664811034151</v>
      </c>
    </row>
    <row r="83" spans="1:8" x14ac:dyDescent="0.25">
      <c r="A83" s="3">
        <v>41736.416666666664</v>
      </c>
      <c r="B83" s="2">
        <v>62.08</v>
      </c>
      <c r="C83" s="2">
        <v>0.38</v>
      </c>
      <c r="D83">
        <f t="shared" si="2"/>
        <v>23.590399999999999</v>
      </c>
      <c r="G83" s="4">
        <v>46.457988719679079</v>
      </c>
      <c r="H83">
        <f t="shared" si="3"/>
        <v>2884.1119397176772</v>
      </c>
    </row>
    <row r="84" spans="1:8" x14ac:dyDescent="0.25">
      <c r="A84" s="3">
        <v>41736.458333333336</v>
      </c>
      <c r="B84" s="2">
        <v>8.89</v>
      </c>
      <c r="C84" s="2">
        <v>0.15</v>
      </c>
      <c r="D84">
        <f t="shared" si="2"/>
        <v>1.3335000000000001</v>
      </c>
      <c r="G84" s="4">
        <v>46.453492937472753</v>
      </c>
      <c r="H84">
        <f t="shared" si="3"/>
        <v>412.97155221413277</v>
      </c>
    </row>
    <row r="85" spans="1:8" x14ac:dyDescent="0.25">
      <c r="A85" s="3">
        <v>41736.5</v>
      </c>
      <c r="B85" s="2">
        <v>57.2</v>
      </c>
      <c r="C85" s="2">
        <v>4.78</v>
      </c>
      <c r="D85">
        <f t="shared" si="2"/>
        <v>273.41600000000005</v>
      </c>
      <c r="G85" s="4">
        <v>46.448995769696459</v>
      </c>
      <c r="H85">
        <f t="shared" si="3"/>
        <v>2656.8825580266375</v>
      </c>
    </row>
    <row r="86" spans="1:8" x14ac:dyDescent="0.25">
      <c r="A86" s="3">
        <v>41736.541666666664</v>
      </c>
      <c r="B86" s="2">
        <v>59.3</v>
      </c>
      <c r="C86" s="2">
        <v>9.86</v>
      </c>
      <c r="D86">
        <f t="shared" si="2"/>
        <v>584.69799999999998</v>
      </c>
      <c r="G86" s="4">
        <v>46.444497244073631</v>
      </c>
      <c r="H86">
        <f t="shared" si="3"/>
        <v>2754.1586865735662</v>
      </c>
    </row>
    <row r="87" spans="1:8" x14ac:dyDescent="0.25">
      <c r="A87" s="3">
        <v>41736.583333333336</v>
      </c>
      <c r="B87" s="2">
        <v>62.15</v>
      </c>
      <c r="C87" s="2">
        <v>9.4600000000000009</v>
      </c>
      <c r="D87">
        <f t="shared" si="2"/>
        <v>587.93900000000008</v>
      </c>
      <c r="G87" s="4">
        <v>46.43999734542777</v>
      </c>
      <c r="H87">
        <f t="shared" si="3"/>
        <v>2886.245835018336</v>
      </c>
    </row>
    <row r="88" spans="1:8" x14ac:dyDescent="0.25">
      <c r="A88" s="3">
        <v>41736.625</v>
      </c>
      <c r="B88" s="2">
        <v>63.25</v>
      </c>
      <c r="C88" s="2">
        <v>4.66</v>
      </c>
      <c r="D88">
        <f t="shared" si="2"/>
        <v>294.745</v>
      </c>
      <c r="G88" s="4">
        <v>46.435496089197301</v>
      </c>
      <c r="H88">
        <f t="shared" si="3"/>
        <v>2937.0451276417293</v>
      </c>
    </row>
    <row r="89" spans="1:8" x14ac:dyDescent="0.25">
      <c r="A89" s="3">
        <v>41736.666666666664</v>
      </c>
      <c r="B89" s="2">
        <v>75.430000000000007</v>
      </c>
      <c r="C89" s="2">
        <v>6.31</v>
      </c>
      <c r="D89">
        <f t="shared" si="2"/>
        <v>475.9633</v>
      </c>
      <c r="G89" s="4">
        <v>46.430993468279318</v>
      </c>
      <c r="H89">
        <f t="shared" si="3"/>
        <v>3502.2898373123094</v>
      </c>
    </row>
    <row r="90" spans="1:8" x14ac:dyDescent="0.25">
      <c r="A90" s="3">
        <v>41736.708333333336</v>
      </c>
      <c r="B90" s="2">
        <v>17.57</v>
      </c>
      <c r="C90" s="2">
        <v>5.76</v>
      </c>
      <c r="D90">
        <f t="shared" si="2"/>
        <v>101.2032</v>
      </c>
      <c r="G90" s="4">
        <v>46.426489487409093</v>
      </c>
      <c r="H90">
        <f t="shared" si="3"/>
        <v>815.71342029377774</v>
      </c>
    </row>
    <row r="91" spans="1:8" x14ac:dyDescent="0.25">
      <c r="A91" s="3">
        <v>41736.75</v>
      </c>
      <c r="B91" s="2">
        <v>17.600000000000001</v>
      </c>
      <c r="C91" s="2">
        <v>3.65</v>
      </c>
      <c r="D91">
        <f t="shared" si="2"/>
        <v>64.240000000000009</v>
      </c>
      <c r="G91" s="4">
        <v>46.421984140182197</v>
      </c>
      <c r="H91">
        <f t="shared" si="3"/>
        <v>817.02692086720674</v>
      </c>
    </row>
    <row r="92" spans="1:8" x14ac:dyDescent="0.25">
      <c r="A92" s="3">
        <v>41736.791666666664</v>
      </c>
      <c r="B92" s="2">
        <v>68.349999999999994</v>
      </c>
      <c r="C92" s="2">
        <v>2.83</v>
      </c>
      <c r="D92">
        <f t="shared" si="2"/>
        <v>193.43049999999999</v>
      </c>
      <c r="G92" s="4">
        <v>46.417477453885503</v>
      </c>
      <c r="H92">
        <f t="shared" si="3"/>
        <v>3172.6345839730739</v>
      </c>
    </row>
    <row r="93" spans="1:8" x14ac:dyDescent="0.25">
      <c r="A93" s="3">
        <v>41736.833333333336</v>
      </c>
      <c r="B93" s="2">
        <v>81.290000000000006</v>
      </c>
      <c r="C93" s="2">
        <v>7.95</v>
      </c>
      <c r="D93">
        <f t="shared" si="2"/>
        <v>646.2555000000001</v>
      </c>
      <c r="G93" s="4">
        <v>46.412969403250536</v>
      </c>
      <c r="H93">
        <f t="shared" si="3"/>
        <v>3772.9102827902361</v>
      </c>
    </row>
    <row r="94" spans="1:8" x14ac:dyDescent="0.25">
      <c r="A94" s="3">
        <v>41736.875</v>
      </c>
      <c r="B94" s="2">
        <v>72.599999999999994</v>
      </c>
      <c r="C94" s="2">
        <v>9.09</v>
      </c>
      <c r="D94">
        <f t="shared" si="2"/>
        <v>659.93399999999997</v>
      </c>
      <c r="G94" s="4">
        <v>46.408460007315959</v>
      </c>
      <c r="H94">
        <f t="shared" si="3"/>
        <v>3369.2541965311384</v>
      </c>
    </row>
    <row r="95" spans="1:8" x14ac:dyDescent="0.25">
      <c r="A95" s="3">
        <v>41736.916666666664</v>
      </c>
      <c r="B95" s="2">
        <v>20.92</v>
      </c>
      <c r="C95" s="2">
        <v>9.6199999999999992</v>
      </c>
      <c r="D95">
        <f t="shared" si="2"/>
        <v>201.25040000000001</v>
      </c>
      <c r="G95" s="4">
        <v>46.403949259590036</v>
      </c>
      <c r="H95">
        <f t="shared" si="3"/>
        <v>970.77061851062365</v>
      </c>
    </row>
    <row r="96" spans="1:8" x14ac:dyDescent="0.25">
      <c r="A96" s="3">
        <v>41736.958333333336</v>
      </c>
      <c r="B96" s="2">
        <v>64.290000000000006</v>
      </c>
      <c r="C96" s="2">
        <v>1</v>
      </c>
      <c r="D96">
        <f t="shared" si="2"/>
        <v>64.290000000000006</v>
      </c>
      <c r="G96" s="4">
        <v>46.399437164546114</v>
      </c>
      <c r="H96">
        <f t="shared" si="3"/>
        <v>2983.0198153086699</v>
      </c>
    </row>
    <row r="97" spans="1:8" x14ac:dyDescent="0.25">
      <c r="A97" s="1">
        <v>41737</v>
      </c>
      <c r="B97" s="2">
        <v>57.06</v>
      </c>
      <c r="C97" s="2">
        <v>7.76</v>
      </c>
      <c r="D97">
        <f t="shared" si="2"/>
        <v>442.78559999999999</v>
      </c>
      <c r="G97" s="4">
        <v>46.394923728326688</v>
      </c>
      <c r="H97">
        <f t="shared" si="3"/>
        <v>2647.2943479383212</v>
      </c>
    </row>
    <row r="98" spans="1:8" x14ac:dyDescent="0.25">
      <c r="A98" s="3">
        <v>41737.041666666664</v>
      </c>
      <c r="B98" s="2">
        <v>67.53</v>
      </c>
      <c r="C98" s="2">
        <v>7.97</v>
      </c>
      <c r="D98">
        <f t="shared" si="2"/>
        <v>538.21410000000003</v>
      </c>
      <c r="G98" s="4">
        <v>46.390408953037465</v>
      </c>
      <c r="H98">
        <f t="shared" si="3"/>
        <v>3132.7443165986201</v>
      </c>
    </row>
    <row r="99" spans="1:8" x14ac:dyDescent="0.25">
      <c r="A99" s="3">
        <v>41737.083333333336</v>
      </c>
      <c r="B99" s="2">
        <v>98.09</v>
      </c>
      <c r="C99" s="2">
        <v>5.8</v>
      </c>
      <c r="D99">
        <f t="shared" si="2"/>
        <v>568.92200000000003</v>
      </c>
      <c r="G99" s="4">
        <v>46.385892832448633</v>
      </c>
      <c r="H99">
        <f t="shared" si="3"/>
        <v>4549.9922279348866</v>
      </c>
    </row>
    <row r="100" spans="1:8" x14ac:dyDescent="0.25">
      <c r="A100" s="3">
        <v>41737.125</v>
      </c>
      <c r="B100" s="2">
        <v>92.72</v>
      </c>
      <c r="C100" s="2">
        <v>2.66</v>
      </c>
      <c r="D100">
        <f t="shared" si="2"/>
        <v>246.6352</v>
      </c>
      <c r="G100" s="4">
        <v>46.381375374983037</v>
      </c>
      <c r="H100">
        <f t="shared" si="3"/>
        <v>4300.4811247684274</v>
      </c>
    </row>
    <row r="101" spans="1:8" x14ac:dyDescent="0.25">
      <c r="A101" s="3">
        <v>41737.166666666664</v>
      </c>
      <c r="B101" s="2">
        <v>20.64</v>
      </c>
      <c r="C101" s="2">
        <v>6.96</v>
      </c>
      <c r="D101">
        <f t="shared" si="2"/>
        <v>143.65440000000001</v>
      </c>
      <c r="G101" s="4">
        <v>46.376856586783148</v>
      </c>
      <c r="H101">
        <f t="shared" si="3"/>
        <v>957.21831995120419</v>
      </c>
    </row>
    <row r="102" spans="1:8" x14ac:dyDescent="0.25">
      <c r="A102" s="3">
        <v>41737.208333333336</v>
      </c>
      <c r="B102" s="2">
        <v>87.8</v>
      </c>
      <c r="C102" s="2">
        <v>7.79</v>
      </c>
      <c r="D102">
        <f t="shared" si="2"/>
        <v>683.96199999999999</v>
      </c>
      <c r="G102" s="4">
        <v>46.372336461881105</v>
      </c>
      <c r="H102">
        <f t="shared" si="3"/>
        <v>4071.4911413531609</v>
      </c>
    </row>
    <row r="103" spans="1:8" x14ac:dyDescent="0.25">
      <c r="A103" s="3">
        <v>41737.25</v>
      </c>
      <c r="B103" s="2">
        <v>33.74</v>
      </c>
      <c r="C103" s="2">
        <v>7.63</v>
      </c>
      <c r="D103">
        <f t="shared" si="2"/>
        <v>257.43619999999999</v>
      </c>
      <c r="G103" s="4">
        <v>46.367815008263179</v>
      </c>
      <c r="H103">
        <f t="shared" si="3"/>
        <v>1564.4500783787998</v>
      </c>
    </row>
    <row r="104" spans="1:8" x14ac:dyDescent="0.25">
      <c r="A104" s="3">
        <v>41737.291666666664</v>
      </c>
      <c r="B104" s="2">
        <v>24.34</v>
      </c>
      <c r="C104" s="2">
        <v>8.86</v>
      </c>
      <c r="D104">
        <f t="shared" si="2"/>
        <v>215.65239999999997</v>
      </c>
      <c r="G104" s="4">
        <v>46.363292226365914</v>
      </c>
      <c r="H104">
        <f t="shared" si="3"/>
        <v>1128.4825327897463</v>
      </c>
    </row>
    <row r="105" spans="1:8" x14ac:dyDescent="0.25">
      <c r="A105" s="3">
        <v>41737.333333333336</v>
      </c>
      <c r="B105" s="2">
        <v>25.76</v>
      </c>
      <c r="C105" s="2">
        <v>3.13</v>
      </c>
      <c r="D105">
        <f t="shared" si="2"/>
        <v>80.628799999999998</v>
      </c>
      <c r="G105" s="4">
        <v>46.358768122069897</v>
      </c>
      <c r="H105">
        <f t="shared" si="3"/>
        <v>1194.2018668245207</v>
      </c>
    </row>
    <row r="106" spans="1:8" x14ac:dyDescent="0.25">
      <c r="A106" s="3">
        <v>41737.375</v>
      </c>
      <c r="B106" s="2">
        <v>23.35</v>
      </c>
      <c r="C106" s="2">
        <v>5.36</v>
      </c>
      <c r="D106">
        <f t="shared" si="2"/>
        <v>125.15600000000002</v>
      </c>
      <c r="G106" s="4">
        <v>46.354242685283126</v>
      </c>
      <c r="H106">
        <f t="shared" si="3"/>
        <v>1082.371566701361</v>
      </c>
    </row>
    <row r="107" spans="1:8" x14ac:dyDescent="0.25">
      <c r="A107" s="3">
        <v>41737.416666666664</v>
      </c>
      <c r="B107" s="2">
        <v>98.22</v>
      </c>
      <c r="C107" s="2">
        <v>2.73</v>
      </c>
      <c r="D107">
        <f t="shared" si="2"/>
        <v>268.14060000000001</v>
      </c>
      <c r="G107" s="4">
        <v>46.349715932589334</v>
      </c>
      <c r="H107">
        <f t="shared" si="3"/>
        <v>4552.4690988989241</v>
      </c>
    </row>
    <row r="108" spans="1:8" x14ac:dyDescent="0.25">
      <c r="A108" s="3">
        <v>41737.458333333336</v>
      </c>
      <c r="B108" s="2">
        <v>4.78</v>
      </c>
      <c r="C108" s="2">
        <v>7.22</v>
      </c>
      <c r="D108">
        <f t="shared" si="2"/>
        <v>34.511600000000001</v>
      </c>
      <c r="G108" s="4">
        <v>46.345187861882813</v>
      </c>
      <c r="H108">
        <f t="shared" si="3"/>
        <v>221.52999797979987</v>
      </c>
    </row>
    <row r="109" spans="1:8" x14ac:dyDescent="0.25">
      <c r="A109" s="3">
        <v>41737.5</v>
      </c>
      <c r="B109" s="2">
        <v>84.2</v>
      </c>
      <c r="C109" s="2">
        <v>0.64</v>
      </c>
      <c r="D109">
        <f t="shared" si="2"/>
        <v>53.888000000000005</v>
      </c>
      <c r="G109" s="4">
        <v>46.340658467021065</v>
      </c>
      <c r="H109">
        <f t="shared" si="3"/>
        <v>3901.8834429231738</v>
      </c>
    </row>
    <row r="110" spans="1:8" x14ac:dyDescent="0.25">
      <c r="A110" s="3">
        <v>41737.541666666664</v>
      </c>
      <c r="B110" s="2">
        <v>99.55</v>
      </c>
      <c r="C110" s="2">
        <v>5.41</v>
      </c>
      <c r="D110">
        <f t="shared" si="2"/>
        <v>538.56550000000004</v>
      </c>
      <c r="G110" s="4">
        <v>46.336127766780827</v>
      </c>
      <c r="H110">
        <f t="shared" si="3"/>
        <v>4612.7615191830309</v>
      </c>
    </row>
    <row r="111" spans="1:8" x14ac:dyDescent="0.25">
      <c r="A111" s="3">
        <v>41737.583333333336</v>
      </c>
      <c r="B111" s="2">
        <v>13.36</v>
      </c>
      <c r="C111" s="2">
        <v>7.24</v>
      </c>
      <c r="D111">
        <f t="shared" si="2"/>
        <v>96.726399999999998</v>
      </c>
      <c r="G111" s="4">
        <v>46.331595748615172</v>
      </c>
      <c r="H111">
        <f t="shared" si="3"/>
        <v>618.99011920149871</v>
      </c>
    </row>
    <row r="112" spans="1:8" x14ac:dyDescent="0.25">
      <c r="A112" s="3">
        <v>41737.625</v>
      </c>
      <c r="B112" s="2">
        <v>65.12</v>
      </c>
      <c r="C112" s="2">
        <v>3.03</v>
      </c>
      <c r="D112">
        <f t="shared" si="2"/>
        <v>197.31360000000001</v>
      </c>
      <c r="G112" s="4">
        <v>46.327062422965312</v>
      </c>
      <c r="H112">
        <f t="shared" si="3"/>
        <v>3016.8183049835015</v>
      </c>
    </row>
    <row r="113" spans="1:8" x14ac:dyDescent="0.25">
      <c r="A113" s="3">
        <v>41737.666666666664</v>
      </c>
      <c r="B113" s="2">
        <v>16.87</v>
      </c>
      <c r="C113" s="2">
        <v>4.72</v>
      </c>
      <c r="D113">
        <f t="shared" si="2"/>
        <v>79.626400000000004</v>
      </c>
      <c r="G113" s="4">
        <v>46.32252778368877</v>
      </c>
      <c r="H113">
        <f t="shared" si="3"/>
        <v>781.46104371082959</v>
      </c>
    </row>
    <row r="114" spans="1:8" x14ac:dyDescent="0.25">
      <c r="A114" s="3">
        <v>41737.708333333336</v>
      </c>
      <c r="B114" s="2">
        <v>77.790000000000006</v>
      </c>
      <c r="C114" s="2">
        <v>4.8899999999999997</v>
      </c>
      <c r="D114">
        <f t="shared" si="2"/>
        <v>380.3931</v>
      </c>
      <c r="G114" s="4">
        <v>46.317991843245139</v>
      </c>
      <c r="H114">
        <f t="shared" si="3"/>
        <v>3603.0765854860397</v>
      </c>
    </row>
    <row r="115" spans="1:8" x14ac:dyDescent="0.25">
      <c r="A115" s="3">
        <v>41737.75</v>
      </c>
      <c r="B115" s="2">
        <v>78.47</v>
      </c>
      <c r="C115" s="2">
        <v>7.58</v>
      </c>
      <c r="D115">
        <f t="shared" si="2"/>
        <v>594.80259999999998</v>
      </c>
      <c r="G115" s="4">
        <v>46.313454603914771</v>
      </c>
      <c r="H115">
        <f t="shared" si="3"/>
        <v>3634.2167827691919</v>
      </c>
    </row>
    <row r="116" spans="1:8" x14ac:dyDescent="0.25">
      <c r="A116" s="3">
        <v>41737.791666666664</v>
      </c>
      <c r="B116" s="2">
        <v>90.99</v>
      </c>
      <c r="C116" s="2">
        <v>9.2899999999999991</v>
      </c>
      <c r="D116">
        <f t="shared" si="2"/>
        <v>845.29709999999989</v>
      </c>
      <c r="G116" s="4">
        <v>46.308916050783083</v>
      </c>
      <c r="H116">
        <f t="shared" si="3"/>
        <v>4213.6482714607528</v>
      </c>
    </row>
    <row r="117" spans="1:8" x14ac:dyDescent="0.25">
      <c r="A117" s="3">
        <v>41737.833333333336</v>
      </c>
      <c r="B117" s="2">
        <v>42.33</v>
      </c>
      <c r="C117" s="2">
        <v>6.42</v>
      </c>
      <c r="D117">
        <f t="shared" si="2"/>
        <v>271.7586</v>
      </c>
      <c r="G117" s="4">
        <v>46.304376213417278</v>
      </c>
      <c r="H117">
        <f t="shared" si="3"/>
        <v>1960.0642451139533</v>
      </c>
    </row>
    <row r="118" spans="1:8" x14ac:dyDescent="0.25">
      <c r="A118" s="3">
        <v>41737.875</v>
      </c>
      <c r="B118" s="2">
        <v>56.28</v>
      </c>
      <c r="C118" s="2">
        <v>0.84</v>
      </c>
      <c r="D118">
        <f t="shared" si="2"/>
        <v>47.275199999999998</v>
      </c>
      <c r="G118" s="4">
        <v>46.299835066461569</v>
      </c>
      <c r="H118">
        <f t="shared" si="3"/>
        <v>2605.754717540457</v>
      </c>
    </row>
    <row r="119" spans="1:8" x14ac:dyDescent="0.25">
      <c r="A119" s="3">
        <v>41737.916666666664</v>
      </c>
      <c r="B119" s="2">
        <v>26.72</v>
      </c>
      <c r="C119" s="2">
        <v>5.61</v>
      </c>
      <c r="D119">
        <f t="shared" si="2"/>
        <v>149.89920000000001</v>
      </c>
      <c r="G119" s="4">
        <v>46.295292631322269</v>
      </c>
      <c r="H119">
        <f t="shared" si="3"/>
        <v>1237.0102191089309</v>
      </c>
    </row>
    <row r="120" spans="1:8" x14ac:dyDescent="0.25">
      <c r="A120" s="3">
        <v>41737.958333333336</v>
      </c>
      <c r="B120" s="2">
        <v>13.17</v>
      </c>
      <c r="C120" s="2">
        <v>1.96</v>
      </c>
      <c r="D120">
        <f t="shared" si="2"/>
        <v>25.813199999999998</v>
      </c>
      <c r="G120" s="4">
        <v>46.290748907475518</v>
      </c>
      <c r="H120">
        <f t="shared" si="3"/>
        <v>609.64916311145259</v>
      </c>
    </row>
    <row r="121" spans="1:8" x14ac:dyDescent="0.25">
      <c r="A121" s="1">
        <v>41738</v>
      </c>
      <c r="B121" s="2">
        <v>40.36</v>
      </c>
      <c r="C121" s="2">
        <v>5.9</v>
      </c>
      <c r="D121">
        <f t="shared" si="2"/>
        <v>238.12400000000002</v>
      </c>
      <c r="G121" s="4">
        <v>46.286203884742015</v>
      </c>
      <c r="H121">
        <f t="shared" si="3"/>
        <v>1868.1111887881877</v>
      </c>
    </row>
    <row r="122" spans="1:8" x14ac:dyDescent="0.25">
      <c r="A122" s="3">
        <v>41738.041666666664</v>
      </c>
      <c r="B122" s="2">
        <v>33.950000000000003</v>
      </c>
      <c r="C122" s="2">
        <v>2.7</v>
      </c>
      <c r="D122">
        <f t="shared" si="2"/>
        <v>91.66500000000002</v>
      </c>
      <c r="G122" s="4">
        <v>46.281657584091519</v>
      </c>
      <c r="H122">
        <f t="shared" si="3"/>
        <v>1571.2622749799073</v>
      </c>
    </row>
    <row r="123" spans="1:8" x14ac:dyDescent="0.25">
      <c r="A123" s="3">
        <v>41738.083333333336</v>
      </c>
      <c r="B123" s="2">
        <v>3.98</v>
      </c>
      <c r="C123" s="2">
        <v>4.87</v>
      </c>
      <c r="D123">
        <f t="shared" si="2"/>
        <v>19.3826</v>
      </c>
      <c r="G123" s="4">
        <v>46.277109988765687</v>
      </c>
      <c r="H123">
        <f t="shared" si="3"/>
        <v>184.18289775528743</v>
      </c>
    </row>
    <row r="124" spans="1:8" x14ac:dyDescent="0.25">
      <c r="A124" s="3">
        <v>41738.125</v>
      </c>
      <c r="B124" s="2">
        <v>52.85</v>
      </c>
      <c r="C124" s="2">
        <v>0.6</v>
      </c>
      <c r="D124">
        <f t="shared" si="2"/>
        <v>31.71</v>
      </c>
      <c r="G124" s="4">
        <v>46.272561115435543</v>
      </c>
      <c r="H124">
        <f t="shared" si="3"/>
        <v>2445.5048549507687</v>
      </c>
    </row>
    <row r="125" spans="1:8" x14ac:dyDescent="0.25">
      <c r="A125" s="3">
        <v>41738.166666666664</v>
      </c>
      <c r="B125" s="2">
        <v>31.09</v>
      </c>
      <c r="C125" s="2">
        <v>4.03</v>
      </c>
      <c r="D125">
        <f t="shared" si="2"/>
        <v>125.29270000000001</v>
      </c>
      <c r="G125" s="4">
        <v>46.268010962082712</v>
      </c>
      <c r="H125">
        <f t="shared" si="3"/>
        <v>1438.4724608111514</v>
      </c>
    </row>
    <row r="126" spans="1:8" x14ac:dyDescent="0.25">
      <c r="A126" s="3">
        <v>41738.208333333336</v>
      </c>
      <c r="B126" s="2">
        <v>14.26</v>
      </c>
      <c r="C126" s="2">
        <v>9.6300000000000008</v>
      </c>
      <c r="D126">
        <f t="shared" si="2"/>
        <v>137.32380000000001</v>
      </c>
      <c r="G126" s="4">
        <v>46.263459530900199</v>
      </c>
      <c r="H126">
        <f t="shared" si="3"/>
        <v>659.71693291063684</v>
      </c>
    </row>
    <row r="127" spans="1:8" x14ac:dyDescent="0.25">
      <c r="A127" s="3">
        <v>41738.25</v>
      </c>
      <c r="B127" s="2">
        <v>41.07</v>
      </c>
      <c r="C127" s="2">
        <v>2.8</v>
      </c>
      <c r="D127">
        <f t="shared" si="2"/>
        <v>114.996</v>
      </c>
      <c r="G127" s="4">
        <v>46.258906819607674</v>
      </c>
      <c r="H127">
        <f t="shared" si="3"/>
        <v>1899.8533030812871</v>
      </c>
    </row>
    <row r="128" spans="1:8" x14ac:dyDescent="0.25">
      <c r="A128" s="3">
        <v>41738.291666666664</v>
      </c>
      <c r="B128" s="2">
        <v>90.21</v>
      </c>
      <c r="C128" s="2">
        <v>0.03</v>
      </c>
      <c r="D128">
        <f t="shared" si="2"/>
        <v>2.7062999999999997</v>
      </c>
      <c r="G128" s="4">
        <v>46.254352834696881</v>
      </c>
      <c r="H128">
        <f t="shared" si="3"/>
        <v>4172.6051692180054</v>
      </c>
    </row>
    <row r="129" spans="1:8" x14ac:dyDescent="0.25">
      <c r="A129" s="3">
        <v>41738.333333333336</v>
      </c>
      <c r="B129" s="2">
        <v>22.31</v>
      </c>
      <c r="C129" s="2">
        <v>5.27</v>
      </c>
      <c r="D129">
        <f t="shared" si="2"/>
        <v>117.57369999999999</v>
      </c>
      <c r="G129" s="4">
        <v>46.249797580291926</v>
      </c>
      <c r="H129">
        <f t="shared" si="3"/>
        <v>1031.8329840163128</v>
      </c>
    </row>
    <row r="130" spans="1:8" x14ac:dyDescent="0.25">
      <c r="A130" s="3">
        <v>41738.375</v>
      </c>
      <c r="B130" s="2">
        <v>32.81</v>
      </c>
      <c r="C130" s="2">
        <v>5.73</v>
      </c>
      <c r="D130">
        <f t="shared" ref="D130:D193" si="4">B130*C130</f>
        <v>188.00130000000001</v>
      </c>
      <c r="G130" s="4">
        <v>46.245241050162981</v>
      </c>
      <c r="H130">
        <f t="shared" ref="H130:H193" si="5">B130*G130</f>
        <v>1517.3063588558475</v>
      </c>
    </row>
    <row r="131" spans="1:8" x14ac:dyDescent="0.25">
      <c r="A131" s="3">
        <v>41738.416666666664</v>
      </c>
      <c r="B131" s="2">
        <v>68.319999999999993</v>
      </c>
      <c r="C131" s="2">
        <v>2.98</v>
      </c>
      <c r="D131">
        <f t="shared" si="4"/>
        <v>203.59359999999998</v>
      </c>
      <c r="G131" s="4">
        <v>46.240683265192516</v>
      </c>
      <c r="H131">
        <f t="shared" si="5"/>
        <v>3159.1634806779525</v>
      </c>
    </row>
    <row r="132" spans="1:8" x14ac:dyDescent="0.25">
      <c r="A132" s="3">
        <v>41738.458333333336</v>
      </c>
      <c r="B132" s="2">
        <v>87.69</v>
      </c>
      <c r="C132" s="2">
        <v>7.4</v>
      </c>
      <c r="D132">
        <f t="shared" si="4"/>
        <v>648.90600000000006</v>
      </c>
      <c r="G132" s="4">
        <v>46.236124204410771</v>
      </c>
      <c r="H132">
        <f t="shared" si="5"/>
        <v>4054.4457314847805</v>
      </c>
    </row>
    <row r="133" spans="1:8" x14ac:dyDescent="0.25">
      <c r="A133" s="3">
        <v>41738.5</v>
      </c>
      <c r="B133" s="2">
        <v>92.68</v>
      </c>
      <c r="C133" s="2">
        <v>1.66</v>
      </c>
      <c r="D133">
        <f t="shared" si="4"/>
        <v>153.84880000000001</v>
      </c>
      <c r="G133" s="4">
        <v>46.231563884838003</v>
      </c>
      <c r="H133">
        <f t="shared" si="5"/>
        <v>4284.7413408467864</v>
      </c>
    </row>
    <row r="134" spans="1:8" x14ac:dyDescent="0.25">
      <c r="A134" s="3">
        <v>41738.541666666664</v>
      </c>
      <c r="B134" s="2">
        <v>55.84</v>
      </c>
      <c r="C134" s="2">
        <v>5.57</v>
      </c>
      <c r="D134">
        <f t="shared" si="4"/>
        <v>311.02880000000005</v>
      </c>
      <c r="G134" s="4">
        <v>46.227002304106591</v>
      </c>
      <c r="H134">
        <f t="shared" si="5"/>
        <v>2581.3158086613121</v>
      </c>
    </row>
    <row r="135" spans="1:8" x14ac:dyDescent="0.25">
      <c r="A135" s="3">
        <v>41738.583333333336</v>
      </c>
      <c r="B135" s="2">
        <v>20.45</v>
      </c>
      <c r="C135" s="2">
        <v>6.2</v>
      </c>
      <c r="D135">
        <f t="shared" si="4"/>
        <v>126.79</v>
      </c>
      <c r="G135" s="4">
        <v>46.222439464496858</v>
      </c>
      <c r="H135">
        <f t="shared" si="5"/>
        <v>945.24888704896068</v>
      </c>
    </row>
    <row r="136" spans="1:8" x14ac:dyDescent="0.25">
      <c r="A136" s="3">
        <v>41738.625</v>
      </c>
      <c r="B136" s="2">
        <v>13.39</v>
      </c>
      <c r="C136" s="2">
        <v>6.83</v>
      </c>
      <c r="D136">
        <f t="shared" si="4"/>
        <v>91.453699999999998</v>
      </c>
      <c r="G136" s="4">
        <v>46.217875372238616</v>
      </c>
      <c r="H136">
        <f t="shared" si="5"/>
        <v>618.85735123427514</v>
      </c>
    </row>
    <row r="137" spans="1:8" x14ac:dyDescent="0.25">
      <c r="A137" s="3">
        <v>41738.666666666664</v>
      </c>
      <c r="B137" s="2">
        <v>0.77</v>
      </c>
      <c r="C137" s="2">
        <v>5.34</v>
      </c>
      <c r="D137">
        <f t="shared" si="4"/>
        <v>4.1117999999999997</v>
      </c>
      <c r="G137" s="4">
        <v>46.213310025226143</v>
      </c>
      <c r="H137">
        <f t="shared" si="5"/>
        <v>35.584248719424131</v>
      </c>
    </row>
    <row r="138" spans="1:8" x14ac:dyDescent="0.25">
      <c r="A138" s="3">
        <v>41738.708333333336</v>
      </c>
      <c r="B138" s="2">
        <v>38.299999999999997</v>
      </c>
      <c r="C138" s="2">
        <v>10</v>
      </c>
      <c r="D138">
        <f t="shared" si="4"/>
        <v>383</v>
      </c>
      <c r="G138" s="4">
        <v>46.208743423546771</v>
      </c>
      <c r="H138">
        <f t="shared" si="5"/>
        <v>1769.7948731218412</v>
      </c>
    </row>
    <row r="139" spans="1:8" x14ac:dyDescent="0.25">
      <c r="A139" s="3">
        <v>41738.75</v>
      </c>
      <c r="B139" s="2">
        <v>8.74</v>
      </c>
      <c r="C139" s="2">
        <v>1.91</v>
      </c>
      <c r="D139">
        <f t="shared" si="4"/>
        <v>16.6934</v>
      </c>
      <c r="G139" s="4">
        <v>46.204175577729025</v>
      </c>
      <c r="H139">
        <f t="shared" si="5"/>
        <v>403.8244945493517</v>
      </c>
    </row>
    <row r="140" spans="1:8" x14ac:dyDescent="0.25">
      <c r="A140" s="3">
        <v>41738.791666666664</v>
      </c>
      <c r="B140" s="2">
        <v>41.21</v>
      </c>
      <c r="C140" s="2">
        <v>4.66</v>
      </c>
      <c r="D140">
        <f t="shared" si="4"/>
        <v>192.0386</v>
      </c>
      <c r="G140" s="4">
        <v>46.199606479262762</v>
      </c>
      <c r="H140">
        <f t="shared" si="5"/>
        <v>1903.8857830104184</v>
      </c>
    </row>
    <row r="141" spans="1:8" x14ac:dyDescent="0.25">
      <c r="A141" s="3">
        <v>41738.833333333336</v>
      </c>
      <c r="B141" s="2">
        <v>95.69</v>
      </c>
      <c r="C141" s="2">
        <v>3.89</v>
      </c>
      <c r="D141">
        <f t="shared" si="4"/>
        <v>372.23410000000001</v>
      </c>
      <c r="G141" s="4">
        <v>46.195036144906332</v>
      </c>
      <c r="H141">
        <f t="shared" si="5"/>
        <v>4420.4030087060864</v>
      </c>
    </row>
    <row r="142" spans="1:8" x14ac:dyDescent="0.25">
      <c r="A142" s="3">
        <v>41738.875</v>
      </c>
      <c r="B142" s="2">
        <v>39.24</v>
      </c>
      <c r="C142" s="2">
        <v>0.51</v>
      </c>
      <c r="D142">
        <f t="shared" si="4"/>
        <v>20.012400000000003</v>
      </c>
      <c r="G142" s="4">
        <v>46.190464558076002</v>
      </c>
      <c r="H142">
        <f t="shared" si="5"/>
        <v>1812.5138292589024</v>
      </c>
    </row>
    <row r="143" spans="1:8" x14ac:dyDescent="0.25">
      <c r="A143" s="3">
        <v>41738.916666666664</v>
      </c>
      <c r="B143" s="2">
        <v>46.53</v>
      </c>
      <c r="C143" s="2">
        <v>6.15</v>
      </c>
      <c r="D143">
        <f t="shared" si="4"/>
        <v>286.15950000000004</v>
      </c>
      <c r="G143" s="4">
        <v>46.185891741847257</v>
      </c>
      <c r="H143">
        <f t="shared" si="5"/>
        <v>2149.0295427481528</v>
      </c>
    </row>
    <row r="144" spans="1:8" x14ac:dyDescent="0.25">
      <c r="A144" s="3">
        <v>41738.958333333336</v>
      </c>
      <c r="B144" s="2">
        <v>42.97</v>
      </c>
      <c r="C144" s="2">
        <v>1.04</v>
      </c>
      <c r="D144">
        <f t="shared" si="4"/>
        <v>44.688800000000001</v>
      </c>
      <c r="G144" s="4">
        <v>46.181317679287112</v>
      </c>
      <c r="H144">
        <f t="shared" si="5"/>
        <v>1984.4112206789671</v>
      </c>
    </row>
    <row r="145" spans="1:8" x14ac:dyDescent="0.25">
      <c r="A145" s="1">
        <v>41739</v>
      </c>
      <c r="B145" s="2">
        <v>96.06</v>
      </c>
      <c r="C145" s="2">
        <v>8.51</v>
      </c>
      <c r="D145">
        <f t="shared" si="4"/>
        <v>817.47059999999999</v>
      </c>
      <c r="G145" s="4">
        <v>46.1767423829425</v>
      </c>
      <c r="H145">
        <f t="shared" si="5"/>
        <v>4435.7378733054566</v>
      </c>
    </row>
    <row r="146" spans="1:8" x14ac:dyDescent="0.25">
      <c r="A146" s="3">
        <v>41739.041666666664</v>
      </c>
      <c r="B146" s="2">
        <v>96.22</v>
      </c>
      <c r="C146" s="2">
        <v>6.66</v>
      </c>
      <c r="D146">
        <f t="shared" si="4"/>
        <v>640.8252</v>
      </c>
      <c r="G146" s="4">
        <v>46.172165857461401</v>
      </c>
      <c r="H146">
        <f t="shared" si="5"/>
        <v>4442.685798804936</v>
      </c>
    </row>
    <row r="147" spans="1:8" x14ac:dyDescent="0.25">
      <c r="A147" s="3">
        <v>41739.083333333336</v>
      </c>
      <c r="B147" s="2">
        <v>6.7</v>
      </c>
      <c r="C147" s="2">
        <v>4.13</v>
      </c>
      <c r="D147">
        <f t="shared" si="4"/>
        <v>27.670999999999999</v>
      </c>
      <c r="G147" s="4">
        <v>46.167588098021213</v>
      </c>
      <c r="H147">
        <f t="shared" si="5"/>
        <v>309.32284025674215</v>
      </c>
    </row>
    <row r="148" spans="1:8" x14ac:dyDescent="0.25">
      <c r="A148" s="3">
        <v>41739.125</v>
      </c>
      <c r="B148" s="2">
        <v>85.88</v>
      </c>
      <c r="C148" s="2">
        <v>8.0399999999999991</v>
      </c>
      <c r="D148">
        <f t="shared" si="4"/>
        <v>690.47519999999986</v>
      </c>
      <c r="G148" s="4">
        <v>46.163009111375608</v>
      </c>
      <c r="H148">
        <f t="shared" si="5"/>
        <v>3964.4792224849371</v>
      </c>
    </row>
    <row r="149" spans="1:8" x14ac:dyDescent="0.25">
      <c r="A149" s="3">
        <v>41739.166666666664</v>
      </c>
      <c r="B149" s="2">
        <v>87.23</v>
      </c>
      <c r="C149" s="2">
        <v>1.22</v>
      </c>
      <c r="D149">
        <f t="shared" si="4"/>
        <v>106.42060000000001</v>
      </c>
      <c r="G149" s="4">
        <v>46.158428899630302</v>
      </c>
      <c r="H149">
        <f t="shared" si="5"/>
        <v>4026.3997529147514</v>
      </c>
    </row>
    <row r="150" spans="1:8" x14ac:dyDescent="0.25">
      <c r="A150" s="3">
        <v>41739.208333333336</v>
      </c>
      <c r="B150" s="2">
        <v>93.58</v>
      </c>
      <c r="C150" s="2">
        <v>5.39</v>
      </c>
      <c r="D150">
        <f t="shared" si="4"/>
        <v>504.39619999999996</v>
      </c>
      <c r="G150" s="4">
        <v>46.153847458311944</v>
      </c>
      <c r="H150">
        <f t="shared" si="5"/>
        <v>4319.0770451488315</v>
      </c>
    </row>
    <row r="151" spans="1:8" x14ac:dyDescent="0.25">
      <c r="A151" s="3">
        <v>41739.25</v>
      </c>
      <c r="B151" s="2">
        <v>86.67</v>
      </c>
      <c r="C151" s="2">
        <v>5.83</v>
      </c>
      <c r="D151">
        <f t="shared" si="4"/>
        <v>505.28610000000003</v>
      </c>
      <c r="G151" s="4">
        <v>46.149264800316722</v>
      </c>
      <c r="H151">
        <f t="shared" si="5"/>
        <v>3999.7567802434505</v>
      </c>
    </row>
    <row r="152" spans="1:8" x14ac:dyDescent="0.25">
      <c r="A152" s="3">
        <v>41739.291666666664</v>
      </c>
      <c r="B152" s="2">
        <v>81.45</v>
      </c>
      <c r="C152" s="2">
        <v>2.0499999999999998</v>
      </c>
      <c r="D152">
        <f t="shared" si="4"/>
        <v>166.9725</v>
      </c>
      <c r="G152" s="4">
        <v>46.144680925295354</v>
      </c>
      <c r="H152">
        <f t="shared" si="5"/>
        <v>3758.4842613653068</v>
      </c>
    </row>
    <row r="153" spans="1:8" x14ac:dyDescent="0.25">
      <c r="A153" s="3">
        <v>41739.333333333336</v>
      </c>
      <c r="B153" s="2">
        <v>38.69</v>
      </c>
      <c r="C153" s="2">
        <v>2.04</v>
      </c>
      <c r="D153">
        <f t="shared" si="4"/>
        <v>78.927599999999998</v>
      </c>
      <c r="G153" s="4">
        <v>46.140095827541941</v>
      </c>
      <c r="H153">
        <f t="shared" si="5"/>
        <v>1785.1603075675976</v>
      </c>
    </row>
    <row r="154" spans="1:8" x14ac:dyDescent="0.25">
      <c r="A154" s="3">
        <v>41739.375</v>
      </c>
      <c r="B154" s="2">
        <v>33.35</v>
      </c>
      <c r="C154" s="2">
        <v>7.55</v>
      </c>
      <c r="D154">
        <f t="shared" si="4"/>
        <v>251.79250000000002</v>
      </c>
      <c r="G154" s="4">
        <v>46.135509514868104</v>
      </c>
      <c r="H154">
        <f t="shared" si="5"/>
        <v>1538.6192423208513</v>
      </c>
    </row>
    <row r="155" spans="1:8" x14ac:dyDescent="0.25">
      <c r="A155" s="3">
        <v>41739.416666666664</v>
      </c>
      <c r="B155" s="2">
        <v>19.32</v>
      </c>
      <c r="C155" s="2">
        <v>9.58</v>
      </c>
      <c r="D155">
        <f t="shared" si="4"/>
        <v>185.0856</v>
      </c>
      <c r="G155" s="4">
        <v>46.130921995871304</v>
      </c>
      <c r="H155">
        <f t="shared" si="5"/>
        <v>891.2494129602336</v>
      </c>
    </row>
    <row r="156" spans="1:8" x14ac:dyDescent="0.25">
      <c r="A156" s="3">
        <v>41739.458333333336</v>
      </c>
      <c r="B156" s="2">
        <v>93.15</v>
      </c>
      <c r="C156" s="2">
        <v>1.26</v>
      </c>
      <c r="D156">
        <f t="shared" si="4"/>
        <v>117.36900000000001</v>
      </c>
      <c r="G156" s="4">
        <v>46.126333260284937</v>
      </c>
      <c r="H156">
        <f t="shared" si="5"/>
        <v>4296.6679431955417</v>
      </c>
    </row>
    <row r="157" spans="1:8" x14ac:dyDescent="0.25">
      <c r="A157" s="3">
        <v>41739.5</v>
      </c>
      <c r="B157" s="2">
        <v>76.28</v>
      </c>
      <c r="C157" s="2">
        <v>7.9</v>
      </c>
      <c r="D157">
        <f t="shared" si="4"/>
        <v>602.61200000000008</v>
      </c>
      <c r="G157" s="4">
        <v>46.121743320568619</v>
      </c>
      <c r="H157">
        <f t="shared" si="5"/>
        <v>3518.1665804929744</v>
      </c>
    </row>
    <row r="158" spans="1:8" x14ac:dyDescent="0.25">
      <c r="A158" s="3">
        <v>41739.541666666664</v>
      </c>
      <c r="B158" s="2">
        <v>6.81</v>
      </c>
      <c r="C158" s="2">
        <v>6.98</v>
      </c>
      <c r="D158">
        <f t="shared" si="4"/>
        <v>47.533799999999999</v>
      </c>
      <c r="G158" s="4">
        <v>46.117152170143306</v>
      </c>
      <c r="H158">
        <f t="shared" si="5"/>
        <v>314.05780627867591</v>
      </c>
    </row>
    <row r="159" spans="1:8" x14ac:dyDescent="0.25">
      <c r="A159" s="3">
        <v>41739.583333333336</v>
      </c>
      <c r="B159" s="2">
        <v>46.58</v>
      </c>
      <c r="C159" s="2">
        <v>2.98</v>
      </c>
      <c r="D159">
        <f t="shared" si="4"/>
        <v>138.80840000000001</v>
      </c>
      <c r="G159" s="4">
        <v>46.112559826378501</v>
      </c>
      <c r="H159">
        <f t="shared" si="5"/>
        <v>2147.9230367127107</v>
      </c>
    </row>
    <row r="160" spans="1:8" x14ac:dyDescent="0.25">
      <c r="A160" s="3">
        <v>41739.625</v>
      </c>
      <c r="B160" s="2">
        <v>27.83</v>
      </c>
      <c r="C160" s="2">
        <v>5.7</v>
      </c>
      <c r="D160">
        <f t="shared" si="4"/>
        <v>158.631</v>
      </c>
      <c r="G160" s="4">
        <v>46.107966271992019</v>
      </c>
      <c r="H160">
        <f t="shared" si="5"/>
        <v>1283.1847013495378</v>
      </c>
    </row>
    <row r="161" spans="1:8" x14ac:dyDescent="0.25">
      <c r="A161" s="3">
        <v>41739.666666666664</v>
      </c>
      <c r="B161" s="2">
        <v>49.28</v>
      </c>
      <c r="C161" s="2">
        <v>9.7899999999999991</v>
      </c>
      <c r="D161">
        <f t="shared" si="4"/>
        <v>482.45119999999997</v>
      </c>
      <c r="G161" s="4">
        <v>46.103371521985707</v>
      </c>
      <c r="H161">
        <f t="shared" si="5"/>
        <v>2271.9741486034559</v>
      </c>
    </row>
    <row r="162" spans="1:8" x14ac:dyDescent="0.25">
      <c r="A162" s="3">
        <v>41739.708333333336</v>
      </c>
      <c r="B162" s="2">
        <v>92.34</v>
      </c>
      <c r="C162" s="2">
        <v>7.75</v>
      </c>
      <c r="D162">
        <f t="shared" si="4"/>
        <v>715.63499999999999</v>
      </c>
      <c r="G162" s="4">
        <v>46.098775574166581</v>
      </c>
      <c r="H162">
        <f t="shared" si="5"/>
        <v>4256.7609365185426</v>
      </c>
    </row>
    <row r="163" spans="1:8" x14ac:dyDescent="0.25">
      <c r="A163" s="3">
        <v>41739.75</v>
      </c>
      <c r="B163" s="2">
        <v>33.130000000000003</v>
      </c>
      <c r="C163" s="2">
        <v>6.89</v>
      </c>
      <c r="D163">
        <f t="shared" si="4"/>
        <v>228.26570000000001</v>
      </c>
      <c r="G163" s="4">
        <v>46.094178430465703</v>
      </c>
      <c r="H163">
        <f t="shared" si="5"/>
        <v>1527.1001314013288</v>
      </c>
    </row>
    <row r="164" spans="1:8" x14ac:dyDescent="0.25">
      <c r="A164" s="3">
        <v>41739.791666666664</v>
      </c>
      <c r="B164" s="2">
        <v>13.96</v>
      </c>
      <c r="C164" s="2">
        <v>4.9400000000000004</v>
      </c>
      <c r="D164">
        <f t="shared" si="4"/>
        <v>68.962400000000017</v>
      </c>
      <c r="G164" s="4">
        <v>46.089580103866567</v>
      </c>
      <c r="H164">
        <f t="shared" si="5"/>
        <v>643.41053824997732</v>
      </c>
    </row>
    <row r="165" spans="1:8" x14ac:dyDescent="0.25">
      <c r="A165" s="3">
        <v>41739.833333333336</v>
      </c>
      <c r="B165" s="2">
        <v>41.15</v>
      </c>
      <c r="C165" s="2">
        <v>0.47</v>
      </c>
      <c r="D165">
        <f t="shared" si="4"/>
        <v>19.340499999999999</v>
      </c>
      <c r="G165" s="4">
        <v>46.08498057954192</v>
      </c>
      <c r="H165">
        <f t="shared" si="5"/>
        <v>1896.39695084815</v>
      </c>
    </row>
    <row r="166" spans="1:8" x14ac:dyDescent="0.25">
      <c r="A166" s="3">
        <v>41739.875</v>
      </c>
      <c r="B166" s="2">
        <v>98.49</v>
      </c>
      <c r="C166" s="2">
        <v>7.33</v>
      </c>
      <c r="D166">
        <f t="shared" si="4"/>
        <v>721.93169999999998</v>
      </c>
      <c r="G166" s="4">
        <v>46.080379867671034</v>
      </c>
      <c r="H166">
        <f t="shared" si="5"/>
        <v>4538.4566131669199</v>
      </c>
    </row>
    <row r="167" spans="1:8" x14ac:dyDescent="0.25">
      <c r="A167" s="3">
        <v>41739.916666666664</v>
      </c>
      <c r="B167" s="2">
        <v>88.27</v>
      </c>
      <c r="C167" s="2">
        <v>3.87</v>
      </c>
      <c r="D167">
        <f t="shared" si="4"/>
        <v>341.60489999999999</v>
      </c>
      <c r="G167" s="4">
        <v>46.075777972901889</v>
      </c>
      <c r="H167">
        <f t="shared" si="5"/>
        <v>4067.1089216680498</v>
      </c>
    </row>
    <row r="168" spans="1:8" x14ac:dyDescent="0.25">
      <c r="A168" s="3">
        <v>41739.958333333336</v>
      </c>
      <c r="B168" s="2">
        <v>4.1399999999999997</v>
      </c>
      <c r="C168" s="2">
        <v>0.35</v>
      </c>
      <c r="D168">
        <f t="shared" si="4"/>
        <v>1.4489999999999998</v>
      </c>
      <c r="G168" s="4">
        <v>46.071174897165569</v>
      </c>
      <c r="H168">
        <f t="shared" si="5"/>
        <v>190.73466407426545</v>
      </c>
    </row>
    <row r="169" spans="1:8" x14ac:dyDescent="0.25">
      <c r="A169" s="1">
        <v>41740</v>
      </c>
      <c r="B169" s="2">
        <v>69.87</v>
      </c>
      <c r="C169" s="2">
        <v>1.65</v>
      </c>
      <c r="D169">
        <f t="shared" si="4"/>
        <v>115.2855</v>
      </c>
      <c r="G169" s="4">
        <v>46.066570638356374</v>
      </c>
      <c r="H169">
        <f t="shared" si="5"/>
        <v>3218.6712905019599</v>
      </c>
    </row>
    <row r="170" spans="1:8" x14ac:dyDescent="0.25">
      <c r="A170" s="3">
        <v>41740.041666666664</v>
      </c>
      <c r="B170" s="2">
        <v>21.94</v>
      </c>
      <c r="C170" s="2">
        <v>5.61</v>
      </c>
      <c r="D170">
        <f t="shared" si="4"/>
        <v>123.08340000000001</v>
      </c>
      <c r="G170" s="4">
        <v>46.06196520489712</v>
      </c>
      <c r="H170">
        <f t="shared" si="5"/>
        <v>1010.5995165954429</v>
      </c>
    </row>
    <row r="171" spans="1:8" x14ac:dyDescent="0.25">
      <c r="A171" s="3">
        <v>41740.083333333336</v>
      </c>
      <c r="B171" s="2">
        <v>77.459999999999994</v>
      </c>
      <c r="C171" s="2">
        <v>2.6</v>
      </c>
      <c r="D171">
        <f t="shared" si="4"/>
        <v>201.39599999999999</v>
      </c>
      <c r="G171" s="4">
        <v>46.057358590470685</v>
      </c>
      <c r="H171">
        <f t="shared" si="5"/>
        <v>3567.6029964178588</v>
      </c>
    </row>
    <row r="172" spans="1:8" x14ac:dyDescent="0.25">
      <c r="A172" s="3">
        <v>41740.125</v>
      </c>
      <c r="B172" s="2">
        <v>15.29</v>
      </c>
      <c r="C172" s="2">
        <v>4</v>
      </c>
      <c r="D172">
        <f t="shared" si="4"/>
        <v>61.16</v>
      </c>
      <c r="G172" s="4">
        <v>46.052750803587216</v>
      </c>
      <c r="H172">
        <f t="shared" si="5"/>
        <v>704.14655978684846</v>
      </c>
    </row>
    <row r="173" spans="1:8" x14ac:dyDescent="0.25">
      <c r="A173" s="3">
        <v>41740.166666666664</v>
      </c>
      <c r="B173" s="2">
        <v>9.51</v>
      </c>
      <c r="C173" s="2">
        <v>0.87</v>
      </c>
      <c r="D173">
        <f t="shared" si="4"/>
        <v>8.2736999999999998</v>
      </c>
      <c r="G173" s="4">
        <v>46.0481418482835</v>
      </c>
      <c r="H173">
        <f t="shared" si="5"/>
        <v>437.9178289771761</v>
      </c>
    </row>
    <row r="174" spans="1:8" x14ac:dyDescent="0.25">
      <c r="A174" s="3">
        <v>41740.208333333336</v>
      </c>
      <c r="B174" s="2">
        <v>73.25</v>
      </c>
      <c r="C174" s="2">
        <v>1.1299999999999999</v>
      </c>
      <c r="D174">
        <f t="shared" si="4"/>
        <v>82.772499999999994</v>
      </c>
      <c r="G174" s="4">
        <v>46.043531720435432</v>
      </c>
      <c r="H174">
        <f t="shared" si="5"/>
        <v>3372.6886985218953</v>
      </c>
    </row>
    <row r="175" spans="1:8" x14ac:dyDescent="0.25">
      <c r="A175" s="3">
        <v>41740.25</v>
      </c>
      <c r="B175" s="2">
        <v>3.38</v>
      </c>
      <c r="C175" s="2">
        <v>1.2</v>
      </c>
      <c r="D175">
        <f t="shared" si="4"/>
        <v>4.056</v>
      </c>
      <c r="G175" s="4">
        <v>46.038920430746174</v>
      </c>
      <c r="H175">
        <f t="shared" si="5"/>
        <v>155.61155105592206</v>
      </c>
    </row>
    <row r="176" spans="1:8" x14ac:dyDescent="0.25">
      <c r="A176" s="3">
        <v>41740.291666666664</v>
      </c>
      <c r="B176" s="2">
        <v>48.37</v>
      </c>
      <c r="C176" s="2">
        <v>0.22</v>
      </c>
      <c r="D176">
        <f t="shared" si="4"/>
        <v>10.641399999999999</v>
      </c>
      <c r="G176" s="4">
        <v>46.034307972636675</v>
      </c>
      <c r="H176">
        <f t="shared" si="5"/>
        <v>2226.679476636436</v>
      </c>
    </row>
    <row r="177" spans="1:8" x14ac:dyDescent="0.25">
      <c r="A177" s="3">
        <v>41740.333333333336</v>
      </c>
      <c r="B177" s="2">
        <v>8.83</v>
      </c>
      <c r="C177" s="2">
        <v>3.93</v>
      </c>
      <c r="D177">
        <f t="shared" si="4"/>
        <v>34.701900000000002</v>
      </c>
      <c r="G177" s="4">
        <v>46.029694352598661</v>
      </c>
      <c r="H177">
        <f t="shared" si="5"/>
        <v>406.44220113344619</v>
      </c>
    </row>
    <row r="178" spans="1:8" x14ac:dyDescent="0.25">
      <c r="A178" s="3">
        <v>41740.375</v>
      </c>
      <c r="B178" s="2">
        <v>24.11</v>
      </c>
      <c r="C178" s="2">
        <v>5.65</v>
      </c>
      <c r="D178">
        <f t="shared" si="4"/>
        <v>136.22149999999999</v>
      </c>
      <c r="G178" s="4">
        <v>46.025079576861955</v>
      </c>
      <c r="H178">
        <f t="shared" si="5"/>
        <v>1109.6646685981418</v>
      </c>
    </row>
    <row r="179" spans="1:8" x14ac:dyDescent="0.25">
      <c r="A179" s="3">
        <v>41740.416666666664</v>
      </c>
      <c r="B179" s="2">
        <v>57.4</v>
      </c>
      <c r="C179" s="2">
        <v>9.7899999999999991</v>
      </c>
      <c r="D179">
        <f t="shared" si="4"/>
        <v>561.94599999999991</v>
      </c>
      <c r="G179" s="4">
        <v>46.020463634898022</v>
      </c>
      <c r="H179">
        <f t="shared" si="5"/>
        <v>2641.5746126431463</v>
      </c>
    </row>
    <row r="180" spans="1:8" x14ac:dyDescent="0.25">
      <c r="A180" s="3">
        <v>41740.458333333336</v>
      </c>
      <c r="B180" s="2">
        <v>30.09</v>
      </c>
      <c r="C180" s="2">
        <v>1.1599999999999999</v>
      </c>
      <c r="D180">
        <f t="shared" si="4"/>
        <v>34.904399999999995</v>
      </c>
      <c r="G180" s="4">
        <v>46.015846549869636</v>
      </c>
      <c r="H180">
        <f t="shared" si="5"/>
        <v>1384.6168226855773</v>
      </c>
    </row>
    <row r="181" spans="1:8" x14ac:dyDescent="0.25">
      <c r="A181" s="3">
        <v>41740.5</v>
      </c>
      <c r="B181" s="2">
        <v>40.35</v>
      </c>
      <c r="C181" s="2">
        <v>2.58</v>
      </c>
      <c r="D181">
        <f t="shared" si="4"/>
        <v>104.10300000000001</v>
      </c>
      <c r="G181" s="4">
        <v>46.01122829878863</v>
      </c>
      <c r="H181">
        <f t="shared" si="5"/>
        <v>1856.5530618561213</v>
      </c>
    </row>
    <row r="182" spans="1:8" x14ac:dyDescent="0.25">
      <c r="A182" s="3">
        <v>41740.541666666664</v>
      </c>
      <c r="B182" s="2">
        <v>60.72</v>
      </c>
      <c r="C182" s="2">
        <v>6.22</v>
      </c>
      <c r="D182">
        <f t="shared" si="4"/>
        <v>377.67839999999995</v>
      </c>
      <c r="G182" s="4">
        <v>46.006608906748887</v>
      </c>
      <c r="H182">
        <f t="shared" si="5"/>
        <v>2793.5212928177925</v>
      </c>
    </row>
    <row r="183" spans="1:8" x14ac:dyDescent="0.25">
      <c r="A183" s="3">
        <v>41740.583333333336</v>
      </c>
      <c r="B183" s="2">
        <v>92.65</v>
      </c>
      <c r="C183" s="2">
        <v>3.04</v>
      </c>
      <c r="D183">
        <f t="shared" si="4"/>
        <v>281.65600000000001</v>
      </c>
      <c r="G183" s="4">
        <v>46.001988367258647</v>
      </c>
      <c r="H183">
        <f t="shared" si="5"/>
        <v>4262.0842222265137</v>
      </c>
    </row>
    <row r="184" spans="1:8" x14ac:dyDescent="0.25">
      <c r="A184" s="3">
        <v>41740.625</v>
      </c>
      <c r="B184" s="2">
        <v>57.4</v>
      </c>
      <c r="C184" s="2">
        <v>0.91</v>
      </c>
      <c r="D184">
        <f t="shared" si="4"/>
        <v>52.234000000000002</v>
      </c>
      <c r="G184" s="4">
        <v>45.997366674524663</v>
      </c>
      <c r="H184">
        <f t="shared" si="5"/>
        <v>2640.2488471177157</v>
      </c>
    </row>
    <row r="185" spans="1:8" x14ac:dyDescent="0.25">
      <c r="A185" s="3">
        <v>41740.666666666664</v>
      </c>
      <c r="B185" s="2">
        <v>51.3</v>
      </c>
      <c r="C185" s="2">
        <v>9.34</v>
      </c>
      <c r="D185">
        <f t="shared" si="4"/>
        <v>479.14199999999994</v>
      </c>
      <c r="G185" s="4">
        <v>45.992743842850331</v>
      </c>
      <c r="H185">
        <f t="shared" si="5"/>
        <v>2359.427759138222</v>
      </c>
    </row>
    <row r="186" spans="1:8" x14ac:dyDescent="0.25">
      <c r="A186" s="3">
        <v>41740.708333333336</v>
      </c>
      <c r="B186" s="2">
        <v>85.29</v>
      </c>
      <c r="C186" s="2">
        <v>3.64</v>
      </c>
      <c r="D186">
        <f t="shared" si="4"/>
        <v>310.45560000000006</v>
      </c>
      <c r="G186" s="4">
        <v>45.988119868111532</v>
      </c>
      <c r="H186">
        <f t="shared" si="5"/>
        <v>3922.326743551233</v>
      </c>
    </row>
    <row r="187" spans="1:8" x14ac:dyDescent="0.25">
      <c r="A187" s="3">
        <v>41740.75</v>
      </c>
      <c r="B187" s="2">
        <v>7.57</v>
      </c>
      <c r="C187" s="2">
        <v>2.85</v>
      </c>
      <c r="D187">
        <f t="shared" si="4"/>
        <v>21.5745</v>
      </c>
      <c r="G187" s="4">
        <v>45.983494750395593</v>
      </c>
      <c r="H187">
        <f t="shared" si="5"/>
        <v>348.09505526049463</v>
      </c>
    </row>
    <row r="188" spans="1:8" x14ac:dyDescent="0.25">
      <c r="A188" s="3">
        <v>41740.791666666664</v>
      </c>
      <c r="B188" s="2">
        <v>38.22</v>
      </c>
      <c r="C188" s="2">
        <v>5.92</v>
      </c>
      <c r="D188">
        <f t="shared" si="4"/>
        <v>226.26239999999999</v>
      </c>
      <c r="G188" s="4">
        <v>45.978868508566556</v>
      </c>
      <c r="H188">
        <f t="shared" si="5"/>
        <v>1757.3123543974136</v>
      </c>
    </row>
    <row r="189" spans="1:8" x14ac:dyDescent="0.25">
      <c r="A189" s="3">
        <v>41740.833333333336</v>
      </c>
      <c r="B189" s="2">
        <v>81.709999999999994</v>
      </c>
      <c r="C189" s="2">
        <v>9.69</v>
      </c>
      <c r="D189">
        <f t="shared" si="4"/>
        <v>791.76989999999989</v>
      </c>
      <c r="G189" s="4">
        <v>45.974241121654678</v>
      </c>
      <c r="H189">
        <f t="shared" si="5"/>
        <v>3756.5552420504036</v>
      </c>
    </row>
    <row r="190" spans="1:8" x14ac:dyDescent="0.25">
      <c r="A190" s="3">
        <v>41740.875</v>
      </c>
      <c r="B190" s="2">
        <v>95.77</v>
      </c>
      <c r="C190" s="2">
        <v>4.41</v>
      </c>
      <c r="D190">
        <f t="shared" si="4"/>
        <v>422.34570000000002</v>
      </c>
      <c r="G190" s="4">
        <v>45.96961260229417</v>
      </c>
      <c r="H190">
        <f t="shared" si="5"/>
        <v>4402.5097989217129</v>
      </c>
    </row>
    <row r="191" spans="1:8" x14ac:dyDescent="0.25">
      <c r="A191" s="3">
        <v>41740.916666666664</v>
      </c>
      <c r="B191" s="2">
        <v>13.2</v>
      </c>
      <c r="C191" s="2">
        <v>4.79</v>
      </c>
      <c r="D191">
        <f t="shared" si="4"/>
        <v>63.227999999999994</v>
      </c>
      <c r="G191" s="4">
        <v>45.964982958820585</v>
      </c>
      <c r="H191">
        <f t="shared" si="5"/>
        <v>606.7377750564317</v>
      </c>
    </row>
    <row r="192" spans="1:8" x14ac:dyDescent="0.25">
      <c r="A192" s="3">
        <v>41740.958333333336</v>
      </c>
      <c r="B192" s="2">
        <v>47.37</v>
      </c>
      <c r="C192" s="2">
        <v>3.53</v>
      </c>
      <c r="D192">
        <f t="shared" si="4"/>
        <v>167.21609999999998</v>
      </c>
      <c r="G192" s="4">
        <v>45.960352182898376</v>
      </c>
      <c r="H192">
        <f t="shared" si="5"/>
        <v>2177.1418829038957</v>
      </c>
    </row>
    <row r="193" spans="1:8" x14ac:dyDescent="0.25">
      <c r="A193" s="1">
        <v>41741</v>
      </c>
      <c r="B193" s="2">
        <v>80.099999999999994</v>
      </c>
      <c r="C193" s="2">
        <v>0.77</v>
      </c>
      <c r="D193">
        <f t="shared" si="4"/>
        <v>61.677</v>
      </c>
      <c r="G193" s="4">
        <v>45.955720284968784</v>
      </c>
      <c r="H193">
        <f t="shared" si="5"/>
        <v>3681.0531948259995</v>
      </c>
    </row>
    <row r="194" spans="1:8" x14ac:dyDescent="0.25">
      <c r="A194" s="3">
        <v>41741.041666666664</v>
      </c>
      <c r="B194" s="2">
        <v>1.19</v>
      </c>
      <c r="C194" s="2">
        <v>5.0199999999999996</v>
      </c>
      <c r="D194">
        <f t="shared" ref="D194:D257" si="6">B194*C194</f>
        <v>5.9737999999999989</v>
      </c>
      <c r="G194" s="4">
        <v>45.951087267312126</v>
      </c>
      <c r="H194">
        <f t="shared" ref="H194:H257" si="7">B194*G194</f>
        <v>54.681793848101428</v>
      </c>
    </row>
    <row r="195" spans="1:8" x14ac:dyDescent="0.25">
      <c r="A195" s="3">
        <v>41741.083333333336</v>
      </c>
      <c r="B195" s="2">
        <v>5.63</v>
      </c>
      <c r="C195" s="2">
        <v>4.7699999999999996</v>
      </c>
      <c r="D195">
        <f t="shared" si="6"/>
        <v>26.855099999999997</v>
      </c>
      <c r="G195" s="4">
        <v>45.946453117119546</v>
      </c>
      <c r="H195">
        <f t="shared" si="7"/>
        <v>258.67853104938303</v>
      </c>
    </row>
    <row r="196" spans="1:8" x14ac:dyDescent="0.25">
      <c r="A196" s="3">
        <v>41741.125</v>
      </c>
      <c r="B196" s="2">
        <v>85.15</v>
      </c>
      <c r="C196" s="2">
        <v>9.34</v>
      </c>
      <c r="D196">
        <f t="shared" si="6"/>
        <v>795.30100000000004</v>
      </c>
      <c r="G196" s="4">
        <v>45.941817861852542</v>
      </c>
      <c r="H196">
        <f t="shared" si="7"/>
        <v>3911.9457909367443</v>
      </c>
    </row>
    <row r="197" spans="1:8" x14ac:dyDescent="0.25">
      <c r="A197" s="3">
        <v>41741.166666666664</v>
      </c>
      <c r="B197" s="2">
        <v>29.95</v>
      </c>
      <c r="C197" s="2">
        <v>0.11</v>
      </c>
      <c r="D197">
        <f t="shared" si="6"/>
        <v>3.2944999999999998</v>
      </c>
      <c r="G197" s="4">
        <v>45.937181482385135</v>
      </c>
      <c r="H197">
        <f t="shared" si="7"/>
        <v>1375.8185853974348</v>
      </c>
    </row>
    <row r="198" spans="1:8" x14ac:dyDescent="0.25">
      <c r="A198" s="3">
        <v>41741.208333333336</v>
      </c>
      <c r="B198" s="2">
        <v>73.67</v>
      </c>
      <c r="C198" s="2">
        <v>2.98</v>
      </c>
      <c r="D198">
        <f t="shared" si="6"/>
        <v>219.53659999999999</v>
      </c>
      <c r="G198" s="4">
        <v>45.932543993806512</v>
      </c>
      <c r="H198">
        <f t="shared" si="7"/>
        <v>3383.850516023726</v>
      </c>
    </row>
    <row r="199" spans="1:8" x14ac:dyDescent="0.25">
      <c r="A199" s="3">
        <v>41741.25</v>
      </c>
      <c r="B199" s="2">
        <v>52.86</v>
      </c>
      <c r="C199" s="2">
        <v>7.18</v>
      </c>
      <c r="D199">
        <f t="shared" si="6"/>
        <v>379.53479999999996</v>
      </c>
      <c r="G199" s="4">
        <v>45.927905389624925</v>
      </c>
      <c r="H199">
        <f t="shared" si="7"/>
        <v>2427.7490788955733</v>
      </c>
    </row>
    <row r="200" spans="1:8" x14ac:dyDescent="0.25">
      <c r="A200" s="3">
        <v>41741.291666666664</v>
      </c>
      <c r="B200" s="2">
        <v>91.59</v>
      </c>
      <c r="C200" s="2">
        <v>3.17</v>
      </c>
      <c r="D200">
        <f t="shared" si="6"/>
        <v>290.34030000000001</v>
      </c>
      <c r="G200" s="4">
        <v>45.923265682299999</v>
      </c>
      <c r="H200">
        <f t="shared" si="7"/>
        <v>4206.1119038418574</v>
      </c>
    </row>
    <row r="201" spans="1:8" x14ac:dyDescent="0.25">
      <c r="A201" s="3">
        <v>41741.333333333336</v>
      </c>
      <c r="B201" s="2">
        <v>30.31</v>
      </c>
      <c r="C201" s="2">
        <v>0.38</v>
      </c>
      <c r="D201">
        <f t="shared" si="6"/>
        <v>11.517799999999999</v>
      </c>
      <c r="G201" s="4">
        <v>45.918624863583524</v>
      </c>
      <c r="H201">
        <f t="shared" si="7"/>
        <v>1391.7935196152166</v>
      </c>
    </row>
    <row r="202" spans="1:8" x14ac:dyDescent="0.25">
      <c r="A202" s="3">
        <v>41741.375</v>
      </c>
      <c r="B202" s="2">
        <v>66.180000000000007</v>
      </c>
      <c r="C202" s="2">
        <v>2.06</v>
      </c>
      <c r="D202">
        <f t="shared" si="6"/>
        <v>136.33080000000001</v>
      </c>
      <c r="G202" s="4">
        <v>45.913982942160274</v>
      </c>
      <c r="H202">
        <f t="shared" si="7"/>
        <v>3038.5873911121671</v>
      </c>
    </row>
    <row r="203" spans="1:8" x14ac:dyDescent="0.25">
      <c r="A203" s="3">
        <v>41741.416666666664</v>
      </c>
      <c r="B203" s="2">
        <v>35.4</v>
      </c>
      <c r="C203" s="2">
        <v>7.67</v>
      </c>
      <c r="D203">
        <f t="shared" si="6"/>
        <v>271.51799999999997</v>
      </c>
      <c r="G203" s="4">
        <v>45.90933991943745</v>
      </c>
      <c r="H203">
        <f t="shared" si="7"/>
        <v>1625.1906331480857</v>
      </c>
    </row>
    <row r="204" spans="1:8" x14ac:dyDescent="0.25">
      <c r="A204" s="3">
        <v>41741.458333333336</v>
      </c>
      <c r="B204" s="2">
        <v>35.61</v>
      </c>
      <c r="C204" s="2">
        <v>7.38</v>
      </c>
      <c r="D204">
        <f t="shared" si="6"/>
        <v>262.80180000000001</v>
      </c>
      <c r="G204" s="4">
        <v>45.904695794095147</v>
      </c>
      <c r="H204">
        <f t="shared" si="7"/>
        <v>1634.6662172277281</v>
      </c>
    </row>
    <row r="205" spans="1:8" x14ac:dyDescent="0.25">
      <c r="A205" s="3">
        <v>41741.5</v>
      </c>
      <c r="B205" s="2">
        <v>74.709999999999994</v>
      </c>
      <c r="C205" s="2">
        <v>8.4700000000000006</v>
      </c>
      <c r="D205">
        <f t="shared" si="6"/>
        <v>632.79369999999994</v>
      </c>
      <c r="G205" s="4">
        <v>45.900050576050731</v>
      </c>
      <c r="H205">
        <f t="shared" si="7"/>
        <v>3429.1927785367498</v>
      </c>
    </row>
    <row r="206" spans="1:8" x14ac:dyDescent="0.25">
      <c r="A206" s="3">
        <v>41741.541666666664</v>
      </c>
      <c r="B206" s="2">
        <v>15.88</v>
      </c>
      <c r="C206" s="2">
        <v>0.44</v>
      </c>
      <c r="D206">
        <f t="shared" si="6"/>
        <v>6.9872000000000005</v>
      </c>
      <c r="G206" s="4">
        <v>45.895404257317928</v>
      </c>
      <c r="H206">
        <f t="shared" si="7"/>
        <v>728.81901960620871</v>
      </c>
    </row>
    <row r="207" spans="1:8" x14ac:dyDescent="0.25">
      <c r="A207" s="3">
        <v>41741.583333333336</v>
      </c>
      <c r="B207" s="2">
        <v>17.399999999999999</v>
      </c>
      <c r="C207" s="2">
        <v>9.81</v>
      </c>
      <c r="D207">
        <f t="shared" si="6"/>
        <v>170.69399999999999</v>
      </c>
      <c r="G207" s="4">
        <v>45.89075685035634</v>
      </c>
      <c r="H207">
        <f t="shared" si="7"/>
        <v>798.49916919620023</v>
      </c>
    </row>
    <row r="208" spans="1:8" x14ac:dyDescent="0.25">
      <c r="A208" s="3">
        <v>41741.625</v>
      </c>
      <c r="B208" s="2">
        <v>22.03</v>
      </c>
      <c r="C208" s="2">
        <v>4.0199999999999996</v>
      </c>
      <c r="D208">
        <f t="shared" si="6"/>
        <v>88.560599999999994</v>
      </c>
      <c r="G208" s="4">
        <v>45.886108348674256</v>
      </c>
      <c r="H208">
        <f t="shared" si="7"/>
        <v>1010.8709669212939</v>
      </c>
    </row>
    <row r="209" spans="1:8" x14ac:dyDescent="0.25">
      <c r="A209" s="3">
        <v>41741.666666666664</v>
      </c>
      <c r="B209" s="2">
        <v>35.97</v>
      </c>
      <c r="C209" s="2">
        <v>0.18</v>
      </c>
      <c r="D209">
        <f t="shared" si="6"/>
        <v>6.4745999999999997</v>
      </c>
      <c r="G209" s="4">
        <v>45.881458765255125</v>
      </c>
      <c r="H209">
        <f t="shared" si="7"/>
        <v>1650.3560717862267</v>
      </c>
    </row>
    <row r="210" spans="1:8" x14ac:dyDescent="0.25">
      <c r="A210" s="3">
        <v>41741.708333333336</v>
      </c>
      <c r="B210" s="2">
        <v>3.34</v>
      </c>
      <c r="C210" s="2">
        <v>0.95</v>
      </c>
      <c r="D210">
        <f t="shared" si="6"/>
        <v>3.1729999999999996</v>
      </c>
      <c r="G210" s="4">
        <v>45.876808087290122</v>
      </c>
      <c r="H210">
        <f t="shared" si="7"/>
        <v>153.228539011549</v>
      </c>
    </row>
    <row r="211" spans="1:8" x14ac:dyDescent="0.25">
      <c r="A211" s="3">
        <v>41741.75</v>
      </c>
      <c r="B211" s="2">
        <v>65.11</v>
      </c>
      <c r="C211" s="2">
        <v>5.41</v>
      </c>
      <c r="D211">
        <f t="shared" si="6"/>
        <v>352.24509999999998</v>
      </c>
      <c r="G211" s="4">
        <v>45.872156333555957</v>
      </c>
      <c r="H211">
        <f t="shared" si="7"/>
        <v>2986.7360988778282</v>
      </c>
    </row>
    <row r="212" spans="1:8" x14ac:dyDescent="0.25">
      <c r="A212" s="3">
        <v>41741.791666666664</v>
      </c>
      <c r="B212" s="2">
        <v>91.44</v>
      </c>
      <c r="C212" s="2">
        <v>5.16</v>
      </c>
      <c r="D212">
        <f t="shared" si="6"/>
        <v>471.8304</v>
      </c>
      <c r="G212" s="4">
        <v>45.867503496066348</v>
      </c>
      <c r="H212">
        <f t="shared" si="7"/>
        <v>4194.1245196803065</v>
      </c>
    </row>
    <row r="213" spans="1:8" x14ac:dyDescent="0.25">
      <c r="A213" s="3">
        <v>41741.833333333336</v>
      </c>
      <c r="B213" s="2">
        <v>69.540000000000006</v>
      </c>
      <c r="C213" s="2">
        <v>9.91</v>
      </c>
      <c r="D213">
        <f t="shared" si="6"/>
        <v>689.14140000000009</v>
      </c>
      <c r="G213" s="4">
        <v>45.862849576577801</v>
      </c>
      <c r="H213">
        <f t="shared" si="7"/>
        <v>3189.3025595552208</v>
      </c>
    </row>
    <row r="214" spans="1:8" x14ac:dyDescent="0.25">
      <c r="A214" s="3">
        <v>41741.875</v>
      </c>
      <c r="B214" s="2">
        <v>28.39</v>
      </c>
      <c r="C214" s="2">
        <v>7.5</v>
      </c>
      <c r="D214">
        <f t="shared" si="6"/>
        <v>212.92500000000001</v>
      </c>
      <c r="G214" s="4">
        <v>45.858194587637207</v>
      </c>
      <c r="H214">
        <f t="shared" si="7"/>
        <v>1301.9141443430203</v>
      </c>
    </row>
    <row r="215" spans="1:8" x14ac:dyDescent="0.25">
      <c r="A215" s="3">
        <v>41741.916666666664</v>
      </c>
      <c r="B215" s="2">
        <v>22.58</v>
      </c>
      <c r="C215" s="2">
        <v>2.64</v>
      </c>
      <c r="D215">
        <f t="shared" si="6"/>
        <v>59.611199999999997</v>
      </c>
      <c r="G215" s="4">
        <v>45.853538515028497</v>
      </c>
      <c r="H215">
        <f t="shared" si="7"/>
        <v>1035.3728996693433</v>
      </c>
    </row>
    <row r="216" spans="1:8" x14ac:dyDescent="0.25">
      <c r="A216" s="3">
        <v>41741.958333333336</v>
      </c>
      <c r="B216" s="2">
        <v>82.2</v>
      </c>
      <c r="C216" s="2">
        <v>4.8600000000000003</v>
      </c>
      <c r="D216">
        <f t="shared" si="6"/>
        <v>399.49200000000002</v>
      </c>
      <c r="G216" s="4">
        <v>45.848881379110253</v>
      </c>
      <c r="H216">
        <f t="shared" si="7"/>
        <v>3768.7780493628629</v>
      </c>
    </row>
    <row r="217" spans="1:8" x14ac:dyDescent="0.25">
      <c r="A217" s="1">
        <v>41742</v>
      </c>
      <c r="B217" s="2">
        <v>95.23</v>
      </c>
      <c r="C217" s="2">
        <v>5.94</v>
      </c>
      <c r="D217">
        <f t="shared" si="6"/>
        <v>565.66620000000012</v>
      </c>
      <c r="G217" s="4">
        <v>45.844223170139742</v>
      </c>
      <c r="H217">
        <f t="shared" si="7"/>
        <v>4365.745372492408</v>
      </c>
    </row>
    <row r="218" spans="1:8" x14ac:dyDescent="0.25">
      <c r="A218" s="3">
        <v>41742.041666666664</v>
      </c>
      <c r="B218" s="2">
        <v>32.21</v>
      </c>
      <c r="C218" s="2">
        <v>9.49</v>
      </c>
      <c r="D218">
        <f t="shared" si="6"/>
        <v>305.67290000000003</v>
      </c>
      <c r="G218" s="4">
        <v>45.839563891542575</v>
      </c>
      <c r="H218">
        <f t="shared" si="7"/>
        <v>1476.4923529465864</v>
      </c>
    </row>
    <row r="219" spans="1:8" x14ac:dyDescent="0.25">
      <c r="A219" s="3">
        <v>41742.083333333336</v>
      </c>
      <c r="B219" s="2">
        <v>28.29</v>
      </c>
      <c r="C219" s="2">
        <v>5.94</v>
      </c>
      <c r="D219">
        <f t="shared" si="6"/>
        <v>168.04259999999999</v>
      </c>
      <c r="G219" s="4">
        <v>45.834903554371145</v>
      </c>
      <c r="H219">
        <f t="shared" si="7"/>
        <v>1296.6694215531597</v>
      </c>
    </row>
    <row r="220" spans="1:8" x14ac:dyDescent="0.25">
      <c r="A220" s="3">
        <v>41742.125</v>
      </c>
      <c r="B220" s="2">
        <v>30.4</v>
      </c>
      <c r="C220" s="2">
        <v>2.6</v>
      </c>
      <c r="D220">
        <f t="shared" si="6"/>
        <v>79.039999999999992</v>
      </c>
      <c r="G220" s="4">
        <v>45.830242145991228</v>
      </c>
      <c r="H220">
        <f t="shared" si="7"/>
        <v>1393.2393612381334</v>
      </c>
    </row>
    <row r="221" spans="1:8" x14ac:dyDescent="0.25">
      <c r="A221" s="3">
        <v>41742.166666666664</v>
      </c>
      <c r="B221" s="2">
        <v>0.74</v>
      </c>
      <c r="C221" s="2">
        <v>3.9</v>
      </c>
      <c r="D221">
        <f t="shared" si="6"/>
        <v>2.8860000000000001</v>
      </c>
      <c r="G221" s="4">
        <v>45.825579684830302</v>
      </c>
      <c r="H221">
        <f t="shared" si="7"/>
        <v>33.910928966774421</v>
      </c>
    </row>
    <row r="222" spans="1:8" x14ac:dyDescent="0.25">
      <c r="A222" s="3">
        <v>41742.208333333336</v>
      </c>
      <c r="B222" s="2">
        <v>5.33</v>
      </c>
      <c r="C222" s="2">
        <v>9.2899999999999991</v>
      </c>
      <c r="D222">
        <f t="shared" si="6"/>
        <v>49.515699999999995</v>
      </c>
      <c r="G222" s="4">
        <v>45.820916165357048</v>
      </c>
      <c r="H222">
        <f t="shared" si="7"/>
        <v>244.22548316135305</v>
      </c>
    </row>
    <row r="223" spans="1:8" x14ac:dyDescent="0.25">
      <c r="A223" s="3">
        <v>41742.25</v>
      </c>
      <c r="B223" s="2">
        <v>92.84</v>
      </c>
      <c r="C223" s="2">
        <v>6.98</v>
      </c>
      <c r="D223">
        <f t="shared" si="6"/>
        <v>648.02320000000009</v>
      </c>
      <c r="G223" s="4">
        <v>45.816251584767286</v>
      </c>
      <c r="H223">
        <f t="shared" si="7"/>
        <v>4253.5807971297954</v>
      </c>
    </row>
    <row r="224" spans="1:8" x14ac:dyDescent="0.25">
      <c r="A224" s="3">
        <v>41742.291666666664</v>
      </c>
      <c r="B224" s="2">
        <v>25.22</v>
      </c>
      <c r="C224" s="2">
        <v>7.21</v>
      </c>
      <c r="D224">
        <f t="shared" si="6"/>
        <v>181.83619999999999</v>
      </c>
      <c r="G224" s="4">
        <v>45.81158594981467</v>
      </c>
      <c r="H224">
        <f t="shared" si="7"/>
        <v>1155.368197654326</v>
      </c>
    </row>
    <row r="225" spans="1:8" x14ac:dyDescent="0.25">
      <c r="A225" s="3">
        <v>41742.333333333336</v>
      </c>
      <c r="B225" s="2">
        <v>51.28</v>
      </c>
      <c r="C225" s="2">
        <v>2.36</v>
      </c>
      <c r="D225">
        <f t="shared" si="6"/>
        <v>121.02079999999999</v>
      </c>
      <c r="G225" s="4">
        <v>45.806919275151849</v>
      </c>
      <c r="H225">
        <f t="shared" si="7"/>
        <v>2348.978820429787</v>
      </c>
    </row>
    <row r="226" spans="1:8" x14ac:dyDescent="0.25">
      <c r="A226" s="3">
        <v>41742.375</v>
      </c>
      <c r="B226" s="2">
        <v>12.21</v>
      </c>
      <c r="C226" s="2">
        <v>4.3600000000000003</v>
      </c>
      <c r="D226">
        <f t="shared" si="6"/>
        <v>53.235600000000005</v>
      </c>
      <c r="G226" s="4">
        <v>45.802251541565525</v>
      </c>
      <c r="H226">
        <f t="shared" si="7"/>
        <v>559.24549132251514</v>
      </c>
    </row>
    <row r="227" spans="1:8" x14ac:dyDescent="0.25">
      <c r="A227" s="3">
        <v>41742.416666666664</v>
      </c>
      <c r="B227" s="2">
        <v>62.71</v>
      </c>
      <c r="C227" s="2">
        <v>4.1100000000000003</v>
      </c>
      <c r="D227">
        <f t="shared" si="6"/>
        <v>257.73810000000003</v>
      </c>
      <c r="G227" s="4">
        <v>45.797582768443618</v>
      </c>
      <c r="H227">
        <f t="shared" si="7"/>
        <v>2871.9664154090992</v>
      </c>
    </row>
    <row r="228" spans="1:8" x14ac:dyDescent="0.25">
      <c r="A228" s="3">
        <v>41742.458333333336</v>
      </c>
      <c r="B228" s="2">
        <v>15.5</v>
      </c>
      <c r="C228" s="2">
        <v>2.48</v>
      </c>
      <c r="D228">
        <f t="shared" si="6"/>
        <v>38.44</v>
      </c>
      <c r="G228" s="4">
        <v>45.792912942715333</v>
      </c>
      <c r="H228">
        <f t="shared" si="7"/>
        <v>709.7901506120877</v>
      </c>
    </row>
    <row r="229" spans="1:8" x14ac:dyDescent="0.25">
      <c r="A229" s="3">
        <v>41742.5</v>
      </c>
      <c r="B229" s="2">
        <v>69.63</v>
      </c>
      <c r="C229" s="2">
        <v>0.65</v>
      </c>
      <c r="D229">
        <f t="shared" si="6"/>
        <v>45.259499999999996</v>
      </c>
      <c r="G229" s="4">
        <v>45.788242081575561</v>
      </c>
      <c r="H229">
        <f t="shared" si="7"/>
        <v>3188.2352961401061</v>
      </c>
    </row>
    <row r="230" spans="1:8" x14ac:dyDescent="0.25">
      <c r="A230" s="3">
        <v>41742.541666666664</v>
      </c>
      <c r="B230" s="2">
        <v>21.97</v>
      </c>
      <c r="C230" s="2">
        <v>1.56</v>
      </c>
      <c r="D230">
        <f t="shared" si="6"/>
        <v>34.273200000000003</v>
      </c>
      <c r="G230" s="4">
        <v>45.783570182918595</v>
      </c>
      <c r="H230">
        <f t="shared" si="7"/>
        <v>1005.8650369187214</v>
      </c>
    </row>
    <row r="231" spans="1:8" x14ac:dyDescent="0.25">
      <c r="A231" s="3">
        <v>41742.583333333336</v>
      </c>
      <c r="B231" s="2">
        <v>93.13</v>
      </c>
      <c r="C231" s="2">
        <v>6.2</v>
      </c>
      <c r="D231">
        <f t="shared" si="6"/>
        <v>577.40599999999995</v>
      </c>
      <c r="G231" s="4">
        <v>45.77889724209647</v>
      </c>
      <c r="H231">
        <f t="shared" si="7"/>
        <v>4263.3887001564444</v>
      </c>
    </row>
    <row r="232" spans="1:8" x14ac:dyDescent="0.25">
      <c r="A232" s="3">
        <v>41742.625</v>
      </c>
      <c r="B232" s="2">
        <v>79.2</v>
      </c>
      <c r="C232" s="2">
        <v>6.77</v>
      </c>
      <c r="D232">
        <f t="shared" si="6"/>
        <v>536.18399999999997</v>
      </c>
      <c r="G232" s="4">
        <v>45.774223268143196</v>
      </c>
      <c r="H232">
        <f t="shared" si="7"/>
        <v>3625.3184828369413</v>
      </c>
    </row>
    <row r="233" spans="1:8" x14ac:dyDescent="0.25">
      <c r="A233" s="3">
        <v>41742.666666666664</v>
      </c>
      <c r="B233" s="2">
        <v>92.55</v>
      </c>
      <c r="C233" s="2">
        <v>4.6900000000000004</v>
      </c>
      <c r="D233">
        <f t="shared" si="6"/>
        <v>434.05950000000001</v>
      </c>
      <c r="G233" s="4">
        <v>45.769548262727916</v>
      </c>
      <c r="H233">
        <f t="shared" si="7"/>
        <v>4235.9716917154683</v>
      </c>
    </row>
    <row r="234" spans="1:8" x14ac:dyDescent="0.25">
      <c r="A234" s="3">
        <v>41742.708333333336</v>
      </c>
      <c r="B234" s="2">
        <v>87.14</v>
      </c>
      <c r="C234" s="2">
        <v>0.03</v>
      </c>
      <c r="D234">
        <f t="shared" si="6"/>
        <v>2.6141999999999999</v>
      </c>
      <c r="G234" s="4">
        <v>45.764872234360766</v>
      </c>
      <c r="H234">
        <f t="shared" si="7"/>
        <v>3987.9509665021974</v>
      </c>
    </row>
    <row r="235" spans="1:8" x14ac:dyDescent="0.25">
      <c r="A235" s="3">
        <v>41742.75</v>
      </c>
      <c r="B235" s="2">
        <v>85.44</v>
      </c>
      <c r="C235" s="2">
        <v>0.02</v>
      </c>
      <c r="D235">
        <f t="shared" si="6"/>
        <v>1.7088000000000001</v>
      </c>
      <c r="G235" s="4">
        <v>45.760195164265021</v>
      </c>
      <c r="H235">
        <f t="shared" si="7"/>
        <v>3909.7510748348031</v>
      </c>
    </row>
    <row r="236" spans="1:8" x14ac:dyDescent="0.25">
      <c r="A236" s="3">
        <v>41742.791666666664</v>
      </c>
      <c r="B236" s="2">
        <v>63.99</v>
      </c>
      <c r="C236" s="2">
        <v>1.1599999999999999</v>
      </c>
      <c r="D236">
        <f t="shared" si="6"/>
        <v>74.228399999999993</v>
      </c>
      <c r="G236" s="4">
        <v>45.755517075341508</v>
      </c>
      <c r="H236">
        <f t="shared" si="7"/>
        <v>2927.895537651103</v>
      </c>
    </row>
    <row r="237" spans="1:8" x14ac:dyDescent="0.25">
      <c r="A237" s="3">
        <v>41742.833333333336</v>
      </c>
      <c r="B237" s="2">
        <v>67.33</v>
      </c>
      <c r="C237" s="2">
        <v>8.09</v>
      </c>
      <c r="D237">
        <f t="shared" si="6"/>
        <v>544.69970000000001</v>
      </c>
      <c r="G237" s="4">
        <v>45.750837967852164</v>
      </c>
      <c r="H237">
        <f t="shared" si="7"/>
        <v>3080.403920375486</v>
      </c>
    </row>
    <row r="238" spans="1:8" x14ac:dyDescent="0.25">
      <c r="A238" s="3">
        <v>41742.875</v>
      </c>
      <c r="B238" s="2">
        <v>68.47</v>
      </c>
      <c r="C238" s="2">
        <v>0.57999999999999996</v>
      </c>
      <c r="D238">
        <f t="shared" si="6"/>
        <v>39.712599999999995</v>
      </c>
      <c r="G238" s="4">
        <v>45.746157833199547</v>
      </c>
      <c r="H238">
        <f t="shared" si="7"/>
        <v>3132.2394268391731</v>
      </c>
    </row>
    <row r="239" spans="1:8" x14ac:dyDescent="0.25">
      <c r="A239" s="3">
        <v>41742.916666666664</v>
      </c>
      <c r="B239" s="2">
        <v>87.92</v>
      </c>
      <c r="C239" s="2">
        <v>4.13</v>
      </c>
      <c r="D239">
        <f t="shared" si="6"/>
        <v>363.1096</v>
      </c>
      <c r="G239" s="4">
        <v>45.741476684105201</v>
      </c>
      <c r="H239">
        <f t="shared" si="7"/>
        <v>4021.5906300665292</v>
      </c>
    </row>
    <row r="240" spans="1:8" x14ac:dyDescent="0.25">
      <c r="A240" s="3">
        <v>41742.958333333336</v>
      </c>
      <c r="B240" s="2">
        <v>5.96</v>
      </c>
      <c r="C240" s="2">
        <v>6.28</v>
      </c>
      <c r="D240">
        <f t="shared" si="6"/>
        <v>37.428800000000003</v>
      </c>
      <c r="G240" s="4">
        <v>45.736794518550717</v>
      </c>
      <c r="H240">
        <f t="shared" si="7"/>
        <v>272.59129533056228</v>
      </c>
    </row>
    <row r="241" spans="1:8" x14ac:dyDescent="0.25">
      <c r="A241" s="1">
        <v>41743</v>
      </c>
      <c r="B241" s="2">
        <v>4.75</v>
      </c>
      <c r="C241" s="2">
        <v>0.73</v>
      </c>
      <c r="D241">
        <f t="shared" si="6"/>
        <v>3.4674999999999998</v>
      </c>
      <c r="G241" s="4">
        <v>45.732111338292583</v>
      </c>
      <c r="H241">
        <f t="shared" si="7"/>
        <v>217.22752885688976</v>
      </c>
    </row>
    <row r="242" spans="1:8" x14ac:dyDescent="0.25">
      <c r="A242" s="3">
        <v>41743.041666666664</v>
      </c>
      <c r="B242" s="2">
        <v>2.44</v>
      </c>
      <c r="C242" s="2">
        <v>8.99</v>
      </c>
      <c r="D242">
        <f t="shared" si="6"/>
        <v>21.935600000000001</v>
      </c>
      <c r="G242" s="4">
        <v>45.727427145873044</v>
      </c>
      <c r="H242">
        <f t="shared" si="7"/>
        <v>111.57492223593023</v>
      </c>
    </row>
    <row r="243" spans="1:8" x14ac:dyDescent="0.25">
      <c r="A243" s="3">
        <v>41743.083333333336</v>
      </c>
      <c r="B243" s="2">
        <v>42.85</v>
      </c>
      <c r="C243" s="2">
        <v>8.93</v>
      </c>
      <c r="D243">
        <f t="shared" si="6"/>
        <v>382.65050000000002</v>
      </c>
      <c r="G243" s="4">
        <v>45.722741945241587</v>
      </c>
      <c r="H243">
        <f t="shared" si="7"/>
        <v>1959.2194923536022</v>
      </c>
    </row>
    <row r="244" spans="1:8" x14ac:dyDescent="0.25">
      <c r="A244" s="3">
        <v>41743.125</v>
      </c>
      <c r="B244" s="2">
        <v>17.82</v>
      </c>
      <c r="C244" s="2">
        <v>3.54</v>
      </c>
      <c r="D244">
        <f t="shared" si="6"/>
        <v>63.082799999999999</v>
      </c>
      <c r="G244" s="4">
        <v>45.718055744995659</v>
      </c>
      <c r="H244">
        <f t="shared" si="7"/>
        <v>814.69575337582262</v>
      </c>
    </row>
    <row r="245" spans="1:8" x14ac:dyDescent="0.25">
      <c r="A245" s="3">
        <v>41743.166666666664</v>
      </c>
      <c r="B245" s="2">
        <v>68.510000000000005</v>
      </c>
      <c r="C245" s="2">
        <v>1.02</v>
      </c>
      <c r="D245">
        <f t="shared" si="6"/>
        <v>69.880200000000002</v>
      </c>
      <c r="G245" s="4">
        <v>45.713368528027686</v>
      </c>
      <c r="H245">
        <f t="shared" si="7"/>
        <v>3131.822877855177</v>
      </c>
    </row>
    <row r="246" spans="1:8" x14ac:dyDescent="0.25">
      <c r="A246" s="3">
        <v>41743.208333333336</v>
      </c>
      <c r="B246" s="2">
        <v>41.84</v>
      </c>
      <c r="C246" s="2">
        <v>1.06</v>
      </c>
      <c r="D246">
        <f t="shared" si="6"/>
        <v>44.350400000000008</v>
      </c>
      <c r="G246" s="4">
        <v>45.708680315656643</v>
      </c>
      <c r="H246">
        <f t="shared" si="7"/>
        <v>1912.4511844070742</v>
      </c>
    </row>
    <row r="247" spans="1:8" x14ac:dyDescent="0.25">
      <c r="A247" s="3">
        <v>41743.25</v>
      </c>
      <c r="B247" s="2">
        <v>63.79</v>
      </c>
      <c r="C247" s="2">
        <v>9.82</v>
      </c>
      <c r="D247">
        <f t="shared" si="6"/>
        <v>626.41780000000006</v>
      </c>
      <c r="G247" s="4">
        <v>45.703991105689525</v>
      </c>
      <c r="H247">
        <f t="shared" si="7"/>
        <v>2915.4575926319349</v>
      </c>
    </row>
    <row r="248" spans="1:8" x14ac:dyDescent="0.25">
      <c r="A248" s="3">
        <v>41743.291666666664</v>
      </c>
      <c r="B248" s="2">
        <v>87.86</v>
      </c>
      <c r="C248" s="2">
        <v>3.35</v>
      </c>
      <c r="D248">
        <f t="shared" si="6"/>
        <v>294.33100000000002</v>
      </c>
      <c r="G248" s="4">
        <v>45.699300893827612</v>
      </c>
      <c r="H248">
        <f t="shared" si="7"/>
        <v>4015.140576531694</v>
      </c>
    </row>
    <row r="249" spans="1:8" x14ac:dyDescent="0.25">
      <c r="A249" s="3">
        <v>41743.333333333336</v>
      </c>
      <c r="B249" s="2">
        <v>61.74</v>
      </c>
      <c r="C249" s="2">
        <v>5.09</v>
      </c>
      <c r="D249">
        <f t="shared" si="6"/>
        <v>314.25659999999999</v>
      </c>
      <c r="G249" s="4">
        <v>45.694609694898148</v>
      </c>
      <c r="H249">
        <f t="shared" si="7"/>
        <v>2821.1852025630119</v>
      </c>
    </row>
    <row r="250" spans="1:8" x14ac:dyDescent="0.25">
      <c r="A250" s="3">
        <v>41743.375</v>
      </c>
      <c r="B250" s="2">
        <v>59.58</v>
      </c>
      <c r="C250" s="2">
        <v>1.52</v>
      </c>
      <c r="D250">
        <f t="shared" si="6"/>
        <v>90.561599999999999</v>
      </c>
      <c r="G250" s="4">
        <v>45.689917492230116</v>
      </c>
      <c r="H250">
        <f t="shared" si="7"/>
        <v>2722.20528418707</v>
      </c>
    </row>
    <row r="251" spans="1:8" x14ac:dyDescent="0.25">
      <c r="A251" s="3">
        <v>41743.416666666664</v>
      </c>
      <c r="B251" s="2">
        <v>90.5</v>
      </c>
      <c r="C251" s="2">
        <v>4.79</v>
      </c>
      <c r="D251">
        <f t="shared" si="6"/>
        <v>433.495</v>
      </c>
      <c r="G251" s="4">
        <v>45.685224308637046</v>
      </c>
      <c r="H251">
        <f t="shared" si="7"/>
        <v>4134.5127999316528</v>
      </c>
    </row>
    <row r="252" spans="1:8" x14ac:dyDescent="0.25">
      <c r="A252" s="3">
        <v>41743.458333333336</v>
      </c>
      <c r="B252" s="2">
        <v>31.57</v>
      </c>
      <c r="C252" s="2">
        <v>3.85</v>
      </c>
      <c r="D252">
        <f t="shared" si="6"/>
        <v>121.5445</v>
      </c>
      <c r="G252" s="4">
        <v>45.680530129640921</v>
      </c>
      <c r="H252">
        <f t="shared" si="7"/>
        <v>1442.1343361927638</v>
      </c>
    </row>
    <row r="253" spans="1:8" x14ac:dyDescent="0.25">
      <c r="A253" s="3">
        <v>41743.5</v>
      </c>
      <c r="B253" s="2">
        <v>74.62</v>
      </c>
      <c r="C253" s="2">
        <v>1.95</v>
      </c>
      <c r="D253">
        <f t="shared" si="6"/>
        <v>145.50900000000001</v>
      </c>
      <c r="G253" s="4">
        <v>45.675834969719745</v>
      </c>
      <c r="H253">
        <f t="shared" si="7"/>
        <v>3408.3308054404874</v>
      </c>
    </row>
    <row r="254" spans="1:8" x14ac:dyDescent="0.25">
      <c r="A254" s="3">
        <v>41743.541666666664</v>
      </c>
      <c r="B254" s="2">
        <v>12.08</v>
      </c>
      <c r="C254" s="2">
        <v>4.5199999999999996</v>
      </c>
      <c r="D254">
        <f t="shared" si="6"/>
        <v>54.601599999999998</v>
      </c>
      <c r="G254" s="4">
        <v>45.671138829310081</v>
      </c>
      <c r="H254">
        <f t="shared" si="7"/>
        <v>551.70735705806578</v>
      </c>
    </row>
    <row r="255" spans="1:8" x14ac:dyDescent="0.25">
      <c r="A255" s="3">
        <v>41743.583333333336</v>
      </c>
      <c r="B255" s="2">
        <v>65.25</v>
      </c>
      <c r="C255" s="2">
        <v>5.24</v>
      </c>
      <c r="D255">
        <f t="shared" si="6"/>
        <v>341.91</v>
      </c>
      <c r="G255" s="4">
        <v>45.66644170165825</v>
      </c>
      <c r="H255">
        <f t="shared" si="7"/>
        <v>2979.7353210332008</v>
      </c>
    </row>
    <row r="256" spans="1:8" x14ac:dyDescent="0.25">
      <c r="A256" s="3">
        <v>41743.625</v>
      </c>
      <c r="B256" s="2">
        <v>17.510000000000002</v>
      </c>
      <c r="C256" s="2">
        <v>5.9</v>
      </c>
      <c r="D256">
        <f t="shared" si="6"/>
        <v>103.30900000000001</v>
      </c>
      <c r="G256" s="4">
        <v>45.66174360176614</v>
      </c>
      <c r="H256">
        <f t="shared" si="7"/>
        <v>799.53713046692519</v>
      </c>
    </row>
    <row r="257" spans="1:8" x14ac:dyDescent="0.25">
      <c r="A257" s="3">
        <v>41743.666666666664</v>
      </c>
      <c r="B257" s="2">
        <v>60.26</v>
      </c>
      <c r="C257" s="2">
        <v>9.14</v>
      </c>
      <c r="D257">
        <f t="shared" si="6"/>
        <v>550.77639999999997</v>
      </c>
      <c r="G257" s="4">
        <v>45.657044516999498</v>
      </c>
      <c r="H257">
        <f t="shared" si="7"/>
        <v>2751.2935025943898</v>
      </c>
    </row>
    <row r="258" spans="1:8" x14ac:dyDescent="0.25">
      <c r="A258" s="3">
        <v>41743.708333333336</v>
      </c>
      <c r="B258" s="2">
        <v>43.13</v>
      </c>
      <c r="C258" s="2">
        <v>3.34</v>
      </c>
      <c r="D258">
        <f t="shared" ref="D258:D321" si="8">B258*C258</f>
        <v>144.05420000000001</v>
      </c>
      <c r="G258" s="4">
        <v>45.652344468066168</v>
      </c>
      <c r="H258">
        <f t="shared" ref="H258:H321" si="9">B258*G258</f>
        <v>1968.9856169076941</v>
      </c>
    </row>
    <row r="259" spans="1:8" x14ac:dyDescent="0.25">
      <c r="A259" s="3">
        <v>41743.75</v>
      </c>
      <c r="B259" s="2">
        <v>40.93</v>
      </c>
      <c r="C259" s="2">
        <v>5.59</v>
      </c>
      <c r="D259">
        <f t="shared" si="8"/>
        <v>228.7987</v>
      </c>
      <c r="G259" s="4">
        <v>45.647643445048772</v>
      </c>
      <c r="H259">
        <f t="shared" si="9"/>
        <v>1868.3580462058462</v>
      </c>
    </row>
    <row r="260" spans="1:8" x14ac:dyDescent="0.25">
      <c r="A260" s="3">
        <v>41743.791666666664</v>
      </c>
      <c r="B260" s="2">
        <v>70.33</v>
      </c>
      <c r="C260" s="2">
        <v>3.12</v>
      </c>
      <c r="D260">
        <f t="shared" si="8"/>
        <v>219.42959999999999</v>
      </c>
      <c r="G260" s="4">
        <v>45.642941451722166</v>
      </c>
      <c r="H260">
        <f t="shared" si="9"/>
        <v>3210.0680722996199</v>
      </c>
    </row>
    <row r="261" spans="1:8" x14ac:dyDescent="0.25">
      <c r="A261" s="3">
        <v>41743.833333333336</v>
      </c>
      <c r="B261" s="2">
        <v>65.790000000000006</v>
      </c>
      <c r="C261" s="2">
        <v>5.43</v>
      </c>
      <c r="D261">
        <f t="shared" si="8"/>
        <v>357.23970000000003</v>
      </c>
      <c r="G261" s="4">
        <v>45.63823849019208</v>
      </c>
      <c r="H261">
        <f t="shared" si="9"/>
        <v>3002.539710269737</v>
      </c>
    </row>
    <row r="262" spans="1:8" x14ac:dyDescent="0.25">
      <c r="A262" s="3">
        <v>41743.875</v>
      </c>
      <c r="B262" s="2">
        <v>86.49</v>
      </c>
      <c r="C262" s="2">
        <v>3.23</v>
      </c>
      <c r="D262">
        <f t="shared" si="8"/>
        <v>279.36269999999996</v>
      </c>
      <c r="G262" s="4">
        <v>45.63353456063313</v>
      </c>
      <c r="H262">
        <f t="shared" si="9"/>
        <v>3946.8444041491593</v>
      </c>
    </row>
    <row r="263" spans="1:8" x14ac:dyDescent="0.25">
      <c r="A263" s="3">
        <v>41743.916666666664</v>
      </c>
      <c r="B263" s="2">
        <v>33.1</v>
      </c>
      <c r="C263" s="2">
        <v>5.51</v>
      </c>
      <c r="D263">
        <f t="shared" si="8"/>
        <v>182.381</v>
      </c>
      <c r="G263" s="4">
        <v>45.628829679890949</v>
      </c>
      <c r="H263">
        <f t="shared" si="9"/>
        <v>1510.3142624043905</v>
      </c>
    </row>
    <row r="264" spans="1:8" x14ac:dyDescent="0.25">
      <c r="A264" s="3">
        <v>41743.958333333336</v>
      </c>
      <c r="B264" s="2">
        <v>0.68</v>
      </c>
      <c r="C264" s="2">
        <v>0.93</v>
      </c>
      <c r="D264">
        <f t="shared" si="8"/>
        <v>0.63240000000000007</v>
      </c>
      <c r="G264" s="4">
        <v>45.624123835069376</v>
      </c>
      <c r="H264">
        <f t="shared" si="9"/>
        <v>31.024404207847176</v>
      </c>
    </row>
    <row r="265" spans="1:8" x14ac:dyDescent="0.25">
      <c r="A265" s="1">
        <v>41744</v>
      </c>
      <c r="B265" s="2">
        <v>66.400000000000006</v>
      </c>
      <c r="C265" s="2">
        <v>4.55</v>
      </c>
      <c r="D265">
        <f t="shared" si="8"/>
        <v>302.12</v>
      </c>
      <c r="G265" s="4">
        <v>45.619417028710679</v>
      </c>
      <c r="H265">
        <f t="shared" si="9"/>
        <v>3029.1292907063894</v>
      </c>
    </row>
    <row r="266" spans="1:8" x14ac:dyDescent="0.25">
      <c r="A266" s="3">
        <v>41744.041666666664</v>
      </c>
      <c r="B266" s="2">
        <v>24.42</v>
      </c>
      <c r="C266" s="2">
        <v>2.2400000000000002</v>
      </c>
      <c r="D266">
        <f t="shared" si="8"/>
        <v>54.700800000000008</v>
      </c>
      <c r="G266" s="4">
        <v>45.614709266782739</v>
      </c>
      <c r="H266">
        <f t="shared" si="9"/>
        <v>1113.9112002948345</v>
      </c>
    </row>
    <row r="267" spans="1:8" x14ac:dyDescent="0.25">
      <c r="A267" s="3">
        <v>41744.083333333336</v>
      </c>
      <c r="B267" s="2">
        <v>34.590000000000003</v>
      </c>
      <c r="C267" s="2">
        <v>4.21</v>
      </c>
      <c r="D267">
        <f t="shared" si="8"/>
        <v>145.62390000000002</v>
      </c>
      <c r="G267" s="4">
        <v>45.610000559988684</v>
      </c>
      <c r="H267">
        <f t="shared" si="9"/>
        <v>1577.6499193700088</v>
      </c>
    </row>
    <row r="268" spans="1:8" x14ac:dyDescent="0.25">
      <c r="A268" s="3">
        <v>41744.125</v>
      </c>
      <c r="B268" s="2">
        <v>10.02</v>
      </c>
      <c r="C268" s="2">
        <v>8.1300000000000008</v>
      </c>
      <c r="D268">
        <f t="shared" si="8"/>
        <v>81.462600000000009</v>
      </c>
      <c r="G268" s="4">
        <v>45.605290899818407</v>
      </c>
      <c r="H268">
        <f t="shared" si="9"/>
        <v>456.96501481618043</v>
      </c>
    </row>
    <row r="269" spans="1:8" x14ac:dyDescent="0.25">
      <c r="A269" s="3">
        <v>41744.166666666664</v>
      </c>
      <c r="B269" s="2">
        <v>13.07</v>
      </c>
      <c r="C269" s="2">
        <v>5.1100000000000003</v>
      </c>
      <c r="D269">
        <f t="shared" si="8"/>
        <v>66.787700000000001</v>
      </c>
      <c r="G269" s="4">
        <v>45.600580288377593</v>
      </c>
      <c r="H269">
        <f t="shared" si="9"/>
        <v>595.99958436909515</v>
      </c>
    </row>
    <row r="270" spans="1:8" x14ac:dyDescent="0.25">
      <c r="A270" s="3">
        <v>41744.208333333336</v>
      </c>
      <c r="B270" s="2">
        <v>56.55</v>
      </c>
      <c r="C270" s="2">
        <v>7.28</v>
      </c>
      <c r="D270">
        <f t="shared" si="8"/>
        <v>411.68399999999997</v>
      </c>
      <c r="G270" s="4">
        <v>45.59586872996497</v>
      </c>
      <c r="H270">
        <f t="shared" si="9"/>
        <v>2578.4463766795188</v>
      </c>
    </row>
    <row r="271" spans="1:8" x14ac:dyDescent="0.25">
      <c r="A271" s="3">
        <v>41744.25</v>
      </c>
      <c r="B271" s="2">
        <v>98.46</v>
      </c>
      <c r="C271" s="2">
        <v>0.45</v>
      </c>
      <c r="D271">
        <f t="shared" si="8"/>
        <v>44.306999999999995</v>
      </c>
      <c r="G271" s="4">
        <v>45.591156232916063</v>
      </c>
      <c r="H271">
        <f t="shared" si="9"/>
        <v>4488.9052426929156</v>
      </c>
    </row>
    <row r="272" spans="1:8" x14ac:dyDescent="0.25">
      <c r="A272" s="3">
        <v>41744.291666666664</v>
      </c>
      <c r="B272" s="2">
        <v>88.7</v>
      </c>
      <c r="C272" s="2">
        <v>3.26</v>
      </c>
      <c r="D272">
        <f t="shared" si="8"/>
        <v>289.16199999999998</v>
      </c>
      <c r="G272" s="4">
        <v>45.586442797405496</v>
      </c>
      <c r="H272">
        <f t="shared" si="9"/>
        <v>4043.5174761298676</v>
      </c>
    </row>
    <row r="273" spans="1:8" x14ac:dyDescent="0.25">
      <c r="A273" s="3">
        <v>41744.333333333336</v>
      </c>
      <c r="B273" s="2">
        <v>45.35</v>
      </c>
      <c r="C273" s="2">
        <v>6.47</v>
      </c>
      <c r="D273">
        <f t="shared" si="8"/>
        <v>293.41449999999998</v>
      </c>
      <c r="G273" s="4">
        <v>45.581728416766886</v>
      </c>
      <c r="H273">
        <f t="shared" si="9"/>
        <v>2067.1313837003781</v>
      </c>
    </row>
    <row r="274" spans="1:8" x14ac:dyDescent="0.25">
      <c r="A274" s="3">
        <v>41744.375</v>
      </c>
      <c r="B274" s="2">
        <v>17.46</v>
      </c>
      <c r="C274" s="2">
        <v>1.41</v>
      </c>
      <c r="D274">
        <f t="shared" si="8"/>
        <v>24.618600000000001</v>
      </c>
      <c r="G274" s="4">
        <v>45.577013103983738</v>
      </c>
      <c r="H274">
        <f t="shared" si="9"/>
        <v>795.77464879555612</v>
      </c>
    </row>
    <row r="275" spans="1:8" x14ac:dyDescent="0.25">
      <c r="A275" s="3">
        <v>41744.416666666664</v>
      </c>
      <c r="B275" s="2">
        <v>69.47</v>
      </c>
      <c r="C275" s="2">
        <v>5.73</v>
      </c>
      <c r="D275">
        <f t="shared" si="8"/>
        <v>398.06310000000002</v>
      </c>
      <c r="G275" s="4">
        <v>45.572296854757319</v>
      </c>
      <c r="H275">
        <f t="shared" si="9"/>
        <v>3165.9074624999907</v>
      </c>
    </row>
    <row r="276" spans="1:8" x14ac:dyDescent="0.25">
      <c r="A276" s="3">
        <v>41744.458333333336</v>
      </c>
      <c r="B276" s="2">
        <v>5.72</v>
      </c>
      <c r="C276" s="2">
        <v>8.89</v>
      </c>
      <c r="D276">
        <f t="shared" si="8"/>
        <v>50.8508</v>
      </c>
      <c r="G276" s="4">
        <v>45.567579679528841</v>
      </c>
      <c r="H276">
        <f t="shared" si="9"/>
        <v>260.64655576690495</v>
      </c>
    </row>
    <row r="277" spans="1:8" x14ac:dyDescent="0.25">
      <c r="A277" s="3">
        <v>41744.5</v>
      </c>
      <c r="B277" s="2">
        <v>41.22</v>
      </c>
      <c r="C277" s="2">
        <v>0.5</v>
      </c>
      <c r="D277">
        <f t="shared" si="8"/>
        <v>20.61</v>
      </c>
      <c r="G277" s="4">
        <v>45.562861567769787</v>
      </c>
      <c r="H277">
        <f t="shared" si="9"/>
        <v>1878.1011538234704</v>
      </c>
    </row>
    <row r="278" spans="1:8" x14ac:dyDescent="0.25">
      <c r="A278" s="3">
        <v>41744.541666666664</v>
      </c>
      <c r="B278" s="2">
        <v>54.76</v>
      </c>
      <c r="C278" s="2">
        <v>9.58</v>
      </c>
      <c r="D278">
        <f t="shared" si="8"/>
        <v>524.60079999999994</v>
      </c>
      <c r="G278" s="4">
        <v>45.558142532289011</v>
      </c>
      <c r="H278">
        <f t="shared" si="9"/>
        <v>2494.763885068146</v>
      </c>
    </row>
    <row r="279" spans="1:8" x14ac:dyDescent="0.25">
      <c r="A279" s="3">
        <v>41744.583333333336</v>
      </c>
      <c r="B279" s="2">
        <v>90.37</v>
      </c>
      <c r="C279" s="2">
        <v>7.51</v>
      </c>
      <c r="D279">
        <f t="shared" si="8"/>
        <v>678.67870000000005</v>
      </c>
      <c r="G279" s="4">
        <v>45.553422574930295</v>
      </c>
      <c r="H279">
        <f t="shared" si="9"/>
        <v>4116.6627980964513</v>
      </c>
    </row>
    <row r="280" spans="1:8" x14ac:dyDescent="0.25">
      <c r="A280" s="3">
        <v>41744.625</v>
      </c>
      <c r="B280" s="2">
        <v>48.54</v>
      </c>
      <c r="C280" s="2">
        <v>4.63</v>
      </c>
      <c r="D280">
        <f t="shared" si="8"/>
        <v>224.74019999999999</v>
      </c>
      <c r="G280" s="4">
        <v>45.548701693762546</v>
      </c>
      <c r="H280">
        <f t="shared" si="9"/>
        <v>2210.933980215234</v>
      </c>
    </row>
    <row r="281" spans="1:8" x14ac:dyDescent="0.25">
      <c r="A281" s="3">
        <v>41744.666666666664</v>
      </c>
      <c r="B281" s="2">
        <v>42.1</v>
      </c>
      <c r="C281" s="2">
        <v>3.89</v>
      </c>
      <c r="D281">
        <f t="shared" si="8"/>
        <v>163.76900000000001</v>
      </c>
      <c r="G281" s="4">
        <v>45.54397989308449</v>
      </c>
      <c r="H281">
        <f t="shared" si="9"/>
        <v>1917.4015534988571</v>
      </c>
    </row>
    <row r="282" spans="1:8" x14ac:dyDescent="0.25">
      <c r="A282" s="3">
        <v>41744.708333333336</v>
      </c>
      <c r="B282" s="2">
        <v>91.59</v>
      </c>
      <c r="C282" s="2">
        <v>7.23</v>
      </c>
      <c r="D282">
        <f t="shared" si="8"/>
        <v>662.1957000000001</v>
      </c>
      <c r="G282" s="4">
        <v>45.539257174914518</v>
      </c>
      <c r="H282">
        <f t="shared" si="9"/>
        <v>4170.940564650421</v>
      </c>
    </row>
    <row r="283" spans="1:8" x14ac:dyDescent="0.25">
      <c r="A283" s="3">
        <v>41744.75</v>
      </c>
      <c r="B283" s="2">
        <v>75.62</v>
      </c>
      <c r="C283" s="2">
        <v>1.51</v>
      </c>
      <c r="D283">
        <f t="shared" si="8"/>
        <v>114.18620000000001</v>
      </c>
      <c r="G283" s="4">
        <v>45.534533538990701</v>
      </c>
      <c r="H283">
        <f t="shared" si="9"/>
        <v>3443.321426218477</v>
      </c>
    </row>
    <row r="284" spans="1:8" x14ac:dyDescent="0.25">
      <c r="A284" s="3">
        <v>41744.791666666664</v>
      </c>
      <c r="B284" s="2">
        <v>88.07</v>
      </c>
      <c r="C284" s="2">
        <v>8.61</v>
      </c>
      <c r="D284">
        <f t="shared" si="8"/>
        <v>758.28269999999986</v>
      </c>
      <c r="G284" s="4">
        <v>45.529808994172427</v>
      </c>
      <c r="H284">
        <f t="shared" si="9"/>
        <v>4009.8102781167654</v>
      </c>
    </row>
    <row r="285" spans="1:8" x14ac:dyDescent="0.25">
      <c r="A285" s="3">
        <v>41744.833333333336</v>
      </c>
      <c r="B285" s="2">
        <v>7.5</v>
      </c>
      <c r="C285" s="2">
        <v>9.57</v>
      </c>
      <c r="D285">
        <f t="shared" si="8"/>
        <v>71.775000000000006</v>
      </c>
      <c r="G285" s="4">
        <v>45.525083538092041</v>
      </c>
      <c r="H285">
        <f t="shared" si="9"/>
        <v>341.43812653569029</v>
      </c>
    </row>
    <row r="286" spans="1:8" x14ac:dyDescent="0.25">
      <c r="A286" s="3">
        <v>41744.875</v>
      </c>
      <c r="B286" s="2">
        <v>4.3600000000000003</v>
      </c>
      <c r="C286" s="2">
        <v>2.83</v>
      </c>
      <c r="D286">
        <f t="shared" si="8"/>
        <v>12.338800000000001</v>
      </c>
      <c r="G286" s="4">
        <v>45.520357177153997</v>
      </c>
      <c r="H286">
        <f t="shared" si="9"/>
        <v>198.46875729239144</v>
      </c>
    </row>
    <row r="287" spans="1:8" x14ac:dyDescent="0.25">
      <c r="A287" s="3">
        <v>41744.916666666664</v>
      </c>
      <c r="B287" s="2">
        <v>24.93</v>
      </c>
      <c r="C287" s="2">
        <v>5.71</v>
      </c>
      <c r="D287">
        <f t="shared" si="8"/>
        <v>142.3503</v>
      </c>
      <c r="G287" s="4">
        <v>45.515629907146852</v>
      </c>
      <c r="H287">
        <f t="shared" si="9"/>
        <v>1134.7046535851709</v>
      </c>
    </row>
    <row r="288" spans="1:8" x14ac:dyDescent="0.25">
      <c r="A288" s="3">
        <v>41744.958333333336</v>
      </c>
      <c r="B288" s="2">
        <v>27.27</v>
      </c>
      <c r="C288" s="2">
        <v>4.21</v>
      </c>
      <c r="D288">
        <f t="shared" si="8"/>
        <v>114.80669999999999</v>
      </c>
      <c r="G288" s="4">
        <v>45.510901732194732</v>
      </c>
      <c r="H288">
        <f t="shared" si="9"/>
        <v>1241.0822902369503</v>
      </c>
    </row>
    <row r="289" spans="1:8" x14ac:dyDescent="0.25">
      <c r="A289" s="1">
        <v>41745</v>
      </c>
      <c r="B289" s="2">
        <v>7.24</v>
      </c>
      <c r="C289" s="2">
        <v>9.07</v>
      </c>
      <c r="D289">
        <f t="shared" si="8"/>
        <v>65.666800000000009</v>
      </c>
      <c r="G289" s="4">
        <v>45.506172660895089</v>
      </c>
      <c r="H289">
        <f t="shared" si="9"/>
        <v>329.46469006488047</v>
      </c>
    </row>
    <row r="290" spans="1:8" x14ac:dyDescent="0.25">
      <c r="A290" s="3">
        <v>41745.041666666664</v>
      </c>
      <c r="B290" s="2">
        <v>88.97</v>
      </c>
      <c r="C290" s="2">
        <v>9.15</v>
      </c>
      <c r="D290">
        <f t="shared" si="8"/>
        <v>814.07550000000003</v>
      </c>
      <c r="G290" s="4">
        <v>45.501442688949169</v>
      </c>
      <c r="H290">
        <f t="shared" si="9"/>
        <v>4048.2633560358076</v>
      </c>
    </row>
    <row r="291" spans="1:8" x14ac:dyDescent="0.25">
      <c r="A291" s="3">
        <v>41745.083333333336</v>
      </c>
      <c r="B291" s="2">
        <v>79.540000000000006</v>
      </c>
      <c r="C291" s="2">
        <v>5.03</v>
      </c>
      <c r="D291">
        <f t="shared" si="8"/>
        <v>400.08620000000008</v>
      </c>
      <c r="G291" s="4">
        <v>45.496711820481103</v>
      </c>
      <c r="H291">
        <f t="shared" si="9"/>
        <v>3618.8084582010674</v>
      </c>
    </row>
    <row r="292" spans="1:8" x14ac:dyDescent="0.25">
      <c r="A292" s="3">
        <v>41745.125</v>
      </c>
      <c r="B292" s="2">
        <v>30.45</v>
      </c>
      <c r="C292" s="2">
        <v>9.31</v>
      </c>
      <c r="D292">
        <f t="shared" si="8"/>
        <v>283.48950000000002</v>
      </c>
      <c r="G292" s="4">
        <v>45.491980057596592</v>
      </c>
      <c r="H292">
        <f t="shared" si="9"/>
        <v>1385.2307927538161</v>
      </c>
    </row>
    <row r="293" spans="1:8" x14ac:dyDescent="0.25">
      <c r="A293" s="3">
        <v>41745.166666666664</v>
      </c>
      <c r="B293" s="2">
        <v>5.93</v>
      </c>
      <c r="C293" s="2">
        <v>1.73</v>
      </c>
      <c r="D293">
        <f t="shared" si="8"/>
        <v>10.258899999999999</v>
      </c>
      <c r="G293" s="4">
        <v>45.487247406961984</v>
      </c>
      <c r="H293">
        <f t="shared" si="9"/>
        <v>269.73937712328456</v>
      </c>
    </row>
    <row r="294" spans="1:8" x14ac:dyDescent="0.25">
      <c r="A294" s="3">
        <v>41745.208333333336</v>
      </c>
      <c r="B294" s="2">
        <v>11.59</v>
      </c>
      <c r="C294" s="2">
        <v>9.99</v>
      </c>
      <c r="D294">
        <f t="shared" si="8"/>
        <v>115.7841</v>
      </c>
      <c r="G294" s="4">
        <v>45.482513868053445</v>
      </c>
      <c r="H294">
        <f t="shared" si="9"/>
        <v>527.14233573073943</v>
      </c>
    </row>
    <row r="295" spans="1:8" x14ac:dyDescent="0.25">
      <c r="A295" s="3">
        <v>41745.25</v>
      </c>
      <c r="B295" s="2">
        <v>23.82</v>
      </c>
      <c r="C295" s="2">
        <v>5.42</v>
      </c>
      <c r="D295">
        <f t="shared" si="8"/>
        <v>129.1044</v>
      </c>
      <c r="G295" s="4">
        <v>45.477779434990367</v>
      </c>
      <c r="H295">
        <f t="shared" si="9"/>
        <v>1083.2807061414705</v>
      </c>
    </row>
    <row r="296" spans="1:8" x14ac:dyDescent="0.25">
      <c r="A296" s="3">
        <v>41745.291666666664</v>
      </c>
      <c r="B296" s="2">
        <v>62.55</v>
      </c>
      <c r="C296" s="2">
        <v>8.35</v>
      </c>
      <c r="D296">
        <f t="shared" si="8"/>
        <v>522.2924999999999</v>
      </c>
      <c r="G296" s="4">
        <v>45.473044126462213</v>
      </c>
      <c r="H296">
        <f t="shared" si="9"/>
        <v>2844.3389101102111</v>
      </c>
    </row>
    <row r="297" spans="1:8" x14ac:dyDescent="0.25">
      <c r="A297" s="3">
        <v>41745.333333333336</v>
      </c>
      <c r="B297" s="2">
        <v>51.17</v>
      </c>
      <c r="C297" s="2">
        <v>4.2300000000000004</v>
      </c>
      <c r="D297">
        <f t="shared" si="8"/>
        <v>216.44910000000002</v>
      </c>
      <c r="G297" s="4">
        <v>45.468307929922034</v>
      </c>
      <c r="H297">
        <f t="shared" si="9"/>
        <v>2326.6133167741104</v>
      </c>
    </row>
    <row r="298" spans="1:8" x14ac:dyDescent="0.25">
      <c r="A298" s="3">
        <v>41745.375</v>
      </c>
      <c r="B298" s="2">
        <v>22.63</v>
      </c>
      <c r="C298" s="2">
        <v>2.72</v>
      </c>
      <c r="D298">
        <f t="shared" si="8"/>
        <v>61.553600000000003</v>
      </c>
      <c r="G298" s="4">
        <v>45.463570855985679</v>
      </c>
      <c r="H298">
        <f t="shared" si="9"/>
        <v>1028.8406084709559</v>
      </c>
    </row>
    <row r="299" spans="1:8" x14ac:dyDescent="0.25">
      <c r="A299" s="3">
        <v>41745.416666666664</v>
      </c>
      <c r="B299" s="2">
        <v>90.2</v>
      </c>
      <c r="C299" s="2">
        <v>2.91</v>
      </c>
      <c r="D299">
        <f t="shared" si="8"/>
        <v>262.48200000000003</v>
      </c>
      <c r="G299" s="4">
        <v>45.458832904478534</v>
      </c>
      <c r="H299">
        <f t="shared" si="9"/>
        <v>4100.3867279839642</v>
      </c>
    </row>
    <row r="300" spans="1:8" x14ac:dyDescent="0.25">
      <c r="A300" s="3">
        <v>41745.458333333336</v>
      </c>
      <c r="B300" s="2">
        <v>91.23</v>
      </c>
      <c r="C300" s="2">
        <v>5.74</v>
      </c>
      <c r="D300">
        <f t="shared" si="8"/>
        <v>523.66020000000003</v>
      </c>
      <c r="G300" s="4">
        <v>45.454094081892336</v>
      </c>
      <c r="H300">
        <f t="shared" si="9"/>
        <v>4146.7770030910378</v>
      </c>
    </row>
    <row r="301" spans="1:8" x14ac:dyDescent="0.25">
      <c r="A301" s="3">
        <v>41745.5</v>
      </c>
      <c r="B301" s="2">
        <v>0.98</v>
      </c>
      <c r="C301" s="2">
        <v>2.1</v>
      </c>
      <c r="D301">
        <f t="shared" si="8"/>
        <v>2.0579999999999998</v>
      </c>
      <c r="G301" s="4">
        <v>45.449354379716937</v>
      </c>
      <c r="H301">
        <f t="shared" si="9"/>
        <v>44.540367292122596</v>
      </c>
    </row>
    <row r="302" spans="1:8" x14ac:dyDescent="0.25">
      <c r="A302" s="3">
        <v>41745.541666666664</v>
      </c>
      <c r="B302" s="2">
        <v>77.680000000000007</v>
      </c>
      <c r="C302" s="2">
        <v>5.05</v>
      </c>
      <c r="D302">
        <f t="shared" si="8"/>
        <v>392.28400000000005</v>
      </c>
      <c r="G302" s="4">
        <v>45.444613814710692</v>
      </c>
      <c r="H302">
        <f t="shared" si="9"/>
        <v>3530.1376011267271</v>
      </c>
    </row>
    <row r="303" spans="1:8" x14ac:dyDescent="0.25">
      <c r="A303" s="3">
        <v>41745.583333333336</v>
      </c>
      <c r="B303" s="2">
        <v>13.56</v>
      </c>
      <c r="C303" s="2">
        <v>3.8</v>
      </c>
      <c r="D303">
        <f t="shared" si="8"/>
        <v>51.527999999999999</v>
      </c>
      <c r="G303" s="4">
        <v>45.439872380818422</v>
      </c>
      <c r="H303">
        <f t="shared" si="9"/>
        <v>616.1646694838978</v>
      </c>
    </row>
    <row r="304" spans="1:8" x14ac:dyDescent="0.25">
      <c r="A304" s="3">
        <v>41745.625</v>
      </c>
      <c r="B304" s="2">
        <v>10.56</v>
      </c>
      <c r="C304" s="2">
        <v>1.93</v>
      </c>
      <c r="D304">
        <f t="shared" si="8"/>
        <v>20.380800000000001</v>
      </c>
      <c r="G304" s="4">
        <v>45.435130073566761</v>
      </c>
      <c r="H304">
        <f t="shared" si="9"/>
        <v>479.794973576865</v>
      </c>
    </row>
    <row r="305" spans="1:8" x14ac:dyDescent="0.25">
      <c r="A305" s="3">
        <v>41745.666666666664</v>
      </c>
      <c r="B305" s="2">
        <v>47.34</v>
      </c>
      <c r="C305" s="2">
        <v>8.49</v>
      </c>
      <c r="D305">
        <f t="shared" si="8"/>
        <v>401.91660000000002</v>
      </c>
      <c r="G305" s="4">
        <v>45.430386916293109</v>
      </c>
      <c r="H305">
        <f t="shared" si="9"/>
        <v>2150.6745166173159</v>
      </c>
    </row>
    <row r="306" spans="1:8" x14ac:dyDescent="0.25">
      <c r="A306" s="3">
        <v>41745.708333333336</v>
      </c>
      <c r="B306" s="2">
        <v>85.95</v>
      </c>
      <c r="C306" s="2">
        <v>5.03</v>
      </c>
      <c r="D306">
        <f t="shared" si="8"/>
        <v>432.32850000000002</v>
      </c>
      <c r="G306" s="4">
        <v>45.425642892064509</v>
      </c>
      <c r="H306">
        <f t="shared" si="9"/>
        <v>3904.3340065729449</v>
      </c>
    </row>
    <row r="307" spans="1:8" x14ac:dyDescent="0.25">
      <c r="A307" s="3">
        <v>41745.75</v>
      </c>
      <c r="B307" s="2">
        <v>38.35</v>
      </c>
      <c r="C307" s="2">
        <v>1.42</v>
      </c>
      <c r="D307">
        <f t="shared" si="8"/>
        <v>54.457000000000001</v>
      </c>
      <c r="G307" s="4">
        <v>45.420898002986661</v>
      </c>
      <c r="H307">
        <f t="shared" si="9"/>
        <v>1741.8914384145385</v>
      </c>
    </row>
    <row r="308" spans="1:8" x14ac:dyDescent="0.25">
      <c r="A308" s="3">
        <v>41745.791666666664</v>
      </c>
      <c r="B308" s="2">
        <v>73.11</v>
      </c>
      <c r="C308" s="2">
        <v>9.15</v>
      </c>
      <c r="D308">
        <f t="shared" si="8"/>
        <v>668.95650000000001</v>
      </c>
      <c r="G308" s="4">
        <v>45.416152268010933</v>
      </c>
      <c r="H308">
        <f t="shared" si="9"/>
        <v>3320.3748923142794</v>
      </c>
    </row>
    <row r="309" spans="1:8" x14ac:dyDescent="0.25">
      <c r="A309" s="3">
        <v>41745.833333333336</v>
      </c>
      <c r="B309" s="2">
        <v>90.39</v>
      </c>
      <c r="C309" s="2">
        <v>5.57</v>
      </c>
      <c r="D309">
        <f t="shared" si="8"/>
        <v>503.47230000000002</v>
      </c>
      <c r="G309" s="4">
        <v>45.411405678801799</v>
      </c>
      <c r="H309">
        <f t="shared" si="9"/>
        <v>4104.7369593068943</v>
      </c>
    </row>
    <row r="310" spans="1:8" x14ac:dyDescent="0.25">
      <c r="A310" s="3">
        <v>41745.875</v>
      </c>
      <c r="B310" s="2">
        <v>24.69</v>
      </c>
      <c r="C310" s="2">
        <v>8.34</v>
      </c>
      <c r="D310">
        <f t="shared" si="8"/>
        <v>205.91460000000001</v>
      </c>
      <c r="G310" s="4">
        <v>45.406658233253559</v>
      </c>
      <c r="H310">
        <f t="shared" si="9"/>
        <v>1121.0903917790304</v>
      </c>
    </row>
    <row r="311" spans="1:8" x14ac:dyDescent="0.25">
      <c r="A311" s="3">
        <v>41745.916666666664</v>
      </c>
      <c r="B311" s="2">
        <v>68.849999999999994</v>
      </c>
      <c r="C311" s="2">
        <v>0.09</v>
      </c>
      <c r="D311">
        <f t="shared" si="8"/>
        <v>6.1964999999999995</v>
      </c>
      <c r="G311" s="4">
        <v>45.401909943825828</v>
      </c>
      <c r="H311">
        <f t="shared" si="9"/>
        <v>3125.9214996324081</v>
      </c>
    </row>
    <row r="312" spans="1:8" x14ac:dyDescent="0.25">
      <c r="A312" s="3">
        <v>41745.958333333336</v>
      </c>
      <c r="B312" s="2">
        <v>67</v>
      </c>
      <c r="C312" s="2">
        <v>6.49</v>
      </c>
      <c r="D312">
        <f t="shared" si="8"/>
        <v>434.83000000000004</v>
      </c>
      <c r="G312" s="4">
        <v>45.397160804288795</v>
      </c>
      <c r="H312">
        <f t="shared" si="9"/>
        <v>3041.6097738873491</v>
      </c>
    </row>
    <row r="313" spans="1:8" x14ac:dyDescent="0.25">
      <c r="A313" s="1">
        <v>41746</v>
      </c>
      <c r="B313" s="2">
        <v>19.13</v>
      </c>
      <c r="C313" s="2">
        <v>1.94</v>
      </c>
      <c r="D313">
        <f t="shared" si="8"/>
        <v>37.112199999999994</v>
      </c>
      <c r="G313" s="4">
        <v>45.392410827451343</v>
      </c>
      <c r="H313">
        <f t="shared" si="9"/>
        <v>868.35681912914413</v>
      </c>
    </row>
    <row r="314" spans="1:8" x14ac:dyDescent="0.25">
      <c r="A314" s="3">
        <v>41746.041666666664</v>
      </c>
      <c r="B314" s="2">
        <v>23.57</v>
      </c>
      <c r="C314" s="2">
        <v>8.84</v>
      </c>
      <c r="D314">
        <f t="shared" si="8"/>
        <v>208.3588</v>
      </c>
      <c r="G314" s="4">
        <v>45.387660000504567</v>
      </c>
      <c r="H314">
        <f t="shared" si="9"/>
        <v>1069.7871462118926</v>
      </c>
    </row>
    <row r="315" spans="1:8" x14ac:dyDescent="0.25">
      <c r="A315" s="3">
        <v>41746.083333333336</v>
      </c>
      <c r="B315" s="2">
        <v>67.25</v>
      </c>
      <c r="C315" s="2">
        <v>1.84</v>
      </c>
      <c r="D315">
        <f t="shared" si="8"/>
        <v>123.74000000000001</v>
      </c>
      <c r="G315" s="4">
        <v>45.382908338275762</v>
      </c>
      <c r="H315">
        <f t="shared" si="9"/>
        <v>3052.0005857490451</v>
      </c>
    </row>
    <row r="316" spans="1:8" x14ac:dyDescent="0.25">
      <c r="A316" s="3">
        <v>41746.125</v>
      </c>
      <c r="B316" s="2">
        <v>71.8</v>
      </c>
      <c r="C316" s="2">
        <v>9.82</v>
      </c>
      <c r="D316">
        <f t="shared" si="8"/>
        <v>705.07600000000002</v>
      </c>
      <c r="G316" s="4">
        <v>45.378155840590303</v>
      </c>
      <c r="H316">
        <f t="shared" si="9"/>
        <v>3258.1515893543838</v>
      </c>
    </row>
    <row r="317" spans="1:8" x14ac:dyDescent="0.25">
      <c r="A317" s="3">
        <v>41746.166666666664</v>
      </c>
      <c r="B317" s="2">
        <v>16.29</v>
      </c>
      <c r="C317" s="2">
        <v>0.31</v>
      </c>
      <c r="D317">
        <f t="shared" si="8"/>
        <v>5.0499000000000001</v>
      </c>
      <c r="G317" s="4">
        <v>45.373402503498689</v>
      </c>
      <c r="H317">
        <f t="shared" si="9"/>
        <v>739.1327267819936</v>
      </c>
    </row>
    <row r="318" spans="1:8" x14ac:dyDescent="0.25">
      <c r="A318" s="3">
        <v>41746.208333333336</v>
      </c>
      <c r="B318" s="2">
        <v>14.46</v>
      </c>
      <c r="C318" s="2">
        <v>3.84</v>
      </c>
      <c r="D318">
        <f t="shared" si="8"/>
        <v>55.526400000000002</v>
      </c>
      <c r="G318" s="4">
        <v>45.36864833937323</v>
      </c>
      <c r="H318">
        <f t="shared" si="9"/>
        <v>656.0306549873369</v>
      </c>
    </row>
    <row r="319" spans="1:8" x14ac:dyDescent="0.25">
      <c r="A319" s="3">
        <v>41746.25</v>
      </c>
      <c r="B319" s="2">
        <v>57.09</v>
      </c>
      <c r="C319" s="2">
        <v>3.18</v>
      </c>
      <c r="D319">
        <f t="shared" si="8"/>
        <v>181.54620000000003</v>
      </c>
      <c r="G319" s="4">
        <v>45.363893348475884</v>
      </c>
      <c r="H319">
        <f t="shared" si="9"/>
        <v>2589.8246712644882</v>
      </c>
    </row>
    <row r="320" spans="1:8" x14ac:dyDescent="0.25">
      <c r="A320" s="3">
        <v>41746.291666666664</v>
      </c>
      <c r="B320" s="2">
        <v>52.74</v>
      </c>
      <c r="C320" s="2">
        <v>0.2</v>
      </c>
      <c r="D320">
        <f t="shared" si="8"/>
        <v>10.548000000000002</v>
      </c>
      <c r="G320" s="4">
        <v>45.359137522209181</v>
      </c>
      <c r="H320">
        <f t="shared" si="9"/>
        <v>2392.2409129213124</v>
      </c>
    </row>
    <row r="321" spans="1:8" x14ac:dyDescent="0.25">
      <c r="A321" s="3">
        <v>41746.333333333336</v>
      </c>
      <c r="B321" s="2">
        <v>3.5</v>
      </c>
      <c r="C321" s="2">
        <v>1.98</v>
      </c>
      <c r="D321">
        <f t="shared" si="8"/>
        <v>6.93</v>
      </c>
      <c r="G321" s="4">
        <v>45.354380877506088</v>
      </c>
      <c r="H321">
        <f t="shared" si="9"/>
        <v>158.74033307127132</v>
      </c>
    </row>
    <row r="322" spans="1:8" x14ac:dyDescent="0.25">
      <c r="A322" s="3">
        <v>41746.375</v>
      </c>
      <c r="B322" s="2">
        <v>76.22</v>
      </c>
      <c r="C322" s="2">
        <v>9.5</v>
      </c>
      <c r="D322">
        <f t="shared" ref="D322:D385" si="10">B322*C322</f>
        <v>724.09</v>
      </c>
      <c r="G322" s="4">
        <v>45.349623403663458</v>
      </c>
      <c r="H322">
        <f t="shared" ref="H322:H385" si="11">B322*G322</f>
        <v>3456.5482958272287</v>
      </c>
    </row>
    <row r="323" spans="1:8" x14ac:dyDescent="0.25">
      <c r="A323" s="3">
        <v>41746.416666666664</v>
      </c>
      <c r="B323" s="2">
        <v>23.97</v>
      </c>
      <c r="C323" s="2">
        <v>1.36</v>
      </c>
      <c r="D323">
        <f t="shared" si="10"/>
        <v>32.599200000000003</v>
      </c>
      <c r="G323" s="4">
        <v>45.344865115770467</v>
      </c>
      <c r="H323">
        <f t="shared" si="11"/>
        <v>1086.9164168250181</v>
      </c>
    </row>
    <row r="324" spans="1:8" x14ac:dyDescent="0.25">
      <c r="A324" s="3">
        <v>41746.458333333336</v>
      </c>
      <c r="B324" s="2">
        <v>46.41</v>
      </c>
      <c r="C324" s="2">
        <v>3.04</v>
      </c>
      <c r="D324">
        <f t="shared" si="10"/>
        <v>141.0864</v>
      </c>
      <c r="G324" s="4">
        <v>45.340106009179159</v>
      </c>
      <c r="H324">
        <f t="shared" si="11"/>
        <v>2104.2343198860044</v>
      </c>
    </row>
    <row r="325" spans="1:8" x14ac:dyDescent="0.25">
      <c r="A325" s="3">
        <v>41746.5</v>
      </c>
      <c r="B325" s="2">
        <v>29.94</v>
      </c>
      <c r="C325" s="2">
        <v>1.17</v>
      </c>
      <c r="D325">
        <f t="shared" si="10"/>
        <v>35.029800000000002</v>
      </c>
      <c r="G325" s="4">
        <v>45.335346084500713</v>
      </c>
      <c r="H325">
        <f t="shared" si="11"/>
        <v>1357.3402617699514</v>
      </c>
    </row>
    <row r="326" spans="1:8" x14ac:dyDescent="0.25">
      <c r="A326" s="3">
        <v>41746.541666666664</v>
      </c>
      <c r="B326" s="2">
        <v>86.77</v>
      </c>
      <c r="C326" s="2">
        <v>9.3800000000000008</v>
      </c>
      <c r="D326">
        <f t="shared" si="10"/>
        <v>813.90260000000001</v>
      </c>
      <c r="G326" s="4">
        <v>45.33058534937215</v>
      </c>
      <c r="H326">
        <f t="shared" si="11"/>
        <v>3933.3348907650211</v>
      </c>
    </row>
    <row r="327" spans="1:8" x14ac:dyDescent="0.25">
      <c r="A327" s="3">
        <v>41746.583333333336</v>
      </c>
      <c r="B327" s="2">
        <v>0.84</v>
      </c>
      <c r="C327" s="2">
        <v>0.94</v>
      </c>
      <c r="D327">
        <f t="shared" si="10"/>
        <v>0.78959999999999997</v>
      </c>
      <c r="G327" s="4">
        <v>45.325823798087512</v>
      </c>
      <c r="H327">
        <f t="shared" si="11"/>
        <v>38.073691990393506</v>
      </c>
    </row>
    <row r="328" spans="1:8" x14ac:dyDescent="0.25">
      <c r="A328" s="3">
        <v>41746.625</v>
      </c>
      <c r="B328" s="2">
        <v>88.51</v>
      </c>
      <c r="C328" s="2">
        <v>3.47</v>
      </c>
      <c r="D328">
        <f t="shared" si="10"/>
        <v>307.12970000000001</v>
      </c>
      <c r="G328" s="4">
        <v>45.32106144942356</v>
      </c>
      <c r="H328">
        <f t="shared" si="11"/>
        <v>4011.3671488884797</v>
      </c>
    </row>
    <row r="329" spans="1:8" x14ac:dyDescent="0.25">
      <c r="A329" s="3">
        <v>41746.666666666664</v>
      </c>
      <c r="B329" s="2">
        <v>41.44</v>
      </c>
      <c r="C329" s="2">
        <v>2.2200000000000002</v>
      </c>
      <c r="D329">
        <f t="shared" si="10"/>
        <v>91.996800000000007</v>
      </c>
      <c r="G329" s="4">
        <v>45.316298284341627</v>
      </c>
      <c r="H329">
        <f t="shared" si="11"/>
        <v>1877.9074009031169</v>
      </c>
    </row>
    <row r="330" spans="1:8" x14ac:dyDescent="0.25">
      <c r="A330" s="3">
        <v>41746.708333333336</v>
      </c>
      <c r="B330" s="2">
        <v>82.24</v>
      </c>
      <c r="C330" s="2">
        <v>7.81</v>
      </c>
      <c r="D330">
        <f t="shared" si="10"/>
        <v>642.29439999999988</v>
      </c>
      <c r="G330" s="4">
        <v>45.31153432196767</v>
      </c>
      <c r="H330">
        <f t="shared" si="11"/>
        <v>3726.420582638621</v>
      </c>
    </row>
    <row r="331" spans="1:8" x14ac:dyDescent="0.25">
      <c r="A331" s="3">
        <v>41746.75</v>
      </c>
      <c r="B331" s="2">
        <v>82.99</v>
      </c>
      <c r="C331" s="2">
        <v>9</v>
      </c>
      <c r="D331">
        <f t="shared" si="10"/>
        <v>746.91</v>
      </c>
      <c r="G331" s="4">
        <v>45.306769555722653</v>
      </c>
      <c r="H331">
        <f t="shared" si="11"/>
        <v>3760.0088054294229</v>
      </c>
    </row>
    <row r="332" spans="1:8" x14ac:dyDescent="0.25">
      <c r="A332" s="3">
        <v>41746.791666666664</v>
      </c>
      <c r="B332" s="2">
        <v>14.16</v>
      </c>
      <c r="C332" s="2">
        <v>8.44</v>
      </c>
      <c r="D332">
        <f t="shared" si="10"/>
        <v>119.51039999999999</v>
      </c>
      <c r="G332" s="4">
        <v>45.30200399429134</v>
      </c>
      <c r="H332">
        <f t="shared" si="11"/>
        <v>641.47637655916537</v>
      </c>
    </row>
    <row r="333" spans="1:8" x14ac:dyDescent="0.25">
      <c r="A333" s="3">
        <v>41746.833333333336</v>
      </c>
      <c r="B333" s="2">
        <v>24.57</v>
      </c>
      <c r="C333" s="2">
        <v>6.32</v>
      </c>
      <c r="D333">
        <f t="shared" si="10"/>
        <v>155.2824</v>
      </c>
      <c r="G333" s="4">
        <v>45.297237629163575</v>
      </c>
      <c r="H333">
        <f t="shared" si="11"/>
        <v>1112.9531285485491</v>
      </c>
    </row>
    <row r="334" spans="1:8" x14ac:dyDescent="0.25">
      <c r="A334" s="3">
        <v>41746.875</v>
      </c>
      <c r="B334" s="2">
        <v>62.32</v>
      </c>
      <c r="C334" s="2">
        <v>9.27</v>
      </c>
      <c r="D334">
        <f t="shared" si="10"/>
        <v>577.70640000000003</v>
      </c>
      <c r="G334" s="4">
        <v>45.292470477185034</v>
      </c>
      <c r="H334">
        <f t="shared" si="11"/>
        <v>2822.6267601381714</v>
      </c>
    </row>
    <row r="335" spans="1:8" x14ac:dyDescent="0.25">
      <c r="A335" s="3">
        <v>41746.916666666664</v>
      </c>
      <c r="B335" s="2">
        <v>30.84</v>
      </c>
      <c r="C335" s="2">
        <v>8.26</v>
      </c>
      <c r="D335">
        <f t="shared" si="10"/>
        <v>254.73839999999998</v>
      </c>
      <c r="G335" s="4">
        <v>45.287702529845554</v>
      </c>
      <c r="H335">
        <f t="shared" si="11"/>
        <v>1396.6727460204368</v>
      </c>
    </row>
    <row r="336" spans="1:8" x14ac:dyDescent="0.25">
      <c r="A336" s="3">
        <v>41746.958333333336</v>
      </c>
      <c r="B336" s="2">
        <v>87.94</v>
      </c>
      <c r="C336" s="2">
        <v>6.32</v>
      </c>
      <c r="D336">
        <f t="shared" si="10"/>
        <v>555.7808</v>
      </c>
      <c r="G336" s="4">
        <v>45.282933797848308</v>
      </c>
      <c r="H336">
        <f t="shared" si="11"/>
        <v>3982.18119818278</v>
      </c>
    </row>
    <row r="337" spans="1:8" x14ac:dyDescent="0.25">
      <c r="A337" s="1">
        <v>41747</v>
      </c>
      <c r="B337" s="2">
        <v>89.84</v>
      </c>
      <c r="C337" s="2">
        <v>8.7100000000000009</v>
      </c>
      <c r="D337">
        <f t="shared" si="10"/>
        <v>782.5064000000001</v>
      </c>
      <c r="G337" s="4">
        <v>45.278164270490137</v>
      </c>
      <c r="H337">
        <f t="shared" si="11"/>
        <v>4067.7902780608342</v>
      </c>
    </row>
    <row r="338" spans="1:8" x14ac:dyDescent="0.25">
      <c r="A338" s="3">
        <v>41747.041666666664</v>
      </c>
      <c r="B338" s="2">
        <v>3.03</v>
      </c>
      <c r="C338" s="2">
        <v>6.92</v>
      </c>
      <c r="D338">
        <f t="shared" si="10"/>
        <v>20.967599999999997</v>
      </c>
      <c r="G338" s="4">
        <v>45.273393966897032</v>
      </c>
      <c r="H338">
        <f t="shared" si="11"/>
        <v>137.17838371969799</v>
      </c>
    </row>
    <row r="339" spans="1:8" x14ac:dyDescent="0.25">
      <c r="A339" s="3">
        <v>41747.083333333336</v>
      </c>
      <c r="B339" s="2">
        <v>48.61</v>
      </c>
      <c r="C339" s="2">
        <v>1.03</v>
      </c>
      <c r="D339">
        <f t="shared" si="10"/>
        <v>50.068300000000001</v>
      </c>
      <c r="G339" s="4">
        <v>45.268622878471525</v>
      </c>
      <c r="H339">
        <f t="shared" si="11"/>
        <v>2200.5077581225009</v>
      </c>
    </row>
    <row r="340" spans="1:8" x14ac:dyDescent="0.25">
      <c r="A340" s="3">
        <v>41747.125</v>
      </c>
      <c r="B340" s="2">
        <v>80.900000000000006</v>
      </c>
      <c r="C340" s="2">
        <v>8.82</v>
      </c>
      <c r="D340">
        <f t="shared" si="10"/>
        <v>713.53800000000012</v>
      </c>
      <c r="G340" s="4">
        <v>45.263851011705363</v>
      </c>
      <c r="H340">
        <f t="shared" si="11"/>
        <v>3661.8455468469642</v>
      </c>
    </row>
    <row r="341" spans="1:8" x14ac:dyDescent="0.25">
      <c r="A341" s="3">
        <v>41747.166666666664</v>
      </c>
      <c r="B341" s="2">
        <v>22.23</v>
      </c>
      <c r="C341" s="2">
        <v>9.81</v>
      </c>
      <c r="D341">
        <f t="shared" si="10"/>
        <v>218.0763</v>
      </c>
      <c r="G341" s="4">
        <v>45.259078366511247</v>
      </c>
      <c r="H341">
        <f t="shared" si="11"/>
        <v>1006.109312087545</v>
      </c>
    </row>
    <row r="342" spans="1:8" x14ac:dyDescent="0.25">
      <c r="A342" s="3">
        <v>41747.208333333336</v>
      </c>
      <c r="B342" s="2">
        <v>80.44</v>
      </c>
      <c r="C342" s="2">
        <v>5.76</v>
      </c>
      <c r="D342">
        <f t="shared" si="10"/>
        <v>463.33439999999996</v>
      </c>
      <c r="G342" s="4">
        <v>45.254304944907567</v>
      </c>
      <c r="H342">
        <f t="shared" si="11"/>
        <v>3640.2562897683647</v>
      </c>
    </row>
    <row r="343" spans="1:8" x14ac:dyDescent="0.25">
      <c r="A343" s="3">
        <v>41747.25</v>
      </c>
      <c r="B343" s="2">
        <v>9.4</v>
      </c>
      <c r="C343" s="2">
        <v>7.29</v>
      </c>
      <c r="D343">
        <f t="shared" si="10"/>
        <v>68.525999999999996</v>
      </c>
      <c r="G343" s="4">
        <v>45.249530751280346</v>
      </c>
      <c r="H343">
        <f t="shared" si="11"/>
        <v>425.34558906203529</v>
      </c>
    </row>
    <row r="344" spans="1:8" x14ac:dyDescent="0.25">
      <c r="A344" s="3">
        <v>41747.291666666664</v>
      </c>
      <c r="B344" s="2">
        <v>90.1</v>
      </c>
      <c r="C344" s="2">
        <v>2.88</v>
      </c>
      <c r="D344">
        <f t="shared" si="10"/>
        <v>259.488</v>
      </c>
      <c r="G344" s="4">
        <v>45.244755787735308</v>
      </c>
      <c r="H344">
        <f t="shared" si="11"/>
        <v>4076.5524964749511</v>
      </c>
    </row>
    <row r="345" spans="1:8" x14ac:dyDescent="0.25">
      <c r="A345" s="3">
        <v>41747.333333333336</v>
      </c>
      <c r="B345" s="2">
        <v>11</v>
      </c>
      <c r="C345" s="2">
        <v>9.23</v>
      </c>
      <c r="D345">
        <f t="shared" si="10"/>
        <v>101.53</v>
      </c>
      <c r="G345" s="4">
        <v>45.239980060414936</v>
      </c>
      <c r="H345">
        <f t="shared" si="11"/>
        <v>497.63978066456428</v>
      </c>
    </row>
    <row r="346" spans="1:8" x14ac:dyDescent="0.25">
      <c r="A346" s="3">
        <v>41747.375</v>
      </c>
      <c r="B346" s="2">
        <v>35.6</v>
      </c>
      <c r="C346" s="2">
        <v>2.91</v>
      </c>
      <c r="D346">
        <f t="shared" si="10"/>
        <v>103.596</v>
      </c>
      <c r="G346" s="4">
        <v>45.235203565107831</v>
      </c>
      <c r="H346">
        <f t="shared" si="11"/>
        <v>1610.3732469178387</v>
      </c>
    </row>
    <row r="347" spans="1:8" x14ac:dyDescent="0.25">
      <c r="A347" s="3">
        <v>41747.416666666664</v>
      </c>
      <c r="B347" s="2">
        <v>93.48</v>
      </c>
      <c r="C347" s="2">
        <v>7.73</v>
      </c>
      <c r="D347">
        <f t="shared" si="10"/>
        <v>722.60040000000004</v>
      </c>
      <c r="G347" s="4">
        <v>45.230426306374653</v>
      </c>
      <c r="H347">
        <f t="shared" si="11"/>
        <v>4228.140251119903</v>
      </c>
    </row>
    <row r="348" spans="1:8" x14ac:dyDescent="0.25">
      <c r="A348" s="3">
        <v>41747.458333333336</v>
      </c>
      <c r="B348" s="2">
        <v>81.96</v>
      </c>
      <c r="C348" s="2">
        <v>9.42</v>
      </c>
      <c r="D348">
        <f t="shared" si="10"/>
        <v>772.06319999999994</v>
      </c>
      <c r="G348" s="4">
        <v>45.225648281760428</v>
      </c>
      <c r="H348">
        <f t="shared" si="11"/>
        <v>3706.6941331730845</v>
      </c>
    </row>
    <row r="349" spans="1:8" x14ac:dyDescent="0.25">
      <c r="A349" s="3">
        <v>41747.5</v>
      </c>
      <c r="B349" s="2">
        <v>39.61</v>
      </c>
      <c r="C349" s="2">
        <v>4.2300000000000004</v>
      </c>
      <c r="D349">
        <f t="shared" si="10"/>
        <v>167.55030000000002</v>
      </c>
      <c r="G349" s="4">
        <v>45.22086950811083</v>
      </c>
      <c r="H349">
        <f t="shared" si="11"/>
        <v>1791.1986412162701</v>
      </c>
    </row>
    <row r="350" spans="1:8" x14ac:dyDescent="0.25">
      <c r="A350" s="3">
        <v>41747.541666666664</v>
      </c>
      <c r="B350" s="2">
        <v>37.68</v>
      </c>
      <c r="C350" s="2">
        <v>2.86</v>
      </c>
      <c r="D350">
        <f t="shared" si="10"/>
        <v>107.76479999999999</v>
      </c>
      <c r="G350" s="4">
        <v>45.216089977264957</v>
      </c>
      <c r="H350">
        <f t="shared" si="11"/>
        <v>1703.7422703433435</v>
      </c>
    </row>
    <row r="351" spans="1:8" x14ac:dyDescent="0.25">
      <c r="A351" s="3">
        <v>41747.583333333336</v>
      </c>
      <c r="B351" s="2">
        <v>86</v>
      </c>
      <c r="C351" s="2">
        <v>9.9499999999999993</v>
      </c>
      <c r="D351">
        <f t="shared" si="10"/>
        <v>855.69999999999993</v>
      </c>
      <c r="G351" s="4">
        <v>45.2113096890482</v>
      </c>
      <c r="H351">
        <f t="shared" si="11"/>
        <v>3888.1726332581452</v>
      </c>
    </row>
    <row r="352" spans="1:8" x14ac:dyDescent="0.25">
      <c r="A352" s="3">
        <v>41747.625</v>
      </c>
      <c r="B352" s="2">
        <v>84.11</v>
      </c>
      <c r="C352" s="2">
        <v>2.56</v>
      </c>
      <c r="D352">
        <f t="shared" si="10"/>
        <v>215.32159999999999</v>
      </c>
      <c r="G352" s="4">
        <v>45.206528651883353</v>
      </c>
      <c r="H352">
        <f t="shared" si="11"/>
        <v>3802.321124909909</v>
      </c>
    </row>
    <row r="353" spans="1:8" x14ac:dyDescent="0.25">
      <c r="A353" s="3">
        <v>41747.666666666664</v>
      </c>
      <c r="B353" s="2">
        <v>74.61</v>
      </c>
      <c r="C353" s="2">
        <v>7.61</v>
      </c>
      <c r="D353">
        <f t="shared" si="10"/>
        <v>567.78210000000001</v>
      </c>
      <c r="G353" s="4">
        <v>45.201746861471726</v>
      </c>
      <c r="H353">
        <f t="shared" si="11"/>
        <v>3372.5023333344056</v>
      </c>
    </row>
    <row r="354" spans="1:8" x14ac:dyDescent="0.25">
      <c r="A354" s="3">
        <v>41747.708333333336</v>
      </c>
      <c r="B354" s="2">
        <v>38.130000000000003</v>
      </c>
      <c r="C354" s="2">
        <v>4.9400000000000004</v>
      </c>
      <c r="D354">
        <f t="shared" si="10"/>
        <v>188.36220000000003</v>
      </c>
      <c r="G354" s="4">
        <v>45.196964334920892</v>
      </c>
      <c r="H354">
        <f t="shared" si="11"/>
        <v>1723.3602500905338</v>
      </c>
    </row>
    <row r="355" spans="1:8" x14ac:dyDescent="0.25">
      <c r="A355" s="3">
        <v>41747.75</v>
      </c>
      <c r="B355" s="2">
        <v>69.98</v>
      </c>
      <c r="C355" s="2">
        <v>5.57</v>
      </c>
      <c r="D355">
        <f t="shared" si="10"/>
        <v>389.78860000000003</v>
      </c>
      <c r="G355" s="4">
        <v>45.192181057403602</v>
      </c>
      <c r="H355">
        <f t="shared" si="11"/>
        <v>3162.5488303971042</v>
      </c>
    </row>
    <row r="356" spans="1:8" x14ac:dyDescent="0.25">
      <c r="A356" s="3">
        <v>41747.791666666664</v>
      </c>
      <c r="B356" s="2">
        <v>4.71</v>
      </c>
      <c r="C356" s="2">
        <v>7.51</v>
      </c>
      <c r="D356">
        <f t="shared" si="10"/>
        <v>35.372099999999996</v>
      </c>
      <c r="G356" s="4">
        <v>45.187397039273741</v>
      </c>
      <c r="H356">
        <f t="shared" si="11"/>
        <v>212.83264005497932</v>
      </c>
    </row>
    <row r="357" spans="1:8" x14ac:dyDescent="0.25">
      <c r="A357" s="3">
        <v>41747.833333333336</v>
      </c>
      <c r="B357" s="2">
        <v>9.52</v>
      </c>
      <c r="C357" s="2">
        <v>7.59</v>
      </c>
      <c r="D357">
        <f t="shared" si="10"/>
        <v>72.256799999999998</v>
      </c>
      <c r="G357" s="4">
        <v>45.182612280793272</v>
      </c>
      <c r="H357">
        <f t="shared" si="11"/>
        <v>430.13846891315194</v>
      </c>
    </row>
    <row r="358" spans="1:8" x14ac:dyDescent="0.25">
      <c r="A358" s="3">
        <v>41747.875</v>
      </c>
      <c r="B358" s="2">
        <v>13.92</v>
      </c>
      <c r="C358" s="2">
        <v>9.66</v>
      </c>
      <c r="D358">
        <f t="shared" si="10"/>
        <v>134.46719999999999</v>
      </c>
      <c r="G358" s="4">
        <v>45.17782678801737</v>
      </c>
      <c r="H358">
        <f t="shared" si="11"/>
        <v>628.87534888920175</v>
      </c>
    </row>
    <row r="359" spans="1:8" x14ac:dyDescent="0.25">
      <c r="A359" s="3">
        <v>41747.916666666664</v>
      </c>
      <c r="B359" s="2">
        <v>16.600000000000001</v>
      </c>
      <c r="C359" s="2">
        <v>3.21</v>
      </c>
      <c r="D359">
        <f t="shared" si="10"/>
        <v>53.286000000000001</v>
      </c>
      <c r="G359" s="4">
        <v>45.173040565244754</v>
      </c>
      <c r="H359">
        <f t="shared" si="11"/>
        <v>749.87247338306304</v>
      </c>
    </row>
    <row r="360" spans="1:8" x14ac:dyDescent="0.25">
      <c r="A360" s="3">
        <v>41747.958333333336</v>
      </c>
      <c r="B360" s="2">
        <v>36.25</v>
      </c>
      <c r="C360" s="2">
        <v>4.3499999999999996</v>
      </c>
      <c r="D360">
        <f t="shared" si="10"/>
        <v>157.6875</v>
      </c>
      <c r="G360" s="4">
        <v>45.168253604227232</v>
      </c>
      <c r="H360">
        <f t="shared" si="11"/>
        <v>1637.3491931532371</v>
      </c>
    </row>
    <row r="361" spans="1:8" x14ac:dyDescent="0.25">
      <c r="A361" s="1">
        <v>41748</v>
      </c>
      <c r="B361" s="2">
        <v>6.68</v>
      </c>
      <c r="C361" s="2">
        <v>1.23</v>
      </c>
      <c r="D361">
        <f t="shared" si="10"/>
        <v>8.2164000000000001</v>
      </c>
      <c r="G361" s="4">
        <v>45.163465915406007</v>
      </c>
      <c r="H361">
        <f t="shared" si="11"/>
        <v>301.6919523149121</v>
      </c>
    </row>
    <row r="362" spans="1:8" x14ac:dyDescent="0.25">
      <c r="A362" s="3">
        <v>41748.041666666664</v>
      </c>
      <c r="B362" s="2">
        <v>6.63</v>
      </c>
      <c r="C362" s="2">
        <v>7.92</v>
      </c>
      <c r="D362">
        <f t="shared" si="10"/>
        <v>52.509599999999999</v>
      </c>
      <c r="G362" s="4">
        <v>45.158677500624883</v>
      </c>
      <c r="H362">
        <f t="shared" si="11"/>
        <v>299.40203182914297</v>
      </c>
    </row>
    <row r="363" spans="1:8" x14ac:dyDescent="0.25">
      <c r="A363" s="3">
        <v>41748.083333333336</v>
      </c>
      <c r="B363" s="2">
        <v>87.93</v>
      </c>
      <c r="C363" s="2">
        <v>3.62</v>
      </c>
      <c r="D363">
        <f t="shared" si="10"/>
        <v>318.30660000000006</v>
      </c>
      <c r="G363" s="4">
        <v>45.153888358127368</v>
      </c>
      <c r="H363">
        <f t="shared" si="11"/>
        <v>3970.3814033301396</v>
      </c>
    </row>
    <row r="364" spans="1:8" x14ac:dyDescent="0.25">
      <c r="A364" s="3">
        <v>41748.125</v>
      </c>
      <c r="B364" s="2">
        <v>1.87</v>
      </c>
      <c r="C364" s="2">
        <v>1.25</v>
      </c>
      <c r="D364">
        <f t="shared" si="10"/>
        <v>2.3375000000000004</v>
      </c>
      <c r="G364" s="4">
        <v>45.149098498442008</v>
      </c>
      <c r="H364">
        <f t="shared" si="11"/>
        <v>84.428814192086563</v>
      </c>
    </row>
    <row r="365" spans="1:8" x14ac:dyDescent="0.25">
      <c r="A365" s="3">
        <v>41748.166666666664</v>
      </c>
      <c r="B365" s="2">
        <v>83.85</v>
      </c>
      <c r="C365" s="2">
        <v>1.25</v>
      </c>
      <c r="D365">
        <f t="shared" si="10"/>
        <v>104.8125</v>
      </c>
      <c r="G365" s="4">
        <v>45.144307917008135</v>
      </c>
      <c r="H365">
        <f t="shared" si="11"/>
        <v>3785.3502188411317</v>
      </c>
    </row>
    <row r="366" spans="1:8" x14ac:dyDescent="0.25">
      <c r="A366" s="3">
        <v>41748.208333333336</v>
      </c>
      <c r="B366" s="2">
        <v>44.39</v>
      </c>
      <c r="C366" s="2">
        <v>5.53</v>
      </c>
      <c r="D366">
        <f t="shared" si="10"/>
        <v>245.47670000000002</v>
      </c>
      <c r="G366" s="4">
        <v>45.139516614262327</v>
      </c>
      <c r="H366">
        <f t="shared" si="11"/>
        <v>2003.7431425071047</v>
      </c>
    </row>
    <row r="367" spans="1:8" x14ac:dyDescent="0.25">
      <c r="A367" s="3">
        <v>41748.25</v>
      </c>
      <c r="B367" s="2">
        <v>77.709999999999994</v>
      </c>
      <c r="C367" s="2">
        <v>2.52</v>
      </c>
      <c r="D367">
        <f t="shared" si="10"/>
        <v>195.82919999999999</v>
      </c>
      <c r="G367" s="4">
        <v>45.134724596172433</v>
      </c>
      <c r="H367">
        <f t="shared" si="11"/>
        <v>3507.4194483685596</v>
      </c>
    </row>
    <row r="368" spans="1:8" x14ac:dyDescent="0.25">
      <c r="A368" s="3">
        <v>41748.291666666664</v>
      </c>
      <c r="B368" s="2">
        <v>93.68</v>
      </c>
      <c r="C368" s="2">
        <v>5.37</v>
      </c>
      <c r="D368">
        <f t="shared" si="10"/>
        <v>503.06160000000006</v>
      </c>
      <c r="G368" s="4">
        <v>45.129931875634654</v>
      </c>
      <c r="H368">
        <f t="shared" si="11"/>
        <v>4227.7720181094546</v>
      </c>
    </row>
    <row r="369" spans="1:8" x14ac:dyDescent="0.25">
      <c r="A369" s="3">
        <v>41748.333333333336</v>
      </c>
      <c r="B369" s="2">
        <v>96.66</v>
      </c>
      <c r="C369" s="2">
        <v>9.1199999999999992</v>
      </c>
      <c r="D369">
        <f t="shared" si="10"/>
        <v>881.53919999999994</v>
      </c>
      <c r="G369" s="4">
        <v>45.125138437734392</v>
      </c>
      <c r="H369">
        <f t="shared" si="11"/>
        <v>4361.7958813914065</v>
      </c>
    </row>
    <row r="370" spans="1:8" x14ac:dyDescent="0.25">
      <c r="A370" s="3">
        <v>41748.375</v>
      </c>
      <c r="B370" s="2">
        <v>89.11</v>
      </c>
      <c r="C370" s="2">
        <v>0.59</v>
      </c>
      <c r="D370">
        <f t="shared" si="10"/>
        <v>52.5749</v>
      </c>
      <c r="G370" s="4">
        <v>45.120344288876097</v>
      </c>
      <c r="H370">
        <f t="shared" si="11"/>
        <v>4020.6738795817491</v>
      </c>
    </row>
    <row r="371" spans="1:8" x14ac:dyDescent="0.25">
      <c r="A371" s="3">
        <v>41748.416666666664</v>
      </c>
      <c r="B371" s="2">
        <v>0.39</v>
      </c>
      <c r="C371" s="2">
        <v>1.0900000000000001</v>
      </c>
      <c r="D371">
        <f t="shared" si="10"/>
        <v>0.42510000000000003</v>
      </c>
      <c r="G371" s="4">
        <v>45.115549441606696</v>
      </c>
      <c r="H371">
        <f t="shared" si="11"/>
        <v>17.595064282226613</v>
      </c>
    </row>
    <row r="372" spans="1:8" x14ac:dyDescent="0.25">
      <c r="A372" s="3">
        <v>41748.458333333336</v>
      </c>
      <c r="B372" s="2">
        <v>61.18</v>
      </c>
      <c r="C372" s="2">
        <v>3.2</v>
      </c>
      <c r="D372">
        <f t="shared" si="10"/>
        <v>195.77600000000001</v>
      </c>
      <c r="G372" s="4">
        <v>45.110753885484961</v>
      </c>
      <c r="H372">
        <f t="shared" si="11"/>
        <v>2759.8759227139699</v>
      </c>
    </row>
    <row r="373" spans="1:8" x14ac:dyDescent="0.25">
      <c r="A373" s="3">
        <v>41748.5</v>
      </c>
      <c r="B373" s="2">
        <v>59.42</v>
      </c>
      <c r="C373" s="2">
        <v>4.29</v>
      </c>
      <c r="D373">
        <f t="shared" si="10"/>
        <v>254.9118</v>
      </c>
      <c r="G373" s="4">
        <v>45.105957626915334</v>
      </c>
      <c r="H373">
        <f t="shared" si="11"/>
        <v>2680.1960021913092</v>
      </c>
    </row>
    <row r="374" spans="1:8" x14ac:dyDescent="0.25">
      <c r="A374" s="3">
        <v>41748.541666666664</v>
      </c>
      <c r="B374" s="2">
        <v>29</v>
      </c>
      <c r="C374" s="2">
        <v>6.71</v>
      </c>
      <c r="D374">
        <f t="shared" si="10"/>
        <v>194.59</v>
      </c>
      <c r="G374" s="4">
        <v>45.101160680375806</v>
      </c>
      <c r="H374">
        <f t="shared" si="11"/>
        <v>1307.9336597308984</v>
      </c>
    </row>
    <row r="375" spans="1:8" x14ac:dyDescent="0.25">
      <c r="A375" s="3">
        <v>41748.583333333336</v>
      </c>
      <c r="B375" s="2">
        <v>63.24</v>
      </c>
      <c r="C375" s="2">
        <v>4.57</v>
      </c>
      <c r="D375">
        <f t="shared" si="10"/>
        <v>289.00680000000006</v>
      </c>
      <c r="G375" s="4">
        <v>45.096363029369989</v>
      </c>
      <c r="H375">
        <f t="shared" si="11"/>
        <v>2851.8939979773581</v>
      </c>
    </row>
    <row r="376" spans="1:8" x14ac:dyDescent="0.25">
      <c r="A376" s="3">
        <v>41748.625</v>
      </c>
      <c r="B376" s="2">
        <v>85.23</v>
      </c>
      <c r="C376" s="2">
        <v>2.5</v>
      </c>
      <c r="D376">
        <f t="shared" si="10"/>
        <v>213.07500000000002</v>
      </c>
      <c r="G376" s="4">
        <v>45.091564686182878</v>
      </c>
      <c r="H376">
        <f t="shared" si="11"/>
        <v>3843.1540582033667</v>
      </c>
    </row>
    <row r="377" spans="1:8" x14ac:dyDescent="0.25">
      <c r="A377" s="3">
        <v>41748.666666666664</v>
      </c>
      <c r="B377" s="2">
        <v>13.91</v>
      </c>
      <c r="C377" s="2">
        <v>7.09</v>
      </c>
      <c r="D377">
        <f t="shared" si="10"/>
        <v>98.621899999999997</v>
      </c>
      <c r="G377" s="4">
        <v>45.08676565537511</v>
      </c>
      <c r="H377">
        <f t="shared" si="11"/>
        <v>627.1569102662678</v>
      </c>
    </row>
    <row r="378" spans="1:8" x14ac:dyDescent="0.25">
      <c r="A378" s="3">
        <v>41748.708333333336</v>
      </c>
      <c r="B378" s="2">
        <v>97.17</v>
      </c>
      <c r="C378" s="2">
        <v>2.73</v>
      </c>
      <c r="D378">
        <f t="shared" si="10"/>
        <v>265.27409999999998</v>
      </c>
      <c r="G378" s="4">
        <v>45.081965932298736</v>
      </c>
      <c r="H378">
        <f t="shared" si="11"/>
        <v>4380.6146296414681</v>
      </c>
    </row>
    <row r="379" spans="1:8" x14ac:dyDescent="0.25">
      <c r="A379" s="3">
        <v>41748.75</v>
      </c>
      <c r="B379" s="2">
        <v>49.72</v>
      </c>
      <c r="C379" s="2">
        <v>0.9</v>
      </c>
      <c r="D379">
        <f t="shared" si="10"/>
        <v>44.747999999999998</v>
      </c>
      <c r="G379" s="4">
        <v>45.077165521689047</v>
      </c>
      <c r="H379">
        <f t="shared" si="11"/>
        <v>2241.2366697383795</v>
      </c>
    </row>
    <row r="380" spans="1:8" x14ac:dyDescent="0.25">
      <c r="A380" s="3">
        <v>41748.791666666664</v>
      </c>
      <c r="B380" s="2">
        <v>45.76</v>
      </c>
      <c r="C380" s="2">
        <v>4.6500000000000004</v>
      </c>
      <c r="D380">
        <f t="shared" si="10"/>
        <v>212.78400000000002</v>
      </c>
      <c r="G380" s="4">
        <v>45.072364435656382</v>
      </c>
      <c r="H380">
        <f t="shared" si="11"/>
        <v>2062.5113965756359</v>
      </c>
    </row>
    <row r="381" spans="1:8" x14ac:dyDescent="0.25">
      <c r="A381" s="3">
        <v>41748.833333333336</v>
      </c>
      <c r="B381" s="2">
        <v>13.77</v>
      </c>
      <c r="C381" s="2">
        <v>2.92</v>
      </c>
      <c r="D381">
        <f t="shared" si="10"/>
        <v>40.208399999999997</v>
      </c>
      <c r="G381" s="4">
        <v>45.067562657791662</v>
      </c>
      <c r="H381">
        <f t="shared" si="11"/>
        <v>620.58033779779112</v>
      </c>
    </row>
    <row r="382" spans="1:8" x14ac:dyDescent="0.25">
      <c r="A382" s="3">
        <v>41748.875</v>
      </c>
      <c r="B382" s="2">
        <v>11.14</v>
      </c>
      <c r="C382" s="2">
        <v>3.44</v>
      </c>
      <c r="D382">
        <f t="shared" si="10"/>
        <v>38.321600000000004</v>
      </c>
      <c r="G382" s="4">
        <v>45.06276020687163</v>
      </c>
      <c r="H382">
        <f t="shared" si="11"/>
        <v>501.99914870455001</v>
      </c>
    </row>
    <row r="383" spans="1:8" x14ac:dyDescent="0.25">
      <c r="A383" s="3">
        <v>41748.916666666664</v>
      </c>
      <c r="B383" s="2">
        <v>67</v>
      </c>
      <c r="C383" s="2">
        <v>8.92</v>
      </c>
      <c r="D383">
        <f t="shared" si="10"/>
        <v>597.64</v>
      </c>
      <c r="G383" s="4">
        <v>45.057957072367749</v>
      </c>
      <c r="H383">
        <f t="shared" si="11"/>
        <v>3018.8831238486391</v>
      </c>
    </row>
    <row r="384" spans="1:8" x14ac:dyDescent="0.25">
      <c r="A384" s="3">
        <v>41748.958333333336</v>
      </c>
      <c r="B384" s="2">
        <v>47.53</v>
      </c>
      <c r="C384" s="2">
        <v>2.29</v>
      </c>
      <c r="D384">
        <f t="shared" si="10"/>
        <v>108.8437</v>
      </c>
      <c r="G384" s="4">
        <v>45.053153277268166</v>
      </c>
      <c r="H384">
        <f t="shared" si="11"/>
        <v>2141.3763752685559</v>
      </c>
    </row>
    <row r="385" spans="1:8" x14ac:dyDescent="0.25">
      <c r="A385" s="1">
        <v>41749</v>
      </c>
      <c r="B385" s="2">
        <v>78.78</v>
      </c>
      <c r="C385" s="2">
        <v>2.0699999999999998</v>
      </c>
      <c r="D385">
        <f t="shared" si="10"/>
        <v>163.0746</v>
      </c>
      <c r="G385" s="4">
        <v>45.048348800952368</v>
      </c>
      <c r="H385">
        <f t="shared" si="11"/>
        <v>3548.9089185390276</v>
      </c>
    </row>
    <row r="386" spans="1:8" x14ac:dyDescent="0.25">
      <c r="A386" s="3">
        <v>41749.041666666664</v>
      </c>
      <c r="B386" s="2">
        <v>70.41</v>
      </c>
      <c r="C386" s="2">
        <v>6.23</v>
      </c>
      <c r="D386">
        <f t="shared" ref="D386:D449" si="12">B386*C386</f>
        <v>438.65430000000003</v>
      </c>
      <c r="G386" s="4">
        <v>45.043543649300922</v>
      </c>
      <c r="H386">
        <f t="shared" ref="H386:H449" si="13">B386*G386</f>
        <v>3171.5159083472777</v>
      </c>
    </row>
    <row r="387" spans="1:8" x14ac:dyDescent="0.25">
      <c r="A387" s="3">
        <v>41749.083333333336</v>
      </c>
      <c r="B387" s="2">
        <v>89.45</v>
      </c>
      <c r="C387" s="2">
        <v>8.94</v>
      </c>
      <c r="D387">
        <f t="shared" si="12"/>
        <v>799.68299999999999</v>
      </c>
      <c r="G387" s="4">
        <v>45.03873784582585</v>
      </c>
      <c r="H387">
        <f t="shared" si="13"/>
        <v>4028.7151003091226</v>
      </c>
    </row>
    <row r="388" spans="1:8" x14ac:dyDescent="0.25">
      <c r="A388" s="3">
        <v>41749.125</v>
      </c>
      <c r="B388" s="2">
        <v>1.99</v>
      </c>
      <c r="C388" s="2">
        <v>5.66</v>
      </c>
      <c r="D388">
        <f t="shared" si="12"/>
        <v>11.263400000000001</v>
      </c>
      <c r="G388" s="4">
        <v>45.033931364909421</v>
      </c>
      <c r="H388">
        <f t="shared" si="13"/>
        <v>89.617523416169746</v>
      </c>
    </row>
    <row r="389" spans="1:8" x14ac:dyDescent="0.25">
      <c r="A389" s="3">
        <v>41749.166666666664</v>
      </c>
      <c r="B389" s="2">
        <v>86.74</v>
      </c>
      <c r="C389" s="2">
        <v>9.68</v>
      </c>
      <c r="D389">
        <f t="shared" si="12"/>
        <v>839.64319999999998</v>
      </c>
      <c r="G389" s="4">
        <v>45.029124232256677</v>
      </c>
      <c r="H389">
        <f t="shared" si="13"/>
        <v>3905.826235905944</v>
      </c>
    </row>
    <row r="390" spans="1:8" x14ac:dyDescent="0.25">
      <c r="A390" s="3">
        <v>41749.208333333336</v>
      </c>
      <c r="B390" s="2">
        <v>36.07</v>
      </c>
      <c r="C390" s="2">
        <v>4.7300000000000004</v>
      </c>
      <c r="D390">
        <f t="shared" si="12"/>
        <v>170.61110000000002</v>
      </c>
      <c r="G390" s="4">
        <v>45.024316428392382</v>
      </c>
      <c r="H390">
        <f t="shared" si="13"/>
        <v>1624.0270935721132</v>
      </c>
    </row>
    <row r="391" spans="1:8" x14ac:dyDescent="0.25">
      <c r="A391" s="3">
        <v>41749.25</v>
      </c>
      <c r="B391" s="2">
        <v>90.27</v>
      </c>
      <c r="C391" s="2">
        <v>7.94</v>
      </c>
      <c r="D391">
        <f t="shared" si="12"/>
        <v>716.74379999999996</v>
      </c>
      <c r="G391" s="4">
        <v>45.019507972704467</v>
      </c>
      <c r="H391">
        <f t="shared" si="13"/>
        <v>4063.9109846960318</v>
      </c>
    </row>
    <row r="392" spans="1:8" x14ac:dyDescent="0.25">
      <c r="A392" s="3">
        <v>41749.291666666664</v>
      </c>
      <c r="B392" s="2">
        <v>35.89</v>
      </c>
      <c r="C392" s="2">
        <v>9.7799999999999994</v>
      </c>
      <c r="D392">
        <f t="shared" si="12"/>
        <v>351.00419999999997</v>
      </c>
      <c r="G392" s="4">
        <v>45.014698864930985</v>
      </c>
      <c r="H392">
        <f t="shared" si="13"/>
        <v>1615.5775422623731</v>
      </c>
    </row>
    <row r="393" spans="1:8" x14ac:dyDescent="0.25">
      <c r="A393" s="3">
        <v>41749.333333333336</v>
      </c>
      <c r="B393" s="2">
        <v>45.93</v>
      </c>
      <c r="C393" s="2">
        <v>5.23</v>
      </c>
      <c r="D393">
        <f t="shared" si="12"/>
        <v>240.21390000000002</v>
      </c>
      <c r="G393" s="4">
        <v>45.009889101209772</v>
      </c>
      <c r="H393">
        <f t="shared" si="13"/>
        <v>2067.3042064185647</v>
      </c>
    </row>
    <row r="394" spans="1:8" x14ac:dyDescent="0.25">
      <c r="A394" s="3">
        <v>41749.375</v>
      </c>
      <c r="B394" s="2">
        <v>24.16</v>
      </c>
      <c r="C394" s="2">
        <v>5.7</v>
      </c>
      <c r="D394">
        <f t="shared" si="12"/>
        <v>137.71200000000002</v>
      </c>
      <c r="G394" s="4">
        <v>45.005078689614407</v>
      </c>
      <c r="H394">
        <f t="shared" si="13"/>
        <v>1087.3227011410841</v>
      </c>
    </row>
    <row r="395" spans="1:8" x14ac:dyDescent="0.25">
      <c r="A395" s="3">
        <v>41749.416666666664</v>
      </c>
      <c r="B395" s="2">
        <v>82.08</v>
      </c>
      <c r="C395" s="2">
        <v>3.2</v>
      </c>
      <c r="D395">
        <f t="shared" si="12"/>
        <v>262.65600000000001</v>
      </c>
      <c r="G395" s="4">
        <v>45.00026762374047</v>
      </c>
      <c r="H395">
        <f t="shared" si="13"/>
        <v>3693.6219665566177</v>
      </c>
    </row>
    <row r="396" spans="1:8" x14ac:dyDescent="0.25">
      <c r="A396" s="3">
        <v>41749.458333333336</v>
      </c>
      <c r="B396" s="2">
        <v>33.67</v>
      </c>
      <c r="C396" s="2">
        <v>3.99</v>
      </c>
      <c r="D396">
        <f t="shared" si="12"/>
        <v>134.34330000000003</v>
      </c>
      <c r="G396" s="4">
        <v>44.99545592087015</v>
      </c>
      <c r="H396">
        <f t="shared" si="13"/>
        <v>1514.9970008556979</v>
      </c>
    </row>
    <row r="397" spans="1:8" x14ac:dyDescent="0.25">
      <c r="A397" s="3">
        <v>41749.5</v>
      </c>
      <c r="B397" s="2">
        <v>64.959999999999994</v>
      </c>
      <c r="C397" s="2">
        <v>2.52</v>
      </c>
      <c r="D397">
        <f t="shared" si="12"/>
        <v>163.69919999999999</v>
      </c>
      <c r="G397" s="4">
        <v>44.990643568107295</v>
      </c>
      <c r="H397">
        <f t="shared" si="13"/>
        <v>2922.5922061842498</v>
      </c>
    </row>
    <row r="398" spans="1:8" x14ac:dyDescent="0.25">
      <c r="A398" s="3">
        <v>41749.541666666664</v>
      </c>
      <c r="B398" s="2">
        <v>1.37</v>
      </c>
      <c r="C398" s="2">
        <v>1.38</v>
      </c>
      <c r="D398">
        <f t="shared" si="12"/>
        <v>1.8906000000000001</v>
      </c>
      <c r="G398" s="4">
        <v>44.985830584315934</v>
      </c>
      <c r="H398">
        <f t="shared" si="13"/>
        <v>61.630587900512836</v>
      </c>
    </row>
    <row r="399" spans="1:8" x14ac:dyDescent="0.25">
      <c r="A399" s="3">
        <v>41749.583333333336</v>
      </c>
      <c r="B399" s="2">
        <v>69.45</v>
      </c>
      <c r="C399" s="2">
        <v>6.66</v>
      </c>
      <c r="D399">
        <f t="shared" si="12"/>
        <v>462.53700000000003</v>
      </c>
      <c r="G399" s="4">
        <v>44.981016952912363</v>
      </c>
      <c r="H399">
        <f t="shared" si="13"/>
        <v>3123.9316273797635</v>
      </c>
    </row>
    <row r="400" spans="1:8" x14ac:dyDescent="0.25">
      <c r="A400" s="3">
        <v>41749.625</v>
      </c>
      <c r="B400" s="2">
        <v>48.85</v>
      </c>
      <c r="C400" s="2">
        <v>6.24</v>
      </c>
      <c r="D400">
        <f t="shared" si="12"/>
        <v>304.82400000000001</v>
      </c>
      <c r="G400" s="4">
        <v>44.976202688549201</v>
      </c>
      <c r="H400">
        <f t="shared" si="13"/>
        <v>2197.0875013356285</v>
      </c>
    </row>
    <row r="401" spans="1:8" x14ac:dyDescent="0.25">
      <c r="A401" s="3">
        <v>41749.666666666664</v>
      </c>
      <c r="B401" s="2">
        <v>41.53</v>
      </c>
      <c r="C401" s="2">
        <v>9.61</v>
      </c>
      <c r="D401">
        <f t="shared" si="12"/>
        <v>399.10329999999999</v>
      </c>
      <c r="G401" s="4">
        <v>44.971387793070242</v>
      </c>
      <c r="H401">
        <f t="shared" si="13"/>
        <v>1867.6617350462072</v>
      </c>
    </row>
    <row r="402" spans="1:8" x14ac:dyDescent="0.25">
      <c r="A402" s="3">
        <v>41749.708333333336</v>
      </c>
      <c r="B402" s="2">
        <v>15.93</v>
      </c>
      <c r="C402" s="2">
        <v>5.82</v>
      </c>
      <c r="D402">
        <f t="shared" si="12"/>
        <v>92.712600000000009</v>
      </c>
      <c r="G402" s="4">
        <v>44.966572264631701</v>
      </c>
      <c r="H402">
        <f t="shared" si="13"/>
        <v>716.31749617558296</v>
      </c>
    </row>
    <row r="403" spans="1:8" x14ac:dyDescent="0.25">
      <c r="A403" s="3">
        <v>41749.75</v>
      </c>
      <c r="B403" s="2">
        <v>50.83</v>
      </c>
      <c r="C403" s="2">
        <v>8.4</v>
      </c>
      <c r="D403">
        <f t="shared" si="12"/>
        <v>426.97199999999998</v>
      </c>
      <c r="G403" s="4">
        <v>44.961756107532302</v>
      </c>
      <c r="H403">
        <f t="shared" si="13"/>
        <v>2285.4060629458668</v>
      </c>
    </row>
    <row r="404" spans="1:8" x14ac:dyDescent="0.25">
      <c r="A404" s="3">
        <v>41749.791666666664</v>
      </c>
      <c r="B404" s="2">
        <v>99.3</v>
      </c>
      <c r="C404" s="2">
        <v>1.84</v>
      </c>
      <c r="D404">
        <f t="shared" si="12"/>
        <v>182.71199999999999</v>
      </c>
      <c r="G404" s="4">
        <v>44.956939325896151</v>
      </c>
      <c r="H404">
        <f t="shared" si="13"/>
        <v>4464.2240750614874</v>
      </c>
    </row>
    <row r="405" spans="1:8" x14ac:dyDescent="0.25">
      <c r="A405" s="3">
        <v>41749.833333333336</v>
      </c>
      <c r="B405" s="2">
        <v>63.99</v>
      </c>
      <c r="C405" s="2">
        <v>3.32</v>
      </c>
      <c r="D405">
        <f t="shared" si="12"/>
        <v>212.4468</v>
      </c>
      <c r="G405" s="4">
        <v>44.95212191946132</v>
      </c>
      <c r="H405">
        <f t="shared" si="13"/>
        <v>2876.4862816263299</v>
      </c>
    </row>
    <row r="406" spans="1:8" x14ac:dyDescent="0.25">
      <c r="A406" s="3">
        <v>41749.875</v>
      </c>
      <c r="B406" s="2">
        <v>55.07</v>
      </c>
      <c r="C406" s="2">
        <v>9.23</v>
      </c>
      <c r="D406">
        <f t="shared" si="12"/>
        <v>508.29610000000002</v>
      </c>
      <c r="G406" s="4">
        <v>44.94730389068274</v>
      </c>
      <c r="H406">
        <f t="shared" si="13"/>
        <v>2475.2480252598984</v>
      </c>
    </row>
    <row r="407" spans="1:8" x14ac:dyDescent="0.25">
      <c r="A407" s="3">
        <v>41749.916666666664</v>
      </c>
      <c r="B407" s="2">
        <v>97.29</v>
      </c>
      <c r="C407" s="2">
        <v>6.85</v>
      </c>
      <c r="D407">
        <f t="shared" si="12"/>
        <v>666.43650000000002</v>
      </c>
      <c r="G407" s="4">
        <v>44.942485245790238</v>
      </c>
      <c r="H407">
        <f t="shared" si="13"/>
        <v>4372.4543895629322</v>
      </c>
    </row>
    <row r="408" spans="1:8" x14ac:dyDescent="0.25">
      <c r="A408" s="3">
        <v>41749.958333333336</v>
      </c>
      <c r="B408" s="2">
        <v>36.880000000000003</v>
      </c>
      <c r="C408" s="2">
        <v>3.13</v>
      </c>
      <c r="D408">
        <f t="shared" si="12"/>
        <v>115.43440000000001</v>
      </c>
      <c r="G408" s="4">
        <v>44.937665984696487</v>
      </c>
      <c r="H408">
        <f t="shared" si="13"/>
        <v>1657.3011215156066</v>
      </c>
    </row>
    <row r="409" spans="1:8" x14ac:dyDescent="0.25">
      <c r="A409" s="1">
        <v>41750</v>
      </c>
      <c r="B409" s="2">
        <v>26.42</v>
      </c>
      <c r="C409" s="2">
        <v>9.39</v>
      </c>
      <c r="D409">
        <f t="shared" si="12"/>
        <v>248.08380000000002</v>
      </c>
      <c r="G409" s="4">
        <v>44.932846107488821</v>
      </c>
      <c r="H409">
        <f t="shared" si="13"/>
        <v>1187.1257941598546</v>
      </c>
    </row>
    <row r="410" spans="1:8" x14ac:dyDescent="0.25">
      <c r="A410" s="3">
        <v>41750.041666666664</v>
      </c>
      <c r="B410" s="2">
        <v>22.11</v>
      </c>
      <c r="C410" s="2">
        <v>3.78</v>
      </c>
      <c r="D410">
        <f t="shared" si="12"/>
        <v>83.575799999999987</v>
      </c>
      <c r="G410" s="4">
        <v>44.928025616185622</v>
      </c>
      <c r="H410">
        <f t="shared" si="13"/>
        <v>993.35864637386408</v>
      </c>
    </row>
    <row r="411" spans="1:8" x14ac:dyDescent="0.25">
      <c r="A411" s="3">
        <v>41750.083333333336</v>
      </c>
      <c r="B411" s="2">
        <v>23.43</v>
      </c>
      <c r="C411" s="2">
        <v>6.28</v>
      </c>
      <c r="D411">
        <f t="shared" si="12"/>
        <v>147.1404</v>
      </c>
      <c r="G411" s="4">
        <v>44.92320452359575</v>
      </c>
      <c r="H411">
        <f t="shared" si="13"/>
        <v>1052.5506819878485</v>
      </c>
    </row>
    <row r="412" spans="1:8" x14ac:dyDescent="0.25">
      <c r="A412" s="3">
        <v>41750.125</v>
      </c>
      <c r="B412" s="2">
        <v>39.14</v>
      </c>
      <c r="C412" s="2">
        <v>5.0199999999999996</v>
      </c>
      <c r="D412">
        <f t="shared" si="12"/>
        <v>196.4828</v>
      </c>
      <c r="G412" s="4">
        <v>44.918382814717333</v>
      </c>
      <c r="H412">
        <f t="shared" si="13"/>
        <v>1758.1055033680364</v>
      </c>
    </row>
    <row r="413" spans="1:8" x14ac:dyDescent="0.25">
      <c r="A413" s="3">
        <v>41750.166666666664</v>
      </c>
      <c r="B413" s="2">
        <v>83.07</v>
      </c>
      <c r="C413" s="2">
        <v>1.69</v>
      </c>
      <c r="D413">
        <f t="shared" si="12"/>
        <v>140.38829999999999</v>
      </c>
      <c r="G413" s="4">
        <v>44.913560508763652</v>
      </c>
      <c r="H413">
        <f t="shared" si="13"/>
        <v>3730.9694714629964</v>
      </c>
    </row>
    <row r="414" spans="1:8" x14ac:dyDescent="0.25">
      <c r="A414" s="3">
        <v>41750.208333333336</v>
      </c>
      <c r="B414" s="2">
        <v>36.07</v>
      </c>
      <c r="C414" s="2">
        <v>4.8</v>
      </c>
      <c r="D414">
        <f t="shared" si="12"/>
        <v>173.136</v>
      </c>
      <c r="G414" s="4">
        <v>44.908737599242976</v>
      </c>
      <c r="H414">
        <f t="shared" si="13"/>
        <v>1619.8581652046942</v>
      </c>
    </row>
    <row r="415" spans="1:8" x14ac:dyDescent="0.25">
      <c r="A415" s="3">
        <v>41750.25</v>
      </c>
      <c r="B415" s="2">
        <v>10.96</v>
      </c>
      <c r="C415" s="2">
        <v>1.1100000000000001</v>
      </c>
      <c r="D415">
        <f t="shared" si="12"/>
        <v>12.165600000000001</v>
      </c>
      <c r="G415" s="4">
        <v>44.903914088348323</v>
      </c>
      <c r="H415">
        <f t="shared" si="13"/>
        <v>492.14689840829766</v>
      </c>
    </row>
    <row r="416" spans="1:8" x14ac:dyDescent="0.25">
      <c r="A416" s="3">
        <v>41750.291666666664</v>
      </c>
      <c r="B416" s="2">
        <v>94.35</v>
      </c>
      <c r="C416" s="2">
        <v>1.08</v>
      </c>
      <c r="D416">
        <f t="shared" si="12"/>
        <v>101.898</v>
      </c>
      <c r="G416" s="4">
        <v>44.899089980378406</v>
      </c>
      <c r="H416">
        <f t="shared" si="13"/>
        <v>4236.2291396487026</v>
      </c>
    </row>
    <row r="417" spans="1:8" x14ac:dyDescent="0.25">
      <c r="A417" s="3">
        <v>41750.333333333336</v>
      </c>
      <c r="B417" s="2">
        <v>77.98</v>
      </c>
      <c r="C417" s="2">
        <v>5.51</v>
      </c>
      <c r="D417">
        <f t="shared" si="12"/>
        <v>429.66980000000001</v>
      </c>
      <c r="G417" s="4">
        <v>44.894265279282713</v>
      </c>
      <c r="H417">
        <f t="shared" si="13"/>
        <v>3500.8548064784663</v>
      </c>
    </row>
    <row r="418" spans="1:8" x14ac:dyDescent="0.25">
      <c r="A418" s="3">
        <v>41750.375</v>
      </c>
      <c r="B418" s="2">
        <v>94.69</v>
      </c>
      <c r="C418" s="2">
        <v>8.4499999999999993</v>
      </c>
      <c r="D418">
        <f t="shared" si="12"/>
        <v>800.13049999999987</v>
      </c>
      <c r="G418" s="4">
        <v>44.889439985323186</v>
      </c>
      <c r="H418">
        <f t="shared" si="13"/>
        <v>4250.5810722102524</v>
      </c>
    </row>
    <row r="419" spans="1:8" x14ac:dyDescent="0.25">
      <c r="A419" s="3">
        <v>41750.416666666664</v>
      </c>
      <c r="B419" s="2">
        <v>85.14</v>
      </c>
      <c r="C419" s="2">
        <v>8.8000000000000007</v>
      </c>
      <c r="D419">
        <f t="shared" si="12"/>
        <v>749.23200000000008</v>
      </c>
      <c r="G419" s="4">
        <v>44.884614100430888</v>
      </c>
      <c r="H419">
        <f t="shared" si="13"/>
        <v>3821.4760445106858</v>
      </c>
    </row>
    <row r="420" spans="1:8" x14ac:dyDescent="0.25">
      <c r="A420" s="3">
        <v>41750.458333333336</v>
      </c>
      <c r="B420" s="2">
        <v>96.54</v>
      </c>
      <c r="C420" s="2">
        <v>2.2599999999999998</v>
      </c>
      <c r="D420">
        <f t="shared" si="12"/>
        <v>218.18039999999999</v>
      </c>
      <c r="G420" s="4">
        <v>44.87978762899187</v>
      </c>
      <c r="H420">
        <f t="shared" si="13"/>
        <v>4332.6946977028756</v>
      </c>
    </row>
    <row r="421" spans="1:8" x14ac:dyDescent="0.25">
      <c r="A421" s="3">
        <v>41750.5</v>
      </c>
      <c r="B421" s="2">
        <v>93.26</v>
      </c>
      <c r="C421" s="2">
        <v>6.48</v>
      </c>
      <c r="D421">
        <f t="shared" si="12"/>
        <v>604.3248000000001</v>
      </c>
      <c r="G421" s="4">
        <v>44.874960575042927</v>
      </c>
      <c r="H421">
        <f t="shared" si="13"/>
        <v>4185.0388232285031</v>
      </c>
    </row>
    <row r="422" spans="1:8" x14ac:dyDescent="0.25">
      <c r="A422" s="3">
        <v>41750.541666666664</v>
      </c>
      <c r="B422" s="2">
        <v>8.1300000000000008</v>
      </c>
      <c r="C422" s="2">
        <v>0.6</v>
      </c>
      <c r="D422">
        <f t="shared" si="12"/>
        <v>4.8780000000000001</v>
      </c>
      <c r="G422" s="4">
        <v>44.87013293454725</v>
      </c>
      <c r="H422">
        <f t="shared" si="13"/>
        <v>364.79418075786919</v>
      </c>
    </row>
    <row r="423" spans="1:8" x14ac:dyDescent="0.25">
      <c r="A423" s="3">
        <v>41750.583333333336</v>
      </c>
      <c r="B423" s="2">
        <v>96.49</v>
      </c>
      <c r="C423" s="2">
        <v>4.16</v>
      </c>
      <c r="D423">
        <f t="shared" si="12"/>
        <v>401.39839999999998</v>
      </c>
      <c r="G423" s="4">
        <v>44.865304715665751</v>
      </c>
      <c r="H423">
        <f t="shared" si="13"/>
        <v>4329.053252014588</v>
      </c>
    </row>
    <row r="424" spans="1:8" x14ac:dyDescent="0.25">
      <c r="A424" s="3">
        <v>41750.625</v>
      </c>
      <c r="B424" s="2">
        <v>96.05</v>
      </c>
      <c r="C424" s="2">
        <v>8.48</v>
      </c>
      <c r="D424">
        <f t="shared" si="12"/>
        <v>814.50400000000002</v>
      </c>
      <c r="G424" s="4">
        <v>44.860475918747667</v>
      </c>
      <c r="H424">
        <f t="shared" si="13"/>
        <v>4308.8487119957135</v>
      </c>
    </row>
    <row r="425" spans="1:8" x14ac:dyDescent="0.25">
      <c r="A425" s="3">
        <v>41750.666666666664</v>
      </c>
      <c r="B425" s="2">
        <v>24.29</v>
      </c>
      <c r="C425" s="2">
        <v>0.74</v>
      </c>
      <c r="D425">
        <f t="shared" si="12"/>
        <v>17.974599999999999</v>
      </c>
      <c r="G425" s="4">
        <v>44.855646545549455</v>
      </c>
      <c r="H425">
        <f t="shared" si="13"/>
        <v>1089.5436545913963</v>
      </c>
    </row>
    <row r="426" spans="1:8" x14ac:dyDescent="0.25">
      <c r="A426" s="3">
        <v>41750.708333333336</v>
      </c>
      <c r="B426" s="2">
        <v>71.11</v>
      </c>
      <c r="C426" s="2">
        <v>1.02</v>
      </c>
      <c r="D426">
        <f t="shared" si="12"/>
        <v>72.532200000000003</v>
      </c>
      <c r="G426" s="4">
        <v>44.850816600806397</v>
      </c>
      <c r="H426">
        <f t="shared" si="13"/>
        <v>3189.3415684833431</v>
      </c>
    </row>
    <row r="427" spans="1:8" x14ac:dyDescent="0.25">
      <c r="A427" s="3">
        <v>41750.75</v>
      </c>
      <c r="B427" s="2">
        <v>81.37</v>
      </c>
      <c r="C427" s="2">
        <v>6.57</v>
      </c>
      <c r="D427">
        <f t="shared" si="12"/>
        <v>534.60090000000002</v>
      </c>
      <c r="G427" s="4">
        <v>44.845986085838405</v>
      </c>
      <c r="H427">
        <f t="shared" si="13"/>
        <v>3649.1178878046712</v>
      </c>
    </row>
    <row r="428" spans="1:8" x14ac:dyDescent="0.25">
      <c r="A428" s="3">
        <v>41750.791666666664</v>
      </c>
      <c r="B428" s="2">
        <v>33.44</v>
      </c>
      <c r="C428" s="2">
        <v>2.06</v>
      </c>
      <c r="D428">
        <f t="shared" si="12"/>
        <v>68.886399999999995</v>
      </c>
      <c r="G428" s="4">
        <v>44.841155001343971</v>
      </c>
      <c r="H428">
        <f t="shared" si="13"/>
        <v>1499.4882232449422</v>
      </c>
    </row>
    <row r="429" spans="1:8" x14ac:dyDescent="0.25">
      <c r="A429" s="3">
        <v>41750.833333333336</v>
      </c>
      <c r="B429" s="2">
        <v>88.05</v>
      </c>
      <c r="C429" s="2">
        <v>9.69</v>
      </c>
      <c r="D429">
        <f t="shared" si="12"/>
        <v>853.20449999999994</v>
      </c>
      <c r="G429" s="4">
        <v>44.836323353378262</v>
      </c>
      <c r="H429">
        <f t="shared" si="13"/>
        <v>3947.8382712649559</v>
      </c>
    </row>
    <row r="430" spans="1:8" x14ac:dyDescent="0.25">
      <c r="A430" s="3">
        <v>41750.875</v>
      </c>
      <c r="B430" s="2">
        <v>98.31</v>
      </c>
      <c r="C430" s="2">
        <v>9.75</v>
      </c>
      <c r="D430">
        <f t="shared" si="12"/>
        <v>958.52250000000004</v>
      </c>
      <c r="G430" s="4">
        <v>44.831491137729891</v>
      </c>
      <c r="H430">
        <f t="shared" si="13"/>
        <v>4407.383893750226</v>
      </c>
    </row>
    <row r="431" spans="1:8" x14ac:dyDescent="0.25">
      <c r="A431" s="3">
        <v>41750.916666666664</v>
      </c>
      <c r="B431" s="2">
        <v>60.99</v>
      </c>
      <c r="C431" s="2">
        <v>2.48</v>
      </c>
      <c r="D431">
        <f t="shared" si="12"/>
        <v>151.2552</v>
      </c>
      <c r="G431" s="4">
        <v>44.826658362647045</v>
      </c>
      <c r="H431">
        <f t="shared" si="13"/>
        <v>2733.9778935378436</v>
      </c>
    </row>
    <row r="432" spans="1:8" x14ac:dyDescent="0.25">
      <c r="A432" s="3">
        <v>41750.958333333336</v>
      </c>
      <c r="B432" s="2">
        <v>94.83</v>
      </c>
      <c r="C432" s="2">
        <v>3.46</v>
      </c>
      <c r="D432">
        <f t="shared" si="12"/>
        <v>328.11180000000002</v>
      </c>
      <c r="G432" s="4">
        <v>44.821825034970715</v>
      </c>
      <c r="H432">
        <f t="shared" si="13"/>
        <v>4250.4536680662732</v>
      </c>
    </row>
    <row r="433" spans="1:8" x14ac:dyDescent="0.25">
      <c r="A433" s="1">
        <v>41751</v>
      </c>
      <c r="B433" s="2">
        <v>58.53</v>
      </c>
      <c r="C433" s="2">
        <v>4.3099999999999996</v>
      </c>
      <c r="D433">
        <f t="shared" si="12"/>
        <v>252.26429999999999</v>
      </c>
      <c r="G433" s="4">
        <v>44.816991143561197</v>
      </c>
      <c r="H433">
        <f t="shared" si="13"/>
        <v>2623.1384916326369</v>
      </c>
    </row>
    <row r="434" spans="1:8" x14ac:dyDescent="0.25">
      <c r="A434" s="3">
        <v>41751.041666666664</v>
      </c>
      <c r="B434" s="2">
        <v>1.86</v>
      </c>
      <c r="C434" s="2">
        <v>7.1</v>
      </c>
      <c r="D434">
        <f t="shared" si="12"/>
        <v>13.206</v>
      </c>
      <c r="G434" s="4">
        <v>44.812156707806395</v>
      </c>
      <c r="H434">
        <f t="shared" si="13"/>
        <v>83.350611476519902</v>
      </c>
    </row>
    <row r="435" spans="1:8" x14ac:dyDescent="0.25">
      <c r="A435" s="3">
        <v>41751.083333333336</v>
      </c>
      <c r="B435" s="2">
        <v>90.78</v>
      </c>
      <c r="C435" s="2">
        <v>2.1800000000000002</v>
      </c>
      <c r="D435">
        <f t="shared" si="12"/>
        <v>197.90040000000002</v>
      </c>
      <c r="G435" s="4">
        <v>44.807321710598721</v>
      </c>
      <c r="H435">
        <f t="shared" si="13"/>
        <v>4067.6086648881519</v>
      </c>
    </row>
    <row r="436" spans="1:8" x14ac:dyDescent="0.25">
      <c r="A436" s="3">
        <v>41751.125</v>
      </c>
      <c r="B436" s="2">
        <v>74.040000000000006</v>
      </c>
      <c r="C436" s="2">
        <v>0.45</v>
      </c>
      <c r="D436">
        <f t="shared" si="12"/>
        <v>33.318000000000005</v>
      </c>
      <c r="G436" s="4">
        <v>44.802486169133083</v>
      </c>
      <c r="H436">
        <f t="shared" si="13"/>
        <v>3317.1760759626136</v>
      </c>
    </row>
    <row r="437" spans="1:8" x14ac:dyDescent="0.25">
      <c r="A437" s="3">
        <v>41751.166666666664</v>
      </c>
      <c r="B437" s="2">
        <v>45.1</v>
      </c>
      <c r="C437" s="2">
        <v>7.43</v>
      </c>
      <c r="D437">
        <f t="shared" si="12"/>
        <v>335.09300000000002</v>
      </c>
      <c r="G437" s="4">
        <v>44.79765008288561</v>
      </c>
      <c r="H437">
        <f t="shared" si="13"/>
        <v>2020.3740187381411</v>
      </c>
    </row>
    <row r="438" spans="1:8" x14ac:dyDescent="0.25">
      <c r="A438" s="3">
        <v>41751.208333333336</v>
      </c>
      <c r="B438" s="2">
        <v>66.23</v>
      </c>
      <c r="C438" s="2">
        <v>1.1599999999999999</v>
      </c>
      <c r="D438">
        <f t="shared" si="12"/>
        <v>76.826800000000006</v>
      </c>
      <c r="G438" s="4">
        <v>44.792813447994135</v>
      </c>
      <c r="H438">
        <f t="shared" si="13"/>
        <v>2966.6280346606518</v>
      </c>
    </row>
    <row r="439" spans="1:8" x14ac:dyDescent="0.25">
      <c r="A439" s="3">
        <v>41751.25</v>
      </c>
      <c r="B439" s="2">
        <v>76.069999999999993</v>
      </c>
      <c r="C439" s="2">
        <v>9.36</v>
      </c>
      <c r="D439">
        <f t="shared" si="12"/>
        <v>712.01519999999994</v>
      </c>
      <c r="G439" s="4">
        <v>44.787976279111298</v>
      </c>
      <c r="H439">
        <f t="shared" si="13"/>
        <v>3407.0213555519963</v>
      </c>
    </row>
    <row r="440" spans="1:8" x14ac:dyDescent="0.25">
      <c r="A440" s="3">
        <v>41751.291666666664</v>
      </c>
      <c r="B440" s="2">
        <v>77.599999999999994</v>
      </c>
      <c r="C440" s="2">
        <v>6.01</v>
      </c>
      <c r="D440">
        <f t="shared" si="12"/>
        <v>466.37599999999998</v>
      </c>
      <c r="G440" s="4">
        <v>44.783138559653366</v>
      </c>
      <c r="H440">
        <f t="shared" si="13"/>
        <v>3475.1715522291011</v>
      </c>
    </row>
    <row r="441" spans="1:8" x14ac:dyDescent="0.25">
      <c r="A441" s="3">
        <v>41751.333333333336</v>
      </c>
      <c r="B441" s="2">
        <v>27.87</v>
      </c>
      <c r="C441" s="2">
        <v>2.46</v>
      </c>
      <c r="D441">
        <f t="shared" si="12"/>
        <v>68.560199999999995</v>
      </c>
      <c r="G441" s="4">
        <v>44.778300318750993</v>
      </c>
      <c r="H441">
        <f t="shared" si="13"/>
        <v>1247.9712298835902</v>
      </c>
    </row>
    <row r="442" spans="1:8" x14ac:dyDescent="0.25">
      <c r="A442" s="3">
        <v>41751.375</v>
      </c>
      <c r="B442" s="2">
        <v>69.260000000000005</v>
      </c>
      <c r="C442" s="2">
        <v>7.13</v>
      </c>
      <c r="D442">
        <f t="shared" si="12"/>
        <v>493.82380000000001</v>
      </c>
      <c r="G442" s="4">
        <v>44.773461535259798</v>
      </c>
      <c r="H442">
        <f t="shared" si="13"/>
        <v>3101.0099459320941</v>
      </c>
    </row>
    <row r="443" spans="1:8" x14ac:dyDescent="0.25">
      <c r="A443" s="3">
        <v>41751.416666666664</v>
      </c>
      <c r="B443" s="2">
        <v>83.26</v>
      </c>
      <c r="C443" s="2">
        <v>0.27</v>
      </c>
      <c r="D443">
        <f t="shared" si="12"/>
        <v>22.480200000000004</v>
      </c>
      <c r="G443" s="4">
        <v>44.768622216108092</v>
      </c>
      <c r="H443">
        <f t="shared" si="13"/>
        <v>3727.4354857131598</v>
      </c>
    </row>
    <row r="444" spans="1:8" x14ac:dyDescent="0.25">
      <c r="A444" s="3">
        <v>41751.458333333336</v>
      </c>
      <c r="B444" s="2">
        <v>37.5</v>
      </c>
      <c r="C444" s="2">
        <v>2.86</v>
      </c>
      <c r="D444">
        <f t="shared" si="12"/>
        <v>107.25</v>
      </c>
      <c r="G444" s="4">
        <v>44.763782373144295</v>
      </c>
      <c r="H444">
        <f t="shared" si="13"/>
        <v>1678.6418389929111</v>
      </c>
    </row>
    <row r="445" spans="1:8" x14ac:dyDescent="0.25">
      <c r="A445" s="3">
        <v>41751.5</v>
      </c>
      <c r="B445" s="2">
        <v>27.13</v>
      </c>
      <c r="C445" s="2">
        <v>5.42</v>
      </c>
      <c r="D445">
        <f t="shared" si="12"/>
        <v>147.0446</v>
      </c>
      <c r="G445" s="4">
        <v>44.758942002768194</v>
      </c>
      <c r="H445">
        <f t="shared" si="13"/>
        <v>1214.3100965351011</v>
      </c>
    </row>
    <row r="446" spans="1:8" x14ac:dyDescent="0.25">
      <c r="A446" s="3">
        <v>41751.541666666664</v>
      </c>
      <c r="B446" s="2">
        <v>13.17</v>
      </c>
      <c r="C446" s="2">
        <v>3.61</v>
      </c>
      <c r="D446">
        <f t="shared" si="12"/>
        <v>47.543700000000001</v>
      </c>
      <c r="G446" s="4">
        <v>44.754101106910873</v>
      </c>
      <c r="H446">
        <f t="shared" si="13"/>
        <v>589.41151157801619</v>
      </c>
    </row>
    <row r="447" spans="1:8" x14ac:dyDescent="0.25">
      <c r="A447" s="3">
        <v>41751.583333333336</v>
      </c>
      <c r="B447" s="2">
        <v>81.45</v>
      </c>
      <c r="C447" s="2">
        <v>1.41</v>
      </c>
      <c r="D447">
        <f t="shared" si="12"/>
        <v>114.8445</v>
      </c>
      <c r="G447" s="4">
        <v>44.749259693733201</v>
      </c>
      <c r="H447">
        <f t="shared" si="13"/>
        <v>3644.8272020545692</v>
      </c>
    </row>
    <row r="448" spans="1:8" x14ac:dyDescent="0.25">
      <c r="A448" s="3">
        <v>41751.625</v>
      </c>
      <c r="B448" s="2">
        <v>97.29</v>
      </c>
      <c r="C448" s="2">
        <v>5.39</v>
      </c>
      <c r="D448">
        <f t="shared" si="12"/>
        <v>524.3931</v>
      </c>
      <c r="G448" s="4">
        <v>44.744417748844484</v>
      </c>
      <c r="H448">
        <f t="shared" si="13"/>
        <v>4353.1844027850802</v>
      </c>
    </row>
    <row r="449" spans="1:8" x14ac:dyDescent="0.25">
      <c r="A449" s="3">
        <v>41751.666666666664</v>
      </c>
      <c r="B449" s="2">
        <v>61.38</v>
      </c>
      <c r="C449" s="2">
        <v>4.08</v>
      </c>
      <c r="D449">
        <f t="shared" si="12"/>
        <v>250.43040000000002</v>
      </c>
      <c r="G449" s="4">
        <v>44.739575299531616</v>
      </c>
      <c r="H449">
        <f t="shared" si="13"/>
        <v>2746.1151318852508</v>
      </c>
    </row>
    <row r="450" spans="1:8" x14ac:dyDescent="0.25">
      <c r="A450" s="3">
        <v>41751.708333333336</v>
      </c>
      <c r="B450" s="2">
        <v>74.48</v>
      </c>
      <c r="C450" s="2">
        <v>5.29</v>
      </c>
      <c r="D450">
        <f t="shared" ref="D450:D513" si="14">B450*C450</f>
        <v>393.99920000000003</v>
      </c>
      <c r="G450" s="4">
        <v>44.734732333073026</v>
      </c>
      <c r="H450">
        <f t="shared" ref="H450:H513" si="15">B450*G450</f>
        <v>3331.842864167279</v>
      </c>
    </row>
    <row r="451" spans="1:8" x14ac:dyDescent="0.25">
      <c r="A451" s="3">
        <v>41751.75</v>
      </c>
      <c r="B451" s="2">
        <v>91.21</v>
      </c>
      <c r="C451" s="2">
        <v>7.7</v>
      </c>
      <c r="D451">
        <f t="shared" si="14"/>
        <v>702.31700000000001</v>
      </c>
      <c r="G451" s="4">
        <v>44.729888843326222</v>
      </c>
      <c r="H451">
        <f t="shared" si="15"/>
        <v>4079.8131613997843</v>
      </c>
    </row>
    <row r="452" spans="1:8" x14ac:dyDescent="0.25">
      <c r="A452" s="3">
        <v>41751.791666666664</v>
      </c>
      <c r="B452" s="2">
        <v>46.82</v>
      </c>
      <c r="C452" s="2">
        <v>5.75</v>
      </c>
      <c r="D452">
        <f t="shared" si="14"/>
        <v>269.21499999999997</v>
      </c>
      <c r="G452" s="4">
        <v>44.725044855210442</v>
      </c>
      <c r="H452">
        <f t="shared" si="15"/>
        <v>2094.0266001209529</v>
      </c>
    </row>
    <row r="453" spans="1:8" x14ac:dyDescent="0.25">
      <c r="A453" s="3">
        <v>41751.833333333336</v>
      </c>
      <c r="B453" s="2">
        <v>75.36</v>
      </c>
      <c r="C453" s="2">
        <v>1.78</v>
      </c>
      <c r="D453">
        <f t="shared" si="14"/>
        <v>134.14080000000001</v>
      </c>
      <c r="G453" s="4">
        <v>44.720200360652107</v>
      </c>
      <c r="H453">
        <f t="shared" si="15"/>
        <v>3370.1142991787428</v>
      </c>
    </row>
    <row r="454" spans="1:8" x14ac:dyDescent="0.25">
      <c r="A454" s="3">
        <v>41751.875</v>
      </c>
      <c r="B454" s="2">
        <v>0.96</v>
      </c>
      <c r="C454" s="2">
        <v>0.56999999999999995</v>
      </c>
      <c r="D454">
        <f t="shared" si="14"/>
        <v>0.54719999999999991</v>
      </c>
      <c r="G454" s="4">
        <v>44.715355351228382</v>
      </c>
      <c r="H454">
        <f t="shared" si="15"/>
        <v>42.926741137179242</v>
      </c>
    </row>
    <row r="455" spans="1:8" x14ac:dyDescent="0.25">
      <c r="A455" s="3">
        <v>41751.916666666664</v>
      </c>
      <c r="B455" s="2">
        <v>41.52</v>
      </c>
      <c r="C455" s="2">
        <v>3.01</v>
      </c>
      <c r="D455">
        <f t="shared" si="14"/>
        <v>124.9752</v>
      </c>
      <c r="G455" s="4">
        <v>44.7105098477344</v>
      </c>
      <c r="H455">
        <f t="shared" si="15"/>
        <v>1856.3803688779324</v>
      </c>
    </row>
    <row r="456" spans="1:8" x14ac:dyDescent="0.25">
      <c r="A456" s="3">
        <v>41751.958333333336</v>
      </c>
      <c r="B456" s="2">
        <v>9.77</v>
      </c>
      <c r="C456" s="2">
        <v>6.02</v>
      </c>
      <c r="D456">
        <f t="shared" si="14"/>
        <v>58.815399999999997</v>
      </c>
      <c r="G456" s="4">
        <v>44.705663837623241</v>
      </c>
      <c r="H456">
        <f t="shared" si="15"/>
        <v>436.77433569357908</v>
      </c>
    </row>
    <row r="457" spans="1:8" x14ac:dyDescent="0.25">
      <c r="A457" s="1">
        <v>41752</v>
      </c>
      <c r="B457" s="2">
        <v>30.74</v>
      </c>
      <c r="C457" s="2">
        <v>6.08</v>
      </c>
      <c r="D457">
        <f t="shared" si="14"/>
        <v>186.89919999999998</v>
      </c>
      <c r="G457" s="4">
        <v>44.700817333878376</v>
      </c>
      <c r="H457">
        <f t="shared" si="15"/>
        <v>1374.1031248434213</v>
      </c>
    </row>
    <row r="458" spans="1:8" x14ac:dyDescent="0.25">
      <c r="A458" s="3">
        <v>41752.041666666664</v>
      </c>
      <c r="B458" s="2">
        <v>41.72</v>
      </c>
      <c r="C458" s="2">
        <v>3.13</v>
      </c>
      <c r="D458">
        <f t="shared" si="14"/>
        <v>130.58359999999999</v>
      </c>
      <c r="G458" s="4">
        <v>44.695970335888646</v>
      </c>
      <c r="H458">
        <f t="shared" si="15"/>
        <v>1864.7158824132744</v>
      </c>
    </row>
    <row r="459" spans="1:8" x14ac:dyDescent="0.25">
      <c r="A459" s="3">
        <v>41752.083333333336</v>
      </c>
      <c r="B459" s="2">
        <v>91.97</v>
      </c>
      <c r="C459" s="2">
        <v>8.7899999999999991</v>
      </c>
      <c r="D459">
        <f t="shared" si="14"/>
        <v>808.41629999999986</v>
      </c>
      <c r="G459" s="4">
        <v>44.691122839966496</v>
      </c>
      <c r="H459">
        <f t="shared" si="15"/>
        <v>4110.2425675917184</v>
      </c>
    </row>
    <row r="460" spans="1:8" x14ac:dyDescent="0.25">
      <c r="A460" s="3">
        <v>41752.125</v>
      </c>
      <c r="B460" s="2">
        <v>90.29</v>
      </c>
      <c r="C460" s="2">
        <v>2.04</v>
      </c>
      <c r="D460">
        <f t="shared" si="14"/>
        <v>184.19160000000002</v>
      </c>
      <c r="G460" s="4">
        <v>44.686274860764549</v>
      </c>
      <c r="H460">
        <f t="shared" si="15"/>
        <v>4034.7237571784312</v>
      </c>
    </row>
    <row r="461" spans="1:8" x14ac:dyDescent="0.25">
      <c r="A461" s="3">
        <v>41752.166666666664</v>
      </c>
      <c r="B461" s="2">
        <v>69.14</v>
      </c>
      <c r="C461" s="2">
        <v>2.2200000000000002</v>
      </c>
      <c r="D461">
        <f t="shared" si="14"/>
        <v>153.49080000000001</v>
      </c>
      <c r="G461" s="4">
        <v>44.68142638310632</v>
      </c>
      <c r="H461">
        <f t="shared" si="15"/>
        <v>3089.2738201279708</v>
      </c>
    </row>
    <row r="462" spans="1:8" x14ac:dyDescent="0.25">
      <c r="A462" s="3">
        <v>41752.208333333336</v>
      </c>
      <c r="B462" s="2">
        <v>54.21</v>
      </c>
      <c r="C462" s="2">
        <v>2.6</v>
      </c>
      <c r="D462">
        <f t="shared" si="14"/>
        <v>140.946</v>
      </c>
      <c r="G462" s="4">
        <v>44.676577428660046</v>
      </c>
      <c r="H462">
        <f t="shared" si="15"/>
        <v>2421.9172624076609</v>
      </c>
    </row>
    <row r="463" spans="1:8" x14ac:dyDescent="0.25">
      <c r="A463" s="3">
        <v>41752.25</v>
      </c>
      <c r="B463" s="2">
        <v>62.94</v>
      </c>
      <c r="C463" s="2">
        <v>5.69</v>
      </c>
      <c r="D463">
        <f t="shared" si="14"/>
        <v>358.12860000000001</v>
      </c>
      <c r="G463" s="4">
        <v>44.671727984529547</v>
      </c>
      <c r="H463">
        <f t="shared" si="15"/>
        <v>2811.6385593462896</v>
      </c>
    </row>
    <row r="464" spans="1:8" x14ac:dyDescent="0.25">
      <c r="A464" s="3">
        <v>41752.291666666664</v>
      </c>
      <c r="B464" s="2">
        <v>86.4</v>
      </c>
      <c r="C464" s="2">
        <v>7.66</v>
      </c>
      <c r="D464">
        <f t="shared" si="14"/>
        <v>661.82400000000007</v>
      </c>
      <c r="G464" s="4">
        <v>44.66687806940427</v>
      </c>
      <c r="H464">
        <f t="shared" si="15"/>
        <v>3859.218265196529</v>
      </c>
    </row>
    <row r="465" spans="1:8" x14ac:dyDescent="0.25">
      <c r="A465" s="3">
        <v>41752.333333333336</v>
      </c>
      <c r="B465" s="2">
        <v>71.23</v>
      </c>
      <c r="C465" s="2">
        <v>8.33</v>
      </c>
      <c r="D465">
        <f t="shared" si="14"/>
        <v>593.34590000000003</v>
      </c>
      <c r="G465" s="4">
        <v>44.662027669068117</v>
      </c>
      <c r="H465">
        <f t="shared" si="15"/>
        <v>3181.276230867722</v>
      </c>
    </row>
    <row r="466" spans="1:8" x14ac:dyDescent="0.25">
      <c r="A466" s="3">
        <v>41752.375</v>
      </c>
      <c r="B466" s="2">
        <v>34.020000000000003</v>
      </c>
      <c r="C466" s="2">
        <v>8.3699999999999992</v>
      </c>
      <c r="D466">
        <f t="shared" si="14"/>
        <v>284.74740000000003</v>
      </c>
      <c r="G466" s="4">
        <v>44.657176787383257</v>
      </c>
      <c r="H466">
        <f t="shared" si="15"/>
        <v>1519.2371543067786</v>
      </c>
    </row>
    <row r="467" spans="1:8" x14ac:dyDescent="0.25">
      <c r="A467" s="3">
        <v>41752.416666666664</v>
      </c>
      <c r="B467" s="2">
        <v>91.18</v>
      </c>
      <c r="C467" s="2">
        <v>0.87</v>
      </c>
      <c r="D467">
        <f t="shared" si="14"/>
        <v>79.326599999999999</v>
      </c>
      <c r="G467" s="4">
        <v>44.652325443388378</v>
      </c>
      <c r="H467">
        <f t="shared" si="15"/>
        <v>4071.3990339281527</v>
      </c>
    </row>
    <row r="468" spans="1:8" x14ac:dyDescent="0.25">
      <c r="A468" s="3">
        <v>41752.458333333336</v>
      </c>
      <c r="B468" s="2">
        <v>81.99</v>
      </c>
      <c r="C468" s="2">
        <v>1.92</v>
      </c>
      <c r="D468">
        <f t="shared" si="14"/>
        <v>157.42079999999999</v>
      </c>
      <c r="G468" s="4">
        <v>44.647473620150485</v>
      </c>
      <c r="H468">
        <f t="shared" si="15"/>
        <v>3660.6463621161379</v>
      </c>
    </row>
    <row r="469" spans="1:8" x14ac:dyDescent="0.25">
      <c r="A469" s="3">
        <v>41752.5</v>
      </c>
      <c r="B469" s="2">
        <v>56.99</v>
      </c>
      <c r="C469" s="2">
        <v>7.83</v>
      </c>
      <c r="D469">
        <f t="shared" si="14"/>
        <v>446.23170000000005</v>
      </c>
      <c r="G469" s="4">
        <v>44.642621334689885</v>
      </c>
      <c r="H469">
        <f t="shared" si="15"/>
        <v>2544.1829898639767</v>
      </c>
    </row>
    <row r="470" spans="1:8" x14ac:dyDescent="0.25">
      <c r="A470" s="3">
        <v>41752.541666666664</v>
      </c>
      <c r="B470" s="2">
        <v>41.15</v>
      </c>
      <c r="C470" s="2">
        <v>2.25</v>
      </c>
      <c r="D470">
        <f t="shared" si="14"/>
        <v>92.587499999999991</v>
      </c>
      <c r="G470" s="4">
        <v>44.63776857849642</v>
      </c>
      <c r="H470">
        <f t="shared" si="15"/>
        <v>1836.8441770051277</v>
      </c>
    </row>
    <row r="471" spans="1:8" x14ac:dyDescent="0.25">
      <c r="A471" s="3">
        <v>41752.583333333336</v>
      </c>
      <c r="B471" s="2">
        <v>33.29</v>
      </c>
      <c r="C471" s="2">
        <v>6.04</v>
      </c>
      <c r="D471">
        <f t="shared" si="14"/>
        <v>201.07159999999999</v>
      </c>
      <c r="G471" s="4">
        <v>44.63291536008024</v>
      </c>
      <c r="H471">
        <f t="shared" si="15"/>
        <v>1485.8297523370711</v>
      </c>
    </row>
    <row r="472" spans="1:8" x14ac:dyDescent="0.25">
      <c r="A472" s="3">
        <v>41752.625</v>
      </c>
      <c r="B472" s="2">
        <v>35.32</v>
      </c>
      <c r="C472" s="2">
        <v>0.8</v>
      </c>
      <c r="D472">
        <f t="shared" si="14"/>
        <v>28.256</v>
      </c>
      <c r="G472" s="4">
        <v>44.628061677073703</v>
      </c>
      <c r="H472">
        <f t="shared" si="15"/>
        <v>1576.2631384342433</v>
      </c>
    </row>
    <row r="473" spans="1:8" x14ac:dyDescent="0.25">
      <c r="A473" s="3">
        <v>41752.666666666664</v>
      </c>
      <c r="B473" s="2">
        <v>7.57</v>
      </c>
      <c r="C473" s="2">
        <v>3.48</v>
      </c>
      <c r="D473">
        <f t="shared" si="14"/>
        <v>26.343600000000002</v>
      </c>
      <c r="G473" s="4">
        <v>44.623207538248877</v>
      </c>
      <c r="H473">
        <f t="shared" si="15"/>
        <v>337.79768106454401</v>
      </c>
    </row>
    <row r="474" spans="1:8" x14ac:dyDescent="0.25">
      <c r="A474" s="3">
        <v>41752.708333333336</v>
      </c>
      <c r="B474" s="2">
        <v>49.29</v>
      </c>
      <c r="C474" s="2">
        <v>9.59</v>
      </c>
      <c r="D474">
        <f t="shared" si="14"/>
        <v>472.69110000000001</v>
      </c>
      <c r="G474" s="4">
        <v>44.618352943343815</v>
      </c>
      <c r="H474">
        <f t="shared" si="15"/>
        <v>2199.2386165774165</v>
      </c>
    </row>
    <row r="475" spans="1:8" x14ac:dyDescent="0.25">
      <c r="A475" s="3">
        <v>41752.75</v>
      </c>
      <c r="B475" s="2">
        <v>64.67</v>
      </c>
      <c r="C475" s="2">
        <v>9.7200000000000006</v>
      </c>
      <c r="D475">
        <f t="shared" si="14"/>
        <v>628.59240000000011</v>
      </c>
      <c r="G475" s="4">
        <v>44.613497894551557</v>
      </c>
      <c r="H475">
        <f t="shared" si="15"/>
        <v>2885.1549088406491</v>
      </c>
    </row>
    <row r="476" spans="1:8" x14ac:dyDescent="0.25">
      <c r="A476" s="3">
        <v>41752.791666666664</v>
      </c>
      <c r="B476" s="2">
        <v>86.13</v>
      </c>
      <c r="C476" s="2">
        <v>3.38</v>
      </c>
      <c r="D476">
        <f t="shared" si="14"/>
        <v>291.11939999999998</v>
      </c>
      <c r="G476" s="4">
        <v>44.608642394152433</v>
      </c>
      <c r="H476">
        <f t="shared" si="15"/>
        <v>3842.1423694083487</v>
      </c>
    </row>
    <row r="477" spans="1:8" x14ac:dyDescent="0.25">
      <c r="A477" s="3">
        <v>41752.833333333336</v>
      </c>
      <c r="B477" s="2">
        <v>46.42</v>
      </c>
      <c r="C477" s="2">
        <v>7.45</v>
      </c>
      <c r="D477">
        <f t="shared" si="14"/>
        <v>345.82900000000001</v>
      </c>
      <c r="G477" s="4">
        <v>44.603786443902884</v>
      </c>
      <c r="H477">
        <f t="shared" si="15"/>
        <v>2070.507766725972</v>
      </c>
    </row>
    <row r="478" spans="1:8" x14ac:dyDescent="0.25">
      <c r="A478" s="3">
        <v>41752.875</v>
      </c>
      <c r="B478" s="2">
        <v>26.62</v>
      </c>
      <c r="C478" s="2">
        <v>6.4</v>
      </c>
      <c r="D478">
        <f t="shared" si="14"/>
        <v>170.36800000000002</v>
      </c>
      <c r="G478" s="4">
        <v>44.598930042046462</v>
      </c>
      <c r="H478">
        <f t="shared" si="15"/>
        <v>1187.2235177192767</v>
      </c>
    </row>
    <row r="479" spans="1:8" x14ac:dyDescent="0.25">
      <c r="A479" s="3">
        <v>41752.916666666664</v>
      </c>
      <c r="B479" s="2">
        <v>10.8</v>
      </c>
      <c r="C479" s="2">
        <v>9.86</v>
      </c>
      <c r="D479">
        <f t="shared" si="14"/>
        <v>106.488</v>
      </c>
      <c r="G479" s="4">
        <v>44.594073203061178</v>
      </c>
      <c r="H479">
        <f t="shared" si="15"/>
        <v>481.61599059306076</v>
      </c>
    </row>
    <row r="480" spans="1:8" x14ac:dyDescent="0.25">
      <c r="A480" s="3">
        <v>41752.958333333336</v>
      </c>
      <c r="B480" s="2">
        <v>92.82</v>
      </c>
      <c r="C480" s="2">
        <v>1.47</v>
      </c>
      <c r="D480">
        <f t="shared" si="14"/>
        <v>136.44539999999998</v>
      </c>
      <c r="G480" s="4">
        <v>44.589215922910228</v>
      </c>
      <c r="H480">
        <f t="shared" si="15"/>
        <v>4138.7710219645269</v>
      </c>
    </row>
    <row r="481" spans="1:8" x14ac:dyDescent="0.25">
      <c r="A481" s="1">
        <v>41753</v>
      </c>
      <c r="B481" s="2">
        <v>40.15</v>
      </c>
      <c r="C481" s="2">
        <v>9.51</v>
      </c>
      <c r="D481">
        <f t="shared" si="14"/>
        <v>381.82649999999995</v>
      </c>
      <c r="G481" s="4">
        <v>44.584358199400633</v>
      </c>
      <c r="H481">
        <f t="shared" si="15"/>
        <v>1790.0619817059353</v>
      </c>
    </row>
    <row r="482" spans="1:8" x14ac:dyDescent="0.25">
      <c r="A482" s="3">
        <v>41753.041666666664</v>
      </c>
      <c r="B482" s="2">
        <v>10.36</v>
      </c>
      <c r="C482" s="2">
        <v>9.07</v>
      </c>
      <c r="D482">
        <f t="shared" si="14"/>
        <v>93.965199999999996</v>
      </c>
      <c r="G482" s="4">
        <v>44.579500036743752</v>
      </c>
      <c r="H482">
        <f t="shared" si="15"/>
        <v>461.84362038066524</v>
      </c>
    </row>
    <row r="483" spans="1:8" x14ac:dyDescent="0.25">
      <c r="A483" s="3">
        <v>41753.083333333336</v>
      </c>
      <c r="B483" s="2">
        <v>86.01</v>
      </c>
      <c r="C483" s="2">
        <v>4.32</v>
      </c>
      <c r="D483">
        <f t="shared" si="14"/>
        <v>371.56320000000005</v>
      </c>
      <c r="G483" s="4">
        <v>44.574641445555478</v>
      </c>
      <c r="H483">
        <f t="shared" si="15"/>
        <v>3833.8649107322271</v>
      </c>
    </row>
    <row r="484" spans="1:8" x14ac:dyDescent="0.25">
      <c r="A484" s="3">
        <v>41753.125</v>
      </c>
      <c r="B484" s="2">
        <v>2.2000000000000002</v>
      </c>
      <c r="C484" s="2">
        <v>2.54</v>
      </c>
      <c r="D484">
        <f t="shared" si="14"/>
        <v>5.588000000000001</v>
      </c>
      <c r="G484" s="4">
        <v>44.569782411183148</v>
      </c>
      <c r="H484">
        <f t="shared" si="15"/>
        <v>98.053521304602938</v>
      </c>
    </row>
    <row r="485" spans="1:8" x14ac:dyDescent="0.25">
      <c r="A485" s="3">
        <v>41753.166666666664</v>
      </c>
      <c r="B485" s="2">
        <v>96.64</v>
      </c>
      <c r="C485" s="2">
        <v>6.81</v>
      </c>
      <c r="D485">
        <f t="shared" si="14"/>
        <v>658.11839999999995</v>
      </c>
      <c r="G485" s="4">
        <v>44.564922962582791</v>
      </c>
      <c r="H485">
        <f t="shared" si="15"/>
        <v>4306.7541551040013</v>
      </c>
    </row>
    <row r="486" spans="1:8" x14ac:dyDescent="0.25">
      <c r="A486" s="3">
        <v>41753.208333333336</v>
      </c>
      <c r="B486" s="2">
        <v>29.06</v>
      </c>
      <c r="C486" s="2">
        <v>4.5599999999999996</v>
      </c>
      <c r="D486">
        <f t="shared" si="14"/>
        <v>132.5136</v>
      </c>
      <c r="G486" s="4">
        <v>44.560063075184431</v>
      </c>
      <c r="H486">
        <f t="shared" si="15"/>
        <v>1294.9154329648595</v>
      </c>
    </row>
    <row r="487" spans="1:8" x14ac:dyDescent="0.25">
      <c r="A487" s="3">
        <v>41753.25</v>
      </c>
      <c r="B487" s="2">
        <v>81.08</v>
      </c>
      <c r="C487" s="2">
        <v>4.13</v>
      </c>
      <c r="D487">
        <f t="shared" si="14"/>
        <v>334.86039999999997</v>
      </c>
      <c r="G487" s="4">
        <v>44.555202771801568</v>
      </c>
      <c r="H487">
        <f t="shared" si="15"/>
        <v>3612.5358407376712</v>
      </c>
    </row>
    <row r="488" spans="1:8" x14ac:dyDescent="0.25">
      <c r="A488" s="3">
        <v>41753.291666666664</v>
      </c>
      <c r="B488" s="2">
        <v>81.69</v>
      </c>
      <c r="C488" s="2">
        <v>9.07</v>
      </c>
      <c r="D488">
        <f t="shared" si="14"/>
        <v>740.92830000000004</v>
      </c>
      <c r="G488" s="4">
        <v>44.550342041905701</v>
      </c>
      <c r="H488">
        <f t="shared" si="15"/>
        <v>3639.3174414032765</v>
      </c>
    </row>
    <row r="489" spans="1:8" x14ac:dyDescent="0.25">
      <c r="A489" s="3">
        <v>41753.333333333336</v>
      </c>
      <c r="B489" s="2">
        <v>2.2599999999999998</v>
      </c>
      <c r="C489" s="2">
        <v>1.07</v>
      </c>
      <c r="D489">
        <f t="shared" si="14"/>
        <v>2.4182000000000001</v>
      </c>
      <c r="G489" s="4">
        <v>44.545480885409503</v>
      </c>
      <c r="H489">
        <f t="shared" si="15"/>
        <v>100.67278680102547</v>
      </c>
    </row>
    <row r="490" spans="1:8" x14ac:dyDescent="0.25">
      <c r="A490" s="3">
        <v>41753.375</v>
      </c>
      <c r="B490" s="2">
        <v>49.92</v>
      </c>
      <c r="C490" s="2">
        <v>2.67</v>
      </c>
      <c r="D490">
        <f t="shared" si="14"/>
        <v>133.28640000000001</v>
      </c>
      <c r="G490" s="4">
        <v>44.540619317489487</v>
      </c>
      <c r="H490">
        <f t="shared" si="15"/>
        <v>2223.4677163290753</v>
      </c>
    </row>
    <row r="491" spans="1:8" x14ac:dyDescent="0.25">
      <c r="A491" s="3">
        <v>41753.416666666664</v>
      </c>
      <c r="B491" s="2">
        <v>50.14</v>
      </c>
      <c r="C491" s="2">
        <v>8.0299999999999994</v>
      </c>
      <c r="D491">
        <f t="shared" si="14"/>
        <v>402.62419999999997</v>
      </c>
      <c r="G491" s="4">
        <v>44.535757337534449</v>
      </c>
      <c r="H491">
        <f t="shared" si="15"/>
        <v>2233.0228729039773</v>
      </c>
    </row>
    <row r="492" spans="1:8" x14ac:dyDescent="0.25">
      <c r="A492" s="3">
        <v>41753.458333333336</v>
      </c>
      <c r="B492" s="2">
        <v>71.83</v>
      </c>
      <c r="C492" s="2">
        <v>2.02</v>
      </c>
      <c r="D492">
        <f t="shared" si="14"/>
        <v>145.0966</v>
      </c>
      <c r="G492" s="4">
        <v>44.530894937645456</v>
      </c>
      <c r="H492">
        <f t="shared" si="15"/>
        <v>3198.654183371073</v>
      </c>
    </row>
    <row r="493" spans="1:8" x14ac:dyDescent="0.25">
      <c r="A493" s="3">
        <v>41753.5</v>
      </c>
      <c r="B493" s="2">
        <v>60.6</v>
      </c>
      <c r="C493" s="2">
        <v>0.83</v>
      </c>
      <c r="D493">
        <f t="shared" si="14"/>
        <v>50.298000000000002</v>
      </c>
      <c r="G493" s="4">
        <v>44.526032136511915</v>
      </c>
      <c r="H493">
        <f t="shared" si="15"/>
        <v>2698.2775474726222</v>
      </c>
    </row>
    <row r="494" spans="1:8" x14ac:dyDescent="0.25">
      <c r="A494" s="3">
        <v>41753.541666666664</v>
      </c>
      <c r="B494" s="2">
        <v>30.15</v>
      </c>
      <c r="C494" s="2">
        <v>8.39</v>
      </c>
      <c r="D494">
        <f t="shared" si="14"/>
        <v>252.95850000000002</v>
      </c>
      <c r="G494" s="4">
        <v>44.52116892141229</v>
      </c>
      <c r="H494">
        <f t="shared" si="15"/>
        <v>1342.3132429805805</v>
      </c>
    </row>
    <row r="495" spans="1:8" x14ac:dyDescent="0.25">
      <c r="A495" s="3">
        <v>41753.583333333336</v>
      </c>
      <c r="B495" s="2">
        <v>31.93</v>
      </c>
      <c r="C495" s="2">
        <v>9.27</v>
      </c>
      <c r="D495">
        <f t="shared" si="14"/>
        <v>295.99109999999996</v>
      </c>
      <c r="G495" s="4">
        <v>44.516305299100253</v>
      </c>
      <c r="H495">
        <f t="shared" si="15"/>
        <v>1421.4056282002712</v>
      </c>
    </row>
    <row r="496" spans="1:8" x14ac:dyDescent="0.25">
      <c r="A496" s="3">
        <v>41753.625</v>
      </c>
      <c r="B496" s="2">
        <v>57.85</v>
      </c>
      <c r="C496" s="2">
        <v>3.63</v>
      </c>
      <c r="D496">
        <f t="shared" si="14"/>
        <v>209.99549999999999</v>
      </c>
      <c r="G496" s="4">
        <v>44.511441279493155</v>
      </c>
      <c r="H496">
        <f t="shared" si="15"/>
        <v>2574.9868780186789</v>
      </c>
    </row>
    <row r="497" spans="1:8" x14ac:dyDescent="0.25">
      <c r="A497" s="3">
        <v>41753.666666666664</v>
      </c>
      <c r="B497" s="2">
        <v>53.54</v>
      </c>
      <c r="C497" s="2">
        <v>4.0199999999999996</v>
      </c>
      <c r="D497">
        <f t="shared" si="14"/>
        <v>215.23079999999999</v>
      </c>
      <c r="G497" s="4">
        <v>44.506576854692042</v>
      </c>
      <c r="H497">
        <f t="shared" si="15"/>
        <v>2382.8821248002118</v>
      </c>
    </row>
    <row r="498" spans="1:8" x14ac:dyDescent="0.25">
      <c r="A498" s="3">
        <v>41753.708333333336</v>
      </c>
      <c r="B498" s="2">
        <v>0.78</v>
      </c>
      <c r="C498" s="2">
        <v>1.1399999999999999</v>
      </c>
      <c r="D498">
        <f t="shared" si="14"/>
        <v>0.88919999999999999</v>
      </c>
      <c r="G498" s="4">
        <v>44.5017120369819</v>
      </c>
      <c r="H498">
        <f t="shared" si="15"/>
        <v>34.711335388845882</v>
      </c>
    </row>
    <row r="499" spans="1:8" x14ac:dyDescent="0.25">
      <c r="A499" s="3">
        <v>41753.75</v>
      </c>
      <c r="B499" s="2">
        <v>23.7</v>
      </c>
      <c r="C499" s="2">
        <v>1.71</v>
      </c>
      <c r="D499">
        <f t="shared" si="14"/>
        <v>40.527000000000001</v>
      </c>
      <c r="G499" s="4">
        <v>44.496846818201853</v>
      </c>
      <c r="H499">
        <f t="shared" si="15"/>
        <v>1054.5752695913839</v>
      </c>
    </row>
    <row r="500" spans="1:8" x14ac:dyDescent="0.25">
      <c r="A500" s="3">
        <v>41753.791666666664</v>
      </c>
      <c r="B500" s="2">
        <v>24.66</v>
      </c>
      <c r="C500" s="2">
        <v>0.82</v>
      </c>
      <c r="D500">
        <f t="shared" si="14"/>
        <v>20.2212</v>
      </c>
      <c r="G500" s="4">
        <v>44.491981213004514</v>
      </c>
      <c r="H500">
        <f t="shared" si="15"/>
        <v>1097.1722567126913</v>
      </c>
    </row>
    <row r="501" spans="1:8" x14ac:dyDescent="0.25">
      <c r="A501" s="3">
        <v>41753.833333333336</v>
      </c>
      <c r="B501" s="2">
        <v>43.87</v>
      </c>
      <c r="C501" s="2">
        <v>0.85</v>
      </c>
      <c r="D501">
        <f t="shared" si="14"/>
        <v>37.289499999999997</v>
      </c>
      <c r="G501" s="4">
        <v>44.487115210774057</v>
      </c>
      <c r="H501">
        <f t="shared" si="15"/>
        <v>1951.6497442966577</v>
      </c>
    </row>
    <row r="502" spans="1:8" x14ac:dyDescent="0.25">
      <c r="A502" s="3">
        <v>41753.875</v>
      </c>
      <c r="B502" s="2">
        <v>90.04</v>
      </c>
      <c r="C502" s="2">
        <v>3.81</v>
      </c>
      <c r="D502">
        <f t="shared" si="14"/>
        <v>343.05240000000003</v>
      </c>
      <c r="G502" s="4">
        <v>44.482248820020601</v>
      </c>
      <c r="H502">
        <f t="shared" si="15"/>
        <v>4005.1816837546553</v>
      </c>
    </row>
    <row r="503" spans="1:8" x14ac:dyDescent="0.25">
      <c r="A503" s="3">
        <v>41753.916666666664</v>
      </c>
      <c r="B503" s="2">
        <v>22.48</v>
      </c>
      <c r="C503" s="2">
        <v>2.12</v>
      </c>
      <c r="D503">
        <f t="shared" si="14"/>
        <v>47.657600000000002</v>
      </c>
      <c r="G503" s="4">
        <v>44.477382049254309</v>
      </c>
      <c r="H503">
        <f t="shared" si="15"/>
        <v>999.85154846723685</v>
      </c>
    </row>
    <row r="504" spans="1:8" x14ac:dyDescent="0.25">
      <c r="A504" s="3">
        <v>41753.958333333336</v>
      </c>
      <c r="B504" s="2">
        <v>72.680000000000007</v>
      </c>
      <c r="C504" s="2">
        <v>3.22</v>
      </c>
      <c r="D504">
        <f t="shared" si="14"/>
        <v>234.02960000000004</v>
      </c>
      <c r="G504" s="4">
        <v>44.472514891896111</v>
      </c>
      <c r="H504">
        <f t="shared" si="15"/>
        <v>3232.2623823430094</v>
      </c>
    </row>
    <row r="505" spans="1:8" x14ac:dyDescent="0.25">
      <c r="A505" s="1">
        <v>41754</v>
      </c>
      <c r="B505" s="2">
        <v>91.04</v>
      </c>
      <c r="C505" s="2">
        <v>8.9499999999999993</v>
      </c>
      <c r="D505">
        <f t="shared" si="14"/>
        <v>814.80799999999999</v>
      </c>
      <c r="G505" s="4">
        <v>44.467647352419348</v>
      </c>
      <c r="H505">
        <f t="shared" si="15"/>
        <v>4048.3346149642575</v>
      </c>
    </row>
    <row r="506" spans="1:8" x14ac:dyDescent="0.25">
      <c r="A506" s="3">
        <v>41754.041666666664</v>
      </c>
      <c r="B506" s="2">
        <v>60.61</v>
      </c>
      <c r="C506" s="2">
        <v>9.64</v>
      </c>
      <c r="D506">
        <f t="shared" si="14"/>
        <v>584.28039999999999</v>
      </c>
      <c r="G506" s="4">
        <v>44.46277943275512</v>
      </c>
      <c r="H506">
        <f t="shared" si="15"/>
        <v>2694.8890614192878</v>
      </c>
    </row>
    <row r="507" spans="1:8" x14ac:dyDescent="0.25">
      <c r="A507" s="3">
        <v>41754.083333333336</v>
      </c>
      <c r="B507" s="2">
        <v>47.48</v>
      </c>
      <c r="C507" s="2">
        <v>0.4</v>
      </c>
      <c r="D507">
        <f t="shared" si="14"/>
        <v>18.992000000000001</v>
      </c>
      <c r="G507" s="4">
        <v>44.457911145712281</v>
      </c>
      <c r="H507">
        <f t="shared" si="15"/>
        <v>2110.861621198419</v>
      </c>
    </row>
    <row r="508" spans="1:8" x14ac:dyDescent="0.25">
      <c r="A508" s="3">
        <v>41754.125</v>
      </c>
      <c r="B508" s="2">
        <v>73.27</v>
      </c>
      <c r="C508" s="2">
        <v>4.51</v>
      </c>
      <c r="D508">
        <f t="shared" si="14"/>
        <v>330.44769999999994</v>
      </c>
      <c r="G508" s="4">
        <v>44.453042476288957</v>
      </c>
      <c r="H508">
        <f t="shared" si="15"/>
        <v>3257.0744222376916</v>
      </c>
    </row>
    <row r="509" spans="1:8" x14ac:dyDescent="0.25">
      <c r="A509" s="3">
        <v>41754.166666666664</v>
      </c>
      <c r="B509" s="2">
        <v>25.62</v>
      </c>
      <c r="C509" s="2">
        <v>0.19</v>
      </c>
      <c r="D509">
        <f t="shared" si="14"/>
        <v>4.8677999999999999</v>
      </c>
      <c r="G509" s="4">
        <v>44.448173439661645</v>
      </c>
      <c r="H509">
        <f t="shared" si="15"/>
        <v>1138.7622035241313</v>
      </c>
    </row>
    <row r="510" spans="1:8" x14ac:dyDescent="0.25">
      <c r="A510" s="3">
        <v>41754.208333333336</v>
      </c>
      <c r="B510" s="2">
        <v>37.43</v>
      </c>
      <c r="C510" s="2">
        <v>7.23</v>
      </c>
      <c r="D510">
        <f t="shared" si="14"/>
        <v>270.6189</v>
      </c>
      <c r="G510" s="4">
        <v>44.443304029076664</v>
      </c>
      <c r="H510">
        <f t="shared" si="15"/>
        <v>1663.5128698083395</v>
      </c>
    </row>
    <row r="511" spans="1:8" x14ac:dyDescent="0.25">
      <c r="A511" s="3">
        <v>41754.25</v>
      </c>
      <c r="B511" s="2">
        <v>26.7</v>
      </c>
      <c r="C511" s="2">
        <v>5.8</v>
      </c>
      <c r="D511">
        <f t="shared" si="14"/>
        <v>154.85999999999999</v>
      </c>
      <c r="G511" s="4">
        <v>44.438434259448584</v>
      </c>
      <c r="H511">
        <f t="shared" si="15"/>
        <v>1186.5061947272773</v>
      </c>
    </row>
    <row r="512" spans="1:8" x14ac:dyDescent="0.25">
      <c r="A512" s="3">
        <v>41754.291666666664</v>
      </c>
      <c r="B512" s="2">
        <v>91.15</v>
      </c>
      <c r="C512" s="2">
        <v>4.0199999999999996</v>
      </c>
      <c r="D512">
        <f t="shared" si="14"/>
        <v>366.423</v>
      </c>
      <c r="G512" s="4">
        <v>44.433564124547608</v>
      </c>
      <c r="H512">
        <f t="shared" si="15"/>
        <v>4050.1193699525147</v>
      </c>
    </row>
    <row r="513" spans="1:8" x14ac:dyDescent="0.25">
      <c r="A513" s="3">
        <v>41754.333333333336</v>
      </c>
      <c r="B513" s="2">
        <v>91.32</v>
      </c>
      <c r="C513" s="2">
        <v>5.93</v>
      </c>
      <c r="D513">
        <f t="shared" si="14"/>
        <v>541.52759999999989</v>
      </c>
      <c r="G513" s="4">
        <v>44.428693624199113</v>
      </c>
      <c r="H513">
        <f t="shared" si="15"/>
        <v>4057.2283017618629</v>
      </c>
    </row>
    <row r="514" spans="1:8" x14ac:dyDescent="0.25">
      <c r="A514" s="3">
        <v>41754.375</v>
      </c>
      <c r="B514" s="2">
        <v>22.81</v>
      </c>
      <c r="C514" s="2">
        <v>6.86</v>
      </c>
      <c r="D514">
        <f t="shared" ref="D514:D577" si="16">B514*C514</f>
        <v>156.47659999999999</v>
      </c>
      <c r="G514" s="4">
        <v>44.423822766913219</v>
      </c>
      <c r="H514">
        <f t="shared" ref="H514:H577" si="17">B514*G514</f>
        <v>1013.3073973132905</v>
      </c>
    </row>
    <row r="515" spans="1:8" x14ac:dyDescent="0.25">
      <c r="A515" s="3">
        <v>41754.416666666664</v>
      </c>
      <c r="B515" s="2">
        <v>22.69</v>
      </c>
      <c r="C515" s="2">
        <v>8.16</v>
      </c>
      <c r="D515">
        <f t="shared" si="16"/>
        <v>185.15040000000002</v>
      </c>
      <c r="G515" s="4">
        <v>44.418951556988667</v>
      </c>
      <c r="H515">
        <f t="shared" si="17"/>
        <v>1007.8660108280729</v>
      </c>
    </row>
    <row r="516" spans="1:8" x14ac:dyDescent="0.25">
      <c r="A516" s="3">
        <v>41754.458333333336</v>
      </c>
      <c r="B516" s="2">
        <v>87.91</v>
      </c>
      <c r="C516" s="2">
        <v>3.75</v>
      </c>
      <c r="D516">
        <f t="shared" si="16"/>
        <v>329.66249999999997</v>
      </c>
      <c r="G516" s="4">
        <v>44.414079985915315</v>
      </c>
      <c r="H516">
        <f t="shared" si="17"/>
        <v>3904.4417715618151</v>
      </c>
    </row>
    <row r="517" spans="1:8" x14ac:dyDescent="0.25">
      <c r="A517" s="3">
        <v>41754.5</v>
      </c>
      <c r="B517" s="2">
        <v>81.52</v>
      </c>
      <c r="C517" s="2">
        <v>2.8</v>
      </c>
      <c r="D517">
        <f t="shared" si="16"/>
        <v>228.25599999999997</v>
      </c>
      <c r="G517" s="4">
        <v>44.409208068433109</v>
      </c>
      <c r="H517">
        <f t="shared" si="17"/>
        <v>3620.238641738667</v>
      </c>
    </row>
    <row r="518" spans="1:8" x14ac:dyDescent="0.25">
      <c r="A518" s="3">
        <v>41754.541666666664</v>
      </c>
      <c r="B518" s="2">
        <v>39.29</v>
      </c>
      <c r="C518" s="2">
        <v>7.46</v>
      </c>
      <c r="D518">
        <f t="shared" si="16"/>
        <v>293.10339999999997</v>
      </c>
      <c r="G518" s="4">
        <v>44.404335800330628</v>
      </c>
      <c r="H518">
        <f t="shared" si="17"/>
        <v>1744.6463535949904</v>
      </c>
    </row>
    <row r="519" spans="1:8" x14ac:dyDescent="0.25">
      <c r="A519" s="3">
        <v>41754.583333333336</v>
      </c>
      <c r="B519" s="2">
        <v>26.31</v>
      </c>
      <c r="C519" s="2">
        <v>6.34</v>
      </c>
      <c r="D519">
        <f t="shared" si="16"/>
        <v>166.80539999999999</v>
      </c>
      <c r="G519" s="4">
        <v>44.399463183713593</v>
      </c>
      <c r="H519">
        <f t="shared" si="17"/>
        <v>1168.1498763635045</v>
      </c>
    </row>
    <row r="520" spans="1:8" x14ac:dyDescent="0.25">
      <c r="A520" s="3">
        <v>41754.625</v>
      </c>
      <c r="B520" s="2">
        <v>50.88</v>
      </c>
      <c r="C520" s="2">
        <v>3.32</v>
      </c>
      <c r="D520">
        <f t="shared" si="16"/>
        <v>168.92160000000001</v>
      </c>
      <c r="G520" s="4">
        <v>44.394590227092131</v>
      </c>
      <c r="H520">
        <f t="shared" si="17"/>
        <v>2258.7967507544477</v>
      </c>
    </row>
    <row r="521" spans="1:8" x14ac:dyDescent="0.25">
      <c r="A521" s="3">
        <v>41754.666666666664</v>
      </c>
      <c r="B521" s="2">
        <v>34.99</v>
      </c>
      <c r="C521" s="2">
        <v>6.89</v>
      </c>
      <c r="D521">
        <f t="shared" si="16"/>
        <v>241.08109999999999</v>
      </c>
      <c r="G521" s="4">
        <v>44.389716921868803</v>
      </c>
      <c r="H521">
        <f t="shared" si="17"/>
        <v>1553.1961950961895</v>
      </c>
    </row>
    <row r="522" spans="1:8" x14ac:dyDescent="0.25">
      <c r="A522" s="3">
        <v>41754.708333333336</v>
      </c>
      <c r="B522" s="2">
        <v>27.9</v>
      </c>
      <c r="C522" s="2">
        <v>9.86</v>
      </c>
      <c r="D522">
        <f t="shared" si="16"/>
        <v>275.09399999999999</v>
      </c>
      <c r="G522" s="4">
        <v>44.384843282958165</v>
      </c>
      <c r="H522">
        <f t="shared" si="17"/>
        <v>1238.3371275945328</v>
      </c>
    </row>
    <row r="523" spans="1:8" x14ac:dyDescent="0.25">
      <c r="A523" s="3">
        <v>41754.75</v>
      </c>
      <c r="B523" s="2">
        <v>13.63</v>
      </c>
      <c r="C523" s="2">
        <v>9.02</v>
      </c>
      <c r="D523">
        <f t="shared" si="16"/>
        <v>122.9426</v>
      </c>
      <c r="G523" s="4">
        <v>44.379969306148809</v>
      </c>
      <c r="H523">
        <f t="shared" si="17"/>
        <v>604.89898164280828</v>
      </c>
    </row>
    <row r="524" spans="1:8" x14ac:dyDescent="0.25">
      <c r="A524" s="3">
        <v>41754.791666666664</v>
      </c>
      <c r="B524" s="2">
        <v>95.27</v>
      </c>
      <c r="C524" s="2">
        <v>7.82</v>
      </c>
      <c r="D524">
        <f t="shared" si="16"/>
        <v>745.01139999999998</v>
      </c>
      <c r="G524" s="4">
        <v>44.375094991353436</v>
      </c>
      <c r="H524">
        <f t="shared" si="17"/>
        <v>4227.6152998262414</v>
      </c>
    </row>
    <row r="525" spans="1:8" x14ac:dyDescent="0.25">
      <c r="A525" s="3">
        <v>41754.833333333336</v>
      </c>
      <c r="B525" s="2">
        <v>72.19</v>
      </c>
      <c r="C525" s="2">
        <v>0.94</v>
      </c>
      <c r="D525">
        <f t="shared" si="16"/>
        <v>67.858599999999996</v>
      </c>
      <c r="G525" s="4">
        <v>44.370220351206264</v>
      </c>
      <c r="H525">
        <f t="shared" si="17"/>
        <v>3203.0862071535803</v>
      </c>
    </row>
    <row r="526" spans="1:8" x14ac:dyDescent="0.25">
      <c r="A526" s="3">
        <v>41754.875</v>
      </c>
      <c r="B526" s="2">
        <v>99.58</v>
      </c>
      <c r="C526" s="2">
        <v>0.76</v>
      </c>
      <c r="D526">
        <f t="shared" si="16"/>
        <v>75.680800000000005</v>
      </c>
      <c r="G526" s="4">
        <v>44.365345375178769</v>
      </c>
      <c r="H526">
        <f t="shared" si="17"/>
        <v>4417.9010924603017</v>
      </c>
    </row>
    <row r="527" spans="1:8" x14ac:dyDescent="0.25">
      <c r="A527" s="3">
        <v>41754.916666666664</v>
      </c>
      <c r="B527" s="2">
        <v>77.180000000000007</v>
      </c>
      <c r="C527" s="2">
        <v>0.27</v>
      </c>
      <c r="D527">
        <f t="shared" si="16"/>
        <v>20.838600000000003</v>
      </c>
      <c r="G527" s="4">
        <v>44.360470071693783</v>
      </c>
      <c r="H527">
        <f t="shared" si="17"/>
        <v>3423.7410801333262</v>
      </c>
    </row>
    <row r="528" spans="1:8" x14ac:dyDescent="0.25">
      <c r="A528" s="3">
        <v>41754.958333333336</v>
      </c>
      <c r="B528" s="2">
        <v>24.14</v>
      </c>
      <c r="C528" s="2">
        <v>9</v>
      </c>
      <c r="D528">
        <f t="shared" si="16"/>
        <v>217.26</v>
      </c>
      <c r="G528" s="4">
        <v>44.355594451367139</v>
      </c>
      <c r="H528">
        <f t="shared" si="17"/>
        <v>1070.7440500560028</v>
      </c>
    </row>
    <row r="529" spans="1:8" x14ac:dyDescent="0.25">
      <c r="A529" s="1">
        <v>41755</v>
      </c>
      <c r="B529" s="2">
        <v>7.47</v>
      </c>
      <c r="C529" s="2">
        <v>5.62</v>
      </c>
      <c r="D529">
        <f t="shared" si="16"/>
        <v>41.981400000000001</v>
      </c>
      <c r="G529" s="4">
        <v>44.35071850165194</v>
      </c>
      <c r="H529">
        <f t="shared" si="17"/>
        <v>331.29986720733996</v>
      </c>
    </row>
    <row r="530" spans="1:8" x14ac:dyDescent="0.25">
      <c r="A530" s="3">
        <v>41755.041666666664</v>
      </c>
      <c r="B530" s="2">
        <v>23.27</v>
      </c>
      <c r="C530" s="2">
        <v>3.09</v>
      </c>
      <c r="D530">
        <f t="shared" si="16"/>
        <v>71.904299999999992</v>
      </c>
      <c r="G530" s="4">
        <v>44.345842230621727</v>
      </c>
      <c r="H530">
        <f t="shared" si="17"/>
        <v>1031.9277487065676</v>
      </c>
    </row>
    <row r="531" spans="1:8" x14ac:dyDescent="0.25">
      <c r="A531" s="3">
        <v>41755.083333333336</v>
      </c>
      <c r="B531" s="2">
        <v>86.69</v>
      </c>
      <c r="C531" s="2">
        <v>9.6300000000000008</v>
      </c>
      <c r="D531">
        <f t="shared" si="16"/>
        <v>834.82470000000001</v>
      </c>
      <c r="G531" s="4">
        <v>44.340965644942877</v>
      </c>
      <c r="H531">
        <f t="shared" si="17"/>
        <v>3843.9183117600978</v>
      </c>
    </row>
    <row r="532" spans="1:8" x14ac:dyDescent="0.25">
      <c r="A532" s="3">
        <v>41755.125</v>
      </c>
      <c r="B532" s="2">
        <v>32.979999999999997</v>
      </c>
      <c r="C532" s="2">
        <v>5.46</v>
      </c>
      <c r="D532">
        <f t="shared" si="16"/>
        <v>180.07079999999999</v>
      </c>
      <c r="G532" s="4">
        <v>44.336088748564876</v>
      </c>
      <c r="H532">
        <f t="shared" si="17"/>
        <v>1462.2042069276695</v>
      </c>
    </row>
    <row r="533" spans="1:8" x14ac:dyDescent="0.25">
      <c r="A533" s="3">
        <v>41755.166666666664</v>
      </c>
      <c r="B533" s="2">
        <v>92.11</v>
      </c>
      <c r="C533" s="2">
        <v>4.3600000000000003</v>
      </c>
      <c r="D533">
        <f t="shared" si="16"/>
        <v>401.59960000000001</v>
      </c>
      <c r="G533" s="4">
        <v>44.331211531221136</v>
      </c>
      <c r="H533">
        <f t="shared" si="17"/>
        <v>4083.3478941407789</v>
      </c>
    </row>
    <row r="534" spans="1:8" x14ac:dyDescent="0.25">
      <c r="A534" s="3">
        <v>41755.208333333336</v>
      </c>
      <c r="B534" s="2">
        <v>11.62</v>
      </c>
      <c r="C534" s="2">
        <v>4.8499999999999996</v>
      </c>
      <c r="D534">
        <f t="shared" si="16"/>
        <v>56.356999999999992</v>
      </c>
      <c r="G534" s="4">
        <v>44.326334011775685</v>
      </c>
      <c r="H534">
        <f t="shared" si="17"/>
        <v>515.07200121683343</v>
      </c>
    </row>
    <row r="535" spans="1:8" x14ac:dyDescent="0.25">
      <c r="A535" s="3">
        <v>41755.25</v>
      </c>
      <c r="B535" s="2">
        <v>80.959999999999994</v>
      </c>
      <c r="C535" s="2">
        <v>1.65</v>
      </c>
      <c r="D535">
        <f t="shared" si="16"/>
        <v>133.58399999999997</v>
      </c>
      <c r="G535" s="4">
        <v>44.321456181543759</v>
      </c>
      <c r="H535">
        <f t="shared" si="17"/>
        <v>3588.2650924577824</v>
      </c>
    </row>
    <row r="536" spans="1:8" x14ac:dyDescent="0.25">
      <c r="A536" s="3">
        <v>41755.291666666664</v>
      </c>
      <c r="B536" s="2">
        <v>53.21</v>
      </c>
      <c r="C536" s="2">
        <v>6.86</v>
      </c>
      <c r="D536">
        <f t="shared" si="16"/>
        <v>365.0206</v>
      </c>
      <c r="G536" s="4">
        <v>44.316578041049254</v>
      </c>
      <c r="H536">
        <f t="shared" si="17"/>
        <v>2358.085117564231</v>
      </c>
    </row>
    <row r="537" spans="1:8" x14ac:dyDescent="0.25">
      <c r="A537" s="3">
        <v>41755.333333333336</v>
      </c>
      <c r="B537" s="2">
        <v>40.92</v>
      </c>
      <c r="C537" s="2">
        <v>6.39</v>
      </c>
      <c r="D537">
        <f t="shared" si="16"/>
        <v>261.47879999999998</v>
      </c>
      <c r="G537" s="4">
        <v>44.311699610825336</v>
      </c>
      <c r="H537">
        <f t="shared" si="17"/>
        <v>1813.2347480749729</v>
      </c>
    </row>
    <row r="538" spans="1:8" x14ac:dyDescent="0.25">
      <c r="A538" s="3">
        <v>41755.375</v>
      </c>
      <c r="B538" s="2">
        <v>6.59</v>
      </c>
      <c r="C538" s="2">
        <v>8.91</v>
      </c>
      <c r="D538">
        <f t="shared" si="16"/>
        <v>58.716900000000003</v>
      </c>
      <c r="G538" s="4">
        <v>44.306820865952801</v>
      </c>
      <c r="H538">
        <f t="shared" si="17"/>
        <v>291.98194950662895</v>
      </c>
    </row>
    <row r="539" spans="1:8" x14ac:dyDescent="0.25">
      <c r="A539" s="3">
        <v>41755.416666666664</v>
      </c>
      <c r="B539" s="2">
        <v>92.06</v>
      </c>
      <c r="C539" s="2">
        <v>2.58</v>
      </c>
      <c r="D539">
        <f t="shared" si="16"/>
        <v>237.51480000000001</v>
      </c>
      <c r="G539" s="4">
        <v>44.301941833543871</v>
      </c>
      <c r="H539">
        <f t="shared" si="17"/>
        <v>4078.4367651960488</v>
      </c>
    </row>
    <row r="540" spans="1:8" x14ac:dyDescent="0.25">
      <c r="A540" s="3">
        <v>41755.458333333336</v>
      </c>
      <c r="B540" s="2">
        <v>12.45</v>
      </c>
      <c r="C540" s="2">
        <v>3.92</v>
      </c>
      <c r="D540">
        <f t="shared" si="16"/>
        <v>48.803999999999995</v>
      </c>
      <c r="G540" s="4">
        <v>44.297062497014849</v>
      </c>
      <c r="H540">
        <f t="shared" si="17"/>
        <v>551.4984280878349</v>
      </c>
    </row>
    <row r="541" spans="1:8" x14ac:dyDescent="0.25">
      <c r="A541" s="3">
        <v>41755.5</v>
      </c>
      <c r="B541" s="2">
        <v>42.96</v>
      </c>
      <c r="C541" s="2">
        <v>2.2599999999999998</v>
      </c>
      <c r="D541">
        <f t="shared" si="16"/>
        <v>97.08959999999999</v>
      </c>
      <c r="G541" s="4">
        <v>44.292182873124069</v>
      </c>
      <c r="H541">
        <f t="shared" si="17"/>
        <v>1902.79217622941</v>
      </c>
    </row>
    <row r="542" spans="1:8" x14ac:dyDescent="0.25">
      <c r="A542" s="3">
        <v>41755.541666666664</v>
      </c>
      <c r="B542" s="2">
        <v>25.97</v>
      </c>
      <c r="C542" s="2">
        <v>6.25</v>
      </c>
      <c r="D542">
        <f t="shared" si="16"/>
        <v>162.3125</v>
      </c>
      <c r="G542" s="4">
        <v>44.287302959765825</v>
      </c>
      <c r="H542">
        <f t="shared" si="17"/>
        <v>1150.1412578651184</v>
      </c>
    </row>
    <row r="543" spans="1:8" x14ac:dyDescent="0.25">
      <c r="A543" s="3">
        <v>41755.583333333336</v>
      </c>
      <c r="B543" s="2">
        <v>46.52</v>
      </c>
      <c r="C543" s="2">
        <v>0.1</v>
      </c>
      <c r="D543">
        <f t="shared" si="16"/>
        <v>4.6520000000000001</v>
      </c>
      <c r="G543" s="4">
        <v>44.282422752554083</v>
      </c>
      <c r="H543">
        <f t="shared" si="17"/>
        <v>2060.018306448816</v>
      </c>
    </row>
    <row r="544" spans="1:8" x14ac:dyDescent="0.25">
      <c r="A544" s="3">
        <v>41755.625</v>
      </c>
      <c r="B544" s="2">
        <v>74.63</v>
      </c>
      <c r="C544" s="2">
        <v>3.77</v>
      </c>
      <c r="D544">
        <f t="shared" si="16"/>
        <v>281.35509999999999</v>
      </c>
      <c r="G544" s="4">
        <v>44.277542264472324</v>
      </c>
      <c r="H544">
        <f t="shared" si="17"/>
        <v>3304.4329791975692</v>
      </c>
    </row>
    <row r="545" spans="1:8" x14ac:dyDescent="0.25">
      <c r="A545" s="3">
        <v>41755.666666666664</v>
      </c>
      <c r="B545" s="2">
        <v>68.63</v>
      </c>
      <c r="C545" s="2">
        <v>8.8000000000000007</v>
      </c>
      <c r="D545">
        <f t="shared" si="16"/>
        <v>603.94399999999996</v>
      </c>
      <c r="G545" s="4">
        <v>44.272661497189702</v>
      </c>
      <c r="H545">
        <f t="shared" si="17"/>
        <v>3038.4327585521291</v>
      </c>
    </row>
    <row r="546" spans="1:8" x14ac:dyDescent="0.25">
      <c r="A546" s="3">
        <v>41755.708333333336</v>
      </c>
      <c r="B546" s="2">
        <v>26.65</v>
      </c>
      <c r="C546" s="2">
        <v>4.3</v>
      </c>
      <c r="D546">
        <f t="shared" si="16"/>
        <v>114.59499999999998</v>
      </c>
      <c r="G546" s="4">
        <v>44.267780440701557</v>
      </c>
      <c r="H546">
        <f t="shared" si="17"/>
        <v>1179.7363487446964</v>
      </c>
    </row>
    <row r="547" spans="1:8" x14ac:dyDescent="0.25">
      <c r="A547" s="3">
        <v>41755.75</v>
      </c>
      <c r="B547" s="2">
        <v>55.48</v>
      </c>
      <c r="C547" s="2">
        <v>4.96</v>
      </c>
      <c r="D547">
        <f t="shared" si="16"/>
        <v>275.18079999999998</v>
      </c>
      <c r="G547" s="4">
        <v>44.262899107118244</v>
      </c>
      <c r="H547">
        <f t="shared" si="17"/>
        <v>2455.70564246292</v>
      </c>
    </row>
    <row r="548" spans="1:8" x14ac:dyDescent="0.25">
      <c r="A548" s="3">
        <v>41755.791666666664</v>
      </c>
      <c r="B548" s="2">
        <v>11.88</v>
      </c>
      <c r="C548" s="2">
        <v>2.52</v>
      </c>
      <c r="D548">
        <f t="shared" si="16"/>
        <v>29.937600000000003</v>
      </c>
      <c r="G548" s="4">
        <v>44.258017503193457</v>
      </c>
      <c r="H548">
        <f t="shared" si="17"/>
        <v>525.78524793793827</v>
      </c>
    </row>
    <row r="549" spans="1:8" x14ac:dyDescent="0.25">
      <c r="A549" s="3">
        <v>41755.833333333336</v>
      </c>
      <c r="B549" s="2">
        <v>75.97</v>
      </c>
      <c r="C549" s="2">
        <v>7.81</v>
      </c>
      <c r="D549">
        <f t="shared" si="16"/>
        <v>593.32569999999998</v>
      </c>
      <c r="G549" s="4">
        <v>44.253135620155099</v>
      </c>
      <c r="H549">
        <f t="shared" si="17"/>
        <v>3361.9107130631828</v>
      </c>
    </row>
    <row r="550" spans="1:8" x14ac:dyDescent="0.25">
      <c r="A550" s="3">
        <v>41755.875</v>
      </c>
      <c r="B550" s="2">
        <v>25.84</v>
      </c>
      <c r="C550" s="2">
        <v>7.96</v>
      </c>
      <c r="D550">
        <f t="shared" si="16"/>
        <v>205.68639999999999</v>
      </c>
      <c r="G550" s="4">
        <v>44.248253475198105</v>
      </c>
      <c r="H550">
        <f t="shared" si="17"/>
        <v>1143.3748697991191</v>
      </c>
    </row>
    <row r="551" spans="1:8" x14ac:dyDescent="0.25">
      <c r="A551" s="3">
        <v>41755.916666666664</v>
      </c>
      <c r="B551" s="2">
        <v>96.18</v>
      </c>
      <c r="C551" s="2">
        <v>6</v>
      </c>
      <c r="D551">
        <f t="shared" si="16"/>
        <v>577.08000000000004</v>
      </c>
      <c r="G551" s="4">
        <v>44.243371046916138</v>
      </c>
      <c r="H551">
        <f t="shared" si="17"/>
        <v>4255.3274272923945</v>
      </c>
    </row>
    <row r="552" spans="1:8" x14ac:dyDescent="0.25">
      <c r="A552" s="3">
        <v>41755.958333333336</v>
      </c>
      <c r="B552" s="2">
        <v>31.2</v>
      </c>
      <c r="C552" s="2">
        <v>7.54</v>
      </c>
      <c r="D552">
        <f t="shared" si="16"/>
        <v>235.24799999999999</v>
      </c>
      <c r="G552" s="4">
        <v>44.23848837145546</v>
      </c>
      <c r="H552">
        <f t="shared" si="17"/>
        <v>1380.2408371894103</v>
      </c>
    </row>
    <row r="553" spans="1:8" x14ac:dyDescent="0.25">
      <c r="A553" s="1">
        <v>41756</v>
      </c>
      <c r="B553" s="2">
        <v>71.02</v>
      </c>
      <c r="C553" s="2">
        <v>6.15</v>
      </c>
      <c r="D553">
        <f t="shared" si="16"/>
        <v>436.77300000000002</v>
      </c>
      <c r="G553" s="4">
        <v>44.233605414775525</v>
      </c>
      <c r="H553">
        <f t="shared" si="17"/>
        <v>3141.4706565573574</v>
      </c>
    </row>
    <row r="554" spans="1:8" x14ac:dyDescent="0.25">
      <c r="A554" s="3">
        <v>41756.041666666664</v>
      </c>
      <c r="B554" s="2">
        <v>90.11</v>
      </c>
      <c r="C554" s="2">
        <v>1.28</v>
      </c>
      <c r="D554">
        <f t="shared" si="16"/>
        <v>115.3408</v>
      </c>
      <c r="G554" s="4">
        <v>44.228722202494062</v>
      </c>
      <c r="H554">
        <f t="shared" si="17"/>
        <v>3985.4501576667399</v>
      </c>
    </row>
    <row r="555" spans="1:8" x14ac:dyDescent="0.25">
      <c r="A555" s="3">
        <v>41756.083333333336</v>
      </c>
      <c r="B555" s="2">
        <v>76.81</v>
      </c>
      <c r="C555" s="2">
        <v>8.3699999999999992</v>
      </c>
      <c r="D555">
        <f t="shared" si="16"/>
        <v>642.89969999999994</v>
      </c>
      <c r="G555" s="4">
        <v>44.223838740666245</v>
      </c>
      <c r="H555">
        <f t="shared" si="17"/>
        <v>3396.8330536705744</v>
      </c>
    </row>
    <row r="556" spans="1:8" x14ac:dyDescent="0.25">
      <c r="A556" s="3">
        <v>41756.125</v>
      </c>
      <c r="B556" s="2">
        <v>55.69</v>
      </c>
      <c r="C556" s="2">
        <v>5.92</v>
      </c>
      <c r="D556">
        <f t="shared" si="16"/>
        <v>329.6848</v>
      </c>
      <c r="G556" s="4">
        <v>44.218955010340714</v>
      </c>
      <c r="H556">
        <f t="shared" si="17"/>
        <v>2462.5536045258741</v>
      </c>
    </row>
    <row r="557" spans="1:8" x14ac:dyDescent="0.25">
      <c r="A557" s="3">
        <v>41756.166666666664</v>
      </c>
      <c r="B557" s="2">
        <v>99.98</v>
      </c>
      <c r="C557" s="2">
        <v>1.06</v>
      </c>
      <c r="D557">
        <f t="shared" si="16"/>
        <v>105.97880000000001</v>
      </c>
      <c r="G557" s="4">
        <v>44.21407103274916</v>
      </c>
      <c r="H557">
        <f t="shared" si="17"/>
        <v>4420.5228218542616</v>
      </c>
    </row>
    <row r="558" spans="1:8" x14ac:dyDescent="0.25">
      <c r="A558" s="3">
        <v>41756.208333333336</v>
      </c>
      <c r="B558" s="2">
        <v>12.88</v>
      </c>
      <c r="C558" s="2">
        <v>8.7200000000000006</v>
      </c>
      <c r="D558">
        <f t="shared" si="16"/>
        <v>112.31360000000001</v>
      </c>
      <c r="G558" s="4">
        <v>44.20918680368019</v>
      </c>
      <c r="H558">
        <f t="shared" si="17"/>
        <v>569.41432603140083</v>
      </c>
    </row>
    <row r="559" spans="1:8" x14ac:dyDescent="0.25">
      <c r="A559" s="3">
        <v>41756.25</v>
      </c>
      <c r="B559" s="2">
        <v>62.19</v>
      </c>
      <c r="C559" s="2">
        <v>0.47</v>
      </c>
      <c r="D559">
        <f t="shared" si="16"/>
        <v>29.229299999999999</v>
      </c>
      <c r="G559" s="4">
        <v>44.204302324977547</v>
      </c>
      <c r="H559">
        <f t="shared" si="17"/>
        <v>2749.0655615903534</v>
      </c>
    </row>
    <row r="560" spans="1:8" x14ac:dyDescent="0.25">
      <c r="A560" s="3">
        <v>41756.291666666664</v>
      </c>
      <c r="B560" s="2">
        <v>77.739999999999995</v>
      </c>
      <c r="C560" s="2">
        <v>9.93</v>
      </c>
      <c r="D560">
        <f t="shared" si="16"/>
        <v>771.95819999999992</v>
      </c>
      <c r="G560" s="4">
        <v>44.199417597077804</v>
      </c>
      <c r="H560">
        <f t="shared" si="17"/>
        <v>3436.0627239968285</v>
      </c>
    </row>
    <row r="561" spans="1:8" x14ac:dyDescent="0.25">
      <c r="A561" s="3">
        <v>41756.333333333336</v>
      </c>
      <c r="B561" s="2">
        <v>74.94</v>
      </c>
      <c r="C561" s="2">
        <v>6.84</v>
      </c>
      <c r="D561">
        <f t="shared" si="16"/>
        <v>512.58960000000002</v>
      </c>
      <c r="G561" s="4">
        <v>44.194532627967227</v>
      </c>
      <c r="H561">
        <f t="shared" si="17"/>
        <v>3311.9382751398639</v>
      </c>
    </row>
    <row r="562" spans="1:8" x14ac:dyDescent="0.25">
      <c r="A562" s="3">
        <v>41756.375</v>
      </c>
      <c r="B562" s="2">
        <v>63.54</v>
      </c>
      <c r="C562" s="2">
        <v>2.4300000000000002</v>
      </c>
      <c r="D562">
        <f t="shared" si="16"/>
        <v>154.40220000000002</v>
      </c>
      <c r="G562" s="4">
        <v>44.189647415802042</v>
      </c>
      <c r="H562">
        <f t="shared" si="17"/>
        <v>2807.8101968000619</v>
      </c>
    </row>
    <row r="563" spans="1:8" x14ac:dyDescent="0.25">
      <c r="A563" s="3">
        <v>41756.416666666664</v>
      </c>
      <c r="B563" s="2">
        <v>73.03</v>
      </c>
      <c r="C563" s="2">
        <v>0.3</v>
      </c>
      <c r="D563">
        <f t="shared" si="16"/>
        <v>21.908999999999999</v>
      </c>
      <c r="G563" s="4">
        <v>44.18476197102347</v>
      </c>
      <c r="H563">
        <f t="shared" si="17"/>
        <v>3226.8131667438442</v>
      </c>
    </row>
    <row r="564" spans="1:8" x14ac:dyDescent="0.25">
      <c r="A564" s="3">
        <v>41756.458333333336</v>
      </c>
      <c r="B564" s="2">
        <v>99.48</v>
      </c>
      <c r="C564" s="2">
        <v>1.95</v>
      </c>
      <c r="D564">
        <f t="shared" si="16"/>
        <v>193.98599999999999</v>
      </c>
      <c r="G564" s="4">
        <v>44.179876278978888</v>
      </c>
      <c r="H564">
        <f t="shared" si="17"/>
        <v>4395.0140922328201</v>
      </c>
    </row>
    <row r="565" spans="1:8" x14ac:dyDescent="0.25">
      <c r="A565" s="3">
        <v>41756.5</v>
      </c>
      <c r="B565" s="2">
        <v>66.11</v>
      </c>
      <c r="C565" s="2">
        <v>5.01</v>
      </c>
      <c r="D565">
        <f t="shared" si="16"/>
        <v>331.21109999999999</v>
      </c>
      <c r="G565" s="4">
        <v>44.174990360463411</v>
      </c>
      <c r="H565">
        <f t="shared" si="17"/>
        <v>2920.4086127302362</v>
      </c>
    </row>
    <row r="566" spans="1:8" x14ac:dyDescent="0.25">
      <c r="A566" s="3">
        <v>41756.541666666664</v>
      </c>
      <c r="B566" s="2">
        <v>37.31</v>
      </c>
      <c r="C566" s="2">
        <v>9.3000000000000007</v>
      </c>
      <c r="D566">
        <f t="shared" si="16"/>
        <v>346.98300000000006</v>
      </c>
      <c r="G566" s="4">
        <v>44.170104205385073</v>
      </c>
      <c r="H566">
        <f t="shared" si="17"/>
        <v>1647.9865879029171</v>
      </c>
    </row>
    <row r="567" spans="1:8" x14ac:dyDescent="0.25">
      <c r="A567" s="3">
        <v>41756.583333333336</v>
      </c>
      <c r="B567" s="2">
        <v>15.76</v>
      </c>
      <c r="C567" s="2">
        <v>8.74</v>
      </c>
      <c r="D567">
        <f t="shared" si="16"/>
        <v>137.7424</v>
      </c>
      <c r="G567" s="4">
        <v>44.165217828134566</v>
      </c>
      <c r="H567">
        <f t="shared" si="17"/>
        <v>696.04383297140078</v>
      </c>
    </row>
    <row r="568" spans="1:8" x14ac:dyDescent="0.25">
      <c r="A568" s="3">
        <v>41756.625</v>
      </c>
      <c r="B568" s="2">
        <v>27.6</v>
      </c>
      <c r="C568" s="2">
        <v>3.24</v>
      </c>
      <c r="D568">
        <f t="shared" si="16"/>
        <v>89.424000000000007</v>
      </c>
      <c r="G568" s="4">
        <v>44.160331220376392</v>
      </c>
      <c r="H568">
        <f t="shared" si="17"/>
        <v>1218.8251416823884</v>
      </c>
    </row>
    <row r="569" spans="1:8" x14ac:dyDescent="0.25">
      <c r="A569" s="3">
        <v>41756.666666666664</v>
      </c>
      <c r="B569" s="2">
        <v>90.79</v>
      </c>
      <c r="C569" s="2">
        <v>8.7200000000000006</v>
      </c>
      <c r="D569">
        <f t="shared" si="16"/>
        <v>791.68880000000013</v>
      </c>
      <c r="G569" s="4">
        <v>44.155444382285154</v>
      </c>
      <c r="H569">
        <f t="shared" si="17"/>
        <v>4008.8727954676692</v>
      </c>
    </row>
    <row r="570" spans="1:8" x14ac:dyDescent="0.25">
      <c r="A570" s="3">
        <v>41756.708333333336</v>
      </c>
      <c r="B570" s="2">
        <v>74.37</v>
      </c>
      <c r="C570" s="2">
        <v>4.13</v>
      </c>
      <c r="D570">
        <f t="shared" si="16"/>
        <v>307.1481</v>
      </c>
      <c r="G570" s="4">
        <v>44.150557330357273</v>
      </c>
      <c r="H570">
        <f t="shared" si="17"/>
        <v>3283.4769486586706</v>
      </c>
    </row>
    <row r="571" spans="1:8" x14ac:dyDescent="0.25">
      <c r="A571" s="3">
        <v>41756.75</v>
      </c>
      <c r="B571" s="2">
        <v>70.209999999999994</v>
      </c>
      <c r="C571" s="2">
        <v>8.8699999999999992</v>
      </c>
      <c r="D571">
        <f t="shared" si="16"/>
        <v>622.76269999999988</v>
      </c>
      <c r="G571" s="4">
        <v>44.145670054500769</v>
      </c>
      <c r="H571">
        <f t="shared" si="17"/>
        <v>3099.4674945264987</v>
      </c>
    </row>
    <row r="572" spans="1:8" x14ac:dyDescent="0.25">
      <c r="A572" s="3">
        <v>41756.791666666664</v>
      </c>
      <c r="B572" s="2">
        <v>6.15</v>
      </c>
      <c r="C572" s="2">
        <v>4.07</v>
      </c>
      <c r="D572">
        <f t="shared" si="16"/>
        <v>25.030500000000004</v>
      </c>
      <c r="G572" s="4">
        <v>44.140782567000635</v>
      </c>
      <c r="H572">
        <f t="shared" si="17"/>
        <v>271.46581278705389</v>
      </c>
    </row>
    <row r="573" spans="1:8" x14ac:dyDescent="0.25">
      <c r="A573" s="3">
        <v>41756.833333333336</v>
      </c>
      <c r="B573" s="2">
        <v>22.91</v>
      </c>
      <c r="C573" s="2">
        <v>8.2200000000000006</v>
      </c>
      <c r="D573">
        <f t="shared" si="16"/>
        <v>188.32020000000003</v>
      </c>
      <c r="G573" s="4">
        <v>44.135894857415643</v>
      </c>
      <c r="H573">
        <f t="shared" si="17"/>
        <v>1011.1533511833924</v>
      </c>
    </row>
    <row r="574" spans="1:8" x14ac:dyDescent="0.25">
      <c r="A574" s="3">
        <v>41756.875</v>
      </c>
      <c r="B574" s="2">
        <v>96.19</v>
      </c>
      <c r="C574" s="2">
        <v>1.83</v>
      </c>
      <c r="D574">
        <f t="shared" si="16"/>
        <v>176.02770000000001</v>
      </c>
      <c r="G574" s="4">
        <v>44.131006942678766</v>
      </c>
      <c r="H574">
        <f t="shared" si="17"/>
        <v>4244.9615578162702</v>
      </c>
    </row>
    <row r="575" spans="1:8" x14ac:dyDescent="0.25">
      <c r="A575" s="3">
        <v>41756.916666666664</v>
      </c>
      <c r="B575" s="2">
        <v>27.65</v>
      </c>
      <c r="C575" s="2">
        <v>9.41</v>
      </c>
      <c r="D575">
        <f t="shared" si="16"/>
        <v>260.18649999999997</v>
      </c>
      <c r="G575" s="4">
        <v>44.126118814367182</v>
      </c>
      <c r="H575">
        <f t="shared" si="17"/>
        <v>1220.0871852172525</v>
      </c>
    </row>
    <row r="576" spans="1:8" x14ac:dyDescent="0.25">
      <c r="A576" s="3">
        <v>41756.958333333336</v>
      </c>
      <c r="B576" s="2">
        <v>46.14</v>
      </c>
      <c r="C576" s="2">
        <v>9.5299999999999994</v>
      </c>
      <c r="D576">
        <f t="shared" si="16"/>
        <v>439.71419999999995</v>
      </c>
      <c r="G576" s="4">
        <v>44.121230476604978</v>
      </c>
      <c r="H576">
        <f t="shared" si="17"/>
        <v>2035.7535741905538</v>
      </c>
    </row>
    <row r="577" spans="1:8" x14ac:dyDescent="0.25">
      <c r="A577" s="1">
        <v>41757</v>
      </c>
      <c r="B577" s="2">
        <v>45.84</v>
      </c>
      <c r="C577" s="2">
        <v>4.1100000000000003</v>
      </c>
      <c r="D577">
        <f t="shared" si="16"/>
        <v>188.40240000000003</v>
      </c>
      <c r="G577" s="4">
        <v>44.116341942026416</v>
      </c>
      <c r="H577">
        <f t="shared" si="17"/>
        <v>2022.293114622491</v>
      </c>
    </row>
    <row r="578" spans="1:8" x14ac:dyDescent="0.25">
      <c r="A578" s="3">
        <v>41757.041666666664</v>
      </c>
      <c r="B578" s="2">
        <v>2.88</v>
      </c>
      <c r="C578" s="2">
        <v>2.36</v>
      </c>
      <c r="D578">
        <f t="shared" ref="D578:D641" si="18">B578*C578</f>
        <v>6.7967999999999993</v>
      </c>
      <c r="G578" s="4">
        <v>44.111453200277566</v>
      </c>
      <c r="H578">
        <f t="shared" ref="H578:H641" si="19">B578*G578</f>
        <v>127.04098521679938</v>
      </c>
    </row>
    <row r="579" spans="1:8" x14ac:dyDescent="0.25">
      <c r="A579" s="3">
        <v>41757.083333333336</v>
      </c>
      <c r="B579" s="2">
        <v>6.44</v>
      </c>
      <c r="C579" s="2">
        <v>7.24</v>
      </c>
      <c r="D579">
        <f t="shared" si="18"/>
        <v>46.625600000000006</v>
      </c>
      <c r="G579" s="4">
        <v>44.106564257413609</v>
      </c>
      <c r="H579">
        <f t="shared" si="19"/>
        <v>284.04627381774367</v>
      </c>
    </row>
    <row r="580" spans="1:8" x14ac:dyDescent="0.25">
      <c r="A580" s="3">
        <v>41757.125</v>
      </c>
      <c r="B580" s="2">
        <v>66.16</v>
      </c>
      <c r="C580" s="2">
        <v>9.74</v>
      </c>
      <c r="D580">
        <f t="shared" si="18"/>
        <v>644.39839999999992</v>
      </c>
      <c r="G580" s="4">
        <v>44.101675117995235</v>
      </c>
      <c r="H580">
        <f t="shared" si="19"/>
        <v>2917.7668258065646</v>
      </c>
    </row>
    <row r="581" spans="1:8" x14ac:dyDescent="0.25">
      <c r="A581" s="3">
        <v>41757.166666666664</v>
      </c>
      <c r="B581" s="2">
        <v>33.119999999999997</v>
      </c>
      <c r="C581" s="2">
        <v>3.82</v>
      </c>
      <c r="D581">
        <f t="shared" si="18"/>
        <v>126.51839999999999</v>
      </c>
      <c r="G581" s="4">
        <v>44.096785785797259</v>
      </c>
      <c r="H581">
        <f t="shared" si="19"/>
        <v>1460.4855452256052</v>
      </c>
    </row>
    <row r="582" spans="1:8" x14ac:dyDescent="0.25">
      <c r="A582" s="3">
        <v>41757.208333333336</v>
      </c>
      <c r="B582" s="2">
        <v>66.38</v>
      </c>
      <c r="C582" s="2">
        <v>3.56</v>
      </c>
      <c r="D582">
        <f t="shared" si="18"/>
        <v>236.31279999999998</v>
      </c>
      <c r="G582" s="4">
        <v>44.091896256957547</v>
      </c>
      <c r="H582">
        <f t="shared" si="19"/>
        <v>2926.8200735368418</v>
      </c>
    </row>
    <row r="583" spans="1:8" x14ac:dyDescent="0.25">
      <c r="A583" s="3">
        <v>41757.25</v>
      </c>
      <c r="B583" s="2">
        <v>0.16</v>
      </c>
      <c r="C583" s="2">
        <v>8.16</v>
      </c>
      <c r="D583">
        <f t="shared" si="18"/>
        <v>1.3056000000000001</v>
      </c>
      <c r="G583" s="4">
        <v>44.087006541829986</v>
      </c>
      <c r="H583">
        <f t="shared" si="19"/>
        <v>7.053921046692798</v>
      </c>
    </row>
    <row r="584" spans="1:8" x14ac:dyDescent="0.25">
      <c r="A584" s="3">
        <v>41757.291666666664</v>
      </c>
      <c r="B584" s="2">
        <v>39.68</v>
      </c>
      <c r="C584" s="2">
        <v>9.99</v>
      </c>
      <c r="D584">
        <f t="shared" si="18"/>
        <v>396.40320000000003</v>
      </c>
      <c r="G584" s="4">
        <v>44.082116642607623</v>
      </c>
      <c r="H584">
        <f t="shared" si="19"/>
        <v>1749.1783883786704</v>
      </c>
    </row>
    <row r="585" spans="1:8" x14ac:dyDescent="0.25">
      <c r="A585" s="3">
        <v>41757.333333333336</v>
      </c>
      <c r="B585" s="2">
        <v>68.510000000000005</v>
      </c>
      <c r="C585" s="2">
        <v>9.3699999999999992</v>
      </c>
      <c r="D585">
        <f t="shared" si="18"/>
        <v>641.93870000000004</v>
      </c>
      <c r="G585" s="4">
        <v>44.077226550954904</v>
      </c>
      <c r="H585">
        <f t="shared" si="19"/>
        <v>3019.7307910059208</v>
      </c>
    </row>
    <row r="586" spans="1:8" x14ac:dyDescent="0.25">
      <c r="A586" s="3">
        <v>41757.375</v>
      </c>
      <c r="B586" s="2">
        <v>94.32</v>
      </c>
      <c r="C586" s="2">
        <v>9.3699999999999992</v>
      </c>
      <c r="D586">
        <f t="shared" si="18"/>
        <v>883.77839999999981</v>
      </c>
      <c r="G586" s="4">
        <v>44.072336279244169</v>
      </c>
      <c r="H586">
        <f t="shared" si="19"/>
        <v>4156.90275785831</v>
      </c>
    </row>
    <row r="587" spans="1:8" x14ac:dyDescent="0.25">
      <c r="A587" s="3">
        <v>41757.416666666664</v>
      </c>
      <c r="B587" s="2">
        <v>86.07</v>
      </c>
      <c r="C587" s="2">
        <v>6.41</v>
      </c>
      <c r="D587">
        <f t="shared" si="18"/>
        <v>551.70870000000002</v>
      </c>
      <c r="G587" s="4">
        <v>44.067445825544311</v>
      </c>
      <c r="H587">
        <f t="shared" si="19"/>
        <v>3792.8850622045984</v>
      </c>
    </row>
    <row r="588" spans="1:8" x14ac:dyDescent="0.25">
      <c r="A588" s="3">
        <v>41757.458333333336</v>
      </c>
      <c r="B588" s="2">
        <v>93.42</v>
      </c>
      <c r="C588" s="2">
        <v>8.1999999999999993</v>
      </c>
      <c r="D588">
        <f t="shared" si="18"/>
        <v>766.04399999999998</v>
      </c>
      <c r="G588" s="4">
        <v>44.062555202489584</v>
      </c>
      <c r="H588">
        <f t="shared" si="19"/>
        <v>4116.3239070165773</v>
      </c>
    </row>
    <row r="589" spans="1:8" x14ac:dyDescent="0.25">
      <c r="A589" s="3">
        <v>41757.5</v>
      </c>
      <c r="B589" s="2">
        <v>83.07</v>
      </c>
      <c r="C589" s="2">
        <v>5.76</v>
      </c>
      <c r="D589">
        <f t="shared" si="18"/>
        <v>478.48319999999995</v>
      </c>
      <c r="G589" s="4">
        <v>44.057664393408949</v>
      </c>
      <c r="H589">
        <f t="shared" si="19"/>
        <v>3659.870181160481</v>
      </c>
    </row>
    <row r="590" spans="1:8" x14ac:dyDescent="0.25">
      <c r="A590" s="3">
        <v>41757.541666666664</v>
      </c>
      <c r="B590" s="2">
        <v>13.05</v>
      </c>
      <c r="C590" s="2">
        <v>3.94</v>
      </c>
      <c r="D590">
        <f t="shared" si="18"/>
        <v>51.417000000000002</v>
      </c>
      <c r="G590" s="4">
        <v>44.052773416729906</v>
      </c>
      <c r="H590">
        <f t="shared" si="19"/>
        <v>574.88869308832534</v>
      </c>
    </row>
    <row r="591" spans="1:8" x14ac:dyDescent="0.25">
      <c r="A591" s="3">
        <v>41757.583333333336</v>
      </c>
      <c r="B591" s="2">
        <v>48.05</v>
      </c>
      <c r="C591" s="2">
        <v>0.42</v>
      </c>
      <c r="D591">
        <f t="shared" si="18"/>
        <v>20.180999999999997</v>
      </c>
      <c r="G591" s="4">
        <v>44.047882270957921</v>
      </c>
      <c r="H591">
        <f t="shared" si="19"/>
        <v>2116.5007431195281</v>
      </c>
    </row>
    <row r="592" spans="1:8" x14ac:dyDescent="0.25">
      <c r="A592" s="3">
        <v>41757.625</v>
      </c>
      <c r="B592" s="2">
        <v>58.04</v>
      </c>
      <c r="C592" s="2">
        <v>3.56</v>
      </c>
      <c r="D592">
        <f t="shared" si="18"/>
        <v>206.6224</v>
      </c>
      <c r="G592" s="4">
        <v>44.042990955569124</v>
      </c>
      <c r="H592">
        <f t="shared" si="19"/>
        <v>2556.2551950612319</v>
      </c>
    </row>
    <row r="593" spans="1:8" x14ac:dyDescent="0.25">
      <c r="A593" s="3">
        <v>41757.666666666664</v>
      </c>
      <c r="B593" s="2">
        <v>0.36</v>
      </c>
      <c r="C593" s="2">
        <v>1.42</v>
      </c>
      <c r="D593">
        <f t="shared" si="18"/>
        <v>0.51119999999999999</v>
      </c>
      <c r="G593" s="4">
        <v>44.038099473280418</v>
      </c>
      <c r="H593">
        <f t="shared" si="19"/>
        <v>15.853715810380949</v>
      </c>
    </row>
    <row r="594" spans="1:8" x14ac:dyDescent="0.25">
      <c r="A594" s="3">
        <v>41757.708333333336</v>
      </c>
      <c r="B594" s="2">
        <v>82.07</v>
      </c>
      <c r="C594" s="2">
        <v>3.49</v>
      </c>
      <c r="D594">
        <f t="shared" si="18"/>
        <v>286.42430000000002</v>
      </c>
      <c r="G594" s="4">
        <v>44.033207829710406</v>
      </c>
      <c r="H594">
        <f t="shared" si="19"/>
        <v>3613.8053665843327</v>
      </c>
    </row>
    <row r="595" spans="1:8" x14ac:dyDescent="0.25">
      <c r="A595" s="3">
        <v>41757.75</v>
      </c>
      <c r="B595" s="2">
        <v>77.09</v>
      </c>
      <c r="C595" s="2">
        <v>3.26</v>
      </c>
      <c r="D595">
        <f t="shared" si="18"/>
        <v>251.3134</v>
      </c>
      <c r="G595" s="4">
        <v>44.028316025382978</v>
      </c>
      <c r="H595">
        <f t="shared" si="19"/>
        <v>3394.142882396774</v>
      </c>
    </row>
    <row r="596" spans="1:8" x14ac:dyDescent="0.25">
      <c r="A596" s="3">
        <v>41757.791666666664</v>
      </c>
      <c r="B596" s="2">
        <v>64</v>
      </c>
      <c r="C596" s="2">
        <v>1.4</v>
      </c>
      <c r="D596">
        <f t="shared" si="18"/>
        <v>89.6</v>
      </c>
      <c r="G596" s="4">
        <v>44.023424062229203</v>
      </c>
      <c r="H596">
        <f t="shared" si="19"/>
        <v>2817.499139982669</v>
      </c>
    </row>
    <row r="597" spans="1:8" x14ac:dyDescent="0.25">
      <c r="A597" s="3">
        <v>41757.833333333336</v>
      </c>
      <c r="B597" s="2">
        <v>63.88</v>
      </c>
      <c r="C597" s="2">
        <v>0.57999999999999996</v>
      </c>
      <c r="D597">
        <f t="shared" si="18"/>
        <v>37.050399999999996</v>
      </c>
      <c r="G597" s="4">
        <v>44.018531946478895</v>
      </c>
      <c r="H597">
        <f t="shared" si="19"/>
        <v>2811.9038207410717</v>
      </c>
    </row>
    <row r="598" spans="1:8" x14ac:dyDescent="0.25">
      <c r="A598" s="3">
        <v>41757.875</v>
      </c>
      <c r="B598" s="2">
        <v>83.49</v>
      </c>
      <c r="C598" s="2">
        <v>4.32</v>
      </c>
      <c r="D598">
        <f t="shared" si="18"/>
        <v>360.67680000000001</v>
      </c>
      <c r="G598" s="4">
        <v>44.013639669796554</v>
      </c>
      <c r="H598">
        <f t="shared" si="19"/>
        <v>3674.6987760313141</v>
      </c>
    </row>
    <row r="599" spans="1:8" x14ac:dyDescent="0.25">
      <c r="A599" s="3">
        <v>41757.916666666664</v>
      </c>
      <c r="B599" s="2">
        <v>57.85</v>
      </c>
      <c r="C599" s="2">
        <v>8.27</v>
      </c>
      <c r="D599">
        <f t="shared" si="18"/>
        <v>478.41949999999997</v>
      </c>
      <c r="G599" s="4">
        <v>44.008747255519545</v>
      </c>
      <c r="H599">
        <f t="shared" si="19"/>
        <v>2545.9060287318057</v>
      </c>
    </row>
    <row r="600" spans="1:8" x14ac:dyDescent="0.25">
      <c r="A600" s="3">
        <v>41757.958333333336</v>
      </c>
      <c r="B600" s="2">
        <v>67.98</v>
      </c>
      <c r="C600" s="2">
        <v>1.06</v>
      </c>
      <c r="D600">
        <f t="shared" si="18"/>
        <v>72.058800000000005</v>
      </c>
      <c r="G600" s="4">
        <v>44.003854675837147</v>
      </c>
      <c r="H600">
        <f t="shared" si="19"/>
        <v>2991.3820408634092</v>
      </c>
    </row>
    <row r="601" spans="1:8" x14ac:dyDescent="0.25">
      <c r="A601" s="1">
        <v>41758</v>
      </c>
      <c r="B601" s="2">
        <v>12.68</v>
      </c>
      <c r="C601" s="2">
        <v>4.71</v>
      </c>
      <c r="D601">
        <f t="shared" si="18"/>
        <v>59.722799999999999</v>
      </c>
      <c r="G601" s="4">
        <v>43.998961967070237</v>
      </c>
      <c r="H601">
        <f t="shared" si="19"/>
        <v>557.90683774245053</v>
      </c>
    </row>
    <row r="602" spans="1:8" x14ac:dyDescent="0.25">
      <c r="A602" s="3">
        <v>41758.041666666664</v>
      </c>
      <c r="B602" s="2">
        <v>57.35</v>
      </c>
      <c r="C602" s="2">
        <v>1.3</v>
      </c>
      <c r="D602">
        <f t="shared" si="18"/>
        <v>74.555000000000007</v>
      </c>
      <c r="G602" s="4">
        <v>43.994069103601085</v>
      </c>
      <c r="H602">
        <f t="shared" si="19"/>
        <v>2523.0598630915224</v>
      </c>
    </row>
    <row r="603" spans="1:8" x14ac:dyDescent="0.25">
      <c r="A603" s="3">
        <v>41758.083333333336</v>
      </c>
      <c r="B603" s="2">
        <v>71.63</v>
      </c>
      <c r="C603" s="2">
        <v>5.49</v>
      </c>
      <c r="D603">
        <f t="shared" si="18"/>
        <v>393.24869999999999</v>
      </c>
      <c r="G603" s="4">
        <v>43.989176106574071</v>
      </c>
      <c r="H603">
        <f t="shared" si="19"/>
        <v>3150.9446845139005</v>
      </c>
    </row>
    <row r="604" spans="1:8" x14ac:dyDescent="0.25">
      <c r="A604" s="3">
        <v>41758.125</v>
      </c>
      <c r="B604" s="2">
        <v>48.29</v>
      </c>
      <c r="C604" s="2">
        <v>4.04</v>
      </c>
      <c r="D604">
        <f t="shared" si="18"/>
        <v>195.0916</v>
      </c>
      <c r="G604" s="4">
        <v>43.984282967566372</v>
      </c>
      <c r="H604">
        <f t="shared" si="19"/>
        <v>2124.0010245037802</v>
      </c>
    </row>
    <row r="605" spans="1:8" x14ac:dyDescent="0.25">
      <c r="A605" s="3">
        <v>41758.166666666664</v>
      </c>
      <c r="B605" s="2">
        <v>58.38</v>
      </c>
      <c r="C605" s="2">
        <v>0.93</v>
      </c>
      <c r="D605">
        <f t="shared" si="18"/>
        <v>54.293400000000005</v>
      </c>
      <c r="G605" s="4">
        <v>43.979389690876708</v>
      </c>
      <c r="H605">
        <f t="shared" si="19"/>
        <v>2567.5167701533824</v>
      </c>
    </row>
    <row r="606" spans="1:8" x14ac:dyDescent="0.25">
      <c r="A606" s="3">
        <v>41758.208333333336</v>
      </c>
      <c r="B606" s="2">
        <v>19.420000000000002</v>
      </c>
      <c r="C606" s="2">
        <v>5.37</v>
      </c>
      <c r="D606">
        <f t="shared" si="18"/>
        <v>104.28540000000001</v>
      </c>
      <c r="G606" s="4">
        <v>43.974496284840605</v>
      </c>
      <c r="H606">
        <f t="shared" si="19"/>
        <v>853.98471785160461</v>
      </c>
    </row>
    <row r="607" spans="1:8" x14ac:dyDescent="0.25">
      <c r="A607" s="3">
        <v>41758.25</v>
      </c>
      <c r="B607" s="2">
        <v>13</v>
      </c>
      <c r="C607" s="2">
        <v>3.4</v>
      </c>
      <c r="D607">
        <f t="shared" si="18"/>
        <v>44.199999999999996</v>
      </c>
      <c r="G607" s="4">
        <v>43.969602743140932</v>
      </c>
      <c r="H607">
        <f t="shared" si="19"/>
        <v>571.60483566083212</v>
      </c>
    </row>
    <row r="608" spans="1:8" x14ac:dyDescent="0.25">
      <c r="A608" s="3">
        <v>41758.291666666664</v>
      </c>
      <c r="B608" s="2">
        <v>40.4</v>
      </c>
      <c r="C608" s="2">
        <v>9.42</v>
      </c>
      <c r="D608">
        <f t="shared" si="18"/>
        <v>380.56799999999998</v>
      </c>
      <c r="G608" s="4">
        <v>43.964709074200506</v>
      </c>
      <c r="H608">
        <f t="shared" si="19"/>
        <v>1776.1742465977004</v>
      </c>
    </row>
    <row r="609" spans="1:8" x14ac:dyDescent="0.25">
      <c r="A609" s="3">
        <v>41758.333333333336</v>
      </c>
      <c r="B609" s="2">
        <v>3.29</v>
      </c>
      <c r="C609" s="2">
        <v>0.09</v>
      </c>
      <c r="D609">
        <f t="shared" si="18"/>
        <v>0.29609999999999997</v>
      </c>
      <c r="G609" s="4">
        <v>43.959815284336464</v>
      </c>
      <c r="H609">
        <f t="shared" si="19"/>
        <v>144.62779228546697</v>
      </c>
    </row>
    <row r="610" spans="1:8" x14ac:dyDescent="0.25">
      <c r="A610" s="3">
        <v>41758.375</v>
      </c>
      <c r="B610" s="2">
        <v>27.8</v>
      </c>
      <c r="C610" s="2">
        <v>8.9499999999999993</v>
      </c>
      <c r="D610">
        <f t="shared" si="18"/>
        <v>248.80999999999997</v>
      </c>
      <c r="G610" s="4">
        <v>43.954921365300599</v>
      </c>
      <c r="H610">
        <f t="shared" si="19"/>
        <v>1221.9468139553567</v>
      </c>
    </row>
    <row r="611" spans="1:8" x14ac:dyDescent="0.25">
      <c r="A611" s="3">
        <v>41758.416666666664</v>
      </c>
      <c r="B611" s="2">
        <v>31.12</v>
      </c>
      <c r="C611" s="2">
        <v>9.2799999999999994</v>
      </c>
      <c r="D611">
        <f t="shared" si="18"/>
        <v>288.79359999999997</v>
      </c>
      <c r="G611" s="4">
        <v>43.950027325166488</v>
      </c>
      <c r="H611">
        <f t="shared" si="19"/>
        <v>1367.7248503591811</v>
      </c>
    </row>
    <row r="612" spans="1:8" x14ac:dyDescent="0.25">
      <c r="A612" s="3">
        <v>41758.458333333336</v>
      </c>
      <c r="B612" s="2">
        <v>10.06</v>
      </c>
      <c r="C612" s="2">
        <v>2.13</v>
      </c>
      <c r="D612">
        <f t="shared" si="18"/>
        <v>21.427800000000001</v>
      </c>
      <c r="G612" s="4">
        <v>43.945133168494799</v>
      </c>
      <c r="H612">
        <f t="shared" si="19"/>
        <v>442.0880396750577</v>
      </c>
    </row>
    <row r="613" spans="1:8" x14ac:dyDescent="0.25">
      <c r="A613" s="3">
        <v>41758.5</v>
      </c>
      <c r="B613" s="2">
        <v>8.27</v>
      </c>
      <c r="C613" s="2">
        <v>9.4499999999999993</v>
      </c>
      <c r="D613">
        <f t="shared" si="18"/>
        <v>78.151499999999984</v>
      </c>
      <c r="G613" s="4">
        <v>43.940238893092506</v>
      </c>
      <c r="H613">
        <f t="shared" si="19"/>
        <v>363.38577564587501</v>
      </c>
    </row>
    <row r="614" spans="1:8" x14ac:dyDescent="0.25">
      <c r="A614" s="3">
        <v>41758.541666666664</v>
      </c>
      <c r="B614" s="2">
        <v>75.010000000000005</v>
      </c>
      <c r="C614" s="2">
        <v>3.04</v>
      </c>
      <c r="D614">
        <f t="shared" si="18"/>
        <v>228.03040000000001</v>
      </c>
      <c r="G614" s="4">
        <v>43.935344505014797</v>
      </c>
      <c r="H614">
        <f t="shared" si="19"/>
        <v>3295.5901913211601</v>
      </c>
    </row>
    <row r="615" spans="1:8" x14ac:dyDescent="0.25">
      <c r="A615" s="3">
        <v>41758.583333333336</v>
      </c>
      <c r="B615" s="2">
        <v>92.48</v>
      </c>
      <c r="C615" s="2">
        <v>4.08</v>
      </c>
      <c r="D615">
        <f t="shared" si="18"/>
        <v>377.3184</v>
      </c>
      <c r="G615" s="4">
        <v>43.930450008822326</v>
      </c>
      <c r="H615">
        <f t="shared" si="19"/>
        <v>4062.6880168158891</v>
      </c>
    </row>
    <row r="616" spans="1:8" x14ac:dyDescent="0.25">
      <c r="A616" s="3">
        <v>41758.625</v>
      </c>
      <c r="B616" s="2">
        <v>91.08</v>
      </c>
      <c r="C616" s="2">
        <v>4.22</v>
      </c>
      <c r="D616">
        <f t="shared" si="18"/>
        <v>384.35759999999999</v>
      </c>
      <c r="G616" s="4">
        <v>43.925555396092264</v>
      </c>
      <c r="H616">
        <f t="shared" si="19"/>
        <v>4000.7395854760834</v>
      </c>
    </row>
    <row r="617" spans="1:8" x14ac:dyDescent="0.25">
      <c r="A617" s="3">
        <v>41758.666666666664</v>
      </c>
      <c r="B617" s="2">
        <v>15.51</v>
      </c>
      <c r="C617" s="2">
        <v>0.13</v>
      </c>
      <c r="D617">
        <f t="shared" si="18"/>
        <v>2.0163000000000002</v>
      </c>
      <c r="G617" s="4">
        <v>43.920660685339421</v>
      </c>
      <c r="H617">
        <f t="shared" si="19"/>
        <v>681.2094472296144</v>
      </c>
    </row>
    <row r="618" spans="1:8" x14ac:dyDescent="0.25">
      <c r="A618" s="3">
        <v>41758.708333333336</v>
      </c>
      <c r="B618" s="2">
        <v>17.34</v>
      </c>
      <c r="C618" s="2">
        <v>5.37</v>
      </c>
      <c r="D618">
        <f t="shared" si="18"/>
        <v>93.115800000000007</v>
      </c>
      <c r="G618" s="4">
        <v>43.915765864453434</v>
      </c>
      <c r="H618">
        <f t="shared" si="19"/>
        <v>761.49938008962249</v>
      </c>
    </row>
    <row r="619" spans="1:8" x14ac:dyDescent="0.25">
      <c r="A619" s="3">
        <v>41758.75</v>
      </c>
      <c r="B619" s="2">
        <v>30.11</v>
      </c>
      <c r="C619" s="2">
        <v>2.4500000000000002</v>
      </c>
      <c r="D619">
        <f t="shared" si="18"/>
        <v>73.769500000000008</v>
      </c>
      <c r="G619" s="4">
        <v>43.910870945806593</v>
      </c>
      <c r="H619">
        <f t="shared" si="19"/>
        <v>1322.1563241782364</v>
      </c>
    </row>
    <row r="620" spans="1:8" x14ac:dyDescent="0.25">
      <c r="A620" s="3">
        <v>41758.791666666664</v>
      </c>
      <c r="B620" s="2">
        <v>48.45</v>
      </c>
      <c r="C620" s="2">
        <v>6.17</v>
      </c>
      <c r="D620">
        <f t="shared" si="18"/>
        <v>298.93650000000002</v>
      </c>
      <c r="G620" s="4">
        <v>43.905975925187484</v>
      </c>
      <c r="H620">
        <f t="shared" si="19"/>
        <v>2127.2445335753337</v>
      </c>
    </row>
    <row r="621" spans="1:8" x14ac:dyDescent="0.25">
      <c r="A621" s="3">
        <v>41758.833333333336</v>
      </c>
      <c r="B621" s="2">
        <v>29.81</v>
      </c>
      <c r="C621" s="2">
        <v>9.75</v>
      </c>
      <c r="D621">
        <f t="shared" si="18"/>
        <v>290.64749999999998</v>
      </c>
      <c r="G621" s="4">
        <v>43.901080811193566</v>
      </c>
      <c r="H621">
        <f t="shared" si="19"/>
        <v>1308.6912189816801</v>
      </c>
    </row>
    <row r="622" spans="1:8" x14ac:dyDescent="0.25">
      <c r="A622" s="3">
        <v>41758.875</v>
      </c>
      <c r="B622" s="2">
        <v>99.8</v>
      </c>
      <c r="C622" s="2">
        <v>8.9499999999999993</v>
      </c>
      <c r="D622">
        <f t="shared" si="18"/>
        <v>893.20999999999992</v>
      </c>
      <c r="G622" s="4">
        <v>43.896185599264186</v>
      </c>
      <c r="H622">
        <f t="shared" si="19"/>
        <v>4380.8393228065652</v>
      </c>
    </row>
    <row r="623" spans="1:8" x14ac:dyDescent="0.25">
      <c r="A623" s="3">
        <v>41758.916666666664</v>
      </c>
      <c r="B623" s="2">
        <v>59.11</v>
      </c>
      <c r="C623" s="2">
        <v>0.53</v>
      </c>
      <c r="D623">
        <f t="shared" si="18"/>
        <v>31.328300000000002</v>
      </c>
      <c r="G623" s="4">
        <v>43.891290296153002</v>
      </c>
      <c r="H623">
        <f t="shared" si="19"/>
        <v>2594.4141694056038</v>
      </c>
    </row>
    <row r="624" spans="1:8" x14ac:dyDescent="0.25">
      <c r="A624" s="3">
        <v>41758.958333333336</v>
      </c>
      <c r="B624" s="2">
        <v>66.12</v>
      </c>
      <c r="C624" s="2">
        <v>6.31</v>
      </c>
      <c r="D624">
        <f t="shared" si="18"/>
        <v>417.21719999999999</v>
      </c>
      <c r="G624" s="4">
        <v>43.88639490370381</v>
      </c>
      <c r="H624">
        <f t="shared" si="19"/>
        <v>2901.7684310328959</v>
      </c>
    </row>
    <row r="625" spans="1:8" x14ac:dyDescent="0.25">
      <c r="A625" s="1">
        <v>41759</v>
      </c>
      <c r="B625" s="2">
        <v>48.84</v>
      </c>
      <c r="C625" s="2">
        <v>4.84</v>
      </c>
      <c r="D625">
        <f t="shared" si="18"/>
        <v>236.38560000000001</v>
      </c>
      <c r="G625" s="4">
        <v>43.881499428233703</v>
      </c>
      <c r="H625">
        <f t="shared" si="19"/>
        <v>2143.172432074934</v>
      </c>
    </row>
    <row r="626" spans="1:8" x14ac:dyDescent="0.25">
      <c r="A626" s="3">
        <v>41759.041666666664</v>
      </c>
      <c r="B626" s="2">
        <v>41.21</v>
      </c>
      <c r="C626" s="2">
        <v>7.85</v>
      </c>
      <c r="D626">
        <f t="shared" si="18"/>
        <v>323.49849999999998</v>
      </c>
      <c r="G626" s="4">
        <v>43.87660386570591</v>
      </c>
      <c r="H626">
        <f t="shared" si="19"/>
        <v>1808.1548453057405</v>
      </c>
    </row>
    <row r="627" spans="1:8" x14ac:dyDescent="0.25">
      <c r="A627" s="3">
        <v>41759.083333333336</v>
      </c>
      <c r="B627" s="2">
        <v>58.25</v>
      </c>
      <c r="C627" s="2">
        <v>0.25</v>
      </c>
      <c r="D627">
        <f t="shared" si="18"/>
        <v>14.5625</v>
      </c>
      <c r="G627" s="4">
        <v>43.871708219982587</v>
      </c>
      <c r="H627">
        <f t="shared" si="19"/>
        <v>2555.5270038139856</v>
      </c>
    </row>
    <row r="628" spans="1:8" x14ac:dyDescent="0.25">
      <c r="A628" s="3">
        <v>41759.125</v>
      </c>
      <c r="B628" s="2">
        <v>67.69</v>
      </c>
      <c r="C628" s="2">
        <v>3.39</v>
      </c>
      <c r="D628">
        <f t="shared" si="18"/>
        <v>229.4691</v>
      </c>
      <c r="G628" s="4">
        <v>43.866812497992044</v>
      </c>
      <c r="H628">
        <f t="shared" si="19"/>
        <v>2969.3445379890813</v>
      </c>
    </row>
    <row r="629" spans="1:8" x14ac:dyDescent="0.25">
      <c r="A629" s="3">
        <v>41759.166666666664</v>
      </c>
      <c r="B629" s="2">
        <v>31.88</v>
      </c>
      <c r="C629" s="2">
        <v>6.04</v>
      </c>
      <c r="D629">
        <f t="shared" si="18"/>
        <v>192.55519999999999</v>
      </c>
      <c r="G629" s="4">
        <v>43.861916692718665</v>
      </c>
      <c r="H629">
        <f t="shared" si="19"/>
        <v>1398.3179041638709</v>
      </c>
    </row>
    <row r="630" spans="1:8" x14ac:dyDescent="0.25">
      <c r="A630" s="3">
        <v>41759.208333333336</v>
      </c>
      <c r="B630" s="2">
        <v>26.41</v>
      </c>
      <c r="C630" s="2">
        <v>5.89</v>
      </c>
      <c r="D630">
        <f t="shared" si="18"/>
        <v>155.5549</v>
      </c>
      <c r="G630" s="4">
        <v>43.857020823724994</v>
      </c>
      <c r="H630">
        <f t="shared" si="19"/>
        <v>1158.2639199545772</v>
      </c>
    </row>
    <row r="631" spans="1:8" x14ac:dyDescent="0.25">
      <c r="A631" s="3">
        <v>41759.25</v>
      </c>
      <c r="B631" s="2">
        <v>43.09</v>
      </c>
      <c r="C631" s="2">
        <v>7.58</v>
      </c>
      <c r="D631">
        <f t="shared" si="18"/>
        <v>326.62220000000002</v>
      </c>
      <c r="G631" s="4">
        <v>43.852124873554182</v>
      </c>
      <c r="H631">
        <f t="shared" si="19"/>
        <v>1889.5880608014497</v>
      </c>
    </row>
    <row r="632" spans="1:8" x14ac:dyDescent="0.25">
      <c r="A632" s="3">
        <v>41759.291666666664</v>
      </c>
      <c r="B632" s="2">
        <v>67.010000000000005</v>
      </c>
      <c r="C632" s="2">
        <v>9.01</v>
      </c>
      <c r="D632">
        <f t="shared" si="18"/>
        <v>603.76010000000008</v>
      </c>
      <c r="G632" s="4">
        <v>43.847228855451661</v>
      </c>
      <c r="H632">
        <f t="shared" si="19"/>
        <v>2938.2028056038162</v>
      </c>
    </row>
    <row r="633" spans="1:8" x14ac:dyDescent="0.25">
      <c r="A633" s="3">
        <v>41759.333333333336</v>
      </c>
      <c r="B633" s="2">
        <v>85.51</v>
      </c>
      <c r="C633" s="2">
        <v>5.81</v>
      </c>
      <c r="D633">
        <f t="shared" si="18"/>
        <v>496.81310000000002</v>
      </c>
      <c r="G633" s="4">
        <v>43.842332773192297</v>
      </c>
      <c r="H633">
        <f t="shared" si="19"/>
        <v>3748.9578754356735</v>
      </c>
    </row>
    <row r="634" spans="1:8" x14ac:dyDescent="0.25">
      <c r="A634" s="3">
        <v>41759.375</v>
      </c>
      <c r="B634" s="2">
        <v>93.03</v>
      </c>
      <c r="C634" s="2">
        <v>8.16</v>
      </c>
      <c r="D634">
        <f t="shared" si="18"/>
        <v>759.12480000000005</v>
      </c>
      <c r="G634" s="4">
        <v>43.837436622826594</v>
      </c>
      <c r="H634">
        <f t="shared" si="19"/>
        <v>4078.196729021558</v>
      </c>
    </row>
    <row r="635" spans="1:8" x14ac:dyDescent="0.25">
      <c r="A635" s="3">
        <v>41759.416666666664</v>
      </c>
      <c r="B635" s="2">
        <v>13.81</v>
      </c>
      <c r="C635" s="2">
        <v>9.14</v>
      </c>
      <c r="D635">
        <f t="shared" si="18"/>
        <v>126.22340000000001</v>
      </c>
      <c r="G635" s="4">
        <v>43.83254041049706</v>
      </c>
      <c r="H635">
        <f t="shared" si="19"/>
        <v>605.32738306896442</v>
      </c>
    </row>
    <row r="636" spans="1:8" x14ac:dyDescent="0.25">
      <c r="A636" s="3">
        <v>41759.458333333336</v>
      </c>
      <c r="B636" s="2">
        <v>83.84</v>
      </c>
      <c r="C636" s="2">
        <v>7.91</v>
      </c>
      <c r="D636">
        <f t="shared" si="18"/>
        <v>663.17439999999999</v>
      </c>
      <c r="G636" s="4">
        <v>43.827644142782745</v>
      </c>
      <c r="H636">
        <f t="shared" si="19"/>
        <v>3674.5096849309057</v>
      </c>
    </row>
    <row r="637" spans="1:8" x14ac:dyDescent="0.25">
      <c r="A637" s="3">
        <v>41759.5</v>
      </c>
      <c r="B637" s="2">
        <v>62.38</v>
      </c>
      <c r="C637" s="2">
        <v>0.92</v>
      </c>
      <c r="D637">
        <f t="shared" si="18"/>
        <v>57.389600000000002</v>
      </c>
      <c r="G637" s="4">
        <v>43.822747810824268</v>
      </c>
      <c r="H637">
        <f t="shared" si="19"/>
        <v>2733.6630084392177</v>
      </c>
    </row>
    <row r="638" spans="1:8" x14ac:dyDescent="0.25">
      <c r="A638" s="3">
        <v>41759.541666666664</v>
      </c>
      <c r="B638" s="2">
        <v>8.98</v>
      </c>
      <c r="C638" s="2">
        <v>8.64</v>
      </c>
      <c r="D638">
        <f t="shared" si="18"/>
        <v>77.58720000000001</v>
      </c>
      <c r="G638" s="4">
        <v>43.817851429798125</v>
      </c>
      <c r="H638">
        <f t="shared" si="19"/>
        <v>393.48430583958719</v>
      </c>
    </row>
    <row r="639" spans="1:8" x14ac:dyDescent="0.25">
      <c r="A639" s="3">
        <v>41759.583333333336</v>
      </c>
      <c r="B639" s="2">
        <v>45.1</v>
      </c>
      <c r="C639" s="2">
        <v>8.4600000000000009</v>
      </c>
      <c r="D639">
        <f t="shared" si="18"/>
        <v>381.54600000000005</v>
      </c>
      <c r="G639" s="4">
        <v>43.812954997336675</v>
      </c>
      <c r="H639">
        <f t="shared" si="19"/>
        <v>1975.9642703798841</v>
      </c>
    </row>
    <row r="640" spans="1:8" x14ac:dyDescent="0.25">
      <c r="A640" s="3">
        <v>41759.625</v>
      </c>
      <c r="B640" s="2">
        <v>14.53</v>
      </c>
      <c r="C640" s="2">
        <v>3.2</v>
      </c>
      <c r="D640">
        <f t="shared" si="18"/>
        <v>46.496000000000002</v>
      </c>
      <c r="G640" s="4">
        <v>43.808058509315828</v>
      </c>
      <c r="H640">
        <f t="shared" si="19"/>
        <v>636.53109014035897</v>
      </c>
    </row>
    <row r="641" spans="1:8" x14ac:dyDescent="0.25">
      <c r="A641" s="3">
        <v>41759.666666666664</v>
      </c>
      <c r="B641" s="2">
        <v>22.36</v>
      </c>
      <c r="C641" s="2">
        <v>6.71</v>
      </c>
      <c r="D641">
        <f t="shared" si="18"/>
        <v>150.03559999999999</v>
      </c>
      <c r="G641" s="4">
        <v>43.803161974245711</v>
      </c>
      <c r="H641">
        <f t="shared" si="19"/>
        <v>979.43870174413405</v>
      </c>
    </row>
    <row r="642" spans="1:8" x14ac:dyDescent="0.25">
      <c r="A642" s="3">
        <v>41759.708333333336</v>
      </c>
      <c r="B642" s="2">
        <v>97.8</v>
      </c>
      <c r="C642" s="2">
        <v>3.26</v>
      </c>
      <c r="D642">
        <f t="shared" ref="D642:D705" si="20">B642*C642</f>
        <v>318.82799999999997</v>
      </c>
      <c r="G642" s="4">
        <v>43.798265402567552</v>
      </c>
      <c r="H642">
        <f t="shared" ref="H642:H705" si="21">B642*G642</f>
        <v>4283.4703563711064</v>
      </c>
    </row>
    <row r="643" spans="1:8" x14ac:dyDescent="0.25">
      <c r="A643" s="3">
        <v>41759.75</v>
      </c>
      <c r="B643" s="2">
        <v>40.200000000000003</v>
      </c>
      <c r="C643" s="2">
        <v>1.98</v>
      </c>
      <c r="D643">
        <f t="shared" si="20"/>
        <v>79.596000000000004</v>
      </c>
      <c r="G643" s="4">
        <v>43.793368773136983</v>
      </c>
      <c r="H643">
        <f t="shared" si="21"/>
        <v>1760.4934246801067</v>
      </c>
    </row>
    <row r="644" spans="1:8" x14ac:dyDescent="0.25">
      <c r="A644" s="3">
        <v>41759.791666666664</v>
      </c>
      <c r="B644" s="2">
        <v>89.25</v>
      </c>
      <c r="C644" s="2">
        <v>5.35</v>
      </c>
      <c r="D644">
        <f t="shared" si="20"/>
        <v>477.48749999999995</v>
      </c>
      <c r="G644" s="4">
        <v>43.7884721177142</v>
      </c>
      <c r="H644">
        <f t="shared" si="21"/>
        <v>3908.1211365059921</v>
      </c>
    </row>
    <row r="645" spans="1:8" x14ac:dyDescent="0.25">
      <c r="A645" s="3">
        <v>41759.833333333336</v>
      </c>
      <c r="B645" s="2">
        <v>94.93</v>
      </c>
      <c r="C645" s="2">
        <v>2.44</v>
      </c>
      <c r="D645">
        <f t="shared" si="20"/>
        <v>231.62920000000003</v>
      </c>
      <c r="G645" s="4">
        <v>43.783575419278939</v>
      </c>
      <c r="H645">
        <f t="shared" si="21"/>
        <v>4156.3748145521504</v>
      </c>
    </row>
    <row r="646" spans="1:8" x14ac:dyDescent="0.25">
      <c r="A646" s="3">
        <v>41759.875</v>
      </c>
      <c r="B646" s="2">
        <v>24.24</v>
      </c>
      <c r="C646" s="2">
        <v>4.04</v>
      </c>
      <c r="D646">
        <f t="shared" si="20"/>
        <v>97.929599999999994</v>
      </c>
      <c r="G646" s="4">
        <v>43.778678688534363</v>
      </c>
      <c r="H646">
        <f t="shared" si="21"/>
        <v>1061.1951714100728</v>
      </c>
    </row>
    <row r="647" spans="1:8" x14ac:dyDescent="0.25">
      <c r="A647" s="3">
        <v>41759.916666666664</v>
      </c>
      <c r="B647" s="2">
        <v>85.4</v>
      </c>
      <c r="C647" s="2">
        <v>7.15</v>
      </c>
      <c r="D647">
        <f t="shared" si="20"/>
        <v>610.61000000000013</v>
      </c>
      <c r="G647" s="4">
        <v>43.773781917144959</v>
      </c>
      <c r="H647">
        <f t="shared" si="21"/>
        <v>3738.2809757241798</v>
      </c>
    </row>
    <row r="648" spans="1:8" x14ac:dyDescent="0.25">
      <c r="A648" s="3">
        <v>41759.958333333336</v>
      </c>
      <c r="B648" s="2">
        <v>46.12</v>
      </c>
      <c r="C648" s="2">
        <v>1.43</v>
      </c>
      <c r="D648">
        <f t="shared" si="20"/>
        <v>65.951599999999999</v>
      </c>
      <c r="G648" s="4">
        <v>43.768885125731224</v>
      </c>
      <c r="H648">
        <f t="shared" si="21"/>
        <v>2018.6209819987239</v>
      </c>
    </row>
    <row r="649" spans="1:8" x14ac:dyDescent="0.25">
      <c r="A649" s="1">
        <v>41760</v>
      </c>
      <c r="B649" s="2">
        <v>29.2</v>
      </c>
      <c r="C649" s="2">
        <v>7.47</v>
      </c>
      <c r="D649">
        <f t="shared" si="20"/>
        <v>218.124</v>
      </c>
      <c r="G649" s="4">
        <v>43.763988295691057</v>
      </c>
      <c r="H649">
        <f t="shared" si="21"/>
        <v>1277.9084582341789</v>
      </c>
    </row>
    <row r="650" spans="1:8" x14ac:dyDescent="0.25">
      <c r="A650" s="3">
        <v>41760.041666666664</v>
      </c>
      <c r="B650" s="2">
        <v>40.01</v>
      </c>
      <c r="C650" s="2">
        <v>3.39</v>
      </c>
      <c r="D650">
        <f t="shared" si="20"/>
        <v>135.63390000000001</v>
      </c>
      <c r="G650" s="4">
        <v>43.759091452467551</v>
      </c>
      <c r="H650">
        <f t="shared" si="21"/>
        <v>1750.8012490132267</v>
      </c>
    </row>
    <row r="651" spans="1:8" x14ac:dyDescent="0.25">
      <c r="A651" s="3">
        <v>41760.083333333336</v>
      </c>
      <c r="B651" s="2">
        <v>16.940000000000001</v>
      </c>
      <c r="C651" s="2">
        <v>2.31</v>
      </c>
      <c r="D651">
        <f t="shared" si="20"/>
        <v>39.131400000000006</v>
      </c>
      <c r="G651" s="4">
        <v>43.754194578603865</v>
      </c>
      <c r="H651">
        <f t="shared" si="21"/>
        <v>741.19605616154956</v>
      </c>
    </row>
    <row r="652" spans="1:8" x14ac:dyDescent="0.25">
      <c r="A652" s="3">
        <v>41760.125</v>
      </c>
      <c r="B652" s="2">
        <v>57.11</v>
      </c>
      <c r="C652" s="2">
        <v>3.24</v>
      </c>
      <c r="D652">
        <f t="shared" si="20"/>
        <v>185.03640000000001</v>
      </c>
      <c r="G652" s="4">
        <v>43.749297683221329</v>
      </c>
      <c r="H652">
        <f t="shared" si="21"/>
        <v>2498.52239068877</v>
      </c>
    </row>
    <row r="653" spans="1:8" x14ac:dyDescent="0.25">
      <c r="A653" s="3">
        <v>41760.166666666664</v>
      </c>
      <c r="B653" s="2">
        <v>6.55</v>
      </c>
      <c r="C653" s="2">
        <v>2.0499999999999998</v>
      </c>
      <c r="D653">
        <f t="shared" si="20"/>
        <v>13.427499999999998</v>
      </c>
      <c r="G653" s="4">
        <v>43.74440077421891</v>
      </c>
      <c r="H653">
        <f t="shared" si="21"/>
        <v>286.52582507113385</v>
      </c>
    </row>
    <row r="654" spans="1:8" x14ac:dyDescent="0.25">
      <c r="A654" s="3">
        <v>41760.208333333336</v>
      </c>
      <c r="B654" s="2">
        <v>41.85</v>
      </c>
      <c r="C654" s="2">
        <v>5.27</v>
      </c>
      <c r="D654">
        <f t="shared" si="20"/>
        <v>220.54949999999999</v>
      </c>
      <c r="G654" s="4">
        <v>43.739503845628711</v>
      </c>
      <c r="H654">
        <f t="shared" si="21"/>
        <v>1830.4982359395617</v>
      </c>
    </row>
    <row r="655" spans="1:8" x14ac:dyDescent="0.25">
      <c r="A655" s="3">
        <v>41760.25</v>
      </c>
      <c r="B655" s="2">
        <v>74.78</v>
      </c>
      <c r="C655" s="2">
        <v>4.99</v>
      </c>
      <c r="D655">
        <f t="shared" si="20"/>
        <v>373.15219999999999</v>
      </c>
      <c r="G655" s="4">
        <v>43.734606909823057</v>
      </c>
      <c r="H655">
        <f t="shared" si="21"/>
        <v>3270.4739047165681</v>
      </c>
    </row>
    <row r="656" spans="1:8" x14ac:dyDescent="0.25">
      <c r="A656" s="3">
        <v>41760.291666666664</v>
      </c>
      <c r="B656" s="2">
        <v>86.54</v>
      </c>
      <c r="C656" s="2">
        <v>6.05</v>
      </c>
      <c r="D656">
        <f t="shared" si="20"/>
        <v>523.56700000000001</v>
      </c>
      <c r="G656" s="4">
        <v>43.729709956448026</v>
      </c>
      <c r="H656">
        <f t="shared" si="21"/>
        <v>3784.3690996310124</v>
      </c>
    </row>
    <row r="657" spans="1:8" x14ac:dyDescent="0.25">
      <c r="A657" s="3">
        <v>41760.333333333336</v>
      </c>
      <c r="B657" s="2">
        <v>38.94</v>
      </c>
      <c r="C657" s="2">
        <v>5.44</v>
      </c>
      <c r="D657">
        <f t="shared" si="20"/>
        <v>211.83359999999999</v>
      </c>
      <c r="G657" s="4">
        <v>43.724813004367675</v>
      </c>
      <c r="H657">
        <f t="shared" si="21"/>
        <v>1702.6442183900772</v>
      </c>
    </row>
    <row r="658" spans="1:8" x14ac:dyDescent="0.25">
      <c r="A658" s="3">
        <v>41760.375</v>
      </c>
      <c r="B658" s="2">
        <v>66.92</v>
      </c>
      <c r="C658" s="2">
        <v>4.7300000000000004</v>
      </c>
      <c r="D658">
        <f t="shared" si="20"/>
        <v>316.53160000000003</v>
      </c>
      <c r="G658" s="4">
        <v>43.71991603471794</v>
      </c>
      <c r="H658">
        <f t="shared" si="21"/>
        <v>2925.7367810433248</v>
      </c>
    </row>
    <row r="659" spans="1:8" x14ac:dyDescent="0.25">
      <c r="A659" s="3">
        <v>41760.416666666664</v>
      </c>
      <c r="B659" s="2">
        <v>90.18</v>
      </c>
      <c r="C659" s="2">
        <v>9.2100000000000009</v>
      </c>
      <c r="D659">
        <f t="shared" si="20"/>
        <v>830.55780000000016</v>
      </c>
      <c r="G659" s="4">
        <v>43.715019070661619</v>
      </c>
      <c r="H659">
        <f t="shared" si="21"/>
        <v>3942.2204197922651</v>
      </c>
    </row>
    <row r="660" spans="1:8" x14ac:dyDescent="0.25">
      <c r="A660" s="3">
        <v>41760.458333333336</v>
      </c>
      <c r="B660" s="2">
        <v>96.51</v>
      </c>
      <c r="C660" s="2">
        <v>1.55</v>
      </c>
      <c r="D660">
        <f t="shared" si="20"/>
        <v>149.59050000000002</v>
      </c>
      <c r="G660" s="4">
        <v>43.710122101495536</v>
      </c>
      <c r="H660">
        <f t="shared" si="21"/>
        <v>4218.4638840153348</v>
      </c>
    </row>
    <row r="661" spans="1:8" x14ac:dyDescent="0.25">
      <c r="A661" s="3">
        <v>41760.5</v>
      </c>
      <c r="B661" s="2">
        <v>6.43</v>
      </c>
      <c r="C661" s="2">
        <v>4</v>
      </c>
      <c r="D661">
        <f t="shared" si="20"/>
        <v>25.72</v>
      </c>
      <c r="G661" s="4">
        <v>43.705225135817145</v>
      </c>
      <c r="H661">
        <f t="shared" si="21"/>
        <v>281.0245976233042</v>
      </c>
    </row>
    <row r="662" spans="1:8" x14ac:dyDescent="0.25">
      <c r="A662" s="3">
        <v>41760.541666666664</v>
      </c>
      <c r="B662" s="2">
        <v>79.58</v>
      </c>
      <c r="C662" s="2">
        <v>9.2899999999999991</v>
      </c>
      <c r="D662">
        <f t="shared" si="20"/>
        <v>739.29819999999995</v>
      </c>
      <c r="G662" s="4">
        <v>43.700328173626453</v>
      </c>
      <c r="H662">
        <f t="shared" si="21"/>
        <v>3477.6721160571929</v>
      </c>
    </row>
    <row r="663" spans="1:8" x14ac:dyDescent="0.25">
      <c r="A663" s="3">
        <v>41760.583333333336</v>
      </c>
      <c r="B663" s="2">
        <v>28.05</v>
      </c>
      <c r="C663" s="2">
        <v>8.89</v>
      </c>
      <c r="D663">
        <f t="shared" si="20"/>
        <v>249.36450000000002</v>
      </c>
      <c r="G663" s="4">
        <v>43.695431221240568</v>
      </c>
      <c r="H663">
        <f t="shared" si="21"/>
        <v>1225.656845755798</v>
      </c>
    </row>
    <row r="664" spans="1:8" x14ac:dyDescent="0.25">
      <c r="A664" s="3">
        <v>41760.625</v>
      </c>
      <c r="B664" s="2">
        <v>0.24</v>
      </c>
      <c r="C664" s="2">
        <v>4.5599999999999996</v>
      </c>
      <c r="D664">
        <f t="shared" si="20"/>
        <v>1.0943999999999998</v>
      </c>
      <c r="G664" s="4">
        <v>43.690534272255071</v>
      </c>
      <c r="H664">
        <f t="shared" si="21"/>
        <v>10.485728225341218</v>
      </c>
    </row>
    <row r="665" spans="1:8" x14ac:dyDescent="0.25">
      <c r="A665" s="3">
        <v>41760.666666666664</v>
      </c>
      <c r="B665" s="2">
        <v>49.84</v>
      </c>
      <c r="C665" s="2">
        <v>4.84</v>
      </c>
      <c r="D665">
        <f t="shared" si="20"/>
        <v>241.22560000000001</v>
      </c>
      <c r="G665" s="4">
        <v>43.685637341409894</v>
      </c>
      <c r="H665">
        <f t="shared" si="21"/>
        <v>2177.2921650958692</v>
      </c>
    </row>
    <row r="666" spans="1:8" x14ac:dyDescent="0.25">
      <c r="A666" s="3">
        <v>41760.708333333336</v>
      </c>
      <c r="B666" s="2">
        <v>30.78</v>
      </c>
      <c r="C666" s="2">
        <v>2.08</v>
      </c>
      <c r="D666">
        <f t="shared" si="20"/>
        <v>64.022400000000005</v>
      </c>
      <c r="G666" s="4">
        <v>43.680740416158123</v>
      </c>
      <c r="H666">
        <f t="shared" si="21"/>
        <v>1344.493190009347</v>
      </c>
    </row>
    <row r="667" spans="1:8" x14ac:dyDescent="0.25">
      <c r="A667" s="3">
        <v>41760.75</v>
      </c>
      <c r="B667" s="2">
        <v>66.38</v>
      </c>
      <c r="C667" s="2">
        <v>1.22</v>
      </c>
      <c r="D667">
        <f t="shared" si="20"/>
        <v>80.983599999999996</v>
      </c>
      <c r="G667" s="4">
        <v>43.675843513345413</v>
      </c>
      <c r="H667">
        <f t="shared" si="21"/>
        <v>2899.2024924158682</v>
      </c>
    </row>
    <row r="668" spans="1:8" x14ac:dyDescent="0.25">
      <c r="A668" s="3">
        <v>41760.791666666664</v>
      </c>
      <c r="B668" s="2">
        <v>60.65</v>
      </c>
      <c r="C668" s="2">
        <v>7.16</v>
      </c>
      <c r="D668">
        <f t="shared" si="20"/>
        <v>434.25400000000002</v>
      </c>
      <c r="G668" s="4">
        <v>43.670946630866034</v>
      </c>
      <c r="H668">
        <f t="shared" si="21"/>
        <v>2648.6429131620248</v>
      </c>
    </row>
    <row r="669" spans="1:8" x14ac:dyDescent="0.25">
      <c r="A669" s="3">
        <v>41760.833333333336</v>
      </c>
      <c r="B669" s="2">
        <v>12.16</v>
      </c>
      <c r="C669" s="2">
        <v>5.38</v>
      </c>
      <c r="D669">
        <f t="shared" si="20"/>
        <v>65.4208</v>
      </c>
      <c r="G669" s="4">
        <v>43.666049764421281</v>
      </c>
      <c r="H669">
        <f t="shared" si="21"/>
        <v>530.97916513536279</v>
      </c>
    </row>
    <row r="670" spans="1:8" x14ac:dyDescent="0.25">
      <c r="A670" s="3">
        <v>41760.875</v>
      </c>
      <c r="B670" s="2">
        <v>71.930000000000007</v>
      </c>
      <c r="C670" s="2">
        <v>5.19</v>
      </c>
      <c r="D670">
        <f t="shared" si="20"/>
        <v>373.31670000000008</v>
      </c>
      <c r="G670" s="4">
        <v>43.661152928838419</v>
      </c>
      <c r="H670">
        <f t="shared" si="21"/>
        <v>3140.5467301713479</v>
      </c>
    </row>
    <row r="671" spans="1:8" x14ac:dyDescent="0.25">
      <c r="A671" s="3">
        <v>41760.916666666664</v>
      </c>
      <c r="B671" s="2">
        <v>33.42</v>
      </c>
      <c r="C671" s="2">
        <v>0.24</v>
      </c>
      <c r="D671">
        <f t="shared" si="20"/>
        <v>8.0207999999999995</v>
      </c>
      <c r="G671" s="4">
        <v>43.656256111395876</v>
      </c>
      <c r="H671">
        <f t="shared" si="21"/>
        <v>1458.9920792428502</v>
      </c>
    </row>
    <row r="672" spans="1:8" x14ac:dyDescent="0.25">
      <c r="A672" s="3">
        <v>41760.958333333336</v>
      </c>
      <c r="B672" s="2">
        <v>52.36</v>
      </c>
      <c r="C672" s="2">
        <v>3.59</v>
      </c>
      <c r="D672">
        <f t="shared" si="20"/>
        <v>187.97239999999999</v>
      </c>
      <c r="G672" s="4">
        <v>43.65135932911393</v>
      </c>
      <c r="H672">
        <f t="shared" si="21"/>
        <v>2285.5851744724055</v>
      </c>
    </row>
    <row r="673" spans="1:8" x14ac:dyDescent="0.25">
      <c r="A673" s="1">
        <v>41761</v>
      </c>
      <c r="B673" s="2">
        <v>87.69</v>
      </c>
      <c r="C673" s="2">
        <v>9.25</v>
      </c>
      <c r="D673">
        <f t="shared" si="20"/>
        <v>811.13249999999994</v>
      </c>
      <c r="G673" s="4">
        <v>43.646462573395155</v>
      </c>
      <c r="H673">
        <f t="shared" si="21"/>
        <v>3827.3583030610212</v>
      </c>
    </row>
    <row r="674" spans="1:8" x14ac:dyDescent="0.25">
      <c r="A674" s="3">
        <v>41761.041666666664</v>
      </c>
      <c r="B674" s="2">
        <v>52.43</v>
      </c>
      <c r="C674" s="2">
        <v>9.31</v>
      </c>
      <c r="D674">
        <f t="shared" si="20"/>
        <v>488.12330000000003</v>
      </c>
      <c r="G674" s="4">
        <v>43.641565859154092</v>
      </c>
      <c r="H674">
        <f t="shared" si="21"/>
        <v>2288.1272979954492</v>
      </c>
    </row>
    <row r="675" spans="1:8" x14ac:dyDescent="0.25">
      <c r="A675" s="3">
        <v>41761.083333333336</v>
      </c>
      <c r="B675" s="2">
        <v>78.11</v>
      </c>
      <c r="C675" s="2">
        <v>3.47</v>
      </c>
      <c r="D675">
        <f t="shared" si="20"/>
        <v>271.04169999999999</v>
      </c>
      <c r="G675" s="4">
        <v>43.636669169370492</v>
      </c>
      <c r="H675">
        <f t="shared" si="21"/>
        <v>3408.4602288195292</v>
      </c>
    </row>
    <row r="676" spans="1:8" x14ac:dyDescent="0.25">
      <c r="A676" s="3">
        <v>41761.125</v>
      </c>
      <c r="B676" s="2">
        <v>56.79</v>
      </c>
      <c r="C676" s="2">
        <v>3.54</v>
      </c>
      <c r="D676">
        <f t="shared" si="20"/>
        <v>201.03659999999999</v>
      </c>
      <c r="G676" s="4">
        <v>43.631772527207097</v>
      </c>
      <c r="H676">
        <f t="shared" si="21"/>
        <v>2477.8483618200912</v>
      </c>
    </row>
    <row r="677" spans="1:8" x14ac:dyDescent="0.25">
      <c r="A677" s="3">
        <v>41761.166666666664</v>
      </c>
      <c r="B677" s="2">
        <v>7.54</v>
      </c>
      <c r="C677" s="2">
        <v>6.46</v>
      </c>
      <c r="D677">
        <f t="shared" si="20"/>
        <v>48.708399999999997</v>
      </c>
      <c r="G677" s="4">
        <v>43.626875922222716</v>
      </c>
      <c r="H677">
        <f t="shared" si="21"/>
        <v>328.94664445355926</v>
      </c>
    </row>
    <row r="678" spans="1:8" x14ac:dyDescent="0.25">
      <c r="A678" s="3">
        <v>41761.208333333336</v>
      </c>
      <c r="B678" s="2">
        <v>88.72</v>
      </c>
      <c r="C678" s="2">
        <v>5.69</v>
      </c>
      <c r="D678">
        <f t="shared" si="20"/>
        <v>504.8168</v>
      </c>
      <c r="G678" s="4">
        <v>43.621979365120474</v>
      </c>
      <c r="H678">
        <f t="shared" si="21"/>
        <v>3870.1420092734884</v>
      </c>
    </row>
    <row r="679" spans="1:8" x14ac:dyDescent="0.25">
      <c r="A679" s="3">
        <v>41761.25</v>
      </c>
      <c r="B679" s="2">
        <v>8.83</v>
      </c>
      <c r="C679" s="2">
        <v>0.91</v>
      </c>
      <c r="D679">
        <f t="shared" si="20"/>
        <v>8.0353000000000012</v>
      </c>
      <c r="G679" s="4">
        <v>43.617082845022622</v>
      </c>
      <c r="H679">
        <f t="shared" si="21"/>
        <v>385.13884152154975</v>
      </c>
    </row>
    <row r="680" spans="1:8" x14ac:dyDescent="0.25">
      <c r="A680" s="3">
        <v>41761.291666666664</v>
      </c>
      <c r="B680" s="2">
        <v>78.72</v>
      </c>
      <c r="C680" s="2">
        <v>8.52</v>
      </c>
      <c r="D680">
        <f t="shared" si="20"/>
        <v>670.69439999999997</v>
      </c>
      <c r="G680" s="4">
        <v>43.612186383160839</v>
      </c>
      <c r="H680">
        <f t="shared" si="21"/>
        <v>3433.1513120824211</v>
      </c>
    </row>
    <row r="681" spans="1:8" x14ac:dyDescent="0.25">
      <c r="A681" s="3">
        <v>41761.333333333336</v>
      </c>
      <c r="B681" s="2">
        <v>62.73</v>
      </c>
      <c r="C681" s="2">
        <v>0.1</v>
      </c>
      <c r="D681">
        <f t="shared" si="20"/>
        <v>6.2729999999999997</v>
      </c>
      <c r="G681" s="4">
        <v>43.607289966988183</v>
      </c>
      <c r="H681">
        <f t="shared" si="21"/>
        <v>2735.4852996291688</v>
      </c>
    </row>
    <row r="682" spans="1:8" x14ac:dyDescent="0.25">
      <c r="A682" s="3">
        <v>41761.375</v>
      </c>
      <c r="B682" s="2">
        <v>16.79</v>
      </c>
      <c r="C682" s="2">
        <v>2.37</v>
      </c>
      <c r="D682">
        <f t="shared" si="20"/>
        <v>39.792299999999997</v>
      </c>
      <c r="G682" s="4">
        <v>43.602393608964292</v>
      </c>
      <c r="H682">
        <f t="shared" si="21"/>
        <v>732.08418869451043</v>
      </c>
    </row>
    <row r="683" spans="1:8" x14ac:dyDescent="0.25">
      <c r="A683" s="3">
        <v>41761.416666666664</v>
      </c>
      <c r="B683" s="2">
        <v>63.79</v>
      </c>
      <c r="C683" s="2">
        <v>1.64</v>
      </c>
      <c r="D683">
        <f t="shared" si="20"/>
        <v>104.61559999999999</v>
      </c>
      <c r="G683" s="4">
        <v>43.597497298822553</v>
      </c>
      <c r="H683">
        <f t="shared" si="21"/>
        <v>2781.0843526918907</v>
      </c>
    </row>
    <row r="684" spans="1:8" x14ac:dyDescent="0.25">
      <c r="A684" s="3">
        <v>41761.458333333336</v>
      </c>
      <c r="B684" s="2">
        <v>59.37</v>
      </c>
      <c r="C684" s="2">
        <v>4.2300000000000004</v>
      </c>
      <c r="D684">
        <f t="shared" si="20"/>
        <v>251.13510000000002</v>
      </c>
      <c r="G684" s="4">
        <v>43.592601055077765</v>
      </c>
      <c r="H684">
        <f t="shared" si="21"/>
        <v>2588.0927246399669</v>
      </c>
    </row>
    <row r="685" spans="1:8" x14ac:dyDescent="0.25">
      <c r="A685" s="3">
        <v>41761.5</v>
      </c>
      <c r="B685" s="2">
        <v>29.99</v>
      </c>
      <c r="C685" s="2">
        <v>0.46</v>
      </c>
      <c r="D685">
        <f t="shared" si="20"/>
        <v>13.795399999999999</v>
      </c>
      <c r="G685" s="4">
        <v>43.587704867637967</v>
      </c>
      <c r="H685">
        <f t="shared" si="21"/>
        <v>1307.1952689804625</v>
      </c>
    </row>
    <row r="686" spans="1:8" x14ac:dyDescent="0.25">
      <c r="A686" s="3">
        <v>41761.541666666664</v>
      </c>
      <c r="B686" s="2">
        <v>4.99</v>
      </c>
      <c r="C686" s="2">
        <v>3.25</v>
      </c>
      <c r="D686">
        <f t="shared" si="20"/>
        <v>16.217500000000001</v>
      </c>
      <c r="G686" s="4">
        <v>43.582808738434238</v>
      </c>
      <c r="H686">
        <f t="shared" si="21"/>
        <v>217.47821560478687</v>
      </c>
    </row>
    <row r="687" spans="1:8" x14ac:dyDescent="0.25">
      <c r="A687" s="3">
        <v>41761.583333333336</v>
      </c>
      <c r="B687" s="2">
        <v>64.790000000000006</v>
      </c>
      <c r="C687" s="2">
        <v>4.7</v>
      </c>
      <c r="D687">
        <f t="shared" si="20"/>
        <v>304.51300000000003</v>
      </c>
      <c r="G687" s="4">
        <v>43.577912686417925</v>
      </c>
      <c r="H687">
        <f t="shared" si="21"/>
        <v>2823.4129629530175</v>
      </c>
    </row>
    <row r="688" spans="1:8" x14ac:dyDescent="0.25">
      <c r="A688" s="3">
        <v>41761.625</v>
      </c>
      <c r="B688" s="2">
        <v>38.5</v>
      </c>
      <c r="C688" s="2">
        <v>0.83</v>
      </c>
      <c r="D688">
        <f t="shared" si="20"/>
        <v>31.954999999999998</v>
      </c>
      <c r="G688" s="4">
        <v>43.573016696849102</v>
      </c>
      <c r="H688">
        <f t="shared" si="21"/>
        <v>1677.5611428286904</v>
      </c>
    </row>
    <row r="689" spans="1:8" x14ac:dyDescent="0.25">
      <c r="A689" s="3">
        <v>41761.666666666664</v>
      </c>
      <c r="B689" s="2">
        <v>24.16</v>
      </c>
      <c r="C689" s="2">
        <v>8.91</v>
      </c>
      <c r="D689">
        <f t="shared" si="20"/>
        <v>215.26560000000001</v>
      </c>
      <c r="G689" s="4">
        <v>43.568120778150579</v>
      </c>
      <c r="H689">
        <f t="shared" si="21"/>
        <v>1052.6057980001181</v>
      </c>
    </row>
    <row r="690" spans="1:8" x14ac:dyDescent="0.25">
      <c r="A690" s="3">
        <v>41761.708333333336</v>
      </c>
      <c r="B690" s="2">
        <v>7.22</v>
      </c>
      <c r="C690" s="2">
        <v>1.8</v>
      </c>
      <c r="D690">
        <f t="shared" si="20"/>
        <v>12.996</v>
      </c>
      <c r="G690" s="4">
        <v>43.563224930322356</v>
      </c>
      <c r="H690">
        <f t="shared" si="21"/>
        <v>314.52648399692742</v>
      </c>
    </row>
    <row r="691" spans="1:8" x14ac:dyDescent="0.25">
      <c r="A691" s="3">
        <v>41761.75</v>
      </c>
      <c r="B691" s="2">
        <v>88.64</v>
      </c>
      <c r="C691" s="2">
        <v>2.86</v>
      </c>
      <c r="D691">
        <f t="shared" si="20"/>
        <v>253.5104</v>
      </c>
      <c r="G691" s="4">
        <v>43.558329163980304</v>
      </c>
      <c r="H691">
        <f t="shared" si="21"/>
        <v>3861.0102970952144</v>
      </c>
    </row>
    <row r="692" spans="1:8" x14ac:dyDescent="0.25">
      <c r="A692" s="3">
        <v>41761.791666666664</v>
      </c>
      <c r="B692" s="2">
        <v>69.63</v>
      </c>
      <c r="C692" s="2">
        <v>2.91</v>
      </c>
      <c r="D692">
        <f t="shared" si="20"/>
        <v>202.6233</v>
      </c>
      <c r="G692" s="4">
        <v>43.553433468421225</v>
      </c>
      <c r="H692">
        <f t="shared" si="21"/>
        <v>3032.6255724061698</v>
      </c>
    </row>
    <row r="693" spans="1:8" x14ac:dyDescent="0.25">
      <c r="A693" s="3">
        <v>41761.833333333336</v>
      </c>
      <c r="B693" s="2">
        <v>38.549999999999997</v>
      </c>
      <c r="C693" s="2">
        <v>3.84</v>
      </c>
      <c r="D693">
        <f t="shared" si="20"/>
        <v>148.03199999999998</v>
      </c>
      <c r="G693" s="4">
        <v>43.548537854435615</v>
      </c>
      <c r="H693">
        <f t="shared" si="21"/>
        <v>1678.7961342884928</v>
      </c>
    </row>
    <row r="694" spans="1:8" x14ac:dyDescent="0.25">
      <c r="A694" s="3">
        <v>41761.875</v>
      </c>
      <c r="B694" s="2">
        <v>60.06</v>
      </c>
      <c r="C694" s="2">
        <v>3.68</v>
      </c>
      <c r="D694">
        <f t="shared" si="20"/>
        <v>221.02080000000001</v>
      </c>
      <c r="G694" s="4">
        <v>43.543642330271673</v>
      </c>
      <c r="H694">
        <f t="shared" si="21"/>
        <v>2615.2311583561168</v>
      </c>
    </row>
    <row r="695" spans="1:8" x14ac:dyDescent="0.25">
      <c r="A695" s="3">
        <v>41761.916666666664</v>
      </c>
      <c r="B695" s="2">
        <v>46.8</v>
      </c>
      <c r="C695" s="2">
        <v>8.4499999999999993</v>
      </c>
      <c r="D695">
        <f t="shared" si="20"/>
        <v>395.45999999999992</v>
      </c>
      <c r="G695" s="4">
        <v>43.53874688320785</v>
      </c>
      <c r="H695">
        <f t="shared" si="21"/>
        <v>2037.6133541341273</v>
      </c>
    </row>
    <row r="696" spans="1:8" x14ac:dyDescent="0.25">
      <c r="A696" s="3">
        <v>41761.958333333336</v>
      </c>
      <c r="B696" s="2">
        <v>16.34</v>
      </c>
      <c r="C696" s="2">
        <v>1.27</v>
      </c>
      <c r="D696">
        <f t="shared" si="20"/>
        <v>20.751799999999999</v>
      </c>
      <c r="G696" s="4">
        <v>43.533851530264407</v>
      </c>
      <c r="H696">
        <f t="shared" si="21"/>
        <v>711.34313400452038</v>
      </c>
    </row>
    <row r="697" spans="1:8" x14ac:dyDescent="0.25">
      <c r="A697" s="1">
        <v>41762</v>
      </c>
      <c r="B697" s="2">
        <v>93.92</v>
      </c>
      <c r="C697" s="2">
        <v>6.08</v>
      </c>
      <c r="D697">
        <f t="shared" si="20"/>
        <v>571.03359999999998</v>
      </c>
      <c r="G697" s="4">
        <v>43.528956262931224</v>
      </c>
      <c r="H697">
        <f t="shared" si="21"/>
        <v>4088.2395722145006</v>
      </c>
    </row>
    <row r="698" spans="1:8" x14ac:dyDescent="0.25">
      <c r="A698" s="3">
        <v>41762.041666666664</v>
      </c>
      <c r="B698" s="2">
        <v>80.22</v>
      </c>
      <c r="C698" s="2">
        <v>1.74</v>
      </c>
      <c r="D698">
        <f t="shared" si="20"/>
        <v>139.58279999999999</v>
      </c>
      <c r="G698" s="4">
        <v>43.524061089718423</v>
      </c>
      <c r="H698">
        <f t="shared" si="21"/>
        <v>3491.5001806172118</v>
      </c>
    </row>
    <row r="699" spans="1:8" x14ac:dyDescent="0.25">
      <c r="A699" s="3">
        <v>41762.083333333336</v>
      </c>
      <c r="B699" s="2">
        <v>37.04</v>
      </c>
      <c r="C699" s="2">
        <v>4.9800000000000004</v>
      </c>
      <c r="D699">
        <f t="shared" si="20"/>
        <v>184.45920000000001</v>
      </c>
      <c r="G699" s="4">
        <v>43.519166010626023</v>
      </c>
      <c r="H699">
        <f t="shared" si="21"/>
        <v>1611.9499090335878</v>
      </c>
    </row>
    <row r="700" spans="1:8" x14ac:dyDescent="0.25">
      <c r="A700" s="3">
        <v>41762.125</v>
      </c>
      <c r="B700" s="2">
        <v>28.16</v>
      </c>
      <c r="C700" s="2">
        <v>1.6</v>
      </c>
      <c r="D700">
        <f t="shared" si="20"/>
        <v>45.056000000000004</v>
      </c>
      <c r="G700" s="4">
        <v>43.51427103811362</v>
      </c>
      <c r="H700">
        <f t="shared" si="21"/>
        <v>1225.3618724332796</v>
      </c>
    </row>
    <row r="701" spans="1:8" x14ac:dyDescent="0.25">
      <c r="A701" s="3">
        <v>41762.166666666664</v>
      </c>
      <c r="B701" s="2">
        <v>46.62</v>
      </c>
      <c r="C701" s="2">
        <v>8.64</v>
      </c>
      <c r="D701">
        <f t="shared" si="20"/>
        <v>402.79680000000002</v>
      </c>
      <c r="G701" s="4">
        <v>43.509376151298781</v>
      </c>
      <c r="H701">
        <f t="shared" si="21"/>
        <v>2028.407116173549</v>
      </c>
    </row>
    <row r="702" spans="1:8" x14ac:dyDescent="0.25">
      <c r="A702" s="3">
        <v>41762.208333333336</v>
      </c>
      <c r="B702" s="2">
        <v>47.39</v>
      </c>
      <c r="C702" s="2">
        <v>2.75</v>
      </c>
      <c r="D702">
        <f t="shared" si="20"/>
        <v>130.32249999999999</v>
      </c>
      <c r="G702" s="4">
        <v>43.504481375450005</v>
      </c>
      <c r="H702">
        <f t="shared" si="21"/>
        <v>2061.6773723825759</v>
      </c>
    </row>
    <row r="703" spans="1:8" x14ac:dyDescent="0.25">
      <c r="A703" s="3">
        <v>41762.25</v>
      </c>
      <c r="B703" s="2">
        <v>41.88</v>
      </c>
      <c r="C703" s="2">
        <v>0.9</v>
      </c>
      <c r="D703">
        <f t="shared" si="20"/>
        <v>37.692</v>
      </c>
      <c r="G703" s="4">
        <v>43.499586706093901</v>
      </c>
      <c r="H703">
        <f t="shared" si="21"/>
        <v>1821.7626912512126</v>
      </c>
    </row>
    <row r="704" spans="1:8" x14ac:dyDescent="0.25">
      <c r="A704" s="3">
        <v>41762.291666666664</v>
      </c>
      <c r="B704" s="2">
        <v>12.77</v>
      </c>
      <c r="C704" s="2">
        <v>6.3</v>
      </c>
      <c r="D704">
        <f t="shared" si="20"/>
        <v>80.450999999999993</v>
      </c>
      <c r="G704" s="4">
        <v>43.494692135331547</v>
      </c>
      <c r="H704">
        <f t="shared" si="21"/>
        <v>555.42721856818389</v>
      </c>
    </row>
    <row r="705" spans="1:8" x14ac:dyDescent="0.25">
      <c r="A705" s="3">
        <v>41762.333333333336</v>
      </c>
      <c r="B705" s="2">
        <v>35.85</v>
      </c>
      <c r="C705" s="2">
        <v>7.85</v>
      </c>
      <c r="D705">
        <f t="shared" si="20"/>
        <v>281.42250000000001</v>
      </c>
      <c r="G705" s="4">
        <v>43.48979768808217</v>
      </c>
      <c r="H705">
        <f t="shared" si="21"/>
        <v>1559.1092471177458</v>
      </c>
    </row>
    <row r="706" spans="1:8" x14ac:dyDescent="0.25">
      <c r="A706" s="3">
        <v>41762.375</v>
      </c>
      <c r="B706" s="2">
        <v>21.93</v>
      </c>
      <c r="C706" s="2">
        <v>2.5499999999999998</v>
      </c>
      <c r="D706">
        <f t="shared" ref="D706:D769" si="22">B706*C706</f>
        <v>55.921499999999995</v>
      </c>
      <c r="G706" s="4">
        <v>43.484903343201374</v>
      </c>
      <c r="H706">
        <f t="shared" ref="H706:H769" si="23">B706*G706</f>
        <v>953.62393031640613</v>
      </c>
    </row>
    <row r="707" spans="1:8" x14ac:dyDescent="0.25">
      <c r="A707" s="3">
        <v>41762.416666666664</v>
      </c>
      <c r="B707" s="2">
        <v>53.28</v>
      </c>
      <c r="C707" s="2">
        <v>1.22</v>
      </c>
      <c r="D707">
        <f t="shared" si="22"/>
        <v>65.001599999999996</v>
      </c>
      <c r="G707" s="4">
        <v>43.480009115603757</v>
      </c>
      <c r="H707">
        <f t="shared" si="23"/>
        <v>2316.6148856793684</v>
      </c>
    </row>
    <row r="708" spans="1:8" x14ac:dyDescent="0.25">
      <c r="A708" s="3">
        <v>41762.458333333336</v>
      </c>
      <c r="B708" s="2">
        <v>89.86</v>
      </c>
      <c r="C708" s="2">
        <v>0.87</v>
      </c>
      <c r="D708">
        <f t="shared" si="22"/>
        <v>78.178200000000004</v>
      </c>
      <c r="G708" s="4">
        <v>43.475115005376594</v>
      </c>
      <c r="H708">
        <f t="shared" si="23"/>
        <v>3906.6738343831407</v>
      </c>
    </row>
    <row r="709" spans="1:8" x14ac:dyDescent="0.25">
      <c r="A709" s="3">
        <v>41762.5</v>
      </c>
      <c r="B709" s="2">
        <v>97.52</v>
      </c>
      <c r="C709" s="2">
        <v>0.89</v>
      </c>
      <c r="D709">
        <f t="shared" si="22"/>
        <v>86.7928</v>
      </c>
      <c r="G709" s="4">
        <v>43.470221016382098</v>
      </c>
      <c r="H709">
        <f t="shared" si="23"/>
        <v>4239.2159535175824</v>
      </c>
    </row>
    <row r="710" spans="1:8" x14ac:dyDescent="0.25">
      <c r="A710" s="3">
        <v>41762.541666666664</v>
      </c>
      <c r="B710" s="2">
        <v>83.64</v>
      </c>
      <c r="C710" s="2">
        <v>8.86</v>
      </c>
      <c r="D710">
        <f t="shared" si="22"/>
        <v>741.05039999999997</v>
      </c>
      <c r="G710" s="4">
        <v>43.465327149056783</v>
      </c>
      <c r="H710">
        <f t="shared" si="23"/>
        <v>3635.4399627471093</v>
      </c>
    </row>
    <row r="711" spans="1:8" x14ac:dyDescent="0.25">
      <c r="A711" s="3">
        <v>41762.583333333336</v>
      </c>
      <c r="B711" s="2">
        <v>9.75</v>
      </c>
      <c r="C711" s="2">
        <v>8.0399999999999991</v>
      </c>
      <c r="D711">
        <f t="shared" si="22"/>
        <v>78.389999999999986</v>
      </c>
      <c r="G711" s="4">
        <v>43.460433405157133</v>
      </c>
      <c r="H711">
        <f t="shared" si="23"/>
        <v>423.73922570028202</v>
      </c>
    </row>
    <row r="712" spans="1:8" x14ac:dyDescent="0.25">
      <c r="A712" s="3">
        <v>41762.625</v>
      </c>
      <c r="B712" s="2">
        <v>16.11</v>
      </c>
      <c r="C712" s="2">
        <v>3.4</v>
      </c>
      <c r="D712">
        <f t="shared" si="22"/>
        <v>54.773999999999994</v>
      </c>
      <c r="G712" s="4">
        <v>43.455539789243808</v>
      </c>
      <c r="H712">
        <f t="shared" si="23"/>
        <v>700.0687460047177</v>
      </c>
    </row>
    <row r="713" spans="1:8" x14ac:dyDescent="0.25">
      <c r="A713" s="3">
        <v>41762.666666666664</v>
      </c>
      <c r="B713" s="2">
        <v>49.54</v>
      </c>
      <c r="C713" s="2">
        <v>5.27</v>
      </c>
      <c r="D713">
        <f t="shared" si="22"/>
        <v>261.07579999999996</v>
      </c>
      <c r="G713" s="4">
        <v>43.450646305091652</v>
      </c>
      <c r="H713">
        <f t="shared" si="23"/>
        <v>2152.5450179542404</v>
      </c>
    </row>
    <row r="714" spans="1:8" x14ac:dyDescent="0.25">
      <c r="A714" s="3">
        <v>41762.708333333336</v>
      </c>
      <c r="B714" s="2">
        <v>32.85</v>
      </c>
      <c r="C714" s="2">
        <v>5.03</v>
      </c>
      <c r="D714">
        <f t="shared" si="22"/>
        <v>165.2355</v>
      </c>
      <c r="G714" s="4">
        <v>43.445752948838503</v>
      </c>
      <c r="H714">
        <f t="shared" si="23"/>
        <v>1427.1929843693449</v>
      </c>
    </row>
    <row r="715" spans="1:8" x14ac:dyDescent="0.25">
      <c r="A715" s="3">
        <v>41762.75</v>
      </c>
      <c r="B715" s="2">
        <v>42.05</v>
      </c>
      <c r="C715" s="2">
        <v>2.2000000000000002</v>
      </c>
      <c r="D715">
        <f t="shared" si="22"/>
        <v>92.51</v>
      </c>
      <c r="G715" s="4">
        <v>43.440859728907192</v>
      </c>
      <c r="H715">
        <f t="shared" si="23"/>
        <v>1826.6881516005474</v>
      </c>
    </row>
    <row r="716" spans="1:8" x14ac:dyDescent="0.25">
      <c r="A716" s="3">
        <v>41762.791666666664</v>
      </c>
      <c r="B716" s="2">
        <v>34.880000000000003</v>
      </c>
      <c r="C716" s="2">
        <v>2.82</v>
      </c>
      <c r="D716">
        <f t="shared" si="22"/>
        <v>98.361599999999996</v>
      </c>
      <c r="G716" s="4">
        <v>43.43596664722881</v>
      </c>
      <c r="H716">
        <f t="shared" si="23"/>
        <v>1515.0465166553411</v>
      </c>
    </row>
    <row r="717" spans="1:8" x14ac:dyDescent="0.25">
      <c r="A717" s="3">
        <v>41762.833333333336</v>
      </c>
      <c r="B717" s="2">
        <v>85.59</v>
      </c>
      <c r="C717" s="2">
        <v>0.85</v>
      </c>
      <c r="D717">
        <f t="shared" si="22"/>
        <v>72.751500000000007</v>
      </c>
      <c r="G717" s="4">
        <v>43.431073703716017</v>
      </c>
      <c r="H717">
        <f t="shared" si="23"/>
        <v>3717.2655983010541</v>
      </c>
    </row>
    <row r="718" spans="1:8" x14ac:dyDescent="0.25">
      <c r="A718" s="3">
        <v>41762.875</v>
      </c>
      <c r="B718" s="2">
        <v>70.28</v>
      </c>
      <c r="C718" s="2">
        <v>7.06</v>
      </c>
      <c r="D718">
        <f t="shared" si="22"/>
        <v>496.17679999999996</v>
      </c>
      <c r="G718" s="4">
        <v>43.426180902929502</v>
      </c>
      <c r="H718">
        <f t="shared" si="23"/>
        <v>3051.9919938578855</v>
      </c>
    </row>
    <row r="719" spans="1:8" x14ac:dyDescent="0.25">
      <c r="A719" s="3">
        <v>41762.916666666664</v>
      </c>
      <c r="B719" s="2">
        <v>79.430000000000007</v>
      </c>
      <c r="C719" s="2">
        <v>9.9700000000000006</v>
      </c>
      <c r="D719">
        <f t="shared" si="22"/>
        <v>791.91710000000012</v>
      </c>
      <c r="G719" s="4">
        <v>43.421288248818733</v>
      </c>
      <c r="H719">
        <f t="shared" si="23"/>
        <v>3448.9529256036722</v>
      </c>
    </row>
    <row r="720" spans="1:8" x14ac:dyDescent="0.25">
      <c r="A720" s="3">
        <v>41762.958333333336</v>
      </c>
      <c r="B720" s="2">
        <v>62.51</v>
      </c>
      <c r="C720" s="2">
        <v>5.9</v>
      </c>
      <c r="D720">
        <f t="shared" si="22"/>
        <v>368.80900000000003</v>
      </c>
      <c r="G720" s="4">
        <v>43.416395733048184</v>
      </c>
      <c r="H720">
        <f t="shared" si="23"/>
        <v>2713.958897272842</v>
      </c>
    </row>
    <row r="721" spans="1:8" x14ac:dyDescent="0.25">
      <c r="A721" s="1">
        <v>41763</v>
      </c>
      <c r="B721" s="2">
        <v>76.64</v>
      </c>
      <c r="C721" s="2">
        <v>6.71</v>
      </c>
      <c r="D721">
        <f t="shared" si="22"/>
        <v>514.25440000000003</v>
      </c>
      <c r="G721" s="4">
        <v>43.411503378867955</v>
      </c>
      <c r="H721">
        <f t="shared" si="23"/>
        <v>3327.0576189564399</v>
      </c>
    </row>
    <row r="722" spans="1:8" x14ac:dyDescent="0.25">
      <c r="A722" s="3">
        <v>41763.041666666664</v>
      </c>
      <c r="B722" s="2">
        <v>60.78</v>
      </c>
      <c r="C722" s="2">
        <v>3.48</v>
      </c>
      <c r="D722">
        <f t="shared" si="22"/>
        <v>211.51439999999999</v>
      </c>
      <c r="G722" s="4">
        <v>43.406611167064753</v>
      </c>
      <c r="H722">
        <f t="shared" si="23"/>
        <v>2638.2538267341956</v>
      </c>
    </row>
    <row r="723" spans="1:8" x14ac:dyDescent="0.25">
      <c r="A723" s="3">
        <v>41763.083333333336</v>
      </c>
      <c r="B723" s="2">
        <v>17.02</v>
      </c>
      <c r="C723" s="2">
        <v>6.08</v>
      </c>
      <c r="D723">
        <f t="shared" si="22"/>
        <v>103.4816</v>
      </c>
      <c r="G723" s="4">
        <v>43.401719112640436</v>
      </c>
      <c r="H723">
        <f t="shared" si="23"/>
        <v>738.69725929714025</v>
      </c>
    </row>
    <row r="724" spans="1:8" x14ac:dyDescent="0.25">
      <c r="A724" s="3">
        <v>41763.125</v>
      </c>
      <c r="B724" s="2">
        <v>85.41</v>
      </c>
      <c r="C724" s="2">
        <v>9.9499999999999993</v>
      </c>
      <c r="D724">
        <f t="shared" si="22"/>
        <v>849.82949999999994</v>
      </c>
      <c r="G724" s="4">
        <v>43.396827217700739</v>
      </c>
      <c r="H724">
        <f t="shared" si="23"/>
        <v>3706.5230126638198</v>
      </c>
    </row>
    <row r="725" spans="1:8" x14ac:dyDescent="0.25">
      <c r="A725" s="3">
        <v>41763.166666666664</v>
      </c>
      <c r="B725" s="2">
        <v>88.24</v>
      </c>
      <c r="C725" s="2">
        <v>2.79</v>
      </c>
      <c r="D725">
        <f t="shared" si="22"/>
        <v>246.18959999999998</v>
      </c>
      <c r="G725" s="4">
        <v>43.391935475666592</v>
      </c>
      <c r="H725">
        <f t="shared" si="23"/>
        <v>3828.9043863728198</v>
      </c>
    </row>
    <row r="726" spans="1:8" x14ac:dyDescent="0.25">
      <c r="A726" s="3">
        <v>41763.208333333336</v>
      </c>
      <c r="B726" s="2">
        <v>90.05</v>
      </c>
      <c r="C726" s="2">
        <v>5.78</v>
      </c>
      <c r="D726">
        <f t="shared" si="22"/>
        <v>520.48900000000003</v>
      </c>
      <c r="G726" s="4">
        <v>43.387043899434175</v>
      </c>
      <c r="H726">
        <f t="shared" si="23"/>
        <v>3907.0033031440475</v>
      </c>
    </row>
    <row r="727" spans="1:8" x14ac:dyDescent="0.25">
      <c r="A727" s="3">
        <v>41763.25</v>
      </c>
      <c r="B727" s="2">
        <v>69.02</v>
      </c>
      <c r="C727" s="2">
        <v>7.58</v>
      </c>
      <c r="D727">
        <f t="shared" si="22"/>
        <v>523.17160000000001</v>
      </c>
      <c r="G727" s="4">
        <v>43.382152488916176</v>
      </c>
      <c r="H727">
        <f t="shared" si="23"/>
        <v>2994.2361647849943</v>
      </c>
    </row>
    <row r="728" spans="1:8" x14ac:dyDescent="0.25">
      <c r="A728" s="3">
        <v>41763.291666666664</v>
      </c>
      <c r="B728" s="2">
        <v>3.8</v>
      </c>
      <c r="C728" s="2">
        <v>2.11</v>
      </c>
      <c r="D728">
        <f t="shared" si="22"/>
        <v>8.0179999999999989</v>
      </c>
      <c r="G728" s="4">
        <v>43.377261242006874</v>
      </c>
      <c r="H728">
        <f t="shared" si="23"/>
        <v>164.83359271962613</v>
      </c>
    </row>
    <row r="729" spans="1:8" x14ac:dyDescent="0.25">
      <c r="A729" s="3">
        <v>41763.333333333336</v>
      </c>
      <c r="B729" s="2">
        <v>3.04</v>
      </c>
      <c r="C729" s="2">
        <v>3.51</v>
      </c>
      <c r="D729">
        <f t="shared" si="22"/>
        <v>10.670399999999999</v>
      </c>
      <c r="G729" s="4">
        <v>43.37237016300503</v>
      </c>
      <c r="H729">
        <f t="shared" si="23"/>
        <v>131.85200529553529</v>
      </c>
    </row>
    <row r="730" spans="1:8" x14ac:dyDescent="0.25">
      <c r="A730" s="3">
        <v>41763.375</v>
      </c>
      <c r="B730" s="2">
        <v>30.33</v>
      </c>
      <c r="C730" s="2">
        <v>5.0999999999999996</v>
      </c>
      <c r="D730">
        <f t="shared" si="22"/>
        <v>154.68299999999999</v>
      </c>
      <c r="G730" s="4">
        <v>43.367479260158802</v>
      </c>
      <c r="H730">
        <f t="shared" si="23"/>
        <v>1315.3356459606164</v>
      </c>
    </row>
    <row r="731" spans="1:8" x14ac:dyDescent="0.25">
      <c r="A731" s="3">
        <v>41763.416666666664</v>
      </c>
      <c r="B731" s="2">
        <v>15.8</v>
      </c>
      <c r="C731" s="2">
        <v>4.43</v>
      </c>
      <c r="D731">
        <f t="shared" si="22"/>
        <v>69.994</v>
      </c>
      <c r="G731" s="4">
        <v>43.362588525132701</v>
      </c>
      <c r="H731">
        <f t="shared" si="23"/>
        <v>685.1288986970967</v>
      </c>
    </row>
    <row r="732" spans="1:8" x14ac:dyDescent="0.25">
      <c r="A732" s="3">
        <v>41763.458333333336</v>
      </c>
      <c r="B732" s="2">
        <v>2.04</v>
      </c>
      <c r="C732" s="2">
        <v>8.7899999999999991</v>
      </c>
      <c r="D732">
        <f t="shared" si="22"/>
        <v>17.9316</v>
      </c>
      <c r="G732" s="4">
        <v>43.357697970648282</v>
      </c>
      <c r="H732">
        <f t="shared" si="23"/>
        <v>88.449703860122497</v>
      </c>
    </row>
    <row r="733" spans="1:8" x14ac:dyDescent="0.25">
      <c r="A733" s="3">
        <v>41763.5</v>
      </c>
      <c r="B733" s="2">
        <v>14.38</v>
      </c>
      <c r="C733" s="2">
        <v>1.51</v>
      </c>
      <c r="D733">
        <f t="shared" si="22"/>
        <v>21.713800000000003</v>
      </c>
      <c r="G733" s="4">
        <v>43.352807594599824</v>
      </c>
      <c r="H733">
        <f t="shared" si="23"/>
        <v>623.41337321034553</v>
      </c>
    </row>
    <row r="734" spans="1:8" x14ac:dyDescent="0.25">
      <c r="A734" s="3">
        <v>41763.541666666664</v>
      </c>
      <c r="B734" s="2">
        <v>21.37</v>
      </c>
      <c r="C734" s="2">
        <v>7.07</v>
      </c>
      <c r="D734">
        <f t="shared" si="22"/>
        <v>151.08590000000001</v>
      </c>
      <c r="G734" s="4">
        <v>43.347917398743796</v>
      </c>
      <c r="H734">
        <f t="shared" si="23"/>
        <v>926.34499481115495</v>
      </c>
    </row>
    <row r="735" spans="1:8" x14ac:dyDescent="0.25">
      <c r="A735" s="3">
        <v>41763.583333333336</v>
      </c>
      <c r="B735" s="2">
        <v>61.23</v>
      </c>
      <c r="C735" s="2">
        <v>2.4700000000000002</v>
      </c>
      <c r="D735">
        <f t="shared" si="22"/>
        <v>151.2381</v>
      </c>
      <c r="G735" s="4">
        <v>43.343027387902794</v>
      </c>
      <c r="H735">
        <f t="shared" si="23"/>
        <v>2653.8935669612879</v>
      </c>
    </row>
    <row r="736" spans="1:8" x14ac:dyDescent="0.25">
      <c r="A736" s="3">
        <v>41763.625</v>
      </c>
      <c r="B736" s="2">
        <v>80.05</v>
      </c>
      <c r="C736" s="2">
        <v>6.77</v>
      </c>
      <c r="D736">
        <f t="shared" si="22"/>
        <v>541.93849999999998</v>
      </c>
      <c r="G736" s="4">
        <v>43.33813756374596</v>
      </c>
      <c r="H736">
        <f t="shared" si="23"/>
        <v>3469.2179119778639</v>
      </c>
    </row>
    <row r="737" spans="1:8" x14ac:dyDescent="0.25">
      <c r="A737" s="3">
        <v>41763.666666666664</v>
      </c>
      <c r="B737" s="2">
        <v>61.59</v>
      </c>
      <c r="C737" s="2">
        <v>2.95</v>
      </c>
      <c r="D737">
        <f t="shared" si="22"/>
        <v>181.69050000000001</v>
      </c>
      <c r="G737" s="4">
        <v>43.333247922149198</v>
      </c>
      <c r="H737">
        <f t="shared" si="23"/>
        <v>2668.8947395251694</v>
      </c>
    </row>
    <row r="738" spans="1:8" x14ac:dyDescent="0.25">
      <c r="A738" s="3">
        <v>41763.708333333336</v>
      </c>
      <c r="B738" s="2">
        <v>46.8</v>
      </c>
      <c r="C738" s="2">
        <v>0.51</v>
      </c>
      <c r="D738">
        <f t="shared" si="22"/>
        <v>23.867999999999999</v>
      </c>
      <c r="G738" s="4">
        <v>43.328358484082251</v>
      </c>
      <c r="H738">
        <f t="shared" si="23"/>
        <v>2027.7671770550492</v>
      </c>
    </row>
    <row r="739" spans="1:8" x14ac:dyDescent="0.25">
      <c r="A739" s="3">
        <v>41763.75</v>
      </c>
      <c r="B739" s="2">
        <v>72.45</v>
      </c>
      <c r="C739" s="2">
        <v>2.5499999999999998</v>
      </c>
      <c r="D739">
        <f t="shared" si="22"/>
        <v>184.7475</v>
      </c>
      <c r="G739" s="4">
        <v>43.323469226644299</v>
      </c>
      <c r="H739">
        <f t="shared" si="23"/>
        <v>3138.7853454703795</v>
      </c>
    </row>
    <row r="740" spans="1:8" x14ac:dyDescent="0.25">
      <c r="A740" s="3">
        <v>41763.791666666664</v>
      </c>
      <c r="B740" s="2">
        <v>55.3</v>
      </c>
      <c r="C740" s="2">
        <v>3.01</v>
      </c>
      <c r="D740">
        <f t="shared" si="22"/>
        <v>166.45299999999997</v>
      </c>
      <c r="G740" s="4">
        <v>43.318580174929181</v>
      </c>
      <c r="H740">
        <f t="shared" si="23"/>
        <v>2395.5174836735837</v>
      </c>
    </row>
    <row r="741" spans="1:8" x14ac:dyDescent="0.25">
      <c r="A741" s="3">
        <v>41763.833333333336</v>
      </c>
      <c r="B741" s="2">
        <v>41.56</v>
      </c>
      <c r="C741" s="2">
        <v>5.03</v>
      </c>
      <c r="D741">
        <f t="shared" si="22"/>
        <v>209.04680000000002</v>
      </c>
      <c r="G741" s="4">
        <v>43.313691314284277</v>
      </c>
      <c r="H741">
        <f t="shared" si="23"/>
        <v>1800.1170110216547</v>
      </c>
    </row>
    <row r="742" spans="1:8" x14ac:dyDescent="0.25">
      <c r="A742" s="3">
        <v>41763.875</v>
      </c>
      <c r="B742" s="2">
        <v>53.37</v>
      </c>
      <c r="C742" s="2">
        <v>9.77</v>
      </c>
      <c r="D742">
        <f t="shared" si="22"/>
        <v>521.42489999999998</v>
      </c>
      <c r="G742" s="4">
        <v>43.308802659362222</v>
      </c>
      <c r="H742">
        <f t="shared" si="23"/>
        <v>2311.3907979301616</v>
      </c>
    </row>
    <row r="743" spans="1:8" x14ac:dyDescent="0.25">
      <c r="A743" s="3">
        <v>41763.916666666664</v>
      </c>
      <c r="B743" s="2">
        <v>94.49</v>
      </c>
      <c r="C743" s="2">
        <v>7.24</v>
      </c>
      <c r="D743">
        <f t="shared" si="22"/>
        <v>684.10759999999993</v>
      </c>
      <c r="G743" s="4">
        <v>43.303914203758566</v>
      </c>
      <c r="H743">
        <f t="shared" si="23"/>
        <v>4091.7868531131467</v>
      </c>
    </row>
    <row r="744" spans="1:8" x14ac:dyDescent="0.25">
      <c r="A744" s="3">
        <v>41763.958333333336</v>
      </c>
      <c r="B744" s="2">
        <v>3.17</v>
      </c>
      <c r="C744" s="2">
        <v>6.55</v>
      </c>
      <c r="D744">
        <f t="shared" si="22"/>
        <v>20.763500000000001</v>
      </c>
      <c r="G744" s="4">
        <v>43.29902596256251</v>
      </c>
      <c r="H744">
        <f t="shared" si="23"/>
        <v>137.25791230132316</v>
      </c>
    </row>
    <row r="745" spans="1:8" x14ac:dyDescent="0.25">
      <c r="A745" s="1">
        <v>41764</v>
      </c>
      <c r="B745" s="2">
        <v>23.3</v>
      </c>
      <c r="C745" s="2">
        <v>8.07</v>
      </c>
      <c r="D745">
        <f t="shared" si="22"/>
        <v>188.03100000000001</v>
      </c>
      <c r="G745" s="4">
        <v>43.294137918491863</v>
      </c>
      <c r="H745">
        <f t="shared" si="23"/>
        <v>1008.7534135008605</v>
      </c>
    </row>
    <row r="746" spans="1:8" x14ac:dyDescent="0.25">
      <c r="A746" s="3">
        <v>41764.041666666664</v>
      </c>
      <c r="B746" s="2">
        <v>70.41</v>
      </c>
      <c r="C746" s="2">
        <v>6.73</v>
      </c>
      <c r="D746">
        <f t="shared" si="22"/>
        <v>473.85930000000002</v>
      </c>
      <c r="G746" s="4">
        <v>43.289250090934516</v>
      </c>
      <c r="H746">
        <f t="shared" si="23"/>
        <v>3047.996098902699</v>
      </c>
    </row>
    <row r="747" spans="1:8" x14ac:dyDescent="0.25">
      <c r="A747" s="3">
        <v>41764.083333333336</v>
      </c>
      <c r="B747" s="2">
        <v>99.42</v>
      </c>
      <c r="C747" s="2">
        <v>2.5</v>
      </c>
      <c r="D747">
        <f t="shared" si="22"/>
        <v>248.55</v>
      </c>
      <c r="G747" s="4">
        <v>43.284362479541237</v>
      </c>
      <c r="H747">
        <f t="shared" si="23"/>
        <v>4303.3313177159898</v>
      </c>
    </row>
    <row r="748" spans="1:8" x14ac:dyDescent="0.25">
      <c r="A748" s="3">
        <v>41764.125</v>
      </c>
      <c r="B748" s="2">
        <v>98.15</v>
      </c>
      <c r="C748" s="2">
        <v>4.09</v>
      </c>
      <c r="D748">
        <f t="shared" si="22"/>
        <v>401.43349999999998</v>
      </c>
      <c r="G748" s="4">
        <v>43.2794750780822</v>
      </c>
      <c r="H748">
        <f t="shared" si="23"/>
        <v>4247.8804789137685</v>
      </c>
    </row>
    <row r="749" spans="1:8" x14ac:dyDescent="0.25">
      <c r="A749" s="3">
        <v>41764.166666666664</v>
      </c>
      <c r="B749" s="2">
        <v>27.76</v>
      </c>
      <c r="C749" s="2">
        <v>9.67</v>
      </c>
      <c r="D749">
        <f t="shared" si="22"/>
        <v>268.43920000000003</v>
      </c>
      <c r="G749" s="4">
        <v>43.274587899278991</v>
      </c>
      <c r="H749">
        <f t="shared" si="23"/>
        <v>1201.3025600839849</v>
      </c>
    </row>
    <row r="750" spans="1:8" x14ac:dyDescent="0.25">
      <c r="A750" s="3">
        <v>41764.208333333336</v>
      </c>
      <c r="B750" s="2">
        <v>78.66</v>
      </c>
      <c r="C750" s="2">
        <v>3.1</v>
      </c>
      <c r="D750">
        <f t="shared" si="22"/>
        <v>243.846</v>
      </c>
      <c r="G750" s="4">
        <v>43.26970093909479</v>
      </c>
      <c r="H750">
        <f t="shared" si="23"/>
        <v>3403.5946758691962</v>
      </c>
    </row>
    <row r="751" spans="1:8" x14ac:dyDescent="0.25">
      <c r="A751" s="3">
        <v>41764.25</v>
      </c>
      <c r="B751" s="2">
        <v>54.58</v>
      </c>
      <c r="C751" s="2">
        <v>5.35</v>
      </c>
      <c r="D751">
        <f t="shared" si="22"/>
        <v>292.00299999999999</v>
      </c>
      <c r="G751" s="4">
        <v>43.264814199111441</v>
      </c>
      <c r="H751">
        <f t="shared" si="23"/>
        <v>2361.3935589875023</v>
      </c>
    </row>
    <row r="752" spans="1:8" x14ac:dyDescent="0.25">
      <c r="A752" s="3">
        <v>41764.291666666664</v>
      </c>
      <c r="B752" s="2">
        <v>69.17</v>
      </c>
      <c r="C752" s="2">
        <v>7.28</v>
      </c>
      <c r="D752">
        <f t="shared" si="22"/>
        <v>503.55760000000004</v>
      </c>
      <c r="G752" s="4">
        <v>43.259927688275639</v>
      </c>
      <c r="H752">
        <f t="shared" si="23"/>
        <v>2992.289198198026</v>
      </c>
    </row>
    <row r="753" spans="1:8" x14ac:dyDescent="0.25">
      <c r="A753" s="3">
        <v>41764.333333333336</v>
      </c>
      <c r="B753" s="2">
        <v>51.25</v>
      </c>
      <c r="C753" s="2">
        <v>4.62</v>
      </c>
      <c r="D753">
        <f t="shared" si="22"/>
        <v>236.77500000000001</v>
      </c>
      <c r="G753" s="4">
        <v>43.255041410536876</v>
      </c>
      <c r="H753">
        <f t="shared" si="23"/>
        <v>2216.8208722900149</v>
      </c>
    </row>
    <row r="754" spans="1:8" x14ac:dyDescent="0.25">
      <c r="A754" s="3">
        <v>41764.375</v>
      </c>
      <c r="B754" s="2">
        <v>33.42</v>
      </c>
      <c r="C754" s="2">
        <v>5.68</v>
      </c>
      <c r="D754">
        <f t="shared" si="22"/>
        <v>189.82560000000001</v>
      </c>
      <c r="G754" s="4">
        <v>43.250155351155186</v>
      </c>
      <c r="H754">
        <f t="shared" si="23"/>
        <v>1445.4201918356064</v>
      </c>
    </row>
    <row r="755" spans="1:8" x14ac:dyDescent="0.25">
      <c r="A755" s="3">
        <v>41764.416666666664</v>
      </c>
      <c r="B755" s="2">
        <v>38.25</v>
      </c>
      <c r="C755" s="2">
        <v>8.42</v>
      </c>
      <c r="D755">
        <f t="shared" si="22"/>
        <v>322.065</v>
      </c>
      <c r="G755" s="4">
        <v>43.245269533380664</v>
      </c>
      <c r="H755">
        <f t="shared" si="23"/>
        <v>1654.1315596518104</v>
      </c>
    </row>
    <row r="756" spans="1:8" x14ac:dyDescent="0.25">
      <c r="A756" s="3">
        <v>41764.458333333336</v>
      </c>
      <c r="B756" s="2">
        <v>70.5</v>
      </c>
      <c r="C756" s="2">
        <v>5.92</v>
      </c>
      <c r="D756">
        <f t="shared" si="22"/>
        <v>417.36</v>
      </c>
      <c r="G756" s="4">
        <v>43.240383944666384</v>
      </c>
      <c r="H756">
        <f t="shared" si="23"/>
        <v>3048.4470680989803</v>
      </c>
    </row>
    <row r="757" spans="1:8" x14ac:dyDescent="0.25">
      <c r="A757" s="3">
        <v>41764.5</v>
      </c>
      <c r="B757" s="2">
        <v>71.61</v>
      </c>
      <c r="C757" s="2">
        <v>1.05</v>
      </c>
      <c r="D757">
        <f t="shared" si="22"/>
        <v>75.1905</v>
      </c>
      <c r="G757" s="4">
        <v>43.235498603701764</v>
      </c>
      <c r="H757">
        <f t="shared" si="23"/>
        <v>3096.0940550110831</v>
      </c>
    </row>
    <row r="758" spans="1:8" x14ac:dyDescent="0.25">
      <c r="A758" s="3">
        <v>41764.541666666664</v>
      </c>
      <c r="B758" s="2">
        <v>92.8</v>
      </c>
      <c r="C758" s="2">
        <v>8.6199999999999992</v>
      </c>
      <c r="D758">
        <f t="shared" si="22"/>
        <v>799.93599999999992</v>
      </c>
      <c r="G758" s="4">
        <v>43.230613496096112</v>
      </c>
      <c r="H758">
        <f t="shared" si="23"/>
        <v>4011.800932437719</v>
      </c>
    </row>
    <row r="759" spans="1:8" x14ac:dyDescent="0.25">
      <c r="A759" s="3">
        <v>41764.583333333336</v>
      </c>
      <c r="B759" s="2">
        <v>34.44</v>
      </c>
      <c r="C759" s="2">
        <v>9.9</v>
      </c>
      <c r="D759">
        <f t="shared" si="22"/>
        <v>340.95600000000002</v>
      </c>
      <c r="G759" s="4">
        <v>43.225728629922997</v>
      </c>
      <c r="H759">
        <f t="shared" si="23"/>
        <v>1488.694094014548</v>
      </c>
    </row>
    <row r="760" spans="1:8" x14ac:dyDescent="0.25">
      <c r="A760" s="3">
        <v>41764.625</v>
      </c>
      <c r="B760" s="2">
        <v>46.64</v>
      </c>
      <c r="C760" s="2">
        <v>6.28</v>
      </c>
      <c r="D760">
        <f t="shared" si="22"/>
        <v>292.89920000000001</v>
      </c>
      <c r="G760" s="4">
        <v>43.220844013779882</v>
      </c>
      <c r="H760">
        <f t="shared" si="23"/>
        <v>2015.8201648026936</v>
      </c>
    </row>
    <row r="761" spans="1:8" x14ac:dyDescent="0.25">
      <c r="A761" s="3">
        <v>41764.666666666664</v>
      </c>
      <c r="B761" s="2">
        <v>89.7</v>
      </c>
      <c r="C761" s="2">
        <v>8.7799999999999994</v>
      </c>
      <c r="D761">
        <f t="shared" si="22"/>
        <v>787.56599999999992</v>
      </c>
      <c r="G761" s="4">
        <v>43.215959641349642</v>
      </c>
      <c r="H761">
        <f t="shared" si="23"/>
        <v>3876.4715798290631</v>
      </c>
    </row>
    <row r="762" spans="1:8" x14ac:dyDescent="0.25">
      <c r="A762" s="3">
        <v>41764.708333333336</v>
      </c>
      <c r="B762" s="2">
        <v>6.78</v>
      </c>
      <c r="C762" s="2">
        <v>5.85</v>
      </c>
      <c r="D762">
        <f t="shared" si="22"/>
        <v>39.662999999999997</v>
      </c>
      <c r="G762" s="4">
        <v>43.211075518949386</v>
      </c>
      <c r="H762">
        <f t="shared" si="23"/>
        <v>292.97109201847684</v>
      </c>
    </row>
    <row r="763" spans="1:8" x14ac:dyDescent="0.25">
      <c r="A763" s="3">
        <v>41764.75</v>
      </c>
      <c r="B763" s="2">
        <v>76.930000000000007</v>
      </c>
      <c r="C763" s="2">
        <v>6.76</v>
      </c>
      <c r="D763">
        <f t="shared" si="22"/>
        <v>520.04680000000008</v>
      </c>
      <c r="G763" s="4">
        <v>43.206191652983556</v>
      </c>
      <c r="H763">
        <f t="shared" si="23"/>
        <v>3323.852323864025</v>
      </c>
    </row>
    <row r="764" spans="1:8" x14ac:dyDescent="0.25">
      <c r="A764" s="3">
        <v>41764.791666666664</v>
      </c>
      <c r="B764" s="2">
        <v>44.8</v>
      </c>
      <c r="C764" s="2">
        <v>2.57</v>
      </c>
      <c r="D764">
        <f t="shared" si="22"/>
        <v>115.13599999999998</v>
      </c>
      <c r="G764" s="4">
        <v>43.201308038978816</v>
      </c>
      <c r="H764">
        <f t="shared" si="23"/>
        <v>1935.4186001462508</v>
      </c>
    </row>
    <row r="765" spans="1:8" x14ac:dyDescent="0.25">
      <c r="A765" s="3">
        <v>41764.833333333336</v>
      </c>
      <c r="B765" s="2">
        <v>24.92</v>
      </c>
      <c r="C765" s="2">
        <v>2.2599999999999998</v>
      </c>
      <c r="D765">
        <f t="shared" si="22"/>
        <v>56.319199999999995</v>
      </c>
      <c r="G765" s="4">
        <v>43.196424683514195</v>
      </c>
      <c r="H765">
        <f t="shared" si="23"/>
        <v>1076.4549031131737</v>
      </c>
    </row>
    <row r="766" spans="1:8" x14ac:dyDescent="0.25">
      <c r="A766" s="3">
        <v>41764.875</v>
      </c>
      <c r="B766" s="2">
        <v>61.66</v>
      </c>
      <c r="C766" s="2">
        <v>6.1</v>
      </c>
      <c r="D766">
        <f t="shared" si="22"/>
        <v>376.12599999999998</v>
      </c>
      <c r="G766" s="4">
        <v>43.191541588520792</v>
      </c>
      <c r="H766">
        <f t="shared" si="23"/>
        <v>2663.1904543481919</v>
      </c>
    </row>
    <row r="767" spans="1:8" x14ac:dyDescent="0.25">
      <c r="A767" s="3">
        <v>41764.916666666664</v>
      </c>
      <c r="B767" s="2">
        <v>93.1</v>
      </c>
      <c r="C767" s="2">
        <v>9.81</v>
      </c>
      <c r="D767">
        <f t="shared" si="22"/>
        <v>913.31100000000004</v>
      </c>
      <c r="G767" s="4">
        <v>43.186658756453554</v>
      </c>
      <c r="H767">
        <f t="shared" si="23"/>
        <v>4020.6779302258255</v>
      </c>
    </row>
    <row r="768" spans="1:8" x14ac:dyDescent="0.25">
      <c r="A768" s="3">
        <v>41764.958333333336</v>
      </c>
      <c r="B768" s="2">
        <v>15.68</v>
      </c>
      <c r="C768" s="2">
        <v>2.85</v>
      </c>
      <c r="D768">
        <f t="shared" si="22"/>
        <v>44.688000000000002</v>
      </c>
      <c r="G768" s="4">
        <v>43.181776184595599</v>
      </c>
      <c r="H768">
        <f t="shared" si="23"/>
        <v>677.09025057445899</v>
      </c>
    </row>
    <row r="769" spans="1:8" x14ac:dyDescent="0.25">
      <c r="A769" s="1">
        <v>41765</v>
      </c>
      <c r="B769" s="2">
        <v>26.4</v>
      </c>
      <c r="C769" s="2">
        <v>0.14000000000000001</v>
      </c>
      <c r="D769">
        <f t="shared" si="22"/>
        <v>3.6960000000000002</v>
      </c>
      <c r="G769" s="4">
        <v>43.176893886192339</v>
      </c>
      <c r="H769">
        <f t="shared" si="23"/>
        <v>1139.8699985954777</v>
      </c>
    </row>
    <row r="770" spans="1:8" x14ac:dyDescent="0.25">
      <c r="A770" s="3">
        <v>41765.041666666664</v>
      </c>
      <c r="B770" s="2">
        <v>70.72</v>
      </c>
      <c r="C770" s="2">
        <v>8.59</v>
      </c>
      <c r="D770">
        <f t="shared" ref="D770:D833" si="24">B770*C770</f>
        <v>607.48479999999995</v>
      </c>
      <c r="G770" s="4">
        <v>43.172011848172993</v>
      </c>
      <c r="H770">
        <f t="shared" ref="H770:H833" si="25">B770*G770</f>
        <v>3053.1246779027938</v>
      </c>
    </row>
    <row r="771" spans="1:8" x14ac:dyDescent="0.25">
      <c r="A771" s="3">
        <v>41765.083333333336</v>
      </c>
      <c r="B771" s="2">
        <v>21.45</v>
      </c>
      <c r="C771" s="2">
        <v>0.18</v>
      </c>
      <c r="D771">
        <f t="shared" si="24"/>
        <v>3.8609999999999998</v>
      </c>
      <c r="G771" s="4">
        <v>43.167130098260984</v>
      </c>
      <c r="H771">
        <f t="shared" si="25"/>
        <v>925.93494060769808</v>
      </c>
    </row>
    <row r="772" spans="1:8" x14ac:dyDescent="0.25">
      <c r="A772" s="3">
        <v>41765.125</v>
      </c>
      <c r="B772" s="2">
        <v>29.77</v>
      </c>
      <c r="C772" s="2">
        <v>4.8899999999999997</v>
      </c>
      <c r="D772">
        <f t="shared" si="24"/>
        <v>145.5753</v>
      </c>
      <c r="G772" s="4">
        <v>43.162248606627159</v>
      </c>
      <c r="H772">
        <f t="shared" si="25"/>
        <v>1284.9401410192904</v>
      </c>
    </row>
    <row r="773" spans="1:8" x14ac:dyDescent="0.25">
      <c r="A773" s="3">
        <v>41765.166666666664</v>
      </c>
      <c r="B773" s="2">
        <v>16.09</v>
      </c>
      <c r="C773" s="2">
        <v>0.87</v>
      </c>
      <c r="D773">
        <f t="shared" si="24"/>
        <v>13.9983</v>
      </c>
      <c r="G773" s="4">
        <v>43.157367405206386</v>
      </c>
      <c r="H773">
        <f t="shared" si="25"/>
        <v>694.40204154977073</v>
      </c>
    </row>
    <row r="774" spans="1:8" x14ac:dyDescent="0.25">
      <c r="A774" s="3">
        <v>41765.208333333336</v>
      </c>
      <c r="B774" s="2">
        <v>27.94</v>
      </c>
      <c r="C774" s="2">
        <v>2.19</v>
      </c>
      <c r="D774">
        <f t="shared" si="24"/>
        <v>61.188600000000001</v>
      </c>
      <c r="G774" s="4">
        <v>43.152486472766967</v>
      </c>
      <c r="H774">
        <f t="shared" si="25"/>
        <v>1205.6804720491091</v>
      </c>
    </row>
    <row r="775" spans="1:8" x14ac:dyDescent="0.25">
      <c r="A775" s="3">
        <v>41765.25</v>
      </c>
      <c r="B775" s="2">
        <v>10.1</v>
      </c>
      <c r="C775" s="2">
        <v>0.18</v>
      </c>
      <c r="D775">
        <f t="shared" si="24"/>
        <v>1.8179999999999998</v>
      </c>
      <c r="G775" s="4">
        <v>43.147605830365961</v>
      </c>
      <c r="H775">
        <f t="shared" si="25"/>
        <v>435.79081888669617</v>
      </c>
    </row>
    <row r="776" spans="1:8" x14ac:dyDescent="0.25">
      <c r="A776" s="3">
        <v>41765.291666666664</v>
      </c>
      <c r="B776" s="2">
        <v>50.17</v>
      </c>
      <c r="C776" s="2">
        <v>7.28</v>
      </c>
      <c r="D776">
        <f t="shared" si="24"/>
        <v>365.23760000000004</v>
      </c>
      <c r="G776" s="4">
        <v>43.142725465281821</v>
      </c>
      <c r="H776">
        <f t="shared" si="25"/>
        <v>2164.4705365931891</v>
      </c>
    </row>
    <row r="777" spans="1:8" x14ac:dyDescent="0.25">
      <c r="A777" s="3">
        <v>41765.333333333336</v>
      </c>
      <c r="B777" s="2">
        <v>86.72</v>
      </c>
      <c r="C777" s="2">
        <v>0.87</v>
      </c>
      <c r="D777">
        <f t="shared" si="24"/>
        <v>75.446399999999997</v>
      </c>
      <c r="G777" s="4">
        <v>43.137845392429135</v>
      </c>
      <c r="H777">
        <f t="shared" si="25"/>
        <v>3740.9139524314546</v>
      </c>
    </row>
    <row r="778" spans="1:8" x14ac:dyDescent="0.25">
      <c r="A778" s="3">
        <v>41765.375</v>
      </c>
      <c r="B778" s="2">
        <v>6.54</v>
      </c>
      <c r="C778" s="2">
        <v>1.56</v>
      </c>
      <c r="D778">
        <f t="shared" si="24"/>
        <v>10.202400000000001</v>
      </c>
      <c r="G778" s="4">
        <v>43.132965609702161</v>
      </c>
      <c r="H778">
        <f t="shared" si="25"/>
        <v>282.08959508745215</v>
      </c>
    </row>
    <row r="779" spans="1:8" x14ac:dyDescent="0.25">
      <c r="A779" s="3">
        <v>41765.416666666664</v>
      </c>
      <c r="B779" s="2">
        <v>41.13</v>
      </c>
      <c r="C779" s="2">
        <v>4.6500000000000004</v>
      </c>
      <c r="D779">
        <f t="shared" si="24"/>
        <v>191.25450000000004</v>
      </c>
      <c r="G779" s="4">
        <v>43.128086112802201</v>
      </c>
      <c r="H779">
        <f t="shared" si="25"/>
        <v>1773.8581818195546</v>
      </c>
    </row>
    <row r="780" spans="1:8" x14ac:dyDescent="0.25">
      <c r="A780" s="3">
        <v>41765.458333333336</v>
      </c>
      <c r="B780" s="2">
        <v>10.3</v>
      </c>
      <c r="C780" s="2">
        <v>2.0299999999999998</v>
      </c>
      <c r="D780">
        <f t="shared" si="24"/>
        <v>20.908999999999999</v>
      </c>
      <c r="G780" s="4">
        <v>43.123206916381882</v>
      </c>
      <c r="H780">
        <f t="shared" si="25"/>
        <v>444.1690312387334</v>
      </c>
    </row>
    <row r="781" spans="1:8" x14ac:dyDescent="0.25">
      <c r="A781" s="3">
        <v>41765.5</v>
      </c>
      <c r="B781" s="2">
        <v>85.23</v>
      </c>
      <c r="C781" s="2">
        <v>8.82</v>
      </c>
      <c r="D781">
        <f t="shared" si="24"/>
        <v>751.72860000000003</v>
      </c>
      <c r="G781" s="4">
        <v>43.118328016579042</v>
      </c>
      <c r="H781">
        <f t="shared" si="25"/>
        <v>3674.975096853032</v>
      </c>
    </row>
    <row r="782" spans="1:8" x14ac:dyDescent="0.25">
      <c r="A782" s="3">
        <v>41765.541666666664</v>
      </c>
      <c r="B782" s="2">
        <v>54.61</v>
      </c>
      <c r="C782" s="2">
        <v>4.29</v>
      </c>
      <c r="D782">
        <f t="shared" si="24"/>
        <v>234.27690000000001</v>
      </c>
      <c r="G782" s="4">
        <v>43.113449412869805</v>
      </c>
      <c r="H782">
        <f t="shared" si="25"/>
        <v>2354.4254724368202</v>
      </c>
    </row>
    <row r="783" spans="1:8" x14ac:dyDescent="0.25">
      <c r="A783" s="3">
        <v>41765.583333333336</v>
      </c>
      <c r="B783" s="2">
        <v>10.88</v>
      </c>
      <c r="C783" s="2">
        <v>2.79</v>
      </c>
      <c r="D783">
        <f t="shared" si="24"/>
        <v>30.355200000000004</v>
      </c>
      <c r="G783" s="4">
        <v>43.108571107883733</v>
      </c>
      <c r="H783">
        <f t="shared" si="25"/>
        <v>469.02125365377503</v>
      </c>
    </row>
    <row r="784" spans="1:8" x14ac:dyDescent="0.25">
      <c r="A784" s="3">
        <v>41765.625</v>
      </c>
      <c r="B784" s="2">
        <v>21.72</v>
      </c>
      <c r="C784" s="2">
        <v>6.18</v>
      </c>
      <c r="D784">
        <f t="shared" si="24"/>
        <v>134.22959999999998</v>
      </c>
      <c r="G784" s="4">
        <v>43.103693113905855</v>
      </c>
      <c r="H784">
        <f t="shared" si="25"/>
        <v>936.2122144340351</v>
      </c>
    </row>
    <row r="785" spans="1:8" x14ac:dyDescent="0.25">
      <c r="A785" s="3">
        <v>41765.666666666664</v>
      </c>
      <c r="B785" s="2">
        <v>87.4</v>
      </c>
      <c r="C785" s="2">
        <v>1.32</v>
      </c>
      <c r="D785">
        <f t="shared" si="24"/>
        <v>115.36800000000001</v>
      </c>
      <c r="G785" s="4">
        <v>43.098815420669546</v>
      </c>
      <c r="H785">
        <f t="shared" si="25"/>
        <v>3766.8364677665186</v>
      </c>
    </row>
    <row r="786" spans="1:8" x14ac:dyDescent="0.25">
      <c r="A786" s="3">
        <v>41765.708333333336</v>
      </c>
      <c r="B786" s="2">
        <v>70.209999999999994</v>
      </c>
      <c r="C786" s="2">
        <v>1.84</v>
      </c>
      <c r="D786">
        <f t="shared" si="24"/>
        <v>129.18639999999999</v>
      </c>
      <c r="G786" s="4">
        <v>43.093938044671219</v>
      </c>
      <c r="H786">
        <f t="shared" si="25"/>
        <v>3025.6253901163659</v>
      </c>
    </row>
    <row r="787" spans="1:8" x14ac:dyDescent="0.25">
      <c r="A787" s="3">
        <v>41765.75</v>
      </c>
      <c r="B787" s="2">
        <v>56.56</v>
      </c>
      <c r="C787" s="2">
        <v>1.77</v>
      </c>
      <c r="D787">
        <f t="shared" si="24"/>
        <v>100.11120000000001</v>
      </c>
      <c r="G787" s="4">
        <v>43.089060971607488</v>
      </c>
      <c r="H787">
        <f t="shared" si="25"/>
        <v>2437.1172885541196</v>
      </c>
    </row>
    <row r="788" spans="1:8" x14ac:dyDescent="0.25">
      <c r="A788" s="3">
        <v>41765.791666666664</v>
      </c>
      <c r="B788" s="2">
        <v>98.42</v>
      </c>
      <c r="C788" s="2">
        <v>3.11</v>
      </c>
      <c r="D788">
        <f t="shared" si="24"/>
        <v>306.08620000000002</v>
      </c>
      <c r="G788" s="4">
        <v>43.084184213763344</v>
      </c>
      <c r="H788">
        <f t="shared" si="25"/>
        <v>4240.3454103185886</v>
      </c>
    </row>
    <row r="789" spans="1:8" x14ac:dyDescent="0.25">
      <c r="A789" s="3">
        <v>41765.833333333336</v>
      </c>
      <c r="B789" s="2">
        <v>83.95</v>
      </c>
      <c r="C789" s="2">
        <v>6.29</v>
      </c>
      <c r="D789">
        <f t="shared" si="24"/>
        <v>528.04550000000006</v>
      </c>
      <c r="G789" s="4">
        <v>43.079307781841941</v>
      </c>
      <c r="H789">
        <f t="shared" si="25"/>
        <v>3616.507888285631</v>
      </c>
    </row>
    <row r="790" spans="1:8" x14ac:dyDescent="0.25">
      <c r="A790" s="3">
        <v>41765.875</v>
      </c>
      <c r="B790" s="2">
        <v>90.29</v>
      </c>
      <c r="C790" s="2">
        <v>0.24</v>
      </c>
      <c r="D790">
        <f t="shared" si="24"/>
        <v>21.669599999999999</v>
      </c>
      <c r="G790" s="4">
        <v>43.074431654698905</v>
      </c>
      <c r="H790">
        <f t="shared" si="25"/>
        <v>3889.1904341027644</v>
      </c>
    </row>
    <row r="791" spans="1:8" x14ac:dyDescent="0.25">
      <c r="A791" s="3">
        <v>41765.916666666664</v>
      </c>
      <c r="B791" s="2">
        <v>84.74</v>
      </c>
      <c r="C791" s="2">
        <v>0.2</v>
      </c>
      <c r="D791">
        <f t="shared" si="24"/>
        <v>16.948</v>
      </c>
      <c r="G791" s="4">
        <v>43.069555855584319</v>
      </c>
      <c r="H791">
        <f t="shared" si="25"/>
        <v>3649.7141632022149</v>
      </c>
    </row>
    <row r="792" spans="1:8" x14ac:dyDescent="0.25">
      <c r="A792" s="3">
        <v>41765.958333333336</v>
      </c>
      <c r="B792" s="2">
        <v>91.43</v>
      </c>
      <c r="C792" s="2">
        <v>5.57</v>
      </c>
      <c r="D792">
        <f t="shared" si="24"/>
        <v>509.26510000000007</v>
      </c>
      <c r="G792" s="4">
        <v>43.064680382392481</v>
      </c>
      <c r="H792">
        <f t="shared" si="25"/>
        <v>3937.4037273621448</v>
      </c>
    </row>
    <row r="793" spans="1:8" x14ac:dyDescent="0.25">
      <c r="A793" s="1">
        <v>41766</v>
      </c>
      <c r="B793" s="2">
        <v>11.46</v>
      </c>
      <c r="C793" s="2">
        <v>7.48</v>
      </c>
      <c r="D793">
        <f t="shared" si="24"/>
        <v>85.720800000000011</v>
      </c>
      <c r="G793" s="4">
        <v>43.059805230824658</v>
      </c>
      <c r="H793">
        <f t="shared" si="25"/>
        <v>493.46536794525059</v>
      </c>
    </row>
    <row r="794" spans="1:8" x14ac:dyDescent="0.25">
      <c r="A794" s="3">
        <v>41766.041666666664</v>
      </c>
      <c r="B794" s="2">
        <v>28.25</v>
      </c>
      <c r="C794" s="2">
        <v>7.57</v>
      </c>
      <c r="D794">
        <f t="shared" si="24"/>
        <v>213.85250000000002</v>
      </c>
      <c r="G794" s="4">
        <v>43.054930413602406</v>
      </c>
      <c r="H794">
        <f t="shared" si="25"/>
        <v>1216.3017841842679</v>
      </c>
    </row>
    <row r="795" spans="1:8" x14ac:dyDescent="0.25">
      <c r="A795" s="3">
        <v>41766.083333333336</v>
      </c>
      <c r="B795" s="2">
        <v>86.22</v>
      </c>
      <c r="C795" s="2">
        <v>7.05</v>
      </c>
      <c r="D795">
        <f t="shared" si="24"/>
        <v>607.851</v>
      </c>
      <c r="G795" s="4">
        <v>43.05005592010987</v>
      </c>
      <c r="H795">
        <f t="shared" si="25"/>
        <v>3711.7758214318728</v>
      </c>
    </row>
    <row r="796" spans="1:8" x14ac:dyDescent="0.25">
      <c r="A796" s="3">
        <v>41766.125</v>
      </c>
      <c r="B796" s="2">
        <v>35.659999999999997</v>
      </c>
      <c r="C796" s="2">
        <v>1.75</v>
      </c>
      <c r="D796">
        <f t="shared" si="24"/>
        <v>62.404999999999994</v>
      </c>
      <c r="G796" s="4">
        <v>43.045181767367353</v>
      </c>
      <c r="H796">
        <f t="shared" si="25"/>
        <v>1534.9911818243197</v>
      </c>
    </row>
    <row r="797" spans="1:8" x14ac:dyDescent="0.25">
      <c r="A797" s="3">
        <v>41766.166666666664</v>
      </c>
      <c r="B797" s="2">
        <v>79.569999999999993</v>
      </c>
      <c r="C797" s="2">
        <v>7.99</v>
      </c>
      <c r="D797">
        <f t="shared" si="24"/>
        <v>635.76429999999993</v>
      </c>
      <c r="G797" s="4">
        <v>43.040307946690071</v>
      </c>
      <c r="H797">
        <f t="shared" si="25"/>
        <v>3424.7173033181284</v>
      </c>
    </row>
    <row r="798" spans="1:8" x14ac:dyDescent="0.25">
      <c r="A798" s="3">
        <v>41766.208333333336</v>
      </c>
      <c r="B798" s="2">
        <v>71.86</v>
      </c>
      <c r="C798" s="2">
        <v>2.71</v>
      </c>
      <c r="D798">
        <f t="shared" si="24"/>
        <v>194.7406</v>
      </c>
      <c r="G798" s="4">
        <v>43.035434466675476</v>
      </c>
      <c r="H798">
        <f t="shared" si="25"/>
        <v>3092.5263207752996</v>
      </c>
    </row>
    <row r="799" spans="1:8" x14ac:dyDescent="0.25">
      <c r="A799" s="3">
        <v>41766.25</v>
      </c>
      <c r="B799" s="2">
        <v>63.02</v>
      </c>
      <c r="C799" s="2">
        <v>6.52</v>
      </c>
      <c r="D799">
        <f t="shared" si="24"/>
        <v>410.8904</v>
      </c>
      <c r="G799" s="4">
        <v>43.030561321268387</v>
      </c>
      <c r="H799">
        <f t="shared" si="25"/>
        <v>2711.7859744663338</v>
      </c>
    </row>
    <row r="800" spans="1:8" x14ac:dyDescent="0.25">
      <c r="A800" s="3">
        <v>41766.291666666664</v>
      </c>
      <c r="B800" s="2">
        <v>43.7</v>
      </c>
      <c r="C800" s="2">
        <v>8.19</v>
      </c>
      <c r="D800">
        <f t="shared" si="24"/>
        <v>357.90300000000002</v>
      </c>
      <c r="G800" s="4">
        <v>43.025688528721666</v>
      </c>
      <c r="H800">
        <f t="shared" si="25"/>
        <v>1880.222588705137</v>
      </c>
    </row>
    <row r="801" spans="1:8" x14ac:dyDescent="0.25">
      <c r="A801" s="3">
        <v>41766.333333333336</v>
      </c>
      <c r="B801" s="2">
        <v>58.87</v>
      </c>
      <c r="C801" s="2">
        <v>0.05</v>
      </c>
      <c r="D801">
        <f t="shared" si="24"/>
        <v>2.9435000000000002</v>
      </c>
      <c r="G801" s="4">
        <v>43.020816079117978</v>
      </c>
      <c r="H801">
        <f t="shared" si="25"/>
        <v>2532.6354425776753</v>
      </c>
    </row>
    <row r="802" spans="1:8" x14ac:dyDescent="0.25">
      <c r="A802" s="3">
        <v>41766.375</v>
      </c>
      <c r="B802" s="2">
        <v>92.57</v>
      </c>
      <c r="C802" s="2">
        <v>3.07</v>
      </c>
      <c r="D802">
        <f t="shared" si="24"/>
        <v>284.18989999999997</v>
      </c>
      <c r="G802" s="4">
        <v>43.015943972369989</v>
      </c>
      <c r="H802">
        <f t="shared" si="25"/>
        <v>3981.9859335222895</v>
      </c>
    </row>
    <row r="803" spans="1:8" x14ac:dyDescent="0.25">
      <c r="A803" s="3">
        <v>41766.416666666664</v>
      </c>
      <c r="B803" s="2">
        <v>51.18</v>
      </c>
      <c r="C803" s="2">
        <v>7.63</v>
      </c>
      <c r="D803">
        <f t="shared" si="24"/>
        <v>390.5034</v>
      </c>
      <c r="G803" s="4">
        <v>43.011072220850011</v>
      </c>
      <c r="H803">
        <f t="shared" si="25"/>
        <v>2201.3066762631033</v>
      </c>
    </row>
    <row r="804" spans="1:8" x14ac:dyDescent="0.25">
      <c r="A804" s="3">
        <v>41766.458333333336</v>
      </c>
      <c r="B804" s="2">
        <v>6.82</v>
      </c>
      <c r="C804" s="2">
        <v>2.31</v>
      </c>
      <c r="D804">
        <f t="shared" si="24"/>
        <v>15.754200000000001</v>
      </c>
      <c r="G804" s="4">
        <v>43.006200822626973</v>
      </c>
      <c r="H804">
        <f t="shared" si="25"/>
        <v>293.30228961031594</v>
      </c>
    </row>
    <row r="805" spans="1:8" x14ac:dyDescent="0.25">
      <c r="A805" s="3">
        <v>41766.5</v>
      </c>
      <c r="B805" s="2">
        <v>40.17</v>
      </c>
      <c r="C805" s="2">
        <v>1.33</v>
      </c>
      <c r="D805">
        <f t="shared" si="24"/>
        <v>53.426100000000005</v>
      </c>
      <c r="G805" s="4">
        <v>43.001329779981184</v>
      </c>
      <c r="H805">
        <f t="shared" si="25"/>
        <v>1727.3634172618442</v>
      </c>
    </row>
    <row r="806" spans="1:8" x14ac:dyDescent="0.25">
      <c r="A806" s="3">
        <v>41766.541666666664</v>
      </c>
      <c r="B806" s="2">
        <v>58.77</v>
      </c>
      <c r="C806" s="2">
        <v>6.11</v>
      </c>
      <c r="D806">
        <f t="shared" si="24"/>
        <v>359.08470000000005</v>
      </c>
      <c r="G806" s="4">
        <v>42.996459092388797</v>
      </c>
      <c r="H806">
        <f t="shared" si="25"/>
        <v>2526.9019008596897</v>
      </c>
    </row>
    <row r="807" spans="1:8" x14ac:dyDescent="0.25">
      <c r="A807" s="3">
        <v>41766.583333333336</v>
      </c>
      <c r="B807" s="2">
        <v>74</v>
      </c>
      <c r="C807" s="2">
        <v>1.07</v>
      </c>
      <c r="D807">
        <f t="shared" si="24"/>
        <v>79.180000000000007</v>
      </c>
      <c r="G807" s="4">
        <v>42.991588766865398</v>
      </c>
      <c r="H807">
        <f t="shared" si="25"/>
        <v>3181.3775687480393</v>
      </c>
    </row>
    <row r="808" spans="1:8" x14ac:dyDescent="0.25">
      <c r="A808" s="3">
        <v>41766.625</v>
      </c>
      <c r="B808" s="2">
        <v>0.87</v>
      </c>
      <c r="C808" s="2">
        <v>2.2400000000000002</v>
      </c>
      <c r="D808">
        <f t="shared" si="24"/>
        <v>1.9488000000000001</v>
      </c>
      <c r="G808" s="4">
        <v>42.98671880920427</v>
      </c>
      <c r="H808">
        <f t="shared" si="25"/>
        <v>37.398445364007713</v>
      </c>
    </row>
    <row r="809" spans="1:8" x14ac:dyDescent="0.25">
      <c r="A809" s="3">
        <v>41766.666666666664</v>
      </c>
      <c r="B809" s="2">
        <v>13.02</v>
      </c>
      <c r="C809" s="2">
        <v>3.97</v>
      </c>
      <c r="D809">
        <f t="shared" si="24"/>
        <v>51.689399999999999</v>
      </c>
      <c r="G809" s="4">
        <v>42.981849209051468</v>
      </c>
      <c r="H809">
        <f t="shared" si="25"/>
        <v>559.62367670185006</v>
      </c>
    </row>
    <row r="810" spans="1:8" x14ac:dyDescent="0.25">
      <c r="A810" s="3">
        <v>41766.708333333336</v>
      </c>
      <c r="B810" s="2">
        <v>38.380000000000003</v>
      </c>
      <c r="C810" s="2">
        <v>2.46</v>
      </c>
      <c r="D810">
        <f t="shared" si="24"/>
        <v>94.4148</v>
      </c>
      <c r="G810" s="4">
        <v>42.976979979128565</v>
      </c>
      <c r="H810">
        <f t="shared" si="25"/>
        <v>1649.4564915989545</v>
      </c>
    </row>
    <row r="811" spans="1:8" x14ac:dyDescent="0.25">
      <c r="A811" s="3">
        <v>41766.75</v>
      </c>
      <c r="B811" s="2">
        <v>66.989999999999995</v>
      </c>
      <c r="C811" s="2">
        <v>3.67</v>
      </c>
      <c r="D811">
        <f t="shared" si="24"/>
        <v>245.85329999999999</v>
      </c>
      <c r="G811" s="4">
        <v>42.972111127683775</v>
      </c>
      <c r="H811">
        <f t="shared" si="25"/>
        <v>2878.701724443536</v>
      </c>
    </row>
    <row r="812" spans="1:8" x14ac:dyDescent="0.25">
      <c r="A812" s="3">
        <v>41766.791666666664</v>
      </c>
      <c r="B812" s="2">
        <v>30.23</v>
      </c>
      <c r="C812" s="2">
        <v>0.74</v>
      </c>
      <c r="D812">
        <f t="shared" si="24"/>
        <v>22.370200000000001</v>
      </c>
      <c r="G812" s="4">
        <v>42.967242640064434</v>
      </c>
      <c r="H812">
        <f t="shared" si="25"/>
        <v>1298.8997450091479</v>
      </c>
    </row>
    <row r="813" spans="1:8" x14ac:dyDescent="0.25">
      <c r="A813" s="3">
        <v>41766.833333333336</v>
      </c>
      <c r="B813" s="2">
        <v>13.07</v>
      </c>
      <c r="C813" s="2">
        <v>8.23</v>
      </c>
      <c r="D813">
        <f t="shared" si="24"/>
        <v>107.56610000000001</v>
      </c>
      <c r="G813" s="4">
        <v>42.962374528992115</v>
      </c>
      <c r="H813">
        <f t="shared" si="25"/>
        <v>561.51823509392693</v>
      </c>
    </row>
    <row r="814" spans="1:8" x14ac:dyDescent="0.25">
      <c r="A814" s="3">
        <v>41766.875</v>
      </c>
      <c r="B814" s="2">
        <v>61.72</v>
      </c>
      <c r="C814" s="2">
        <v>1.88</v>
      </c>
      <c r="D814">
        <f t="shared" si="24"/>
        <v>116.03359999999999</v>
      </c>
      <c r="G814" s="4">
        <v>42.957506794292179</v>
      </c>
      <c r="H814">
        <f t="shared" si="25"/>
        <v>2651.3373193437133</v>
      </c>
    </row>
    <row r="815" spans="1:8" x14ac:dyDescent="0.25">
      <c r="A815" s="3">
        <v>41766.916666666664</v>
      </c>
      <c r="B815" s="2">
        <v>30.33</v>
      </c>
      <c r="C815" s="2">
        <v>2.52</v>
      </c>
      <c r="D815">
        <f t="shared" si="24"/>
        <v>76.431600000000003</v>
      </c>
      <c r="G815" s="4">
        <v>42.952639444562095</v>
      </c>
      <c r="H815">
        <f t="shared" si="25"/>
        <v>1302.7535543535682</v>
      </c>
    </row>
    <row r="816" spans="1:8" x14ac:dyDescent="0.25">
      <c r="A816" s="3">
        <v>41766.958333333336</v>
      </c>
      <c r="B816" s="2">
        <v>44.26</v>
      </c>
      <c r="C816" s="2">
        <v>6.24</v>
      </c>
      <c r="D816">
        <f t="shared" si="24"/>
        <v>276.18239999999997</v>
      </c>
      <c r="G816" s="4">
        <v>42.947772473310103</v>
      </c>
      <c r="H816">
        <f t="shared" si="25"/>
        <v>1900.868409668705</v>
      </c>
    </row>
    <row r="817" spans="1:8" x14ac:dyDescent="0.25">
      <c r="A817" s="1">
        <v>41767</v>
      </c>
      <c r="B817" s="2">
        <v>51.93</v>
      </c>
      <c r="C817" s="2">
        <v>6.91</v>
      </c>
      <c r="D817">
        <f t="shared" si="24"/>
        <v>358.83629999999999</v>
      </c>
      <c r="G817" s="4">
        <v>42.942905889220974</v>
      </c>
      <c r="H817">
        <f t="shared" si="25"/>
        <v>2230.0251028272451</v>
      </c>
    </row>
    <row r="818" spans="1:8" x14ac:dyDescent="0.25">
      <c r="A818" s="3">
        <v>41767.041666666664</v>
      </c>
      <c r="B818" s="2">
        <v>31.62</v>
      </c>
      <c r="C818" s="2">
        <v>1.63</v>
      </c>
      <c r="D818">
        <f t="shared" si="24"/>
        <v>51.540599999999998</v>
      </c>
      <c r="G818" s="4">
        <v>42.938039692032767</v>
      </c>
      <c r="H818">
        <f t="shared" si="25"/>
        <v>1357.7008150620761</v>
      </c>
    </row>
    <row r="819" spans="1:8" x14ac:dyDescent="0.25">
      <c r="A819" s="3">
        <v>41767.083333333336</v>
      </c>
      <c r="B819" s="2">
        <v>4.03</v>
      </c>
      <c r="C819" s="2">
        <v>4.9800000000000004</v>
      </c>
      <c r="D819">
        <f t="shared" si="24"/>
        <v>20.069400000000002</v>
      </c>
      <c r="G819" s="4">
        <v>42.933173886131513</v>
      </c>
      <c r="H819">
        <f t="shared" si="25"/>
        <v>173.02069076111002</v>
      </c>
    </row>
    <row r="820" spans="1:8" x14ac:dyDescent="0.25">
      <c r="A820" s="3">
        <v>41767.125</v>
      </c>
      <c r="B820" s="2">
        <v>90.51</v>
      </c>
      <c r="C820" s="2">
        <v>8.59</v>
      </c>
      <c r="D820">
        <f t="shared" si="24"/>
        <v>777.48090000000002</v>
      </c>
      <c r="G820" s="4">
        <v>42.928308471342611</v>
      </c>
      <c r="H820">
        <f t="shared" si="25"/>
        <v>3885.4411997412199</v>
      </c>
    </row>
    <row r="821" spans="1:8" x14ac:dyDescent="0.25">
      <c r="A821" s="3">
        <v>41767.166666666664</v>
      </c>
      <c r="B821" s="2">
        <v>73.72</v>
      </c>
      <c r="C821" s="2">
        <v>3.07</v>
      </c>
      <c r="D821">
        <f t="shared" si="24"/>
        <v>226.32039999999998</v>
      </c>
      <c r="G821" s="4">
        <v>42.923443449946369</v>
      </c>
      <c r="H821">
        <f t="shared" si="25"/>
        <v>3164.3162511300461</v>
      </c>
    </row>
    <row r="822" spans="1:8" x14ac:dyDescent="0.25">
      <c r="A822" s="3">
        <v>41767.208333333336</v>
      </c>
      <c r="B822" s="2">
        <v>14.07</v>
      </c>
      <c r="C822" s="2">
        <v>4.9400000000000004</v>
      </c>
      <c r="D822">
        <f t="shared" si="24"/>
        <v>69.505800000000008</v>
      </c>
      <c r="G822" s="4">
        <v>42.918578830365625</v>
      </c>
      <c r="H822">
        <f t="shared" si="25"/>
        <v>603.86440414324431</v>
      </c>
    </row>
    <row r="823" spans="1:8" x14ac:dyDescent="0.25">
      <c r="A823" s="3">
        <v>41767.25</v>
      </c>
      <c r="B823" s="2">
        <v>42.69</v>
      </c>
      <c r="C823" s="2">
        <v>1.26</v>
      </c>
      <c r="D823">
        <f t="shared" si="24"/>
        <v>53.789400000000001</v>
      </c>
      <c r="G823" s="4">
        <v>42.913714606108627</v>
      </c>
      <c r="H823">
        <f t="shared" si="25"/>
        <v>1831.9864765347772</v>
      </c>
    </row>
    <row r="824" spans="1:8" x14ac:dyDescent="0.25">
      <c r="A824" s="3">
        <v>41767.291666666664</v>
      </c>
      <c r="B824" s="2">
        <v>93.33</v>
      </c>
      <c r="C824" s="2">
        <v>6.25</v>
      </c>
      <c r="D824">
        <f t="shared" si="24"/>
        <v>583.3125</v>
      </c>
      <c r="G824" s="4">
        <v>42.908850783667127</v>
      </c>
      <c r="H824">
        <f t="shared" si="25"/>
        <v>4004.6830436396531</v>
      </c>
    </row>
    <row r="825" spans="1:8" x14ac:dyDescent="0.25">
      <c r="A825" s="3">
        <v>41767.333333333336</v>
      </c>
      <c r="B825" s="2">
        <v>40.21</v>
      </c>
      <c r="C825" s="2">
        <v>6.15</v>
      </c>
      <c r="D825">
        <f t="shared" si="24"/>
        <v>247.29150000000001</v>
      </c>
      <c r="G825" s="4">
        <v>42.90398736725254</v>
      </c>
      <c r="H825">
        <f t="shared" si="25"/>
        <v>1725.1693320372246</v>
      </c>
    </row>
    <row r="826" spans="1:8" x14ac:dyDescent="0.25">
      <c r="A826" s="3">
        <v>41767.375</v>
      </c>
      <c r="B826" s="2">
        <v>92.25</v>
      </c>
      <c r="C826" s="2">
        <v>7.34</v>
      </c>
      <c r="D826">
        <f t="shared" si="24"/>
        <v>677.11500000000001</v>
      </c>
      <c r="G826" s="4">
        <v>42.899124360901645</v>
      </c>
      <c r="H826">
        <f t="shared" si="25"/>
        <v>3957.4442222931766</v>
      </c>
    </row>
    <row r="827" spans="1:8" x14ac:dyDescent="0.25">
      <c r="A827" s="3">
        <v>41767.416666666664</v>
      </c>
      <c r="B827" s="2">
        <v>94.55</v>
      </c>
      <c r="C827" s="2">
        <v>3.1</v>
      </c>
      <c r="D827">
        <f t="shared" si="24"/>
        <v>293.10500000000002</v>
      </c>
      <c r="G827" s="4">
        <v>42.894261760664968</v>
      </c>
      <c r="H827">
        <f t="shared" si="25"/>
        <v>4055.6524494708724</v>
      </c>
    </row>
    <row r="828" spans="1:8" x14ac:dyDescent="0.25">
      <c r="A828" s="3">
        <v>41767.458333333336</v>
      </c>
      <c r="B828" s="2">
        <v>29.92</v>
      </c>
      <c r="C828" s="2">
        <v>5.73</v>
      </c>
      <c r="D828">
        <f t="shared" si="24"/>
        <v>171.44160000000002</v>
      </c>
      <c r="G828" s="4">
        <v>42.889399570491989</v>
      </c>
      <c r="H828">
        <f t="shared" si="25"/>
        <v>1283.2508351491203</v>
      </c>
    </row>
    <row r="829" spans="1:8" x14ac:dyDescent="0.25">
      <c r="A829" s="3">
        <v>41767.5</v>
      </c>
      <c r="B829" s="2">
        <v>88</v>
      </c>
      <c r="C829" s="2">
        <v>3.14</v>
      </c>
      <c r="D829">
        <f t="shared" si="24"/>
        <v>276.32</v>
      </c>
      <c r="G829" s="4">
        <v>42.884537801173174</v>
      </c>
      <c r="H829">
        <f t="shared" si="25"/>
        <v>3773.8393265032391</v>
      </c>
    </row>
    <row r="830" spans="1:8" x14ac:dyDescent="0.25">
      <c r="A830" s="3">
        <v>41767.541666666664</v>
      </c>
      <c r="B830" s="2">
        <v>88.74</v>
      </c>
      <c r="C830" s="2">
        <v>8.2899999999999991</v>
      </c>
      <c r="D830">
        <f t="shared" si="24"/>
        <v>735.65459999999985</v>
      </c>
      <c r="G830" s="4">
        <v>42.879676443936461</v>
      </c>
      <c r="H830">
        <f t="shared" si="25"/>
        <v>3805.1424876349215</v>
      </c>
    </row>
    <row r="831" spans="1:8" x14ac:dyDescent="0.25">
      <c r="A831" s="3">
        <v>41767.583333333336</v>
      </c>
      <c r="B831" s="2">
        <v>18.43</v>
      </c>
      <c r="C831" s="2">
        <v>0.27</v>
      </c>
      <c r="D831">
        <f t="shared" si="24"/>
        <v>4.9761000000000006</v>
      </c>
      <c r="G831" s="4">
        <v>42.874815505535508</v>
      </c>
      <c r="H831">
        <f t="shared" si="25"/>
        <v>790.18284976701943</v>
      </c>
    </row>
    <row r="832" spans="1:8" x14ac:dyDescent="0.25">
      <c r="A832" s="3">
        <v>41767.625</v>
      </c>
      <c r="B832" s="2">
        <v>91.73</v>
      </c>
      <c r="C832" s="2">
        <v>9.24</v>
      </c>
      <c r="D832">
        <f t="shared" si="24"/>
        <v>847.5852000000001</v>
      </c>
      <c r="G832" s="4">
        <v>42.8699549898325</v>
      </c>
      <c r="H832">
        <f t="shared" si="25"/>
        <v>3932.4609712173356</v>
      </c>
    </row>
    <row r="833" spans="1:8" x14ac:dyDescent="0.25">
      <c r="A833" s="3">
        <v>41767.666666666664</v>
      </c>
      <c r="B833" s="2">
        <v>79.59</v>
      </c>
      <c r="C833" s="2">
        <v>8.94</v>
      </c>
      <c r="D833">
        <f t="shared" si="24"/>
        <v>711.53459999999995</v>
      </c>
      <c r="G833" s="4">
        <v>42.865094899195064</v>
      </c>
      <c r="H833">
        <f t="shared" si="25"/>
        <v>3411.6329030269353</v>
      </c>
    </row>
    <row r="834" spans="1:8" x14ac:dyDescent="0.25">
      <c r="A834" s="3">
        <v>41767.708333333336</v>
      </c>
      <c r="B834" s="2">
        <v>93.53</v>
      </c>
      <c r="C834" s="2">
        <v>7.09</v>
      </c>
      <c r="D834">
        <f t="shared" ref="D834:D897" si="26">B834*C834</f>
        <v>663.1277</v>
      </c>
      <c r="G834" s="4">
        <v>42.860235237660014</v>
      </c>
      <c r="H834">
        <f t="shared" ref="H834:H897" si="27">B834*G834</f>
        <v>4008.7178017783413</v>
      </c>
    </row>
    <row r="835" spans="1:8" x14ac:dyDescent="0.25">
      <c r="A835" s="3">
        <v>41767.75</v>
      </c>
      <c r="B835" s="2">
        <v>62.26</v>
      </c>
      <c r="C835" s="2">
        <v>4.67</v>
      </c>
      <c r="D835">
        <f t="shared" si="26"/>
        <v>290.75419999999997</v>
      </c>
      <c r="G835" s="4">
        <v>42.855376000928594</v>
      </c>
      <c r="H835">
        <f t="shared" si="27"/>
        <v>2668.1757098178141</v>
      </c>
    </row>
    <row r="836" spans="1:8" x14ac:dyDescent="0.25">
      <c r="A836" s="3">
        <v>41767.791666666664</v>
      </c>
      <c r="B836" s="2">
        <v>24.47</v>
      </c>
      <c r="C836" s="2">
        <v>7.64</v>
      </c>
      <c r="D836">
        <f t="shared" si="26"/>
        <v>186.95079999999999</v>
      </c>
      <c r="G836" s="4">
        <v>42.850517195754499</v>
      </c>
      <c r="H836">
        <f t="shared" si="27"/>
        <v>1048.5521557801126</v>
      </c>
    </row>
    <row r="837" spans="1:8" x14ac:dyDescent="0.25">
      <c r="A837" s="3">
        <v>41767.833333333336</v>
      </c>
      <c r="B837" s="2">
        <v>13.03</v>
      </c>
      <c r="C837" s="2">
        <v>2.72</v>
      </c>
      <c r="D837">
        <f t="shared" si="26"/>
        <v>35.441600000000001</v>
      </c>
      <c r="G837" s="4">
        <v>42.845658827843657</v>
      </c>
      <c r="H837">
        <f t="shared" si="27"/>
        <v>558.2789345268028</v>
      </c>
    </row>
    <row r="838" spans="1:8" x14ac:dyDescent="0.25">
      <c r="A838" s="3">
        <v>41767.875</v>
      </c>
      <c r="B838" s="2">
        <v>23.2</v>
      </c>
      <c r="C838" s="2">
        <v>4.49</v>
      </c>
      <c r="D838">
        <f t="shared" si="26"/>
        <v>104.16800000000001</v>
      </c>
      <c r="G838" s="4">
        <v>42.840800893421225</v>
      </c>
      <c r="H838">
        <f t="shared" si="27"/>
        <v>993.90658072737233</v>
      </c>
    </row>
    <row r="839" spans="1:8" x14ac:dyDescent="0.25">
      <c r="A839" s="3">
        <v>41767.916666666664</v>
      </c>
      <c r="B839" s="2">
        <v>34.25</v>
      </c>
      <c r="C839" s="2">
        <v>8.0399999999999991</v>
      </c>
      <c r="D839">
        <f t="shared" si="26"/>
        <v>275.36999999999995</v>
      </c>
      <c r="G839" s="4">
        <v>42.835943396698617</v>
      </c>
      <c r="H839">
        <f t="shared" si="27"/>
        <v>1467.1310613369276</v>
      </c>
    </row>
    <row r="840" spans="1:8" x14ac:dyDescent="0.25">
      <c r="A840" s="3">
        <v>41767.958333333336</v>
      </c>
      <c r="B840" s="2">
        <v>88.15</v>
      </c>
      <c r="C840" s="2">
        <v>5.34</v>
      </c>
      <c r="D840">
        <f t="shared" si="26"/>
        <v>470.721</v>
      </c>
      <c r="G840" s="4">
        <v>42.831086345836724</v>
      </c>
      <c r="H840">
        <f t="shared" si="27"/>
        <v>3775.5602613855076</v>
      </c>
    </row>
    <row r="841" spans="1:8" x14ac:dyDescent="0.25">
      <c r="A841" s="1">
        <v>41768</v>
      </c>
      <c r="B841" s="2">
        <v>66.42</v>
      </c>
      <c r="C841" s="2">
        <v>2.78</v>
      </c>
      <c r="D841">
        <f t="shared" si="26"/>
        <v>184.64759999999998</v>
      </c>
      <c r="G841" s="4">
        <v>42.826229739079068</v>
      </c>
      <c r="H841">
        <f t="shared" si="27"/>
        <v>2844.5181792696317</v>
      </c>
    </row>
    <row r="842" spans="1:8" x14ac:dyDescent="0.25">
      <c r="A842" s="3">
        <v>41768.041666666664</v>
      </c>
      <c r="B842" s="2">
        <v>15.06</v>
      </c>
      <c r="C842" s="2">
        <v>6.61</v>
      </c>
      <c r="D842">
        <f t="shared" si="26"/>
        <v>99.546600000000012</v>
      </c>
      <c r="G842" s="4">
        <v>42.821373573883406</v>
      </c>
      <c r="H842">
        <f t="shared" si="27"/>
        <v>644.8898860226841</v>
      </c>
    </row>
    <row r="843" spans="1:8" x14ac:dyDescent="0.25">
      <c r="A843" s="3">
        <v>41768.083333333336</v>
      </c>
      <c r="B843" s="2">
        <v>90.64</v>
      </c>
      <c r="C843" s="2">
        <v>3.14</v>
      </c>
      <c r="D843">
        <f t="shared" si="26"/>
        <v>284.6096</v>
      </c>
      <c r="G843" s="4">
        <v>42.816517861127501</v>
      </c>
      <c r="H843">
        <f t="shared" si="27"/>
        <v>3880.8891789325967</v>
      </c>
    </row>
    <row r="844" spans="1:8" x14ac:dyDescent="0.25">
      <c r="A844" s="3">
        <v>41768.125</v>
      </c>
      <c r="B844" s="2">
        <v>9.1199999999999992</v>
      </c>
      <c r="C844" s="2">
        <v>2.36</v>
      </c>
      <c r="D844">
        <f t="shared" si="26"/>
        <v>21.523199999999996</v>
      </c>
      <c r="G844" s="4">
        <v>42.811662598618348</v>
      </c>
      <c r="H844">
        <f t="shared" si="27"/>
        <v>390.44236289939931</v>
      </c>
    </row>
    <row r="845" spans="1:8" x14ac:dyDescent="0.25">
      <c r="A845" s="3">
        <v>41768.166666666664</v>
      </c>
      <c r="B845" s="2">
        <v>99.08</v>
      </c>
      <c r="C845" s="2">
        <v>5.36</v>
      </c>
      <c r="D845">
        <f t="shared" si="26"/>
        <v>531.06880000000001</v>
      </c>
      <c r="G845" s="4">
        <v>42.806807780038824</v>
      </c>
      <c r="H845">
        <f t="shared" si="27"/>
        <v>4241.2985148462467</v>
      </c>
    </row>
    <row r="846" spans="1:8" x14ac:dyDescent="0.25">
      <c r="A846" s="3">
        <v>41768.208333333336</v>
      </c>
      <c r="B846" s="2">
        <v>38.979999999999997</v>
      </c>
      <c r="C846" s="2">
        <v>4.0599999999999996</v>
      </c>
      <c r="D846">
        <f t="shared" si="26"/>
        <v>158.25879999999998</v>
      </c>
      <c r="G846" s="4">
        <v>42.801953434781502</v>
      </c>
      <c r="H846">
        <f t="shared" si="27"/>
        <v>1668.4201448877827</v>
      </c>
    </row>
    <row r="847" spans="1:8" x14ac:dyDescent="0.25">
      <c r="A847" s="3">
        <v>41768.25</v>
      </c>
      <c r="B847" s="2">
        <v>55.24</v>
      </c>
      <c r="C847" s="2">
        <v>6.83</v>
      </c>
      <c r="D847">
        <f t="shared" si="26"/>
        <v>377.28919999999999</v>
      </c>
      <c r="G847" s="4">
        <v>42.797099537839856</v>
      </c>
      <c r="H847">
        <f t="shared" si="27"/>
        <v>2364.1117784702737</v>
      </c>
    </row>
    <row r="848" spans="1:8" x14ac:dyDescent="0.25">
      <c r="A848" s="3">
        <v>41768.291666666664</v>
      </c>
      <c r="B848" s="2">
        <v>67.680000000000007</v>
      </c>
      <c r="C848" s="2">
        <v>0.11</v>
      </c>
      <c r="D848">
        <f t="shared" si="26"/>
        <v>7.4448000000000008</v>
      </c>
      <c r="G848" s="4">
        <v>42.792246101498861</v>
      </c>
      <c r="H848">
        <f t="shared" si="27"/>
        <v>2896.1792161494432</v>
      </c>
    </row>
    <row r="849" spans="1:8" x14ac:dyDescent="0.25">
      <c r="A849" s="3">
        <v>41768.333333333336</v>
      </c>
      <c r="B849" s="2">
        <v>99.85</v>
      </c>
      <c r="C849" s="2">
        <v>6.23</v>
      </c>
      <c r="D849">
        <f t="shared" si="26"/>
        <v>622.06550000000004</v>
      </c>
      <c r="G849" s="4">
        <v>42.787393132162954</v>
      </c>
      <c r="H849">
        <f t="shared" si="27"/>
        <v>4272.3212042464711</v>
      </c>
    </row>
    <row r="850" spans="1:8" x14ac:dyDescent="0.25">
      <c r="A850" s="3">
        <v>41768.375</v>
      </c>
      <c r="B850" s="2">
        <v>8.19</v>
      </c>
      <c r="C850" s="2">
        <v>4.54</v>
      </c>
      <c r="D850">
        <f t="shared" si="26"/>
        <v>37.182600000000001</v>
      </c>
      <c r="G850" s="4">
        <v>42.782540625969965</v>
      </c>
      <c r="H850">
        <f t="shared" si="27"/>
        <v>350.38900772669399</v>
      </c>
    </row>
    <row r="851" spans="1:8" x14ac:dyDescent="0.25">
      <c r="A851" s="3">
        <v>41768.416666666664</v>
      </c>
      <c r="B851" s="2">
        <v>56.41</v>
      </c>
      <c r="C851" s="2">
        <v>5.58</v>
      </c>
      <c r="D851">
        <f t="shared" si="26"/>
        <v>314.76779999999997</v>
      </c>
      <c r="G851" s="4">
        <v>42.777688590818862</v>
      </c>
      <c r="H851">
        <f t="shared" si="27"/>
        <v>2413.0894134080918</v>
      </c>
    </row>
    <row r="852" spans="1:8" x14ac:dyDescent="0.25">
      <c r="A852" s="3">
        <v>41768.458333333336</v>
      </c>
      <c r="B852" s="2">
        <v>81.209999999999994</v>
      </c>
      <c r="C852" s="2">
        <v>9.4700000000000006</v>
      </c>
      <c r="D852">
        <f t="shared" si="26"/>
        <v>769.05870000000004</v>
      </c>
      <c r="G852" s="4">
        <v>42.772837018636054</v>
      </c>
      <c r="H852">
        <f t="shared" si="27"/>
        <v>3473.5820942834334</v>
      </c>
    </row>
    <row r="853" spans="1:8" x14ac:dyDescent="0.25">
      <c r="A853" s="3">
        <v>41768.5</v>
      </c>
      <c r="B853" s="2">
        <v>92.12</v>
      </c>
      <c r="C853" s="2">
        <v>1.31</v>
      </c>
      <c r="D853">
        <f t="shared" si="26"/>
        <v>120.67720000000001</v>
      </c>
      <c r="G853" s="4">
        <v>42.767985930478602</v>
      </c>
      <c r="H853">
        <f t="shared" si="27"/>
        <v>3939.7868639156891</v>
      </c>
    </row>
    <row r="854" spans="1:8" x14ac:dyDescent="0.25">
      <c r="A854" s="3">
        <v>41768.541666666664</v>
      </c>
      <c r="B854" s="2">
        <v>81.540000000000006</v>
      </c>
      <c r="C854" s="2">
        <v>9.9700000000000006</v>
      </c>
      <c r="D854">
        <f t="shared" si="26"/>
        <v>812.95380000000011</v>
      </c>
      <c r="G854" s="4">
        <v>42.763135311519271</v>
      </c>
      <c r="H854">
        <f t="shared" si="27"/>
        <v>3486.9060533012816</v>
      </c>
    </row>
    <row r="855" spans="1:8" x14ac:dyDescent="0.25">
      <c r="A855" s="3">
        <v>41768.583333333336</v>
      </c>
      <c r="B855" s="2">
        <v>88.18</v>
      </c>
      <c r="C855" s="2">
        <v>2.68</v>
      </c>
      <c r="D855">
        <f t="shared" si="26"/>
        <v>236.32240000000004</v>
      </c>
      <c r="G855" s="4">
        <v>42.758285167987857</v>
      </c>
      <c r="H855">
        <f t="shared" si="27"/>
        <v>3770.4255861131696</v>
      </c>
    </row>
    <row r="856" spans="1:8" x14ac:dyDescent="0.25">
      <c r="A856" s="3">
        <v>41768.625</v>
      </c>
      <c r="B856" s="2">
        <v>43.77</v>
      </c>
      <c r="C856" s="2">
        <v>9.84</v>
      </c>
      <c r="D856">
        <f t="shared" si="26"/>
        <v>430.69680000000005</v>
      </c>
      <c r="G856" s="4">
        <v>42.753435514711605</v>
      </c>
      <c r="H856">
        <f t="shared" si="27"/>
        <v>1871.317872478927</v>
      </c>
    </row>
    <row r="857" spans="1:8" x14ac:dyDescent="0.25">
      <c r="A857" s="3">
        <v>41768.666666666664</v>
      </c>
      <c r="B857" s="2">
        <v>5.38</v>
      </c>
      <c r="C857" s="2">
        <v>7.88</v>
      </c>
      <c r="D857">
        <f t="shared" si="26"/>
        <v>42.394399999999997</v>
      </c>
      <c r="G857" s="4">
        <v>42.748586332826484</v>
      </c>
      <c r="H857">
        <f t="shared" si="27"/>
        <v>229.98739447060649</v>
      </c>
    </row>
    <row r="858" spans="1:8" x14ac:dyDescent="0.25">
      <c r="A858" s="3">
        <v>41768.708333333336</v>
      </c>
      <c r="B858" s="2">
        <v>23.81</v>
      </c>
      <c r="C858" s="2">
        <v>6.62</v>
      </c>
      <c r="D858">
        <f t="shared" si="26"/>
        <v>157.62219999999999</v>
      </c>
      <c r="G858" s="4">
        <v>42.743737645320621</v>
      </c>
      <c r="H858">
        <f t="shared" si="27"/>
        <v>1017.728393335084</v>
      </c>
    </row>
    <row r="859" spans="1:8" x14ac:dyDescent="0.25">
      <c r="A859" s="3">
        <v>41768.75</v>
      </c>
      <c r="B859" s="2">
        <v>62.5</v>
      </c>
      <c r="C859" s="2">
        <v>1.08</v>
      </c>
      <c r="D859">
        <f t="shared" si="26"/>
        <v>67.5</v>
      </c>
      <c r="G859" s="4">
        <v>42.738889442014766</v>
      </c>
      <c r="H859">
        <f t="shared" si="27"/>
        <v>2671.1805901259231</v>
      </c>
    </row>
    <row r="860" spans="1:8" x14ac:dyDescent="0.25">
      <c r="A860" s="3">
        <v>41768.791666666664</v>
      </c>
      <c r="B860" s="2">
        <v>7.88</v>
      </c>
      <c r="C860" s="2">
        <v>3.94</v>
      </c>
      <c r="D860">
        <f t="shared" si="26"/>
        <v>31.0472</v>
      </c>
      <c r="G860" s="4">
        <v>42.734041722385022</v>
      </c>
      <c r="H860">
        <f t="shared" si="27"/>
        <v>336.74424877239397</v>
      </c>
    </row>
    <row r="861" spans="1:8" x14ac:dyDescent="0.25">
      <c r="A861" s="3">
        <v>41768.833333333336</v>
      </c>
      <c r="B861" s="2">
        <v>26.36</v>
      </c>
      <c r="C861" s="2">
        <v>1.48</v>
      </c>
      <c r="D861">
        <f t="shared" si="26"/>
        <v>39.012799999999999</v>
      </c>
      <c r="G861" s="4">
        <v>42.729194505732004</v>
      </c>
      <c r="H861">
        <f t="shared" si="27"/>
        <v>1126.3415671710957</v>
      </c>
    </row>
    <row r="862" spans="1:8" x14ac:dyDescent="0.25">
      <c r="A862" s="3">
        <v>41768.875</v>
      </c>
      <c r="B862" s="2">
        <v>75.91</v>
      </c>
      <c r="C862" s="2">
        <v>6.25</v>
      </c>
      <c r="D862">
        <f t="shared" si="26"/>
        <v>474.4375</v>
      </c>
      <c r="G862" s="4">
        <v>42.724347781614497</v>
      </c>
      <c r="H862">
        <f t="shared" si="27"/>
        <v>3243.2052401023561</v>
      </c>
    </row>
    <row r="863" spans="1:8" x14ac:dyDescent="0.25">
      <c r="A863" s="3">
        <v>41768.916666666664</v>
      </c>
      <c r="B863" s="2">
        <v>7.79</v>
      </c>
      <c r="C863" s="2">
        <v>8.7799999999999994</v>
      </c>
      <c r="D863">
        <f t="shared" si="26"/>
        <v>68.396199999999993</v>
      </c>
      <c r="G863" s="4">
        <v>42.719501547490211</v>
      </c>
      <c r="H863">
        <f t="shared" si="27"/>
        <v>332.78491705494872</v>
      </c>
    </row>
    <row r="864" spans="1:8" x14ac:dyDescent="0.25">
      <c r="A864" s="3">
        <v>41768.958333333336</v>
      </c>
      <c r="B864" s="2">
        <v>45.5</v>
      </c>
      <c r="C864" s="2">
        <v>5.6</v>
      </c>
      <c r="D864">
        <f t="shared" si="26"/>
        <v>254.79999999999998</v>
      </c>
      <c r="G864" s="4">
        <v>42.714655823009039</v>
      </c>
      <c r="H864">
        <f t="shared" si="27"/>
        <v>1943.5168399469112</v>
      </c>
    </row>
    <row r="865" spans="1:8" x14ac:dyDescent="0.25">
      <c r="A865" s="1">
        <v>41769</v>
      </c>
      <c r="B865" s="2">
        <v>60.34</v>
      </c>
      <c r="C865" s="2">
        <v>3.36</v>
      </c>
      <c r="D865">
        <f t="shared" si="26"/>
        <v>202.7424</v>
      </c>
      <c r="G865" s="4">
        <v>42.709810596769287</v>
      </c>
      <c r="H865">
        <f t="shared" si="27"/>
        <v>2577.1099714090587</v>
      </c>
    </row>
    <row r="866" spans="1:8" x14ac:dyDescent="0.25">
      <c r="A866" s="3">
        <v>41769.041666666664</v>
      </c>
      <c r="B866" s="2">
        <v>34.729999999999997</v>
      </c>
      <c r="C866" s="2">
        <v>3.69</v>
      </c>
      <c r="D866">
        <f t="shared" si="26"/>
        <v>128.15369999999999</v>
      </c>
      <c r="G866" s="4">
        <v>42.704965880085318</v>
      </c>
      <c r="H866">
        <f t="shared" si="27"/>
        <v>1483.1434650153631</v>
      </c>
    </row>
    <row r="867" spans="1:8" x14ac:dyDescent="0.25">
      <c r="A867" s="3">
        <v>41769.083333333336</v>
      </c>
      <c r="B867" s="2">
        <v>29.2</v>
      </c>
      <c r="C867" s="2">
        <v>8.0399999999999991</v>
      </c>
      <c r="D867">
        <f t="shared" si="26"/>
        <v>234.76799999999997</v>
      </c>
      <c r="G867" s="4">
        <v>42.700121657780628</v>
      </c>
      <c r="H867">
        <f t="shared" si="27"/>
        <v>1246.8435524071942</v>
      </c>
    </row>
    <row r="868" spans="1:8" x14ac:dyDescent="0.25">
      <c r="A868" s="3">
        <v>41769.125</v>
      </c>
      <c r="B868" s="2">
        <v>62.92</v>
      </c>
      <c r="C868" s="2">
        <v>6.4</v>
      </c>
      <c r="D868">
        <f t="shared" si="26"/>
        <v>402.68800000000005</v>
      </c>
      <c r="G868" s="4">
        <v>42.695277957404024</v>
      </c>
      <c r="H868">
        <f t="shared" si="27"/>
        <v>2686.3868890798612</v>
      </c>
    </row>
    <row r="869" spans="1:8" x14ac:dyDescent="0.25">
      <c r="A869" s="3">
        <v>41769.166666666664</v>
      </c>
      <c r="B869" s="2">
        <v>55.18</v>
      </c>
      <c r="C869" s="2">
        <v>9.1999999999999993</v>
      </c>
      <c r="D869">
        <f t="shared" si="26"/>
        <v>507.65599999999995</v>
      </c>
      <c r="G869" s="4">
        <v>42.690434766146637</v>
      </c>
      <c r="H869">
        <f t="shared" si="27"/>
        <v>2355.6581903959714</v>
      </c>
    </row>
    <row r="870" spans="1:8" x14ac:dyDescent="0.25">
      <c r="A870" s="3">
        <v>41769.208333333336</v>
      </c>
      <c r="B870" s="2">
        <v>60.48</v>
      </c>
      <c r="C870" s="2">
        <v>2.09</v>
      </c>
      <c r="D870">
        <f t="shared" si="26"/>
        <v>126.40319999999998</v>
      </c>
      <c r="G870" s="4">
        <v>42.685592088481833</v>
      </c>
      <c r="H870">
        <f t="shared" si="27"/>
        <v>2581.6246095113811</v>
      </c>
    </row>
    <row r="871" spans="1:8" x14ac:dyDescent="0.25">
      <c r="A871" s="3">
        <v>41769.25</v>
      </c>
      <c r="B871" s="2">
        <v>24.87</v>
      </c>
      <c r="C871" s="2">
        <v>8.73</v>
      </c>
      <c r="D871">
        <f t="shared" si="26"/>
        <v>217.11510000000001</v>
      </c>
      <c r="G871" s="4">
        <v>42.680749928446374</v>
      </c>
      <c r="H871">
        <f t="shared" si="27"/>
        <v>1061.4702507204613</v>
      </c>
    </row>
    <row r="872" spans="1:8" x14ac:dyDescent="0.25">
      <c r="A872" s="3">
        <v>41769.291666666664</v>
      </c>
      <c r="B872" s="2">
        <v>72.47</v>
      </c>
      <c r="C872" s="2">
        <v>7.07</v>
      </c>
      <c r="D872">
        <f t="shared" si="26"/>
        <v>512.36289999999997</v>
      </c>
      <c r="G872" s="4">
        <v>42.675908284021887</v>
      </c>
      <c r="H872">
        <f t="shared" si="27"/>
        <v>3092.7230733430661</v>
      </c>
    </row>
    <row r="873" spans="1:8" x14ac:dyDescent="0.25">
      <c r="A873" s="3">
        <v>41769.333333333336</v>
      </c>
      <c r="B873" s="2">
        <v>16.47</v>
      </c>
      <c r="C873" s="2">
        <v>1.43</v>
      </c>
      <c r="D873">
        <f t="shared" si="26"/>
        <v>23.552099999999996</v>
      </c>
      <c r="G873" s="4">
        <v>42.67106716775529</v>
      </c>
      <c r="H873">
        <f t="shared" si="27"/>
        <v>702.79247625292953</v>
      </c>
    </row>
    <row r="874" spans="1:8" x14ac:dyDescent="0.25">
      <c r="A874" s="3">
        <v>41769.375</v>
      </c>
      <c r="B874" s="2">
        <v>85.02</v>
      </c>
      <c r="C874" s="2">
        <v>0.6</v>
      </c>
      <c r="D874">
        <f t="shared" si="26"/>
        <v>51.011999999999993</v>
      </c>
      <c r="G874" s="4">
        <v>42.666226571223753</v>
      </c>
      <c r="H874">
        <f t="shared" si="27"/>
        <v>3627.4825830854434</v>
      </c>
    </row>
    <row r="875" spans="1:8" x14ac:dyDescent="0.25">
      <c r="A875" s="3">
        <v>41769.416666666664</v>
      </c>
      <c r="B875" s="2">
        <v>26.37</v>
      </c>
      <c r="C875" s="2">
        <v>0.99</v>
      </c>
      <c r="D875">
        <f t="shared" si="26"/>
        <v>26.106300000000001</v>
      </c>
      <c r="G875" s="4">
        <v>42.661386505043133</v>
      </c>
      <c r="H875">
        <f t="shared" si="27"/>
        <v>1124.9807621379875</v>
      </c>
    </row>
    <row r="876" spans="1:8" x14ac:dyDescent="0.25">
      <c r="A876" s="3">
        <v>41769.458333333336</v>
      </c>
      <c r="B876" s="2">
        <v>19.239999999999998</v>
      </c>
      <c r="C876" s="2">
        <v>2.94</v>
      </c>
      <c r="D876">
        <f t="shared" si="26"/>
        <v>56.565599999999996</v>
      </c>
      <c r="G876" s="4">
        <v>42.656546967107715</v>
      </c>
      <c r="H876">
        <f t="shared" si="27"/>
        <v>820.7119636471524</v>
      </c>
    </row>
    <row r="877" spans="1:8" x14ac:dyDescent="0.25">
      <c r="A877" s="3">
        <v>41769.5</v>
      </c>
      <c r="B877" s="2">
        <v>52.67</v>
      </c>
      <c r="C877" s="2">
        <v>6.71</v>
      </c>
      <c r="D877">
        <f t="shared" si="26"/>
        <v>353.41570000000002</v>
      </c>
      <c r="G877" s="4">
        <v>42.651707957242877</v>
      </c>
      <c r="H877">
        <f t="shared" si="27"/>
        <v>2246.4654581079826</v>
      </c>
    </row>
    <row r="878" spans="1:8" x14ac:dyDescent="0.25">
      <c r="A878" s="3">
        <v>41769.541666666664</v>
      </c>
      <c r="B878" s="2">
        <v>47.8</v>
      </c>
      <c r="C878" s="2">
        <v>4.62</v>
      </c>
      <c r="D878">
        <f t="shared" si="26"/>
        <v>220.83599999999998</v>
      </c>
      <c r="G878" s="4">
        <v>42.646869486326402</v>
      </c>
      <c r="H878">
        <f t="shared" si="27"/>
        <v>2038.5203614464019</v>
      </c>
    </row>
    <row r="879" spans="1:8" x14ac:dyDescent="0.25">
      <c r="A879" s="3">
        <v>41769.583333333336</v>
      </c>
      <c r="B879" s="2">
        <v>32.729999999999997</v>
      </c>
      <c r="C879" s="2">
        <v>2.4300000000000002</v>
      </c>
      <c r="D879">
        <f t="shared" si="26"/>
        <v>79.533900000000003</v>
      </c>
      <c r="G879" s="4">
        <v>42.642031547691921</v>
      </c>
      <c r="H879">
        <f t="shared" si="27"/>
        <v>1395.6736925559564</v>
      </c>
    </row>
    <row r="880" spans="1:8" x14ac:dyDescent="0.25">
      <c r="A880" s="3">
        <v>41769.625</v>
      </c>
      <c r="B880" s="2">
        <v>36.479999999999997</v>
      </c>
      <c r="C880" s="2">
        <v>1.1499999999999999</v>
      </c>
      <c r="D880">
        <f t="shared" si="26"/>
        <v>41.951999999999991</v>
      </c>
      <c r="G880" s="4">
        <v>42.637194150024193</v>
      </c>
      <c r="H880">
        <f t="shared" si="27"/>
        <v>1555.4048425928825</v>
      </c>
    </row>
    <row r="881" spans="1:8" x14ac:dyDescent="0.25">
      <c r="A881" s="3">
        <v>41769.666666666664</v>
      </c>
      <c r="B881" s="2">
        <v>46.86</v>
      </c>
      <c r="C881" s="2">
        <v>5.62</v>
      </c>
      <c r="D881">
        <f t="shared" si="26"/>
        <v>263.35320000000002</v>
      </c>
      <c r="G881" s="4">
        <v>42.632357292973978</v>
      </c>
      <c r="H881">
        <f t="shared" si="27"/>
        <v>1997.7522627487606</v>
      </c>
    </row>
    <row r="882" spans="1:8" x14ac:dyDescent="0.25">
      <c r="A882" s="3">
        <v>41769.708333333336</v>
      </c>
      <c r="B882" s="2">
        <v>90.09</v>
      </c>
      <c r="C882" s="2">
        <v>3.17</v>
      </c>
      <c r="D882">
        <f t="shared" si="26"/>
        <v>285.58530000000002</v>
      </c>
      <c r="G882" s="4">
        <v>42.62752098329495</v>
      </c>
      <c r="H882">
        <f t="shared" si="27"/>
        <v>3840.3133653850423</v>
      </c>
    </row>
    <row r="883" spans="1:8" x14ac:dyDescent="0.25">
      <c r="A883" s="3">
        <v>41769.75</v>
      </c>
      <c r="B883" s="2">
        <v>72.099999999999994</v>
      </c>
      <c r="C883" s="2">
        <v>0.72</v>
      </c>
      <c r="D883">
        <f t="shared" si="26"/>
        <v>51.911999999999992</v>
      </c>
      <c r="G883" s="4">
        <v>42.622685214495363</v>
      </c>
      <c r="H883">
        <f t="shared" si="27"/>
        <v>3073.0956039651155</v>
      </c>
    </row>
    <row r="884" spans="1:8" x14ac:dyDescent="0.25">
      <c r="A884" s="3">
        <v>41769.791666666664</v>
      </c>
      <c r="B884" s="2">
        <v>28.59</v>
      </c>
      <c r="C884" s="2">
        <v>0.09</v>
      </c>
      <c r="D884">
        <f t="shared" si="26"/>
        <v>2.5730999999999997</v>
      </c>
      <c r="G884" s="4">
        <v>42.617850001227865</v>
      </c>
      <c r="H884">
        <f t="shared" si="27"/>
        <v>1218.4443315351045</v>
      </c>
    </row>
    <row r="885" spans="1:8" x14ac:dyDescent="0.25">
      <c r="A885" s="3">
        <v>41769.833333333336</v>
      </c>
      <c r="B885" s="2">
        <v>74.17</v>
      </c>
      <c r="C885" s="2">
        <v>6.67</v>
      </c>
      <c r="D885">
        <f t="shared" si="26"/>
        <v>494.71390000000002</v>
      </c>
      <c r="G885" s="4">
        <v>42.613015330858197</v>
      </c>
      <c r="H885">
        <f t="shared" si="27"/>
        <v>3160.6073470897527</v>
      </c>
    </row>
    <row r="886" spans="1:8" x14ac:dyDescent="0.25">
      <c r="A886" s="3">
        <v>41769.875</v>
      </c>
      <c r="B886" s="2">
        <v>53.41</v>
      </c>
      <c r="C886" s="2">
        <v>2.02</v>
      </c>
      <c r="D886">
        <f t="shared" si="26"/>
        <v>107.8882</v>
      </c>
      <c r="G886" s="4">
        <v>42.608181218388246</v>
      </c>
      <c r="H886">
        <f t="shared" si="27"/>
        <v>2275.7029588741161</v>
      </c>
    </row>
    <row r="887" spans="1:8" x14ac:dyDescent="0.25">
      <c r="A887" s="3">
        <v>41769.916666666664</v>
      </c>
      <c r="B887" s="2">
        <v>13.08</v>
      </c>
      <c r="C887" s="2">
        <v>1.28</v>
      </c>
      <c r="D887">
        <f t="shared" si="26"/>
        <v>16.7424</v>
      </c>
      <c r="G887" s="4">
        <v>42.603347661363067</v>
      </c>
      <c r="H887">
        <f t="shared" si="27"/>
        <v>557.25178741062894</v>
      </c>
    </row>
    <row r="888" spans="1:8" x14ac:dyDescent="0.25">
      <c r="A888" s="3">
        <v>41769.958333333336</v>
      </c>
      <c r="B888" s="2">
        <v>55.38</v>
      </c>
      <c r="C888" s="2">
        <v>8.9700000000000006</v>
      </c>
      <c r="D888">
        <f t="shared" si="26"/>
        <v>496.75860000000006</v>
      </c>
      <c r="G888" s="4">
        <v>42.598514662062989</v>
      </c>
      <c r="H888">
        <f t="shared" si="27"/>
        <v>2359.1057419850486</v>
      </c>
    </row>
    <row r="889" spans="1:8" x14ac:dyDescent="0.25">
      <c r="A889" s="1">
        <v>41770</v>
      </c>
      <c r="B889" s="2">
        <v>89.79</v>
      </c>
      <c r="C889" s="2">
        <v>1.41</v>
      </c>
      <c r="D889">
        <f t="shared" si="26"/>
        <v>126.6039</v>
      </c>
      <c r="G889" s="4">
        <v>42.593682228910829</v>
      </c>
      <c r="H889">
        <f t="shared" si="27"/>
        <v>3824.4867273339037</v>
      </c>
    </row>
    <row r="890" spans="1:8" x14ac:dyDescent="0.25">
      <c r="A890" s="3">
        <v>41770.041666666664</v>
      </c>
      <c r="B890" s="2">
        <v>67.069999999999993</v>
      </c>
      <c r="C890" s="2">
        <v>8.9700000000000006</v>
      </c>
      <c r="D890">
        <f t="shared" si="26"/>
        <v>601.61789999999996</v>
      </c>
      <c r="G890" s="4">
        <v>42.588850349272349</v>
      </c>
      <c r="H890">
        <f t="shared" si="27"/>
        <v>2856.4341929256962</v>
      </c>
    </row>
    <row r="891" spans="1:8" x14ac:dyDescent="0.25">
      <c r="A891" s="3">
        <v>41770.083333333336</v>
      </c>
      <c r="B891" s="2">
        <v>66.09</v>
      </c>
      <c r="C891" s="2">
        <v>5.44</v>
      </c>
      <c r="D891">
        <f t="shared" si="26"/>
        <v>359.52960000000002</v>
      </c>
      <c r="G891" s="4">
        <v>42.584019042186235</v>
      </c>
      <c r="H891">
        <f t="shared" si="27"/>
        <v>2814.3778184980883</v>
      </c>
    </row>
    <row r="892" spans="1:8" x14ac:dyDescent="0.25">
      <c r="A892" s="3">
        <v>41770.125</v>
      </c>
      <c r="B892" s="2">
        <v>23.11</v>
      </c>
      <c r="C892" s="2">
        <v>4.63</v>
      </c>
      <c r="D892">
        <f t="shared" si="26"/>
        <v>106.99929999999999</v>
      </c>
      <c r="G892" s="4">
        <v>42.579188305284823</v>
      </c>
      <c r="H892">
        <f t="shared" si="27"/>
        <v>984.00504173513229</v>
      </c>
    </row>
    <row r="893" spans="1:8" x14ac:dyDescent="0.25">
      <c r="A893" s="3">
        <v>41770.166666666664</v>
      </c>
      <c r="B893" s="2">
        <v>79.98</v>
      </c>
      <c r="C893" s="2">
        <v>2.2200000000000002</v>
      </c>
      <c r="D893">
        <f t="shared" si="26"/>
        <v>177.55560000000003</v>
      </c>
      <c r="G893" s="4">
        <v>42.574358128388852</v>
      </c>
      <c r="H893">
        <f t="shared" si="27"/>
        <v>3405.0971631085404</v>
      </c>
    </row>
    <row r="894" spans="1:8" x14ac:dyDescent="0.25">
      <c r="A894" s="3">
        <v>41770.208333333336</v>
      </c>
      <c r="B894" s="2">
        <v>94.51</v>
      </c>
      <c r="C894" s="2">
        <v>8.9499999999999993</v>
      </c>
      <c r="D894">
        <f t="shared" si="26"/>
        <v>845.86450000000002</v>
      </c>
      <c r="G894" s="4">
        <v>42.569528538523237</v>
      </c>
      <c r="H894">
        <f t="shared" si="27"/>
        <v>4023.2461421758312</v>
      </c>
    </row>
    <row r="895" spans="1:8" x14ac:dyDescent="0.25">
      <c r="A895" s="3">
        <v>41770.25</v>
      </c>
      <c r="B895" s="2">
        <v>7.65</v>
      </c>
      <c r="C895" s="2">
        <v>2.06</v>
      </c>
      <c r="D895">
        <f t="shared" si="26"/>
        <v>15.759</v>
      </c>
      <c r="G895" s="4">
        <v>42.564699514980177</v>
      </c>
      <c r="H895">
        <f t="shared" si="27"/>
        <v>325.61995128959836</v>
      </c>
    </row>
    <row r="896" spans="1:8" x14ac:dyDescent="0.25">
      <c r="A896" s="3">
        <v>41770.291666666664</v>
      </c>
      <c r="B896" s="2">
        <v>18.78</v>
      </c>
      <c r="C896" s="2">
        <v>7.78</v>
      </c>
      <c r="D896">
        <f t="shared" si="26"/>
        <v>146.10840000000002</v>
      </c>
      <c r="G896" s="4">
        <v>42.559871067938943</v>
      </c>
      <c r="H896">
        <f t="shared" si="27"/>
        <v>799.27437865589343</v>
      </c>
    </row>
    <row r="897" spans="1:8" x14ac:dyDescent="0.25">
      <c r="A897" s="3">
        <v>41770.333333333336</v>
      </c>
      <c r="B897" s="2">
        <v>24.13</v>
      </c>
      <c r="C897" s="2">
        <v>3.06</v>
      </c>
      <c r="D897">
        <f t="shared" si="26"/>
        <v>73.837800000000001</v>
      </c>
      <c r="G897" s="4">
        <v>42.555043210383033</v>
      </c>
      <c r="H897">
        <f t="shared" si="27"/>
        <v>1026.8531926665426</v>
      </c>
    </row>
    <row r="898" spans="1:8" x14ac:dyDescent="0.25">
      <c r="A898" s="3">
        <v>41770.375</v>
      </c>
      <c r="B898" s="2">
        <v>22.44</v>
      </c>
      <c r="C898" s="2">
        <v>0.79</v>
      </c>
      <c r="D898">
        <f t="shared" ref="D898:D961" si="28">B898*C898</f>
        <v>17.727600000000002</v>
      </c>
      <c r="G898" s="4">
        <v>42.550215929416261</v>
      </c>
      <c r="H898">
        <f t="shared" ref="H898:H961" si="29">B898*G898</f>
        <v>954.82684545610095</v>
      </c>
    </row>
    <row r="899" spans="1:8" x14ac:dyDescent="0.25">
      <c r="A899" s="3">
        <v>41770.416666666664</v>
      </c>
      <c r="B899" s="2">
        <v>49.77</v>
      </c>
      <c r="C899" s="2">
        <v>8.1</v>
      </c>
      <c r="D899">
        <f t="shared" si="28"/>
        <v>403.137</v>
      </c>
      <c r="G899" s="4">
        <v>42.54538922933736</v>
      </c>
      <c r="H899">
        <f t="shared" si="29"/>
        <v>2117.4840219441207</v>
      </c>
    </row>
    <row r="900" spans="1:8" x14ac:dyDescent="0.25">
      <c r="A900" s="3">
        <v>41770.458333333336</v>
      </c>
      <c r="B900" s="2">
        <v>39.28</v>
      </c>
      <c r="C900" s="2">
        <v>1.39</v>
      </c>
      <c r="D900">
        <f t="shared" si="28"/>
        <v>54.599199999999996</v>
      </c>
      <c r="G900" s="4">
        <v>42.540563122867887</v>
      </c>
      <c r="H900">
        <f t="shared" si="29"/>
        <v>1670.9933194662506</v>
      </c>
    </row>
    <row r="901" spans="1:8" x14ac:dyDescent="0.25">
      <c r="A901" s="3">
        <v>41770.5</v>
      </c>
      <c r="B901" s="2">
        <v>93.22</v>
      </c>
      <c r="C901" s="2">
        <v>8.4</v>
      </c>
      <c r="D901">
        <f t="shared" si="28"/>
        <v>783.048</v>
      </c>
      <c r="G901" s="4">
        <v>42.535737607814823</v>
      </c>
      <c r="H901">
        <f t="shared" si="29"/>
        <v>3965.1814598004976</v>
      </c>
    </row>
    <row r="902" spans="1:8" x14ac:dyDescent="0.25">
      <c r="A902" s="3">
        <v>41770.541666666664</v>
      </c>
      <c r="B902" s="2">
        <v>69.12</v>
      </c>
      <c r="C902" s="2">
        <v>9.1300000000000008</v>
      </c>
      <c r="D902">
        <f t="shared" si="28"/>
        <v>631.06560000000013</v>
      </c>
      <c r="G902" s="4">
        <v>42.530912681897824</v>
      </c>
      <c r="H902">
        <f t="shared" si="29"/>
        <v>2939.7366845727779</v>
      </c>
    </row>
    <row r="903" spans="1:8" x14ac:dyDescent="0.25">
      <c r="A903" s="3">
        <v>41770.583333333336</v>
      </c>
      <c r="B903" s="2">
        <v>65.459999999999994</v>
      </c>
      <c r="C903" s="2">
        <v>0.16</v>
      </c>
      <c r="D903">
        <f t="shared" si="28"/>
        <v>10.473599999999999</v>
      </c>
      <c r="G903" s="4">
        <v>42.526088351957881</v>
      </c>
      <c r="H903">
        <f t="shared" si="29"/>
        <v>2783.7577435191624</v>
      </c>
    </row>
    <row r="904" spans="1:8" x14ac:dyDescent="0.25">
      <c r="A904" s="3">
        <v>41770.625</v>
      </c>
      <c r="B904" s="2">
        <v>65.77</v>
      </c>
      <c r="C904" s="2">
        <v>9.83</v>
      </c>
      <c r="D904">
        <f t="shared" si="28"/>
        <v>646.51909999999998</v>
      </c>
      <c r="G904" s="4">
        <v>42.521264617471147</v>
      </c>
      <c r="H904">
        <f t="shared" si="29"/>
        <v>2796.6235738910773</v>
      </c>
    </row>
    <row r="905" spans="1:8" x14ac:dyDescent="0.25">
      <c r="A905" s="3">
        <v>41770.666666666664</v>
      </c>
      <c r="B905" s="2">
        <v>97.33</v>
      </c>
      <c r="C905" s="2">
        <v>2.4</v>
      </c>
      <c r="D905">
        <f t="shared" si="28"/>
        <v>233.59199999999998</v>
      </c>
      <c r="G905" s="4">
        <v>42.516441487035046</v>
      </c>
      <c r="H905">
        <f t="shared" si="29"/>
        <v>4138.1252499331213</v>
      </c>
    </row>
    <row r="906" spans="1:8" x14ac:dyDescent="0.25">
      <c r="A906" s="3">
        <v>41770.708333333336</v>
      </c>
      <c r="B906" s="2">
        <v>60.23</v>
      </c>
      <c r="C906" s="2">
        <v>1.7</v>
      </c>
      <c r="D906">
        <f t="shared" si="28"/>
        <v>102.39099999999999</v>
      </c>
      <c r="G906" s="4">
        <v>42.511618956525496</v>
      </c>
      <c r="H906">
        <f t="shared" si="29"/>
        <v>2560.4748097515303</v>
      </c>
    </row>
    <row r="907" spans="1:8" x14ac:dyDescent="0.25">
      <c r="A907" s="3">
        <v>41770.75</v>
      </c>
      <c r="B907" s="2">
        <v>60.96</v>
      </c>
      <c r="C907" s="2">
        <v>1.19</v>
      </c>
      <c r="D907">
        <f t="shared" si="28"/>
        <v>72.542400000000001</v>
      </c>
      <c r="G907" s="4">
        <v>42.506797025855164</v>
      </c>
      <c r="H907">
        <f t="shared" si="29"/>
        <v>2591.2143466961306</v>
      </c>
    </row>
    <row r="908" spans="1:8" x14ac:dyDescent="0.25">
      <c r="A908" s="3">
        <v>41770.791666666664</v>
      </c>
      <c r="B908" s="2">
        <v>79.25</v>
      </c>
      <c r="C908" s="2">
        <v>4.04</v>
      </c>
      <c r="D908">
        <f t="shared" si="28"/>
        <v>320.17</v>
      </c>
      <c r="G908" s="4">
        <v>42.501975707832926</v>
      </c>
      <c r="H908">
        <f t="shared" si="29"/>
        <v>3368.2815748457592</v>
      </c>
    </row>
    <row r="909" spans="1:8" x14ac:dyDescent="0.25">
      <c r="A909" s="3">
        <v>41770.833333333336</v>
      </c>
      <c r="B909" s="2">
        <v>11.59</v>
      </c>
      <c r="C909" s="2">
        <v>1.67</v>
      </c>
      <c r="D909">
        <f t="shared" si="28"/>
        <v>19.3553</v>
      </c>
      <c r="G909" s="4">
        <v>42.497155002022225</v>
      </c>
      <c r="H909">
        <f t="shared" si="29"/>
        <v>492.5420264734376</v>
      </c>
    </row>
    <row r="910" spans="1:8" x14ac:dyDescent="0.25">
      <c r="A910" s="3">
        <v>41770.875</v>
      </c>
      <c r="B910" s="2">
        <v>94.98</v>
      </c>
      <c r="C910" s="2">
        <v>9.1999999999999993</v>
      </c>
      <c r="D910">
        <f t="shared" si="28"/>
        <v>873.81599999999992</v>
      </c>
      <c r="G910" s="4">
        <v>42.492334904735522</v>
      </c>
      <c r="H910">
        <f t="shared" si="29"/>
        <v>4035.92196925178</v>
      </c>
    </row>
    <row r="911" spans="1:8" x14ac:dyDescent="0.25">
      <c r="A911" s="3">
        <v>41770.916666666664</v>
      </c>
      <c r="B911" s="2">
        <v>16.809999999999999</v>
      </c>
      <c r="C911" s="2">
        <v>2.97</v>
      </c>
      <c r="D911">
        <f t="shared" si="28"/>
        <v>49.925699999999999</v>
      </c>
      <c r="G911" s="4">
        <v>42.487515415623555</v>
      </c>
      <c r="H911">
        <f t="shared" si="29"/>
        <v>714.21513413663195</v>
      </c>
    </row>
    <row r="912" spans="1:8" x14ac:dyDescent="0.25">
      <c r="A912" s="3">
        <v>41770.958333333336</v>
      </c>
      <c r="B912" s="2">
        <v>27.82</v>
      </c>
      <c r="C912" s="2">
        <v>2.7</v>
      </c>
      <c r="D912">
        <f t="shared" si="28"/>
        <v>75.114000000000004</v>
      </c>
      <c r="G912" s="4">
        <v>42.482696549600909</v>
      </c>
      <c r="H912">
        <f t="shared" si="29"/>
        <v>1181.8686180098973</v>
      </c>
    </row>
    <row r="913" spans="1:8" x14ac:dyDescent="0.25">
      <c r="A913" s="1">
        <v>41771</v>
      </c>
      <c r="B913" s="2">
        <v>30.39</v>
      </c>
      <c r="C913" s="2">
        <v>4.08</v>
      </c>
      <c r="D913">
        <f t="shared" si="28"/>
        <v>123.99120000000001</v>
      </c>
      <c r="G913" s="4">
        <v>42.477878302630792</v>
      </c>
      <c r="H913">
        <f t="shared" si="29"/>
        <v>1290.9027216169497</v>
      </c>
    </row>
    <row r="914" spans="1:8" x14ac:dyDescent="0.25">
      <c r="A914" s="3">
        <v>41771.041666666664</v>
      </c>
      <c r="B914" s="2">
        <v>44.15</v>
      </c>
      <c r="C914" s="2">
        <v>2</v>
      </c>
      <c r="D914">
        <f t="shared" si="28"/>
        <v>88.3</v>
      </c>
      <c r="G914" s="4">
        <v>42.473060680419124</v>
      </c>
      <c r="H914">
        <f t="shared" si="29"/>
        <v>1875.1856290405042</v>
      </c>
    </row>
    <row r="915" spans="1:8" x14ac:dyDescent="0.25">
      <c r="A915" s="3">
        <v>41771.083333333336</v>
      </c>
      <c r="B915" s="2">
        <v>30.79</v>
      </c>
      <c r="C915" s="2">
        <v>7.26</v>
      </c>
      <c r="D915">
        <f t="shared" si="28"/>
        <v>223.53539999999998</v>
      </c>
      <c r="G915" s="4">
        <v>42.468243672961272</v>
      </c>
      <c r="H915">
        <f t="shared" si="29"/>
        <v>1307.5972226904776</v>
      </c>
    </row>
    <row r="916" spans="1:8" x14ac:dyDescent="0.25">
      <c r="A916" s="3">
        <v>41771.125</v>
      </c>
      <c r="B916" s="2">
        <v>78.39</v>
      </c>
      <c r="C916" s="2">
        <v>6.92</v>
      </c>
      <c r="D916">
        <f t="shared" si="28"/>
        <v>542.4588</v>
      </c>
      <c r="G916" s="4">
        <v>42.463427303419977</v>
      </c>
      <c r="H916">
        <f t="shared" si="29"/>
        <v>3328.7080663150919</v>
      </c>
    </row>
    <row r="917" spans="1:8" x14ac:dyDescent="0.25">
      <c r="A917" s="3">
        <v>41771.166666666664</v>
      </c>
      <c r="B917" s="2">
        <v>16.78</v>
      </c>
      <c r="C917" s="2">
        <v>5.0599999999999996</v>
      </c>
      <c r="D917">
        <f t="shared" si="28"/>
        <v>84.906800000000004</v>
      </c>
      <c r="G917" s="4">
        <v>42.458611552581964</v>
      </c>
      <c r="H917">
        <f t="shared" si="29"/>
        <v>712.45550185232537</v>
      </c>
    </row>
    <row r="918" spans="1:8" x14ac:dyDescent="0.25">
      <c r="A918" s="3">
        <v>41771.208333333336</v>
      </c>
      <c r="B918" s="2">
        <v>3.79</v>
      </c>
      <c r="C918" s="2">
        <v>1.91</v>
      </c>
      <c r="D918">
        <f t="shared" si="28"/>
        <v>7.2389000000000001</v>
      </c>
      <c r="G918" s="4">
        <v>42.453796441678925</v>
      </c>
      <c r="H918">
        <f t="shared" si="29"/>
        <v>160.89988851396313</v>
      </c>
    </row>
    <row r="919" spans="1:8" x14ac:dyDescent="0.25">
      <c r="A919" s="3">
        <v>41771.25</v>
      </c>
      <c r="B919" s="2">
        <v>53.21</v>
      </c>
      <c r="C919" s="2">
        <v>7.93</v>
      </c>
      <c r="D919">
        <f t="shared" si="28"/>
        <v>421.95529999999997</v>
      </c>
      <c r="G919" s="4">
        <v>42.448981951759492</v>
      </c>
      <c r="H919">
        <f t="shared" si="29"/>
        <v>2258.7103296531227</v>
      </c>
    </row>
    <row r="920" spans="1:8" x14ac:dyDescent="0.25">
      <c r="A920" s="3">
        <v>41771.291666666664</v>
      </c>
      <c r="B920" s="2">
        <v>0.8</v>
      </c>
      <c r="C920" s="2">
        <v>2.95</v>
      </c>
      <c r="D920">
        <f t="shared" si="28"/>
        <v>2.3600000000000003</v>
      </c>
      <c r="G920" s="4">
        <v>42.444168112303551</v>
      </c>
      <c r="H920">
        <f t="shared" si="29"/>
        <v>33.955334489842841</v>
      </c>
    </row>
    <row r="921" spans="1:8" x14ac:dyDescent="0.25">
      <c r="A921" s="3">
        <v>41771.333333333336</v>
      </c>
      <c r="B921" s="2">
        <v>86.96</v>
      </c>
      <c r="C921" s="2">
        <v>9.89</v>
      </c>
      <c r="D921">
        <f t="shared" si="28"/>
        <v>860.03440000000001</v>
      </c>
      <c r="G921" s="4">
        <v>42.439354906290845</v>
      </c>
      <c r="H921">
        <f t="shared" si="29"/>
        <v>3690.5263026510515</v>
      </c>
    </row>
    <row r="922" spans="1:8" x14ac:dyDescent="0.25">
      <c r="A922" s="3">
        <v>41771.375</v>
      </c>
      <c r="B922" s="2">
        <v>69.069999999999993</v>
      </c>
      <c r="C922" s="2">
        <v>6.16</v>
      </c>
      <c r="D922">
        <f t="shared" si="28"/>
        <v>425.47119999999995</v>
      </c>
      <c r="G922" s="4">
        <v>42.434542340300411</v>
      </c>
      <c r="H922">
        <f t="shared" si="29"/>
        <v>2930.953839444549</v>
      </c>
    </row>
    <row r="923" spans="1:8" x14ac:dyDescent="0.25">
      <c r="A923" s="3">
        <v>41771.416666666664</v>
      </c>
      <c r="B923" s="2">
        <v>32.659999999999997</v>
      </c>
      <c r="C923" s="2">
        <v>5.93</v>
      </c>
      <c r="D923">
        <f t="shared" si="28"/>
        <v>193.67379999999997</v>
      </c>
      <c r="G923" s="4">
        <v>42.429730418456366</v>
      </c>
      <c r="H923">
        <f t="shared" si="29"/>
        <v>1385.7549954667847</v>
      </c>
    </row>
    <row r="924" spans="1:8" x14ac:dyDescent="0.25">
      <c r="A924" s="3">
        <v>41771.458333333336</v>
      </c>
      <c r="B924" s="2">
        <v>80.41</v>
      </c>
      <c r="C924" s="2">
        <v>7.41</v>
      </c>
      <c r="D924">
        <f t="shared" si="28"/>
        <v>595.83809999999994</v>
      </c>
      <c r="G924" s="4">
        <v>42.424919138565677</v>
      </c>
      <c r="H924">
        <f t="shared" si="29"/>
        <v>3411.3877479320658</v>
      </c>
    </row>
    <row r="925" spans="1:8" x14ac:dyDescent="0.25">
      <c r="A925" s="3">
        <v>41771.5</v>
      </c>
      <c r="B925" s="2">
        <v>22.32</v>
      </c>
      <c r="C925" s="2">
        <v>2</v>
      </c>
      <c r="D925">
        <f t="shared" si="28"/>
        <v>44.64</v>
      </c>
      <c r="G925" s="4">
        <v>42.420108513262591</v>
      </c>
      <c r="H925">
        <f t="shared" si="29"/>
        <v>946.81682201602098</v>
      </c>
    </row>
    <row r="926" spans="1:8" x14ac:dyDescent="0.25">
      <c r="A926" s="3">
        <v>41771.541666666664</v>
      </c>
      <c r="B926" s="2">
        <v>67.3</v>
      </c>
      <c r="C926" s="2">
        <v>4.38</v>
      </c>
      <c r="D926">
        <f t="shared" si="28"/>
        <v>294.774</v>
      </c>
      <c r="G926" s="4">
        <v>42.415298534298913</v>
      </c>
      <c r="H926">
        <f t="shared" si="29"/>
        <v>2854.5495913583168</v>
      </c>
    </row>
    <row r="927" spans="1:8" x14ac:dyDescent="0.25">
      <c r="A927" s="3">
        <v>41771.583333333336</v>
      </c>
      <c r="B927" s="2">
        <v>79.489999999999995</v>
      </c>
      <c r="C927" s="2">
        <v>4.7699999999999996</v>
      </c>
      <c r="D927">
        <f t="shared" si="28"/>
        <v>379.16729999999995</v>
      </c>
      <c r="G927" s="4">
        <v>42.41048921202853</v>
      </c>
      <c r="H927">
        <f t="shared" si="29"/>
        <v>3371.2097874641477</v>
      </c>
    </row>
    <row r="928" spans="1:8" x14ac:dyDescent="0.25">
      <c r="A928" s="3">
        <v>41771.625</v>
      </c>
      <c r="B928" s="2">
        <v>26.29</v>
      </c>
      <c r="C928" s="2">
        <v>2.88</v>
      </c>
      <c r="D928">
        <f t="shared" si="28"/>
        <v>75.715199999999996</v>
      </c>
      <c r="G928" s="4">
        <v>42.405680538115945</v>
      </c>
      <c r="H928">
        <f t="shared" si="29"/>
        <v>1114.8453413470681</v>
      </c>
    </row>
    <row r="929" spans="1:8" x14ac:dyDescent="0.25">
      <c r="A929" s="3">
        <v>41771.666666666664</v>
      </c>
      <c r="B929" s="2">
        <v>59.15</v>
      </c>
      <c r="C929" s="2">
        <v>1.28</v>
      </c>
      <c r="D929">
        <f t="shared" si="28"/>
        <v>75.712000000000003</v>
      </c>
      <c r="G929" s="4">
        <v>42.400872531599823</v>
      </c>
      <c r="H929">
        <f t="shared" si="29"/>
        <v>2508.0116102441293</v>
      </c>
    </row>
    <row r="930" spans="1:8" x14ac:dyDescent="0.25">
      <c r="A930" s="3">
        <v>41771.708333333336</v>
      </c>
      <c r="B930" s="2">
        <v>70.150000000000006</v>
      </c>
      <c r="C930" s="2">
        <v>4.84</v>
      </c>
      <c r="D930">
        <f t="shared" si="28"/>
        <v>339.52600000000001</v>
      </c>
      <c r="G930" s="4">
        <v>42.396065183795422</v>
      </c>
      <c r="H930">
        <f t="shared" si="29"/>
        <v>2974.0839726432491</v>
      </c>
    </row>
    <row r="931" spans="1:8" x14ac:dyDescent="0.25">
      <c r="A931" s="3">
        <v>41771.75</v>
      </c>
      <c r="B931" s="2">
        <v>94.9</v>
      </c>
      <c r="C931" s="2">
        <v>5.91</v>
      </c>
      <c r="D931">
        <f t="shared" si="28"/>
        <v>560.85900000000004</v>
      </c>
      <c r="G931" s="4">
        <v>42.391258492858938</v>
      </c>
      <c r="H931">
        <f t="shared" si="29"/>
        <v>4022.9304309723134</v>
      </c>
    </row>
    <row r="932" spans="1:8" x14ac:dyDescent="0.25">
      <c r="A932" s="3">
        <v>41771.791666666664</v>
      </c>
      <c r="B932" s="2">
        <v>25.02</v>
      </c>
      <c r="C932" s="2">
        <v>9.92</v>
      </c>
      <c r="D932">
        <f t="shared" si="28"/>
        <v>248.19839999999999</v>
      </c>
      <c r="G932" s="4">
        <v>42.386452471337314</v>
      </c>
      <c r="H932">
        <f t="shared" si="29"/>
        <v>1060.5090408328597</v>
      </c>
    </row>
    <row r="933" spans="1:8" x14ac:dyDescent="0.25">
      <c r="A933" s="3">
        <v>41771.833333333336</v>
      </c>
      <c r="B933" s="2">
        <v>43.89</v>
      </c>
      <c r="C933" s="2">
        <v>7.18</v>
      </c>
      <c r="D933">
        <f t="shared" si="28"/>
        <v>315.1302</v>
      </c>
      <c r="G933" s="4">
        <v>42.381647119143246</v>
      </c>
      <c r="H933">
        <f t="shared" si="29"/>
        <v>1860.130492059197</v>
      </c>
    </row>
    <row r="934" spans="1:8" x14ac:dyDescent="0.25">
      <c r="A934" s="3">
        <v>41771.875</v>
      </c>
      <c r="B934" s="2">
        <v>68.900000000000006</v>
      </c>
      <c r="C934" s="2">
        <v>2.72</v>
      </c>
      <c r="D934">
        <f t="shared" si="28"/>
        <v>187.40800000000002</v>
      </c>
      <c r="G934" s="4">
        <v>42.376842432152621</v>
      </c>
      <c r="H934">
        <f t="shared" si="29"/>
        <v>2919.7644435753159</v>
      </c>
    </row>
    <row r="935" spans="1:8" x14ac:dyDescent="0.25">
      <c r="A935" s="3">
        <v>41771.916666666664</v>
      </c>
      <c r="B935" s="2">
        <v>85.55</v>
      </c>
      <c r="C935" s="2">
        <v>7.46</v>
      </c>
      <c r="D935">
        <f t="shared" si="28"/>
        <v>638.20299999999997</v>
      </c>
      <c r="G935" s="4">
        <v>42.372038420981283</v>
      </c>
      <c r="H935">
        <f t="shared" si="29"/>
        <v>3624.9278869149489</v>
      </c>
    </row>
    <row r="936" spans="1:8" x14ac:dyDescent="0.25">
      <c r="A936" s="3">
        <v>41771.958333333336</v>
      </c>
      <c r="B936" s="2">
        <v>75.67</v>
      </c>
      <c r="C936" s="2">
        <v>7.28</v>
      </c>
      <c r="D936">
        <f t="shared" si="28"/>
        <v>550.87760000000003</v>
      </c>
      <c r="G936" s="4">
        <v>42.367235083436228</v>
      </c>
      <c r="H936">
        <f t="shared" si="29"/>
        <v>3205.9286787636192</v>
      </c>
    </row>
    <row r="937" spans="1:8" x14ac:dyDescent="0.25">
      <c r="A937" s="1">
        <v>41772</v>
      </c>
      <c r="B937" s="2">
        <v>30.42</v>
      </c>
      <c r="C937" s="2">
        <v>10</v>
      </c>
      <c r="D937">
        <f t="shared" si="28"/>
        <v>304.20000000000005</v>
      </c>
      <c r="G937" s="4">
        <v>42.362432419342824</v>
      </c>
      <c r="H937">
        <f t="shared" si="29"/>
        <v>1288.6651941964087</v>
      </c>
    </row>
    <row r="938" spans="1:8" x14ac:dyDescent="0.25">
      <c r="A938" s="3">
        <v>41772.041666666664</v>
      </c>
      <c r="B938" s="2">
        <v>89.38</v>
      </c>
      <c r="C938" s="2">
        <v>7.06</v>
      </c>
      <c r="D938">
        <f t="shared" si="28"/>
        <v>631.02279999999996</v>
      </c>
      <c r="G938" s="4">
        <v>42.357630445983283</v>
      </c>
      <c r="H938">
        <f t="shared" si="29"/>
        <v>3785.9250092619855</v>
      </c>
    </row>
    <row r="939" spans="1:8" x14ac:dyDescent="0.25">
      <c r="A939" s="3">
        <v>41772.083333333336</v>
      </c>
      <c r="B939" s="2">
        <v>64.73</v>
      </c>
      <c r="C939" s="2">
        <v>6.94</v>
      </c>
      <c r="D939">
        <f t="shared" si="28"/>
        <v>449.22620000000006</v>
      </c>
      <c r="G939" s="4">
        <v>42.352829143969679</v>
      </c>
      <c r="H939">
        <f t="shared" si="29"/>
        <v>2741.4986304891577</v>
      </c>
    </row>
    <row r="940" spans="1:8" x14ac:dyDescent="0.25">
      <c r="A940" s="3">
        <v>41772.125</v>
      </c>
      <c r="B940" s="2">
        <v>69.489999999999995</v>
      </c>
      <c r="C940" s="2">
        <v>8.67</v>
      </c>
      <c r="D940">
        <f t="shared" si="28"/>
        <v>602.47829999999999</v>
      </c>
      <c r="G940" s="4">
        <v>42.348028534621015</v>
      </c>
      <c r="H940">
        <f t="shared" si="29"/>
        <v>2942.7645028708143</v>
      </c>
    </row>
    <row r="941" spans="1:8" x14ac:dyDescent="0.25">
      <c r="A941" s="3">
        <v>41772.166666666664</v>
      </c>
      <c r="B941" s="2">
        <v>47.45</v>
      </c>
      <c r="C941" s="2">
        <v>3.09</v>
      </c>
      <c r="D941">
        <f t="shared" si="28"/>
        <v>146.62049999999999</v>
      </c>
      <c r="G941" s="4">
        <v>42.343228605215749</v>
      </c>
      <c r="H941">
        <f t="shared" si="29"/>
        <v>2009.1861973174875</v>
      </c>
    </row>
    <row r="942" spans="1:8" x14ac:dyDescent="0.25">
      <c r="A942" s="3">
        <v>41772.208333333336</v>
      </c>
      <c r="B942" s="2">
        <v>29.9</v>
      </c>
      <c r="C942" s="2">
        <v>9.7100000000000009</v>
      </c>
      <c r="D942">
        <f t="shared" si="28"/>
        <v>290.32900000000001</v>
      </c>
      <c r="G942" s="4">
        <v>42.338429372512223</v>
      </c>
      <c r="H942">
        <f t="shared" si="29"/>
        <v>1265.9190382381155</v>
      </c>
    </row>
    <row r="943" spans="1:8" x14ac:dyDescent="0.25">
      <c r="A943" s="3">
        <v>41772.25</v>
      </c>
      <c r="B943" s="2">
        <v>69.959999999999994</v>
      </c>
      <c r="C943" s="2">
        <v>0.23</v>
      </c>
      <c r="D943">
        <f t="shared" si="28"/>
        <v>16.090799999999998</v>
      </c>
      <c r="G943" s="4">
        <v>42.333630824138126</v>
      </c>
      <c r="H943">
        <f t="shared" si="29"/>
        <v>2961.6608124567028</v>
      </c>
    </row>
    <row r="944" spans="1:8" x14ac:dyDescent="0.25">
      <c r="A944" s="3">
        <v>41772.291666666664</v>
      </c>
      <c r="B944" s="2">
        <v>87.82</v>
      </c>
      <c r="C944" s="2">
        <v>0.01</v>
      </c>
      <c r="D944">
        <f t="shared" si="28"/>
        <v>0.87819999999999998</v>
      </c>
      <c r="G944" s="4">
        <v>42.328832974484158</v>
      </c>
      <c r="H944">
        <f t="shared" si="29"/>
        <v>3717.3181118191983</v>
      </c>
    </row>
    <row r="945" spans="1:8" x14ac:dyDescent="0.25">
      <c r="A945" s="3">
        <v>41772.333333333336</v>
      </c>
      <c r="B945" s="2">
        <v>35.4</v>
      </c>
      <c r="C945" s="2">
        <v>3.8</v>
      </c>
      <c r="D945">
        <f t="shared" si="28"/>
        <v>134.51999999999998</v>
      </c>
      <c r="G945" s="4">
        <v>42.324035821881175</v>
      </c>
      <c r="H945">
        <f t="shared" si="29"/>
        <v>1498.2708680945934</v>
      </c>
    </row>
    <row r="946" spans="1:8" x14ac:dyDescent="0.25">
      <c r="A946" s="3">
        <v>41772.375</v>
      </c>
      <c r="B946" s="2">
        <v>10.29</v>
      </c>
      <c r="C946" s="2">
        <v>6.32</v>
      </c>
      <c r="D946">
        <f t="shared" si="28"/>
        <v>65.032799999999995</v>
      </c>
      <c r="G946" s="4">
        <v>42.319239365892606</v>
      </c>
      <c r="H946">
        <f t="shared" si="29"/>
        <v>435.46497307503489</v>
      </c>
    </row>
    <row r="947" spans="1:8" x14ac:dyDescent="0.25">
      <c r="A947" s="3">
        <v>41772.416666666664</v>
      </c>
      <c r="B947" s="2">
        <v>3.38</v>
      </c>
      <c r="C947" s="2">
        <v>6.17</v>
      </c>
      <c r="D947">
        <f t="shared" si="28"/>
        <v>20.854599999999998</v>
      </c>
      <c r="G947" s="4">
        <v>42.314443610991823</v>
      </c>
      <c r="H947">
        <f t="shared" si="29"/>
        <v>143.02281940515235</v>
      </c>
    </row>
    <row r="948" spans="1:8" x14ac:dyDescent="0.25">
      <c r="A948" s="3">
        <v>41772.458333333336</v>
      </c>
      <c r="B948" s="2">
        <v>27.38</v>
      </c>
      <c r="C948" s="2">
        <v>4.93</v>
      </c>
      <c r="D948">
        <f t="shared" si="28"/>
        <v>134.98339999999999</v>
      </c>
      <c r="G948" s="4">
        <v>42.309648565601634</v>
      </c>
      <c r="H948">
        <f t="shared" si="29"/>
        <v>1158.4381777261726</v>
      </c>
    </row>
    <row r="949" spans="1:8" x14ac:dyDescent="0.25">
      <c r="A949" s="3">
        <v>41772.5</v>
      </c>
      <c r="B949" s="2">
        <v>95.7</v>
      </c>
      <c r="C949" s="2">
        <v>4.2300000000000004</v>
      </c>
      <c r="D949">
        <f t="shared" si="28"/>
        <v>404.81100000000004</v>
      </c>
      <c r="G949" s="4">
        <v>42.304854223142982</v>
      </c>
      <c r="H949">
        <f t="shared" si="29"/>
        <v>4048.5745491547837</v>
      </c>
    </row>
    <row r="950" spans="1:8" x14ac:dyDescent="0.25">
      <c r="A950" s="3">
        <v>41772.541666666664</v>
      </c>
      <c r="B950" s="2">
        <v>22.28</v>
      </c>
      <c r="C950" s="2">
        <v>7.79</v>
      </c>
      <c r="D950">
        <f t="shared" si="28"/>
        <v>173.56120000000001</v>
      </c>
      <c r="G950" s="4">
        <v>42.300060586158146</v>
      </c>
      <c r="H950">
        <f t="shared" si="29"/>
        <v>942.44534985960354</v>
      </c>
    </row>
    <row r="951" spans="1:8" x14ac:dyDescent="0.25">
      <c r="A951" s="3">
        <v>41772.583333333336</v>
      </c>
      <c r="B951" s="2">
        <v>14.98</v>
      </c>
      <c r="C951" s="2">
        <v>1.6</v>
      </c>
      <c r="D951">
        <f t="shared" si="28"/>
        <v>23.968000000000004</v>
      </c>
      <c r="G951" s="4">
        <v>42.295267660702287</v>
      </c>
      <c r="H951">
        <f t="shared" si="29"/>
        <v>633.58310955732031</v>
      </c>
    </row>
    <row r="952" spans="1:8" x14ac:dyDescent="0.25">
      <c r="A952" s="3">
        <v>41772.625</v>
      </c>
      <c r="B952" s="2">
        <v>85.09</v>
      </c>
      <c r="C952" s="2">
        <v>9.36</v>
      </c>
      <c r="D952">
        <f t="shared" si="28"/>
        <v>796.44240000000002</v>
      </c>
      <c r="G952" s="4">
        <v>42.290475457216658</v>
      </c>
      <c r="H952">
        <f t="shared" si="29"/>
        <v>3598.4965566545657</v>
      </c>
    </row>
    <row r="953" spans="1:8" x14ac:dyDescent="0.25">
      <c r="A953" s="3">
        <v>41772.666666666664</v>
      </c>
      <c r="B953" s="2">
        <v>97.52</v>
      </c>
      <c r="C953" s="2">
        <v>6.36</v>
      </c>
      <c r="D953">
        <f t="shared" si="28"/>
        <v>620.22720000000004</v>
      </c>
      <c r="G953" s="4">
        <v>42.285683963241624</v>
      </c>
      <c r="H953">
        <f t="shared" si="29"/>
        <v>4123.6999000953228</v>
      </c>
    </row>
    <row r="954" spans="1:8" x14ac:dyDescent="0.25">
      <c r="A954" s="3">
        <v>41772.708333333336</v>
      </c>
      <c r="B954" s="2">
        <v>10.58</v>
      </c>
      <c r="C954" s="2">
        <v>3.91</v>
      </c>
      <c r="D954">
        <f t="shared" si="28"/>
        <v>41.367800000000003</v>
      </c>
      <c r="G954" s="4">
        <v>42.280893185006995</v>
      </c>
      <c r="H954">
        <f t="shared" si="29"/>
        <v>447.33184989737401</v>
      </c>
    </row>
    <row r="955" spans="1:8" x14ac:dyDescent="0.25">
      <c r="A955" s="3">
        <v>41772.75</v>
      </c>
      <c r="B955" s="2">
        <v>99.22</v>
      </c>
      <c r="C955" s="2">
        <v>2.3199999999999998</v>
      </c>
      <c r="D955">
        <f t="shared" si="28"/>
        <v>230.19039999999998</v>
      </c>
      <c r="G955" s="4">
        <v>42.276103131022914</v>
      </c>
      <c r="H955">
        <f t="shared" si="29"/>
        <v>4194.6349526600934</v>
      </c>
    </row>
    <row r="956" spans="1:8" x14ac:dyDescent="0.25">
      <c r="A956" s="3">
        <v>41772.791666666664</v>
      </c>
      <c r="B956" s="2">
        <v>12.93</v>
      </c>
      <c r="C956" s="2">
        <v>6.57</v>
      </c>
      <c r="D956">
        <f t="shared" si="28"/>
        <v>84.950100000000006</v>
      </c>
      <c r="G956" s="4">
        <v>42.271313803395081</v>
      </c>
      <c r="H956">
        <f t="shared" si="29"/>
        <v>546.56808747789842</v>
      </c>
    </row>
    <row r="957" spans="1:8" x14ac:dyDescent="0.25">
      <c r="A957" s="3">
        <v>41772.833333333336</v>
      </c>
      <c r="B957" s="2">
        <v>32.99</v>
      </c>
      <c r="C957" s="2">
        <v>8.74</v>
      </c>
      <c r="D957">
        <f t="shared" si="28"/>
        <v>288.33260000000001</v>
      </c>
      <c r="G957" s="4">
        <v>42.266525197824777</v>
      </c>
      <c r="H957">
        <f t="shared" si="29"/>
        <v>1394.3726662762394</v>
      </c>
    </row>
    <row r="958" spans="1:8" x14ac:dyDescent="0.25">
      <c r="A958" s="3">
        <v>41772.875</v>
      </c>
      <c r="B958" s="2">
        <v>62.81</v>
      </c>
      <c r="C958" s="2">
        <v>3.63</v>
      </c>
      <c r="D958">
        <f t="shared" si="28"/>
        <v>228.00030000000001</v>
      </c>
      <c r="G958" s="4">
        <v>42.261737318436097</v>
      </c>
      <c r="H958">
        <f t="shared" si="29"/>
        <v>2654.4597209709714</v>
      </c>
    </row>
    <row r="959" spans="1:8" x14ac:dyDescent="0.25">
      <c r="A959" s="3">
        <v>41772.916666666664</v>
      </c>
      <c r="B959" s="2">
        <v>10.039999999999999</v>
      </c>
      <c r="C959" s="2">
        <v>1.8</v>
      </c>
      <c r="D959">
        <f t="shared" si="28"/>
        <v>18.071999999999999</v>
      </c>
      <c r="G959" s="4">
        <v>42.256950174001126</v>
      </c>
      <c r="H959">
        <f t="shared" si="29"/>
        <v>424.25977974697128</v>
      </c>
    </row>
    <row r="960" spans="1:8" x14ac:dyDescent="0.25">
      <c r="A960" s="3">
        <v>41772.958333333336</v>
      </c>
      <c r="B960" s="2">
        <v>55.67</v>
      </c>
      <c r="C960" s="2">
        <v>0.15</v>
      </c>
      <c r="D960">
        <f t="shared" si="28"/>
        <v>8.3505000000000003</v>
      </c>
      <c r="G960" s="4">
        <v>42.252163760046493</v>
      </c>
      <c r="H960">
        <f t="shared" si="29"/>
        <v>2352.1779565217885</v>
      </c>
    </row>
    <row r="961" spans="1:8" x14ac:dyDescent="0.25">
      <c r="A961" s="1">
        <v>41773</v>
      </c>
      <c r="B961" s="2">
        <v>97.29</v>
      </c>
      <c r="C961" s="2">
        <v>0.5</v>
      </c>
      <c r="D961">
        <f t="shared" si="28"/>
        <v>48.645000000000003</v>
      </c>
      <c r="G961" s="4">
        <v>42.24737808060901</v>
      </c>
      <c r="H961">
        <f t="shared" si="29"/>
        <v>4110.2474134624508</v>
      </c>
    </row>
    <row r="962" spans="1:8" x14ac:dyDescent="0.25">
      <c r="A962" s="3">
        <v>41773.041666666664</v>
      </c>
      <c r="B962" s="2">
        <v>13.43</v>
      </c>
      <c r="C962" s="2">
        <v>4.25</v>
      </c>
      <c r="D962">
        <f t="shared" ref="D962:D1025" si="30">B962*C962</f>
        <v>57.077500000000001</v>
      </c>
      <c r="G962" s="4">
        <v>42.242593142616983</v>
      </c>
      <c r="H962">
        <f t="shared" ref="H962:H1025" si="31">B962*G962</f>
        <v>567.31802590534608</v>
      </c>
    </row>
    <row r="963" spans="1:8" x14ac:dyDescent="0.25">
      <c r="A963" s="3">
        <v>41773.083333333336</v>
      </c>
      <c r="B963" s="2">
        <v>70.05</v>
      </c>
      <c r="C963" s="2">
        <v>6.51</v>
      </c>
      <c r="D963">
        <f t="shared" si="30"/>
        <v>456.02549999999997</v>
      </c>
      <c r="G963" s="4">
        <v>42.237808941247792</v>
      </c>
      <c r="H963">
        <f t="shared" si="31"/>
        <v>2958.7585163344079</v>
      </c>
    </row>
    <row r="964" spans="1:8" x14ac:dyDescent="0.25">
      <c r="A964" s="3">
        <v>41773.125</v>
      </c>
      <c r="B964" s="2">
        <v>83.82</v>
      </c>
      <c r="C964" s="2">
        <v>1.66</v>
      </c>
      <c r="D964">
        <f t="shared" si="30"/>
        <v>139.14119999999997</v>
      </c>
      <c r="G964" s="4">
        <v>42.233025485098906</v>
      </c>
      <c r="H964">
        <f t="shared" si="31"/>
        <v>3539.9721961609898</v>
      </c>
    </row>
    <row r="965" spans="1:8" x14ac:dyDescent="0.25">
      <c r="A965" s="3">
        <v>41773.166666666664</v>
      </c>
      <c r="B965" s="2">
        <v>46.8</v>
      </c>
      <c r="C965" s="2">
        <v>6.34</v>
      </c>
      <c r="D965">
        <f t="shared" si="30"/>
        <v>296.71199999999999</v>
      </c>
      <c r="G965" s="4">
        <v>42.228242768027826</v>
      </c>
      <c r="H965">
        <f t="shared" si="31"/>
        <v>1976.281761543702</v>
      </c>
    </row>
    <row r="966" spans="1:8" x14ac:dyDescent="0.25">
      <c r="A966" s="3">
        <v>41773.208333333336</v>
      </c>
      <c r="B966" s="2">
        <v>87.53</v>
      </c>
      <c r="C966" s="2">
        <v>6.67</v>
      </c>
      <c r="D966">
        <f t="shared" si="30"/>
        <v>583.82510000000002</v>
      </c>
      <c r="G966" s="4">
        <v>42.223460806792886</v>
      </c>
      <c r="H966">
        <f t="shared" si="31"/>
        <v>3695.8195244185813</v>
      </c>
    </row>
    <row r="967" spans="1:8" x14ac:dyDescent="0.25">
      <c r="A967" s="3">
        <v>41773.25</v>
      </c>
      <c r="B967" s="2">
        <v>55.73</v>
      </c>
      <c r="C967" s="2">
        <v>7.56</v>
      </c>
      <c r="D967">
        <f t="shared" si="30"/>
        <v>421.31879999999995</v>
      </c>
      <c r="G967" s="4">
        <v>42.218679590778237</v>
      </c>
      <c r="H967">
        <f t="shared" si="31"/>
        <v>2352.8470135940711</v>
      </c>
    </row>
    <row r="968" spans="1:8" x14ac:dyDescent="0.25">
      <c r="A968" s="3">
        <v>41773.291666666664</v>
      </c>
      <c r="B968" s="2">
        <v>70.67</v>
      </c>
      <c r="C968" s="2">
        <v>6.16</v>
      </c>
      <c r="D968">
        <f t="shared" si="30"/>
        <v>435.3272</v>
      </c>
      <c r="G968" s="4">
        <v>42.213899124282626</v>
      </c>
      <c r="H968">
        <f t="shared" si="31"/>
        <v>2983.2562511130532</v>
      </c>
    </row>
    <row r="969" spans="1:8" x14ac:dyDescent="0.25">
      <c r="A969" s="3">
        <v>41773.333333333336</v>
      </c>
      <c r="B969" s="2">
        <v>41.27</v>
      </c>
      <c r="C969" s="2">
        <v>1.18</v>
      </c>
      <c r="D969">
        <f t="shared" si="30"/>
        <v>48.698599999999999</v>
      </c>
      <c r="G969" s="4">
        <v>42.209119417747253</v>
      </c>
      <c r="H969">
        <f t="shared" si="31"/>
        <v>1741.9703583704293</v>
      </c>
    </row>
    <row r="970" spans="1:8" x14ac:dyDescent="0.25">
      <c r="A970" s="3">
        <v>41773.375</v>
      </c>
      <c r="B970" s="2">
        <v>11.7</v>
      </c>
      <c r="C970" s="2">
        <v>5.37</v>
      </c>
      <c r="D970">
        <f t="shared" si="30"/>
        <v>62.829000000000001</v>
      </c>
      <c r="G970" s="4">
        <v>42.204340465029624</v>
      </c>
      <c r="H970">
        <f t="shared" si="31"/>
        <v>493.79078344084655</v>
      </c>
    </row>
    <row r="971" spans="1:8" x14ac:dyDescent="0.25">
      <c r="A971" s="3">
        <v>41773.416666666664</v>
      </c>
      <c r="B971" s="2">
        <v>47.4</v>
      </c>
      <c r="C971" s="2">
        <v>1.04</v>
      </c>
      <c r="D971">
        <f t="shared" si="30"/>
        <v>49.295999999999999</v>
      </c>
      <c r="G971" s="4">
        <v>42.199562274377968</v>
      </c>
      <c r="H971">
        <f t="shared" si="31"/>
        <v>2000.2592518055155</v>
      </c>
    </row>
    <row r="972" spans="1:8" x14ac:dyDescent="0.25">
      <c r="A972" s="3">
        <v>41773.458333333336</v>
      </c>
      <c r="B972" s="2">
        <v>18.84</v>
      </c>
      <c r="C972" s="2">
        <v>1.79</v>
      </c>
      <c r="D972">
        <f t="shared" si="30"/>
        <v>33.723599999999998</v>
      </c>
      <c r="G972" s="4">
        <v>42.194784845966865</v>
      </c>
      <c r="H972">
        <f t="shared" si="31"/>
        <v>794.94974649801577</v>
      </c>
    </row>
    <row r="973" spans="1:8" x14ac:dyDescent="0.25">
      <c r="A973" s="3">
        <v>41773.5</v>
      </c>
      <c r="B973" s="2">
        <v>6.35</v>
      </c>
      <c r="C973" s="2">
        <v>3.55</v>
      </c>
      <c r="D973">
        <f t="shared" si="30"/>
        <v>22.542499999999997</v>
      </c>
      <c r="G973" s="4">
        <v>42.190008171111593</v>
      </c>
      <c r="H973">
        <f t="shared" si="31"/>
        <v>267.90655188655859</v>
      </c>
    </row>
    <row r="974" spans="1:8" x14ac:dyDescent="0.25">
      <c r="A974" s="3">
        <v>41773.541666666664</v>
      </c>
      <c r="B974" s="2">
        <v>93.87</v>
      </c>
      <c r="C974" s="2">
        <v>9.33</v>
      </c>
      <c r="D974">
        <f t="shared" si="30"/>
        <v>875.8071000000001</v>
      </c>
      <c r="G974" s="4">
        <v>42.185232281746977</v>
      </c>
      <c r="H974">
        <f t="shared" si="31"/>
        <v>3959.9277542875889</v>
      </c>
    </row>
    <row r="975" spans="1:8" x14ac:dyDescent="0.25">
      <c r="A975" s="3">
        <v>41773.583333333336</v>
      </c>
      <c r="B975" s="2">
        <v>1.55</v>
      </c>
      <c r="C975" s="2">
        <v>3.66</v>
      </c>
      <c r="D975">
        <f t="shared" si="30"/>
        <v>5.673</v>
      </c>
      <c r="G975" s="4">
        <v>42.18045714383247</v>
      </c>
      <c r="H975">
        <f t="shared" si="31"/>
        <v>65.379708572940331</v>
      </c>
    </row>
    <row r="976" spans="1:8" x14ac:dyDescent="0.25">
      <c r="A976" s="3">
        <v>41773.625</v>
      </c>
      <c r="B976" s="2">
        <v>84.63</v>
      </c>
      <c r="C976" s="2">
        <v>0.6</v>
      </c>
      <c r="D976">
        <f t="shared" si="30"/>
        <v>50.777999999999999</v>
      </c>
      <c r="G976" s="4">
        <v>42.1756827892156</v>
      </c>
      <c r="H976">
        <f t="shared" si="31"/>
        <v>3569.3280344513159</v>
      </c>
    </row>
    <row r="977" spans="1:8" x14ac:dyDescent="0.25">
      <c r="A977" s="3">
        <v>41773.666666666664</v>
      </c>
      <c r="B977" s="2">
        <v>16.8</v>
      </c>
      <c r="C977" s="2">
        <v>0.67</v>
      </c>
      <c r="D977">
        <f t="shared" si="30"/>
        <v>11.256000000000002</v>
      </c>
      <c r="G977" s="4">
        <v>42.170909200876096</v>
      </c>
      <c r="H977">
        <f t="shared" si="31"/>
        <v>708.47127457471845</v>
      </c>
    </row>
    <row r="978" spans="1:8" x14ac:dyDescent="0.25">
      <c r="A978" s="3">
        <v>41773.708333333336</v>
      </c>
      <c r="B978" s="2">
        <v>41.08</v>
      </c>
      <c r="C978" s="2">
        <v>3.58</v>
      </c>
      <c r="D978">
        <f t="shared" si="30"/>
        <v>147.06639999999999</v>
      </c>
      <c r="G978" s="4">
        <v>42.166136393815833</v>
      </c>
      <c r="H978">
        <f t="shared" si="31"/>
        <v>1732.1848830579543</v>
      </c>
    </row>
    <row r="979" spans="1:8" x14ac:dyDescent="0.25">
      <c r="A979" s="3">
        <v>41773.75</v>
      </c>
      <c r="B979" s="2">
        <v>24.5</v>
      </c>
      <c r="C979" s="2">
        <v>8.7100000000000009</v>
      </c>
      <c r="D979">
        <f t="shared" si="30"/>
        <v>213.39500000000001</v>
      </c>
      <c r="G979" s="4">
        <v>42.161364363474171</v>
      </c>
      <c r="H979">
        <f t="shared" si="31"/>
        <v>1032.9534269051171</v>
      </c>
    </row>
    <row r="980" spans="1:8" x14ac:dyDescent="0.25">
      <c r="A980" s="3">
        <v>41773.791666666664</v>
      </c>
      <c r="B980" s="2">
        <v>72.37</v>
      </c>
      <c r="C980" s="2">
        <v>3.31</v>
      </c>
      <c r="D980">
        <f t="shared" si="30"/>
        <v>239.54470000000001</v>
      </c>
      <c r="G980" s="4">
        <v>42.156593114411749</v>
      </c>
      <c r="H980">
        <f t="shared" si="31"/>
        <v>3050.8726436899783</v>
      </c>
    </row>
    <row r="981" spans="1:8" x14ac:dyDescent="0.25">
      <c r="A981" s="3">
        <v>41773.833333333336</v>
      </c>
      <c r="B981" s="2">
        <v>45.74</v>
      </c>
      <c r="C981" s="2">
        <v>5.25</v>
      </c>
      <c r="D981">
        <f t="shared" si="30"/>
        <v>240.13500000000002</v>
      </c>
      <c r="G981" s="4">
        <v>42.151822648297724</v>
      </c>
      <c r="H981">
        <f t="shared" si="31"/>
        <v>1928.0243679331379</v>
      </c>
    </row>
    <row r="982" spans="1:8" x14ac:dyDescent="0.25">
      <c r="A982" s="3">
        <v>41773.875</v>
      </c>
      <c r="B982" s="2">
        <v>89.78</v>
      </c>
      <c r="C982" s="2">
        <v>4.7300000000000004</v>
      </c>
      <c r="D982">
        <f t="shared" si="30"/>
        <v>424.65940000000006</v>
      </c>
      <c r="G982" s="4">
        <v>42.147052967848978</v>
      </c>
      <c r="H982">
        <f t="shared" si="31"/>
        <v>3783.9624154534813</v>
      </c>
    </row>
    <row r="983" spans="1:8" x14ac:dyDescent="0.25">
      <c r="A983" s="3">
        <v>41773.916666666664</v>
      </c>
      <c r="B983" s="2">
        <v>16.2</v>
      </c>
      <c r="C983" s="2">
        <v>2.5099999999999998</v>
      </c>
      <c r="D983">
        <f t="shared" si="30"/>
        <v>40.661999999999992</v>
      </c>
      <c r="G983" s="4">
        <v>42.142284076665753</v>
      </c>
      <c r="H983">
        <f t="shared" si="31"/>
        <v>682.70500204198515</v>
      </c>
    </row>
    <row r="984" spans="1:8" x14ac:dyDescent="0.25">
      <c r="A984" s="3">
        <v>41773.958333333336</v>
      </c>
      <c r="B984" s="2">
        <v>51.88</v>
      </c>
      <c r="C984" s="2">
        <v>4.38</v>
      </c>
      <c r="D984">
        <f t="shared" si="30"/>
        <v>227.23439999999999</v>
      </c>
      <c r="G984" s="4">
        <v>42.137515975097294</v>
      </c>
      <c r="H984">
        <f t="shared" si="31"/>
        <v>2186.0943287880477</v>
      </c>
    </row>
    <row r="985" spans="1:8" x14ac:dyDescent="0.25">
      <c r="A985" s="1">
        <v>41774</v>
      </c>
      <c r="B985" s="2">
        <v>22.35</v>
      </c>
      <c r="C985" s="2">
        <v>6.62</v>
      </c>
      <c r="D985">
        <f t="shared" si="30"/>
        <v>147.95700000000002</v>
      </c>
      <c r="G985" s="4">
        <v>42.132748671653729</v>
      </c>
      <c r="H985">
        <f t="shared" si="31"/>
        <v>941.66693281146092</v>
      </c>
    </row>
    <row r="986" spans="1:8" x14ac:dyDescent="0.25">
      <c r="A986" s="3">
        <v>41774.041666666664</v>
      </c>
      <c r="B986" s="2">
        <v>41.02</v>
      </c>
      <c r="C986" s="2">
        <v>3.58</v>
      </c>
      <c r="D986">
        <f t="shared" si="30"/>
        <v>146.85160000000002</v>
      </c>
      <c r="G986" s="4">
        <v>42.127982153176951</v>
      </c>
      <c r="H986">
        <f t="shared" si="31"/>
        <v>1728.0898279233186</v>
      </c>
    </row>
    <row r="987" spans="1:8" x14ac:dyDescent="0.25">
      <c r="A987" s="3">
        <v>41774.083333333336</v>
      </c>
      <c r="B987" s="2">
        <v>66.87</v>
      </c>
      <c r="C987" s="2">
        <v>9.6199999999999992</v>
      </c>
      <c r="D987">
        <f t="shared" si="30"/>
        <v>643.2894</v>
      </c>
      <c r="G987" s="4">
        <v>42.12321644150984</v>
      </c>
      <c r="H987">
        <f t="shared" si="31"/>
        <v>2816.7794834437632</v>
      </c>
    </row>
    <row r="988" spans="1:8" x14ac:dyDescent="0.25">
      <c r="A988" s="3">
        <v>41774.125</v>
      </c>
      <c r="B988" s="2">
        <v>92.55</v>
      </c>
      <c r="C988" s="2">
        <v>4.26</v>
      </c>
      <c r="D988">
        <f t="shared" si="30"/>
        <v>394.26299999999998</v>
      </c>
      <c r="G988" s="4">
        <v>42.118451531742487</v>
      </c>
      <c r="H988">
        <f t="shared" si="31"/>
        <v>3898.062689262767</v>
      </c>
    </row>
    <row r="989" spans="1:8" x14ac:dyDescent="0.25">
      <c r="A989" s="3">
        <v>41774.166666666664</v>
      </c>
      <c r="B989" s="2">
        <v>65.209999999999994</v>
      </c>
      <c r="C989" s="2">
        <v>8.94</v>
      </c>
      <c r="D989">
        <f t="shared" si="30"/>
        <v>582.97739999999988</v>
      </c>
      <c r="G989" s="4">
        <v>42.113687415888613</v>
      </c>
      <c r="H989">
        <f t="shared" si="31"/>
        <v>2746.2335563900961</v>
      </c>
    </row>
    <row r="990" spans="1:8" x14ac:dyDescent="0.25">
      <c r="A990" s="3">
        <v>41774.208333333336</v>
      </c>
      <c r="B990" s="2">
        <v>66.41</v>
      </c>
      <c r="C990" s="2">
        <v>2.23</v>
      </c>
      <c r="D990">
        <f t="shared" si="30"/>
        <v>148.0943</v>
      </c>
      <c r="G990" s="4">
        <v>42.108924108426244</v>
      </c>
      <c r="H990">
        <f t="shared" si="31"/>
        <v>2796.4536500405866</v>
      </c>
    </row>
    <row r="991" spans="1:8" x14ac:dyDescent="0.25">
      <c r="A991" s="3">
        <v>41774.25</v>
      </c>
      <c r="B991" s="2">
        <v>65.010000000000005</v>
      </c>
      <c r="C991" s="2">
        <v>9.26</v>
      </c>
      <c r="D991">
        <f t="shared" si="30"/>
        <v>601.99260000000004</v>
      </c>
      <c r="G991" s="4">
        <v>42.104161613741404</v>
      </c>
      <c r="H991">
        <f t="shared" si="31"/>
        <v>2737.1915465093289</v>
      </c>
    </row>
    <row r="992" spans="1:8" x14ac:dyDescent="0.25">
      <c r="A992" s="3">
        <v>41774.291666666664</v>
      </c>
      <c r="B992" s="2">
        <v>8.56</v>
      </c>
      <c r="C992" s="2">
        <v>0.09</v>
      </c>
      <c r="D992">
        <f t="shared" si="30"/>
        <v>0.77039999999999997</v>
      </c>
      <c r="G992" s="4">
        <v>42.099399923323965</v>
      </c>
      <c r="H992">
        <f t="shared" si="31"/>
        <v>360.37086334365318</v>
      </c>
    </row>
    <row r="993" spans="1:8" x14ac:dyDescent="0.25">
      <c r="A993" s="3">
        <v>41774.333333333336</v>
      </c>
      <c r="B993" s="2">
        <v>56.07</v>
      </c>
      <c r="C993" s="2">
        <v>2.4</v>
      </c>
      <c r="D993">
        <f t="shared" si="30"/>
        <v>134.56799999999998</v>
      </c>
      <c r="G993" s="4">
        <v>42.094639049895477</v>
      </c>
      <c r="H993">
        <f t="shared" si="31"/>
        <v>2360.2464115276393</v>
      </c>
    </row>
    <row r="994" spans="1:8" x14ac:dyDescent="0.25">
      <c r="A994" s="3">
        <v>41774.375</v>
      </c>
      <c r="B994" s="2">
        <v>26.02</v>
      </c>
      <c r="C994" s="2">
        <v>8.93</v>
      </c>
      <c r="D994">
        <f t="shared" si="30"/>
        <v>232.3586</v>
      </c>
      <c r="G994" s="4">
        <v>42.089878982840091</v>
      </c>
      <c r="H994">
        <f t="shared" si="31"/>
        <v>1095.1786511334992</v>
      </c>
    </row>
    <row r="995" spans="1:8" x14ac:dyDescent="0.25">
      <c r="A995" s="3">
        <v>41774.416666666664</v>
      </c>
      <c r="B995" s="2">
        <v>80.930000000000007</v>
      </c>
      <c r="C995" s="2">
        <v>7.97</v>
      </c>
      <c r="D995">
        <f t="shared" si="30"/>
        <v>645.01210000000003</v>
      </c>
      <c r="G995" s="4">
        <v>42.085119743214868</v>
      </c>
      <c r="H995">
        <f t="shared" si="31"/>
        <v>3405.9487408183795</v>
      </c>
    </row>
    <row r="996" spans="1:8" x14ac:dyDescent="0.25">
      <c r="A996" s="3">
        <v>41774.458333333336</v>
      </c>
      <c r="B996" s="2">
        <v>78.459999999999994</v>
      </c>
      <c r="C996" s="2">
        <v>5.94</v>
      </c>
      <c r="D996">
        <f t="shared" si="30"/>
        <v>466.05239999999998</v>
      </c>
      <c r="G996" s="4">
        <v>42.080361314174169</v>
      </c>
      <c r="H996">
        <f t="shared" si="31"/>
        <v>3301.6251487101049</v>
      </c>
    </row>
    <row r="997" spans="1:8" x14ac:dyDescent="0.25">
      <c r="A997" s="3">
        <v>41774.5</v>
      </c>
      <c r="B997" s="2">
        <v>57.49</v>
      </c>
      <c r="C997" s="2">
        <v>9.84</v>
      </c>
      <c r="D997">
        <f t="shared" si="30"/>
        <v>565.70159999999998</v>
      </c>
      <c r="G997" s="4">
        <v>42.075603712738271</v>
      </c>
      <c r="H997">
        <f t="shared" si="31"/>
        <v>2418.9264574453232</v>
      </c>
    </row>
    <row r="998" spans="1:8" x14ac:dyDescent="0.25">
      <c r="A998" s="3">
        <v>41774.541666666664</v>
      </c>
      <c r="B998" s="2">
        <v>84.13</v>
      </c>
      <c r="C998" s="2">
        <v>4.83</v>
      </c>
      <c r="D998">
        <f t="shared" si="30"/>
        <v>406.34789999999998</v>
      </c>
      <c r="G998" s="4">
        <v>42.070846936626822</v>
      </c>
      <c r="H998">
        <f t="shared" si="31"/>
        <v>3539.4203527784143</v>
      </c>
    </row>
    <row r="999" spans="1:8" x14ac:dyDescent="0.25">
      <c r="A999" s="3">
        <v>41774.583333333336</v>
      </c>
      <c r="B999" s="2">
        <v>43.08</v>
      </c>
      <c r="C999" s="2">
        <v>8.2200000000000006</v>
      </c>
      <c r="D999">
        <f t="shared" si="30"/>
        <v>354.11760000000004</v>
      </c>
      <c r="G999" s="4">
        <v>42.066090977329708</v>
      </c>
      <c r="H999">
        <f t="shared" si="31"/>
        <v>1812.2071993033637</v>
      </c>
    </row>
    <row r="1000" spans="1:8" x14ac:dyDescent="0.25">
      <c r="A1000" s="3">
        <v>41774.625</v>
      </c>
      <c r="B1000" s="2">
        <v>70.290000000000006</v>
      </c>
      <c r="C1000" s="2">
        <v>8.24</v>
      </c>
      <c r="D1000">
        <f t="shared" si="30"/>
        <v>579.18960000000004</v>
      </c>
      <c r="G1000" s="4">
        <v>42.061335860464631</v>
      </c>
      <c r="H1000">
        <f t="shared" si="31"/>
        <v>2956.4912976320593</v>
      </c>
    </row>
    <row r="1001" spans="1:8" x14ac:dyDescent="0.25">
      <c r="A1001" s="3">
        <v>41774.666666666664</v>
      </c>
      <c r="B1001" s="2">
        <v>50.33</v>
      </c>
      <c r="C1001" s="2">
        <v>7.11</v>
      </c>
      <c r="D1001">
        <f t="shared" si="30"/>
        <v>357.84629999999999</v>
      </c>
      <c r="G1001" s="4">
        <v>42.0565815666437</v>
      </c>
      <c r="H1001">
        <f t="shared" si="31"/>
        <v>2116.7077502491775</v>
      </c>
    </row>
    <row r="1002" spans="1:8" x14ac:dyDescent="0.25">
      <c r="A1002" s="3">
        <v>41774.708333333336</v>
      </c>
      <c r="B1002" s="2">
        <v>53.94</v>
      </c>
      <c r="C1002" s="2">
        <v>5.65</v>
      </c>
      <c r="D1002">
        <f t="shared" si="30"/>
        <v>304.76100000000002</v>
      </c>
      <c r="G1002" s="4">
        <v>42.051828111043406</v>
      </c>
      <c r="H1002">
        <f t="shared" si="31"/>
        <v>2268.275608309681</v>
      </c>
    </row>
    <row r="1003" spans="1:8" x14ac:dyDescent="0.25">
      <c r="A1003" s="3">
        <v>41774.75</v>
      </c>
      <c r="B1003" s="2">
        <v>75.08</v>
      </c>
      <c r="C1003" s="2">
        <v>6.45</v>
      </c>
      <c r="D1003">
        <f t="shared" si="30"/>
        <v>484.26600000000002</v>
      </c>
      <c r="G1003" s="4">
        <v>42.04707548691006</v>
      </c>
      <c r="H1003">
        <f t="shared" si="31"/>
        <v>3156.8944275572071</v>
      </c>
    </row>
    <row r="1004" spans="1:8" x14ac:dyDescent="0.25">
      <c r="A1004" s="3">
        <v>41774.791666666664</v>
      </c>
      <c r="B1004" s="2">
        <v>79.73</v>
      </c>
      <c r="C1004" s="2">
        <v>3.68</v>
      </c>
      <c r="D1004">
        <f t="shared" si="30"/>
        <v>293.40640000000002</v>
      </c>
      <c r="G1004" s="4">
        <v>42.042323707314488</v>
      </c>
      <c r="H1004">
        <f t="shared" si="31"/>
        <v>3352.0344691841842</v>
      </c>
    </row>
    <row r="1005" spans="1:8" x14ac:dyDescent="0.25">
      <c r="A1005" s="3">
        <v>41774.833333333336</v>
      </c>
      <c r="B1005" s="2">
        <v>89.22</v>
      </c>
      <c r="C1005" s="2">
        <v>6.65</v>
      </c>
      <c r="D1005">
        <f t="shared" si="30"/>
        <v>593.31299999999999</v>
      </c>
      <c r="G1005" s="4">
        <v>42.037572765590298</v>
      </c>
      <c r="H1005">
        <f t="shared" si="31"/>
        <v>3750.5922421459663</v>
      </c>
    </row>
    <row r="1006" spans="1:8" x14ac:dyDescent="0.25">
      <c r="A1006" s="3">
        <v>41774.875</v>
      </c>
      <c r="B1006" s="2">
        <v>87.35</v>
      </c>
      <c r="C1006" s="2">
        <v>9.51</v>
      </c>
      <c r="D1006">
        <f t="shared" si="30"/>
        <v>830.69849999999997</v>
      </c>
      <c r="G1006" s="4">
        <v>42.032822666123536</v>
      </c>
      <c r="H1006">
        <f t="shared" si="31"/>
        <v>3671.5670598858906</v>
      </c>
    </row>
    <row r="1007" spans="1:8" x14ac:dyDescent="0.25">
      <c r="A1007" s="3">
        <v>41774.916666666664</v>
      </c>
      <c r="B1007" s="2">
        <v>6.96</v>
      </c>
      <c r="C1007" s="2">
        <v>7.42</v>
      </c>
      <c r="D1007">
        <f t="shared" si="30"/>
        <v>51.6432</v>
      </c>
      <c r="G1007" s="4">
        <v>42.02807341321293</v>
      </c>
      <c r="H1007">
        <f t="shared" si="31"/>
        <v>292.515390955962</v>
      </c>
    </row>
    <row r="1008" spans="1:8" x14ac:dyDescent="0.25">
      <c r="A1008" s="3">
        <v>41774.958333333336</v>
      </c>
      <c r="B1008" s="2">
        <v>51.44</v>
      </c>
      <c r="C1008" s="2">
        <v>7.58</v>
      </c>
      <c r="D1008">
        <f t="shared" si="30"/>
        <v>389.91519999999997</v>
      </c>
      <c r="G1008" s="4">
        <v>42.023325008702251</v>
      </c>
      <c r="H1008">
        <f t="shared" si="31"/>
        <v>2161.6798384476438</v>
      </c>
    </row>
    <row r="1009" spans="1:8" x14ac:dyDescent="0.25">
      <c r="A1009" s="1">
        <v>41775</v>
      </c>
      <c r="B1009" s="2">
        <v>44.04</v>
      </c>
      <c r="C1009" s="2">
        <v>5.22</v>
      </c>
      <c r="D1009">
        <f t="shared" si="30"/>
        <v>229.88879999999997</v>
      </c>
      <c r="G1009" s="4">
        <v>42.018577454959136</v>
      </c>
      <c r="H1009">
        <f t="shared" si="31"/>
        <v>1850.4981511164003</v>
      </c>
    </row>
    <row r="1010" spans="1:8" x14ac:dyDescent="0.25">
      <c r="A1010" s="3">
        <v>41775.041666666664</v>
      </c>
      <c r="B1010" s="2">
        <v>54.5</v>
      </c>
      <c r="C1010" s="2">
        <v>6.22</v>
      </c>
      <c r="D1010">
        <f t="shared" si="30"/>
        <v>338.99</v>
      </c>
      <c r="G1010" s="4">
        <v>42.013830760144472</v>
      </c>
      <c r="H1010">
        <f t="shared" si="31"/>
        <v>2289.7537764278736</v>
      </c>
    </row>
    <row r="1011" spans="1:8" x14ac:dyDescent="0.25">
      <c r="A1011" s="3">
        <v>41775.083333333336</v>
      </c>
      <c r="B1011" s="2">
        <v>0.95</v>
      </c>
      <c r="C1011" s="2">
        <v>0.45</v>
      </c>
      <c r="D1011">
        <f t="shared" si="30"/>
        <v>0.42749999999999999</v>
      </c>
      <c r="G1011" s="4">
        <v>42.009084909867575</v>
      </c>
      <c r="H1011">
        <f t="shared" si="31"/>
        <v>39.908630664374193</v>
      </c>
    </row>
    <row r="1012" spans="1:8" x14ac:dyDescent="0.25">
      <c r="A1012" s="3">
        <v>41775.125</v>
      </c>
      <c r="B1012" s="2">
        <v>44.92</v>
      </c>
      <c r="C1012" s="2">
        <v>4.93</v>
      </c>
      <c r="D1012">
        <f t="shared" si="30"/>
        <v>221.4556</v>
      </c>
      <c r="G1012" s="4">
        <v>42.00433992694196</v>
      </c>
      <c r="H1012">
        <f t="shared" si="31"/>
        <v>1886.8349495182329</v>
      </c>
    </row>
    <row r="1013" spans="1:8" x14ac:dyDescent="0.25">
      <c r="A1013" s="3">
        <v>41775.166666666664</v>
      </c>
      <c r="B1013" s="2">
        <v>22.51</v>
      </c>
      <c r="C1013" s="2">
        <v>0.11</v>
      </c>
      <c r="D1013">
        <f t="shared" si="30"/>
        <v>2.4761000000000002</v>
      </c>
      <c r="G1013" s="4">
        <v>41.999595794871226</v>
      </c>
      <c r="H1013">
        <f t="shared" si="31"/>
        <v>945.41090134255137</v>
      </c>
    </row>
    <row r="1014" spans="1:8" x14ac:dyDescent="0.25">
      <c r="A1014" s="3">
        <v>41775.208333333336</v>
      </c>
      <c r="B1014" s="2">
        <v>67.09</v>
      </c>
      <c r="C1014" s="2">
        <v>7.55</v>
      </c>
      <c r="D1014">
        <f t="shared" si="30"/>
        <v>506.52950000000004</v>
      </c>
      <c r="G1014" s="4">
        <v>41.994852536381579</v>
      </c>
      <c r="H1014">
        <f t="shared" si="31"/>
        <v>2817.4346566658401</v>
      </c>
    </row>
    <row r="1015" spans="1:8" x14ac:dyDescent="0.25">
      <c r="A1015" s="3">
        <v>41775.25</v>
      </c>
      <c r="B1015" s="2">
        <v>29.71</v>
      </c>
      <c r="C1015" s="2">
        <v>9.9600000000000009</v>
      </c>
      <c r="D1015">
        <f t="shared" si="30"/>
        <v>295.91160000000002</v>
      </c>
      <c r="G1015" s="4">
        <v>41.990110137082326</v>
      </c>
      <c r="H1015">
        <f t="shared" si="31"/>
        <v>1247.5261721727159</v>
      </c>
    </row>
    <row r="1016" spans="1:8" x14ac:dyDescent="0.25">
      <c r="A1016" s="3">
        <v>41775.291666666664</v>
      </c>
      <c r="B1016" s="2">
        <v>21.42</v>
      </c>
      <c r="C1016" s="2">
        <v>8.81</v>
      </c>
      <c r="D1016">
        <f t="shared" si="30"/>
        <v>188.71020000000001</v>
      </c>
      <c r="G1016" s="4">
        <v>41.985368601272192</v>
      </c>
      <c r="H1016">
        <f t="shared" si="31"/>
        <v>899.32659543925047</v>
      </c>
    </row>
    <row r="1017" spans="1:8" x14ac:dyDescent="0.25">
      <c r="A1017" s="3">
        <v>41775.333333333336</v>
      </c>
      <c r="B1017" s="2">
        <v>5.29</v>
      </c>
      <c r="C1017" s="2">
        <v>4.95</v>
      </c>
      <c r="D1017">
        <f t="shared" si="30"/>
        <v>26.185500000000001</v>
      </c>
      <c r="G1017" s="4">
        <v>41.980627941061542</v>
      </c>
      <c r="H1017">
        <f t="shared" si="31"/>
        <v>222.07752180821555</v>
      </c>
    </row>
    <row r="1018" spans="1:8" x14ac:dyDescent="0.25">
      <c r="A1018" s="3">
        <v>41775.375</v>
      </c>
      <c r="B1018" s="2">
        <v>21.43</v>
      </c>
      <c r="C1018" s="2">
        <v>0.17</v>
      </c>
      <c r="D1018">
        <f t="shared" si="30"/>
        <v>3.6431</v>
      </c>
      <c r="G1018" s="4">
        <v>41.975888150744446</v>
      </c>
      <c r="H1018">
        <f t="shared" si="31"/>
        <v>899.54328307045341</v>
      </c>
    </row>
    <row r="1019" spans="1:8" x14ac:dyDescent="0.25">
      <c r="A1019" s="3">
        <v>41775.416666666664</v>
      </c>
      <c r="B1019" s="2">
        <v>98.8</v>
      </c>
      <c r="C1019" s="2">
        <v>4.0599999999999996</v>
      </c>
      <c r="D1019">
        <f t="shared" si="30"/>
        <v>401.12799999999993</v>
      </c>
      <c r="G1019" s="4">
        <v>41.971149238394474</v>
      </c>
      <c r="H1019">
        <f t="shared" si="31"/>
        <v>4146.7495447533738</v>
      </c>
    </row>
    <row r="1020" spans="1:8" x14ac:dyDescent="0.25">
      <c r="A1020" s="3">
        <v>41775.458333333336</v>
      </c>
      <c r="B1020" s="2">
        <v>82.55</v>
      </c>
      <c r="C1020" s="2">
        <v>4.79</v>
      </c>
      <c r="D1020">
        <f t="shared" si="30"/>
        <v>395.41449999999998</v>
      </c>
      <c r="G1020" s="4">
        <v>41.966411201993239</v>
      </c>
      <c r="H1020">
        <f t="shared" si="31"/>
        <v>3464.3272447245417</v>
      </c>
    </row>
    <row r="1021" spans="1:8" x14ac:dyDescent="0.25">
      <c r="A1021" s="3">
        <v>41775.5</v>
      </c>
      <c r="B1021" s="2">
        <v>77.75</v>
      </c>
      <c r="C1021" s="2">
        <v>6.97</v>
      </c>
      <c r="D1021">
        <f t="shared" si="30"/>
        <v>541.91750000000002</v>
      </c>
      <c r="G1021" s="4">
        <v>41.961674037416635</v>
      </c>
      <c r="H1021">
        <f t="shared" si="31"/>
        <v>3262.5201564091435</v>
      </c>
    </row>
    <row r="1022" spans="1:8" x14ac:dyDescent="0.25">
      <c r="A1022" s="3">
        <v>41775.541666666664</v>
      </c>
      <c r="B1022" s="2">
        <v>86.53</v>
      </c>
      <c r="C1022" s="2">
        <v>4.49</v>
      </c>
      <c r="D1022">
        <f t="shared" si="30"/>
        <v>388.5197</v>
      </c>
      <c r="G1022" s="4">
        <v>41.956937763266779</v>
      </c>
      <c r="H1022">
        <f t="shared" si="31"/>
        <v>3630.5338246554743</v>
      </c>
    </row>
    <row r="1023" spans="1:8" x14ac:dyDescent="0.25">
      <c r="A1023" s="3">
        <v>41775.583333333336</v>
      </c>
      <c r="B1023" s="2">
        <v>48.95</v>
      </c>
      <c r="C1023" s="2">
        <v>3.27</v>
      </c>
      <c r="D1023">
        <f t="shared" si="30"/>
        <v>160.06650000000002</v>
      </c>
      <c r="G1023" s="4">
        <v>41.95220236962632</v>
      </c>
      <c r="H1023">
        <f t="shared" si="31"/>
        <v>2053.5603059932087</v>
      </c>
    </row>
    <row r="1024" spans="1:8" x14ac:dyDescent="0.25">
      <c r="A1024" s="3">
        <v>41775.625</v>
      </c>
      <c r="B1024" s="2">
        <v>25.82</v>
      </c>
      <c r="C1024" s="2">
        <v>2.09</v>
      </c>
      <c r="D1024">
        <f t="shared" si="30"/>
        <v>53.963799999999999</v>
      </c>
      <c r="G1024" s="4">
        <v>41.947467866412602</v>
      </c>
      <c r="H1024">
        <f t="shared" si="31"/>
        <v>1083.0836203107733</v>
      </c>
    </row>
    <row r="1025" spans="1:8" x14ac:dyDescent="0.25">
      <c r="A1025" s="3">
        <v>41775.666666666664</v>
      </c>
      <c r="B1025" s="2">
        <v>61.41</v>
      </c>
      <c r="C1025" s="2">
        <v>8.39</v>
      </c>
      <c r="D1025">
        <f t="shared" si="30"/>
        <v>515.22990000000004</v>
      </c>
      <c r="G1025" s="4">
        <v>41.942734245639357</v>
      </c>
      <c r="H1025">
        <f t="shared" si="31"/>
        <v>2575.7033100247127</v>
      </c>
    </row>
    <row r="1026" spans="1:8" x14ac:dyDescent="0.25">
      <c r="A1026" s="3">
        <v>41775.708333333336</v>
      </c>
      <c r="B1026" s="2">
        <v>28.45</v>
      </c>
      <c r="C1026" s="2">
        <v>6.22</v>
      </c>
      <c r="D1026">
        <f t="shared" ref="D1026:D1089" si="32">B1026*C1026</f>
        <v>176.95899999999997</v>
      </c>
      <c r="G1026" s="4">
        <v>41.938001521784606</v>
      </c>
      <c r="H1026">
        <f t="shared" ref="H1026:H1089" si="33">B1026*G1026</f>
        <v>1193.136143294772</v>
      </c>
    </row>
    <row r="1027" spans="1:8" x14ac:dyDescent="0.25">
      <c r="A1027" s="3">
        <v>41775.75</v>
      </c>
      <c r="B1027" s="2">
        <v>57.7</v>
      </c>
      <c r="C1027" s="2">
        <v>4.16</v>
      </c>
      <c r="D1027">
        <f t="shared" si="32"/>
        <v>240.03200000000001</v>
      </c>
      <c r="G1027" s="4">
        <v>41.933269688705849</v>
      </c>
      <c r="H1027">
        <f t="shared" si="33"/>
        <v>2419.5496610383275</v>
      </c>
    </row>
    <row r="1028" spans="1:8" x14ac:dyDescent="0.25">
      <c r="A1028" s="3">
        <v>41775.791666666664</v>
      </c>
      <c r="B1028" s="2">
        <v>2.97</v>
      </c>
      <c r="C1028" s="2">
        <v>1.1000000000000001</v>
      </c>
      <c r="D1028">
        <f t="shared" si="32"/>
        <v>3.2670000000000003</v>
      </c>
      <c r="G1028" s="4">
        <v>41.928538752632889</v>
      </c>
      <c r="H1028">
        <f t="shared" si="33"/>
        <v>124.52776009531969</v>
      </c>
    </row>
    <row r="1029" spans="1:8" x14ac:dyDescent="0.25">
      <c r="A1029" s="3">
        <v>41775.833333333336</v>
      </c>
      <c r="B1029" s="2">
        <v>20.7</v>
      </c>
      <c r="C1029" s="2">
        <v>8.33</v>
      </c>
      <c r="D1029">
        <f t="shared" si="32"/>
        <v>172.43099999999998</v>
      </c>
      <c r="G1029" s="4">
        <v>41.923808711547331</v>
      </c>
      <c r="H1029">
        <f t="shared" si="33"/>
        <v>867.82284032902976</v>
      </c>
    </row>
    <row r="1030" spans="1:8" x14ac:dyDescent="0.25">
      <c r="A1030" s="3">
        <v>41775.875</v>
      </c>
      <c r="B1030" s="2">
        <v>47.91</v>
      </c>
      <c r="C1030" s="2">
        <v>5.52</v>
      </c>
      <c r="D1030">
        <f t="shared" si="32"/>
        <v>264.46319999999997</v>
      </c>
      <c r="G1030" s="4">
        <v>41.919079575628473</v>
      </c>
      <c r="H1030">
        <f t="shared" si="33"/>
        <v>2008.34310246836</v>
      </c>
    </row>
    <row r="1031" spans="1:8" x14ac:dyDescent="0.25">
      <c r="A1031" s="3">
        <v>41775.916666666664</v>
      </c>
      <c r="B1031" s="2">
        <v>15.76</v>
      </c>
      <c r="C1031" s="2">
        <v>9.8000000000000007</v>
      </c>
      <c r="D1031">
        <f t="shared" si="32"/>
        <v>154.44800000000001</v>
      </c>
      <c r="G1031" s="4">
        <v>41.914351339170373</v>
      </c>
      <c r="H1031">
        <f t="shared" si="33"/>
        <v>660.57017710532512</v>
      </c>
    </row>
    <row r="1032" spans="1:8" x14ac:dyDescent="0.25">
      <c r="A1032" s="3">
        <v>41775.958333333336</v>
      </c>
      <c r="B1032" s="2">
        <v>3.61</v>
      </c>
      <c r="C1032" s="2">
        <v>3.78</v>
      </c>
      <c r="D1032">
        <f t="shared" si="32"/>
        <v>13.645799999999999</v>
      </c>
      <c r="G1032" s="4">
        <v>41.909624018494803</v>
      </c>
      <c r="H1032">
        <f t="shared" si="33"/>
        <v>151.29374270676624</v>
      </c>
    </row>
    <row r="1033" spans="1:8" x14ac:dyDescent="0.25">
      <c r="A1033" s="1">
        <v>41776</v>
      </c>
      <c r="B1033" s="2">
        <v>76.97</v>
      </c>
      <c r="C1033" s="2">
        <v>6.08</v>
      </c>
      <c r="D1033">
        <f t="shared" si="32"/>
        <v>467.9776</v>
      </c>
      <c r="G1033" s="4">
        <v>41.904897590700926</v>
      </c>
      <c r="H1033">
        <f t="shared" si="33"/>
        <v>3225.4199675562504</v>
      </c>
    </row>
    <row r="1034" spans="1:8" x14ac:dyDescent="0.25">
      <c r="A1034" s="3">
        <v>41776.041666666664</v>
      </c>
      <c r="B1034" s="2">
        <v>72.069999999999993</v>
      </c>
      <c r="C1034" s="2">
        <v>5.57</v>
      </c>
      <c r="D1034">
        <f t="shared" si="32"/>
        <v>401.42989999999998</v>
      </c>
      <c r="G1034" s="4">
        <v>41.900172085355955</v>
      </c>
      <c r="H1034">
        <f t="shared" si="33"/>
        <v>3019.7454021916033</v>
      </c>
    </row>
    <row r="1035" spans="1:8" x14ac:dyDescent="0.25">
      <c r="A1035" s="3">
        <v>41776.083333333336</v>
      </c>
      <c r="B1035" s="2">
        <v>23.58</v>
      </c>
      <c r="C1035" s="2">
        <v>2.16</v>
      </c>
      <c r="D1035">
        <f t="shared" si="32"/>
        <v>50.9328</v>
      </c>
      <c r="G1035" s="4">
        <v>41.895447487283384</v>
      </c>
      <c r="H1035">
        <f t="shared" si="33"/>
        <v>987.89465175014209</v>
      </c>
    </row>
    <row r="1036" spans="1:8" x14ac:dyDescent="0.25">
      <c r="A1036" s="3">
        <v>41776.125</v>
      </c>
      <c r="B1036" s="2">
        <v>13.76</v>
      </c>
      <c r="C1036" s="2">
        <v>1.98</v>
      </c>
      <c r="D1036">
        <f t="shared" si="32"/>
        <v>27.244799999999998</v>
      </c>
      <c r="G1036" s="4">
        <v>41.890723805429921</v>
      </c>
      <c r="H1036">
        <f t="shared" si="33"/>
        <v>576.41635956271568</v>
      </c>
    </row>
    <row r="1037" spans="1:8" x14ac:dyDescent="0.25">
      <c r="A1037" s="3">
        <v>41776.166666666664</v>
      </c>
      <c r="B1037" s="2">
        <v>30.54</v>
      </c>
      <c r="C1037" s="2">
        <v>6.41</v>
      </c>
      <c r="D1037">
        <f t="shared" si="32"/>
        <v>195.76140000000001</v>
      </c>
      <c r="G1037" s="4">
        <v>41.886001037340591</v>
      </c>
      <c r="H1037">
        <f t="shared" si="33"/>
        <v>1279.1984716803815</v>
      </c>
    </row>
    <row r="1038" spans="1:8" x14ac:dyDescent="0.25">
      <c r="A1038" s="3">
        <v>41776.208333333336</v>
      </c>
      <c r="B1038" s="2">
        <v>66.42</v>
      </c>
      <c r="C1038" s="2">
        <v>2.68</v>
      </c>
      <c r="D1038">
        <f t="shared" si="32"/>
        <v>178.00560000000002</v>
      </c>
      <c r="G1038" s="4">
        <v>41.881279195911567</v>
      </c>
      <c r="H1038">
        <f t="shared" si="33"/>
        <v>2781.7545641924462</v>
      </c>
    </row>
    <row r="1039" spans="1:8" x14ac:dyDescent="0.25">
      <c r="A1039" s="3">
        <v>41776.25</v>
      </c>
      <c r="B1039" s="2">
        <v>38.92</v>
      </c>
      <c r="C1039" s="2">
        <v>4.93</v>
      </c>
      <c r="D1039">
        <f t="shared" si="32"/>
        <v>191.87559999999999</v>
      </c>
      <c r="G1039" s="4">
        <v>41.876558276582209</v>
      </c>
      <c r="H1039">
        <f t="shared" si="33"/>
        <v>1629.8356481245796</v>
      </c>
    </row>
    <row r="1040" spans="1:8" x14ac:dyDescent="0.25">
      <c r="A1040" s="3">
        <v>41776.291666666664</v>
      </c>
      <c r="B1040" s="2">
        <v>26.28</v>
      </c>
      <c r="C1040" s="2">
        <v>4.1500000000000004</v>
      </c>
      <c r="D1040">
        <f t="shared" si="32"/>
        <v>109.06200000000001</v>
      </c>
      <c r="G1040" s="4">
        <v>41.871838271366236</v>
      </c>
      <c r="H1040">
        <f t="shared" si="33"/>
        <v>1100.3919097715047</v>
      </c>
    </row>
    <row r="1041" spans="1:8" x14ac:dyDescent="0.25">
      <c r="A1041" s="3">
        <v>41776.333333333336</v>
      </c>
      <c r="B1041" s="2">
        <v>55.09</v>
      </c>
      <c r="C1041" s="2">
        <v>3.69</v>
      </c>
      <c r="D1041">
        <f t="shared" si="32"/>
        <v>203.28210000000001</v>
      </c>
      <c r="G1041" s="4">
        <v>41.867119207375914</v>
      </c>
      <c r="H1041">
        <f t="shared" si="33"/>
        <v>2306.4595971343392</v>
      </c>
    </row>
    <row r="1042" spans="1:8" x14ac:dyDescent="0.25">
      <c r="A1042" s="3">
        <v>41776.375</v>
      </c>
      <c r="B1042" s="2">
        <v>29.42</v>
      </c>
      <c r="C1042" s="2">
        <v>4.32</v>
      </c>
      <c r="D1042">
        <f t="shared" si="32"/>
        <v>127.09440000000002</v>
      </c>
      <c r="G1042" s="4">
        <v>41.862401061273829</v>
      </c>
      <c r="H1042">
        <f t="shared" si="33"/>
        <v>1231.5918392226761</v>
      </c>
    </row>
    <row r="1043" spans="1:8" x14ac:dyDescent="0.25">
      <c r="A1043" s="3">
        <v>41776.416666666664</v>
      </c>
      <c r="B1043" s="2">
        <v>41.06</v>
      </c>
      <c r="C1043" s="2">
        <v>5.88</v>
      </c>
      <c r="D1043">
        <f t="shared" si="32"/>
        <v>241.43280000000001</v>
      </c>
      <c r="G1043" s="4">
        <v>41.857683854640911</v>
      </c>
      <c r="H1043">
        <f t="shared" si="33"/>
        <v>1718.6764990715558</v>
      </c>
    </row>
    <row r="1044" spans="1:8" x14ac:dyDescent="0.25">
      <c r="A1044" s="3">
        <v>41776.458333333336</v>
      </c>
      <c r="B1044" s="2">
        <v>2.8</v>
      </c>
      <c r="C1044" s="2">
        <v>8.49</v>
      </c>
      <c r="D1044">
        <f t="shared" si="32"/>
        <v>23.771999999999998</v>
      </c>
      <c r="G1044" s="4">
        <v>41.852967576424788</v>
      </c>
      <c r="H1044">
        <f t="shared" si="33"/>
        <v>117.1883092139894</v>
      </c>
    </row>
    <row r="1045" spans="1:8" x14ac:dyDescent="0.25">
      <c r="A1045" s="3">
        <v>41776.5</v>
      </c>
      <c r="B1045" s="2">
        <v>68.11</v>
      </c>
      <c r="C1045" s="2">
        <v>3.14</v>
      </c>
      <c r="D1045">
        <f t="shared" si="32"/>
        <v>213.86539999999999</v>
      </c>
      <c r="G1045" s="4">
        <v>41.848252241714626</v>
      </c>
      <c r="H1045">
        <f t="shared" si="33"/>
        <v>2850.284460183183</v>
      </c>
    </row>
    <row r="1046" spans="1:8" x14ac:dyDescent="0.25">
      <c r="A1046" s="3">
        <v>41776.541666666664</v>
      </c>
      <c r="B1046" s="2">
        <v>94.99</v>
      </c>
      <c r="C1046" s="2">
        <v>7.93</v>
      </c>
      <c r="D1046">
        <f t="shared" si="32"/>
        <v>753.27069999999992</v>
      </c>
      <c r="G1046" s="4">
        <v>41.843537837701568</v>
      </c>
      <c r="H1046">
        <f t="shared" si="33"/>
        <v>3974.7176592032715</v>
      </c>
    </row>
    <row r="1047" spans="1:8" x14ac:dyDescent="0.25">
      <c r="A1047" s="3">
        <v>41776.583333333336</v>
      </c>
      <c r="B1047" s="2">
        <v>41.74</v>
      </c>
      <c r="C1047" s="2">
        <v>6.72</v>
      </c>
      <c r="D1047">
        <f t="shared" si="32"/>
        <v>280.49279999999999</v>
      </c>
      <c r="G1047" s="4">
        <v>41.838824383424303</v>
      </c>
      <c r="H1047">
        <f t="shared" si="33"/>
        <v>1746.3525297641304</v>
      </c>
    </row>
    <row r="1048" spans="1:8" x14ac:dyDescent="0.25">
      <c r="A1048" s="3">
        <v>41776.625</v>
      </c>
      <c r="B1048" s="2">
        <v>53.93</v>
      </c>
      <c r="C1048" s="2">
        <v>2.83</v>
      </c>
      <c r="D1048">
        <f t="shared" si="32"/>
        <v>152.62190000000001</v>
      </c>
      <c r="G1048" s="4">
        <v>41.834111866248563</v>
      </c>
      <c r="H1048">
        <f t="shared" si="33"/>
        <v>2256.1136529467849</v>
      </c>
    </row>
    <row r="1049" spans="1:8" x14ac:dyDescent="0.25">
      <c r="A1049" s="3">
        <v>41776.666666666664</v>
      </c>
      <c r="B1049" s="2">
        <v>35.79</v>
      </c>
      <c r="C1049" s="2">
        <v>2.23</v>
      </c>
      <c r="D1049">
        <f t="shared" si="32"/>
        <v>79.811700000000002</v>
      </c>
      <c r="G1049" s="4">
        <v>41.829400294422562</v>
      </c>
      <c r="H1049">
        <f t="shared" si="33"/>
        <v>1497.0742365373835</v>
      </c>
    </row>
    <row r="1050" spans="1:8" x14ac:dyDescent="0.25">
      <c r="A1050" s="3">
        <v>41776.708333333336</v>
      </c>
      <c r="B1050" s="2">
        <v>47.87</v>
      </c>
      <c r="C1050" s="2">
        <v>4.25</v>
      </c>
      <c r="D1050">
        <f t="shared" si="32"/>
        <v>203.44749999999999</v>
      </c>
      <c r="G1050" s="4">
        <v>41.824689678824086</v>
      </c>
      <c r="H1050">
        <f t="shared" si="33"/>
        <v>2002.1478949253089</v>
      </c>
    </row>
    <row r="1051" spans="1:8" x14ac:dyDescent="0.25">
      <c r="A1051" s="3">
        <v>41776.75</v>
      </c>
      <c r="B1051" s="2">
        <v>99.25</v>
      </c>
      <c r="C1051" s="2">
        <v>6.19</v>
      </c>
      <c r="D1051">
        <f t="shared" si="32"/>
        <v>614.35750000000007</v>
      </c>
      <c r="G1051" s="4">
        <v>41.819980008575357</v>
      </c>
      <c r="H1051">
        <f t="shared" si="33"/>
        <v>4150.6330158511046</v>
      </c>
    </row>
    <row r="1052" spans="1:8" x14ac:dyDescent="0.25">
      <c r="A1052" s="3">
        <v>41776.791666666664</v>
      </c>
      <c r="B1052" s="2">
        <v>44.64</v>
      </c>
      <c r="C1052" s="2">
        <v>4.5</v>
      </c>
      <c r="D1052">
        <f t="shared" si="32"/>
        <v>200.88</v>
      </c>
      <c r="G1052" s="4">
        <v>41.815271292361125</v>
      </c>
      <c r="H1052">
        <f t="shared" si="33"/>
        <v>1866.6337104910006</v>
      </c>
    </row>
    <row r="1053" spans="1:8" x14ac:dyDescent="0.25">
      <c r="A1053" s="3">
        <v>41776.833333333336</v>
      </c>
      <c r="B1053" s="2">
        <v>24.67</v>
      </c>
      <c r="C1053" s="2">
        <v>5.27</v>
      </c>
      <c r="D1053">
        <f t="shared" si="32"/>
        <v>130.01089999999999</v>
      </c>
      <c r="G1053" s="4">
        <v>41.810563527901067</v>
      </c>
      <c r="H1053">
        <f t="shared" si="33"/>
        <v>1031.4666022333195</v>
      </c>
    </row>
    <row r="1054" spans="1:8" x14ac:dyDescent="0.25">
      <c r="A1054" s="3">
        <v>41776.875</v>
      </c>
      <c r="B1054" s="2">
        <v>24.95</v>
      </c>
      <c r="C1054" s="2">
        <v>2.21</v>
      </c>
      <c r="D1054">
        <f t="shared" si="32"/>
        <v>55.139499999999998</v>
      </c>
      <c r="G1054" s="4">
        <v>41.805856727916733</v>
      </c>
      <c r="H1054">
        <f t="shared" si="33"/>
        <v>1043.0561253615224</v>
      </c>
    </row>
    <row r="1055" spans="1:8" x14ac:dyDescent="0.25">
      <c r="A1055" s="3">
        <v>41776.916666666664</v>
      </c>
      <c r="B1055" s="2">
        <v>46.28</v>
      </c>
      <c r="C1055" s="2">
        <v>6.95</v>
      </c>
      <c r="D1055">
        <f t="shared" si="32"/>
        <v>321.64600000000002</v>
      </c>
      <c r="G1055" s="4">
        <v>41.80115088600369</v>
      </c>
      <c r="H1055">
        <f t="shared" si="33"/>
        <v>1934.5572630042509</v>
      </c>
    </row>
    <row r="1056" spans="1:8" x14ac:dyDescent="0.25">
      <c r="A1056" s="3">
        <v>41776.958333333336</v>
      </c>
      <c r="B1056" s="2">
        <v>22.9</v>
      </c>
      <c r="C1056" s="2">
        <v>0.47</v>
      </c>
      <c r="D1056">
        <f t="shared" si="32"/>
        <v>10.762999999999998</v>
      </c>
      <c r="G1056" s="4">
        <v>41.796446004529592</v>
      </c>
      <c r="H1056">
        <f t="shared" si="33"/>
        <v>957.13861350372758</v>
      </c>
    </row>
    <row r="1057" spans="1:8" x14ac:dyDescent="0.25">
      <c r="A1057" s="1">
        <v>41777</v>
      </c>
      <c r="B1057" s="2">
        <v>35.24</v>
      </c>
      <c r="C1057" s="2">
        <v>8.5299999999999994</v>
      </c>
      <c r="D1057">
        <f t="shared" si="32"/>
        <v>300.59719999999999</v>
      </c>
      <c r="G1057" s="4">
        <v>41.791742089374978</v>
      </c>
      <c r="H1057">
        <f t="shared" si="33"/>
        <v>1472.7409912295743</v>
      </c>
    </row>
    <row r="1058" spans="1:8" x14ac:dyDescent="0.25">
      <c r="A1058" s="3">
        <v>41777.041666666664</v>
      </c>
      <c r="B1058" s="2">
        <v>10.29</v>
      </c>
      <c r="C1058" s="2">
        <v>0.33</v>
      </c>
      <c r="D1058">
        <f t="shared" si="32"/>
        <v>3.3956999999999997</v>
      </c>
      <c r="G1058" s="4">
        <v>41.787039143169451</v>
      </c>
      <c r="H1058">
        <f t="shared" si="33"/>
        <v>429.98863278321363</v>
      </c>
    </row>
    <row r="1059" spans="1:8" x14ac:dyDescent="0.25">
      <c r="A1059" s="3">
        <v>41777.083333333336</v>
      </c>
      <c r="B1059" s="2">
        <v>95.74</v>
      </c>
      <c r="C1059" s="2">
        <v>8.82</v>
      </c>
      <c r="D1059">
        <f t="shared" si="32"/>
        <v>844.42679999999996</v>
      </c>
      <c r="G1059" s="4">
        <v>41.782337165389109</v>
      </c>
      <c r="H1059">
        <f t="shared" si="33"/>
        <v>4000.240960214353</v>
      </c>
    </row>
    <row r="1060" spans="1:8" x14ac:dyDescent="0.25">
      <c r="A1060" s="3">
        <v>41777.125</v>
      </c>
      <c r="B1060" s="2">
        <v>67.89</v>
      </c>
      <c r="C1060" s="2">
        <v>4.5599999999999996</v>
      </c>
      <c r="D1060">
        <f t="shared" si="32"/>
        <v>309.57839999999999</v>
      </c>
      <c r="G1060" s="4">
        <v>41.777636160681951</v>
      </c>
      <c r="H1060">
        <f t="shared" si="33"/>
        <v>2836.2837189486977</v>
      </c>
    </row>
    <row r="1061" spans="1:8" x14ac:dyDescent="0.25">
      <c r="A1061" s="3">
        <v>41777.166666666664</v>
      </c>
      <c r="B1061" s="2">
        <v>24.21</v>
      </c>
      <c r="C1061" s="2">
        <v>2.38</v>
      </c>
      <c r="D1061">
        <f t="shared" si="32"/>
        <v>57.619799999999998</v>
      </c>
      <c r="G1061" s="4">
        <v>41.772936130979055</v>
      </c>
      <c r="H1061">
        <f t="shared" si="33"/>
        <v>1011.3227837310029</v>
      </c>
    </row>
    <row r="1062" spans="1:8" x14ac:dyDescent="0.25">
      <c r="A1062" s="3">
        <v>41777.208333333336</v>
      </c>
      <c r="B1062" s="2">
        <v>91.81</v>
      </c>
      <c r="C1062" s="2">
        <v>8.1199999999999992</v>
      </c>
      <c r="D1062">
        <f t="shared" si="32"/>
        <v>745.49719999999991</v>
      </c>
      <c r="G1062" s="4">
        <v>41.768237074000083</v>
      </c>
      <c r="H1062">
        <f t="shared" si="33"/>
        <v>3834.7418457639478</v>
      </c>
    </row>
    <row r="1063" spans="1:8" x14ac:dyDescent="0.25">
      <c r="A1063" s="3">
        <v>41777.25</v>
      </c>
      <c r="B1063" s="2">
        <v>78.44</v>
      </c>
      <c r="C1063" s="2">
        <v>4.9000000000000004</v>
      </c>
      <c r="D1063">
        <f t="shared" si="32"/>
        <v>384.35599999999999</v>
      </c>
      <c r="G1063" s="4">
        <v>41.763539000622814</v>
      </c>
      <c r="H1063">
        <f t="shared" si="33"/>
        <v>3275.9319992088535</v>
      </c>
    </row>
    <row r="1064" spans="1:8" x14ac:dyDescent="0.25">
      <c r="A1064" s="3">
        <v>41777.291666666664</v>
      </c>
      <c r="B1064" s="2">
        <v>86.14</v>
      </c>
      <c r="C1064" s="2">
        <v>7.71</v>
      </c>
      <c r="D1064">
        <f t="shared" si="32"/>
        <v>664.13940000000002</v>
      </c>
      <c r="G1064" s="4">
        <v>41.758841906373902</v>
      </c>
      <c r="H1064">
        <f t="shared" si="33"/>
        <v>3597.1066418150481</v>
      </c>
    </row>
    <row r="1065" spans="1:8" x14ac:dyDescent="0.25">
      <c r="A1065" s="3">
        <v>41777.333333333336</v>
      </c>
      <c r="B1065" s="2">
        <v>34.340000000000003</v>
      </c>
      <c r="C1065" s="2">
        <v>7.19</v>
      </c>
      <c r="D1065">
        <f t="shared" si="32"/>
        <v>246.90460000000004</v>
      </c>
      <c r="G1065" s="4">
        <v>41.754145795552084</v>
      </c>
      <c r="H1065">
        <f t="shared" si="33"/>
        <v>1433.8373666192588</v>
      </c>
    </row>
    <row r="1066" spans="1:8" x14ac:dyDescent="0.25">
      <c r="A1066" s="3">
        <v>41777.375</v>
      </c>
      <c r="B1066" s="2">
        <v>22.94</v>
      </c>
      <c r="C1066" s="2">
        <v>6.62</v>
      </c>
      <c r="D1066">
        <f t="shared" si="32"/>
        <v>151.86280000000002</v>
      </c>
      <c r="G1066" s="4">
        <v>41.749450678773186</v>
      </c>
      <c r="H1066">
        <f t="shared" si="33"/>
        <v>957.73239857105693</v>
      </c>
    </row>
    <row r="1067" spans="1:8" x14ac:dyDescent="0.25">
      <c r="A1067" s="3">
        <v>41777.416666666664</v>
      </c>
      <c r="B1067" s="2">
        <v>93.93</v>
      </c>
      <c r="C1067" s="2">
        <v>5.71</v>
      </c>
      <c r="D1067">
        <f t="shared" si="32"/>
        <v>536.34030000000007</v>
      </c>
      <c r="G1067" s="4">
        <v>41.744756541209973</v>
      </c>
      <c r="H1067">
        <f t="shared" si="33"/>
        <v>3921.0849819158529</v>
      </c>
    </row>
    <row r="1068" spans="1:8" x14ac:dyDescent="0.25">
      <c r="A1068" s="3">
        <v>41777.458333333336</v>
      </c>
      <c r="B1068" s="2">
        <v>0.18</v>
      </c>
      <c r="C1068" s="2">
        <v>8.76</v>
      </c>
      <c r="D1068">
        <f t="shared" si="32"/>
        <v>1.5768</v>
      </c>
      <c r="G1068" s="4">
        <v>41.740063397427747</v>
      </c>
      <c r="H1068">
        <f t="shared" si="33"/>
        <v>7.5132114115369939</v>
      </c>
    </row>
    <row r="1069" spans="1:8" x14ac:dyDescent="0.25">
      <c r="A1069" s="3">
        <v>41777.5</v>
      </c>
      <c r="B1069" s="2">
        <v>95.86</v>
      </c>
      <c r="C1069" s="2">
        <v>2.23</v>
      </c>
      <c r="D1069">
        <f t="shared" si="32"/>
        <v>213.76779999999999</v>
      </c>
      <c r="G1069" s="4">
        <v>41.735371250056076</v>
      </c>
      <c r="H1069">
        <f t="shared" si="33"/>
        <v>4000.7526880303753</v>
      </c>
    </row>
    <row r="1070" spans="1:8" x14ac:dyDescent="0.25">
      <c r="A1070" s="3">
        <v>41777.541666666664</v>
      </c>
      <c r="B1070" s="2">
        <v>51.89</v>
      </c>
      <c r="C1070" s="2">
        <v>0.56000000000000005</v>
      </c>
      <c r="D1070">
        <f t="shared" si="32"/>
        <v>29.058400000000002</v>
      </c>
      <c r="G1070" s="4">
        <v>41.730680096290797</v>
      </c>
      <c r="H1070">
        <f t="shared" si="33"/>
        <v>2165.4049901965295</v>
      </c>
    </row>
    <row r="1071" spans="1:8" x14ac:dyDescent="0.25">
      <c r="A1071" s="3">
        <v>41777.583333333336</v>
      </c>
      <c r="B1071" s="2">
        <v>20.34</v>
      </c>
      <c r="C1071" s="2">
        <v>9.74</v>
      </c>
      <c r="D1071">
        <f t="shared" si="32"/>
        <v>198.11160000000001</v>
      </c>
      <c r="G1071" s="4">
        <v>41.725989941041782</v>
      </c>
      <c r="H1071">
        <f t="shared" si="33"/>
        <v>848.70663540078988</v>
      </c>
    </row>
    <row r="1072" spans="1:8" x14ac:dyDescent="0.25">
      <c r="A1072" s="3">
        <v>41777.625</v>
      </c>
      <c r="B1072" s="2">
        <v>50.84</v>
      </c>
      <c r="C1072" s="2">
        <v>9.89</v>
      </c>
      <c r="D1072">
        <f t="shared" si="32"/>
        <v>502.80760000000004</v>
      </c>
      <c r="G1072" s="4">
        <v>41.72130078589089</v>
      </c>
      <c r="H1072">
        <f t="shared" si="33"/>
        <v>2121.1109319546931</v>
      </c>
    </row>
    <row r="1073" spans="1:8" x14ac:dyDescent="0.25">
      <c r="A1073" s="3">
        <v>41777.666666666664</v>
      </c>
      <c r="B1073" s="2">
        <v>44.83</v>
      </c>
      <c r="C1073" s="2">
        <v>3.34</v>
      </c>
      <c r="D1073">
        <f t="shared" si="32"/>
        <v>149.73219999999998</v>
      </c>
      <c r="G1073" s="4">
        <v>41.716612637329852</v>
      </c>
      <c r="H1073">
        <f t="shared" si="33"/>
        <v>1870.1557445314972</v>
      </c>
    </row>
    <row r="1074" spans="1:8" x14ac:dyDescent="0.25">
      <c r="A1074" s="3">
        <v>41777.708333333336</v>
      </c>
      <c r="B1074" s="2">
        <v>43.65</v>
      </c>
      <c r="C1074" s="2">
        <v>6.61</v>
      </c>
      <c r="D1074">
        <f t="shared" si="32"/>
        <v>288.5265</v>
      </c>
      <c r="G1074" s="4">
        <v>41.711925487197774</v>
      </c>
      <c r="H1074">
        <f t="shared" si="33"/>
        <v>1820.7255475161828</v>
      </c>
    </row>
    <row r="1075" spans="1:8" x14ac:dyDescent="0.25">
      <c r="A1075" s="3">
        <v>41777.75</v>
      </c>
      <c r="B1075" s="2">
        <v>95.06</v>
      </c>
      <c r="C1075" s="2">
        <v>6.03</v>
      </c>
      <c r="D1075">
        <f t="shared" si="32"/>
        <v>573.21180000000004</v>
      </c>
      <c r="G1075" s="4">
        <v>41.707239349623435</v>
      </c>
      <c r="H1075">
        <f t="shared" si="33"/>
        <v>3964.6901725752041</v>
      </c>
    </row>
    <row r="1076" spans="1:8" x14ac:dyDescent="0.25">
      <c r="A1076" s="3">
        <v>41777.791666666664</v>
      </c>
      <c r="B1076" s="2">
        <v>91.69</v>
      </c>
      <c r="C1076" s="2">
        <v>1.64</v>
      </c>
      <c r="D1076">
        <f t="shared" si="32"/>
        <v>150.3716</v>
      </c>
      <c r="G1076" s="4">
        <v>41.702554221093898</v>
      </c>
      <c r="H1076">
        <f t="shared" si="33"/>
        <v>3823.7071965320993</v>
      </c>
    </row>
    <row r="1077" spans="1:8" x14ac:dyDescent="0.25">
      <c r="A1077" s="3">
        <v>41777.833333333336</v>
      </c>
      <c r="B1077" s="2">
        <v>50.52</v>
      </c>
      <c r="C1077" s="2">
        <v>5.56</v>
      </c>
      <c r="D1077">
        <f t="shared" si="32"/>
        <v>280.89119999999997</v>
      </c>
      <c r="G1077" s="4">
        <v>41.697870103278326</v>
      </c>
      <c r="H1077">
        <f t="shared" si="33"/>
        <v>2106.5763976176213</v>
      </c>
    </row>
    <row r="1078" spans="1:8" x14ac:dyDescent="0.25">
      <c r="A1078" s="3">
        <v>41777.875</v>
      </c>
      <c r="B1078" s="2">
        <v>74.739999999999995</v>
      </c>
      <c r="C1078" s="2">
        <v>4.43</v>
      </c>
      <c r="D1078">
        <f t="shared" si="32"/>
        <v>331.09819999999996</v>
      </c>
      <c r="G1078" s="4">
        <v>41.693187002581141</v>
      </c>
      <c r="H1078">
        <f t="shared" si="33"/>
        <v>3116.1487965729143</v>
      </c>
    </row>
    <row r="1079" spans="1:8" x14ac:dyDescent="0.25">
      <c r="A1079" s="3">
        <v>41777.916666666664</v>
      </c>
      <c r="B1079" s="2">
        <v>46.92</v>
      </c>
      <c r="C1079" s="2">
        <v>6.88</v>
      </c>
      <c r="D1079">
        <f t="shared" si="32"/>
        <v>322.80959999999999</v>
      </c>
      <c r="G1079" s="4">
        <v>41.688504921195374</v>
      </c>
      <c r="H1079">
        <f t="shared" si="33"/>
        <v>1956.0246509024871</v>
      </c>
    </row>
    <row r="1080" spans="1:8" x14ac:dyDescent="0.25">
      <c r="A1080" s="3">
        <v>41777.958333333336</v>
      </c>
      <c r="B1080" s="2">
        <v>35.590000000000003</v>
      </c>
      <c r="C1080" s="2">
        <v>4.78</v>
      </c>
      <c r="D1080">
        <f t="shared" si="32"/>
        <v>170.12020000000001</v>
      </c>
      <c r="G1080" s="4">
        <v>41.683823857015298</v>
      </c>
      <c r="H1080">
        <f t="shared" si="33"/>
        <v>1483.5272910711747</v>
      </c>
    </row>
    <row r="1081" spans="1:8" x14ac:dyDescent="0.25">
      <c r="A1081" s="1">
        <v>41778</v>
      </c>
      <c r="B1081" s="2">
        <v>38.33</v>
      </c>
      <c r="C1081" s="2">
        <v>0.69</v>
      </c>
      <c r="D1081">
        <f t="shared" si="32"/>
        <v>26.447699999999998</v>
      </c>
      <c r="G1081" s="4">
        <v>41.679143807760603</v>
      </c>
      <c r="H1081">
        <f t="shared" si="33"/>
        <v>1597.5615821514639</v>
      </c>
    </row>
    <row r="1082" spans="1:8" x14ac:dyDescent="0.25">
      <c r="A1082" s="3">
        <v>41778.041666666664</v>
      </c>
      <c r="B1082" s="2">
        <v>57.21</v>
      </c>
      <c r="C1082" s="2">
        <v>8.25</v>
      </c>
      <c r="D1082">
        <f t="shared" si="32"/>
        <v>471.98250000000002</v>
      </c>
      <c r="G1082" s="4">
        <v>41.674464792557252</v>
      </c>
      <c r="H1082">
        <f t="shared" si="33"/>
        <v>2384.1961307822003</v>
      </c>
    </row>
    <row r="1083" spans="1:8" x14ac:dyDescent="0.25">
      <c r="A1083" s="3">
        <v>41778.083333333336</v>
      </c>
      <c r="B1083" s="2">
        <v>89.44</v>
      </c>
      <c r="C1083" s="2">
        <v>3.24</v>
      </c>
      <c r="D1083">
        <f t="shared" si="32"/>
        <v>289.78559999999999</v>
      </c>
      <c r="G1083" s="4">
        <v>41.669786798771021</v>
      </c>
      <c r="H1083">
        <f t="shared" si="33"/>
        <v>3726.94573128208</v>
      </c>
    </row>
    <row r="1084" spans="1:8" x14ac:dyDescent="0.25">
      <c r="A1084" s="3">
        <v>41778.125</v>
      </c>
      <c r="B1084" s="2">
        <v>37.14</v>
      </c>
      <c r="C1084" s="2">
        <v>8.73</v>
      </c>
      <c r="D1084">
        <f t="shared" si="32"/>
        <v>324.23220000000003</v>
      </c>
      <c r="G1084" s="4">
        <v>41.665109838948837</v>
      </c>
      <c r="H1084">
        <f t="shared" si="33"/>
        <v>1547.4421794185598</v>
      </c>
    </row>
    <row r="1085" spans="1:8" x14ac:dyDescent="0.25">
      <c r="A1085" s="3">
        <v>41778.166666666664</v>
      </c>
      <c r="B1085" s="2">
        <v>5.34</v>
      </c>
      <c r="C1085" s="2">
        <v>7.22</v>
      </c>
      <c r="D1085">
        <f t="shared" si="32"/>
        <v>38.5548</v>
      </c>
      <c r="G1085" s="4">
        <v>41.660433906860888</v>
      </c>
      <c r="H1085">
        <f t="shared" si="33"/>
        <v>222.46671706263714</v>
      </c>
    </row>
    <row r="1086" spans="1:8" x14ac:dyDescent="0.25">
      <c r="A1086" s="3">
        <v>41778.208333333336</v>
      </c>
      <c r="B1086" s="2">
        <v>98.79</v>
      </c>
      <c r="C1086" s="2">
        <v>8.34</v>
      </c>
      <c r="D1086">
        <f t="shared" si="32"/>
        <v>823.90860000000009</v>
      </c>
      <c r="G1086" s="4">
        <v>41.655759006631278</v>
      </c>
      <c r="H1086">
        <f t="shared" si="33"/>
        <v>4115.1724322651044</v>
      </c>
    </row>
    <row r="1087" spans="1:8" x14ac:dyDescent="0.25">
      <c r="A1087" s="3">
        <v>41778.25</v>
      </c>
      <c r="B1087" s="2">
        <v>24.76</v>
      </c>
      <c r="C1087" s="2">
        <v>6.5</v>
      </c>
      <c r="D1087">
        <f t="shared" si="32"/>
        <v>160.94</v>
      </c>
      <c r="G1087" s="4">
        <v>41.651085142558728</v>
      </c>
      <c r="H1087">
        <f t="shared" si="33"/>
        <v>1031.2808681297543</v>
      </c>
    </row>
    <row r="1088" spans="1:8" x14ac:dyDescent="0.25">
      <c r="A1088" s="3">
        <v>41778.291666666664</v>
      </c>
      <c r="B1088" s="2">
        <v>22.87</v>
      </c>
      <c r="C1088" s="2">
        <v>5.75</v>
      </c>
      <c r="D1088">
        <f t="shared" si="32"/>
        <v>131.5025</v>
      </c>
      <c r="G1088" s="4">
        <v>41.646412320960351</v>
      </c>
      <c r="H1088">
        <f t="shared" si="33"/>
        <v>952.45344978036326</v>
      </c>
    </row>
    <row r="1089" spans="1:8" x14ac:dyDescent="0.25">
      <c r="A1089" s="3">
        <v>41778.333333333336</v>
      </c>
      <c r="B1089" s="2">
        <v>35.01</v>
      </c>
      <c r="C1089" s="2">
        <v>4.29</v>
      </c>
      <c r="D1089">
        <f t="shared" si="32"/>
        <v>150.19289999999998</v>
      </c>
      <c r="G1089" s="4">
        <v>41.641740535344425</v>
      </c>
      <c r="H1089">
        <f t="shared" si="33"/>
        <v>1457.8773361424082</v>
      </c>
    </row>
    <row r="1090" spans="1:8" x14ac:dyDescent="0.25">
      <c r="A1090" s="3">
        <v>41778.375</v>
      </c>
      <c r="B1090" s="2">
        <v>0.94</v>
      </c>
      <c r="C1090" s="2">
        <v>0.81</v>
      </c>
      <c r="D1090">
        <f t="shared" ref="D1090:D1153" si="34">B1090*C1090</f>
        <v>0.76139999999999997</v>
      </c>
      <c r="G1090" s="4">
        <v>41.637069798607108</v>
      </c>
      <c r="H1090">
        <f t="shared" ref="H1090:H1153" si="35">B1090*G1090</f>
        <v>39.13884561069068</v>
      </c>
    </row>
    <row r="1091" spans="1:8" x14ac:dyDescent="0.25">
      <c r="A1091" s="3">
        <v>41778.416666666664</v>
      </c>
      <c r="B1091" s="2">
        <v>85.65</v>
      </c>
      <c r="C1091" s="2">
        <v>9.61</v>
      </c>
      <c r="D1091">
        <f t="shared" si="34"/>
        <v>823.09649999999999</v>
      </c>
      <c r="G1091" s="4">
        <v>41.632400102238257</v>
      </c>
      <c r="H1091">
        <f t="shared" si="35"/>
        <v>3565.8150687567072</v>
      </c>
    </row>
    <row r="1092" spans="1:8" x14ac:dyDescent="0.25">
      <c r="A1092" s="3">
        <v>41778.458333333336</v>
      </c>
      <c r="B1092" s="2">
        <v>48.37</v>
      </c>
      <c r="C1092" s="2">
        <v>3.58</v>
      </c>
      <c r="D1092">
        <f t="shared" si="34"/>
        <v>173.16460000000001</v>
      </c>
      <c r="G1092" s="4">
        <v>41.627731456679115</v>
      </c>
      <c r="H1092">
        <f t="shared" si="35"/>
        <v>2013.5333705595688</v>
      </c>
    </row>
    <row r="1093" spans="1:8" x14ac:dyDescent="0.25">
      <c r="A1093" s="3">
        <v>41778.5</v>
      </c>
      <c r="B1093" s="2">
        <v>52.41</v>
      </c>
      <c r="C1093" s="2">
        <v>5.87</v>
      </c>
      <c r="D1093">
        <f t="shared" si="34"/>
        <v>307.64670000000001</v>
      </c>
      <c r="G1093" s="4">
        <v>41.623063859998581</v>
      </c>
      <c r="H1093">
        <f t="shared" si="35"/>
        <v>2181.4647769025255</v>
      </c>
    </row>
    <row r="1094" spans="1:8" x14ac:dyDescent="0.25">
      <c r="A1094" s="3">
        <v>41778.541666666664</v>
      </c>
      <c r="B1094" s="2">
        <v>37.39</v>
      </c>
      <c r="C1094" s="2">
        <v>9.9499999999999993</v>
      </c>
      <c r="D1094">
        <f t="shared" si="34"/>
        <v>372.03049999999996</v>
      </c>
      <c r="G1094" s="4">
        <v>41.618397313953125</v>
      </c>
      <c r="H1094">
        <f t="shared" si="35"/>
        <v>1556.1118755687073</v>
      </c>
    </row>
    <row r="1095" spans="1:8" x14ac:dyDescent="0.25">
      <c r="A1095" s="3">
        <v>41778.583333333336</v>
      </c>
      <c r="B1095" s="2">
        <v>43.36</v>
      </c>
      <c r="C1095" s="2">
        <v>0.28000000000000003</v>
      </c>
      <c r="D1095">
        <f t="shared" si="34"/>
        <v>12.1408</v>
      </c>
      <c r="G1095" s="4">
        <v>41.613731827489424</v>
      </c>
      <c r="H1095">
        <f t="shared" si="35"/>
        <v>1804.3714120399413</v>
      </c>
    </row>
    <row r="1096" spans="1:8" x14ac:dyDescent="0.25">
      <c r="A1096" s="3">
        <v>41778.625</v>
      </c>
      <c r="B1096" s="2">
        <v>43.99</v>
      </c>
      <c r="C1096" s="2">
        <v>7.92</v>
      </c>
      <c r="D1096">
        <f t="shared" si="34"/>
        <v>348.4008</v>
      </c>
      <c r="G1096" s="4">
        <v>41.6090673874494</v>
      </c>
      <c r="H1096">
        <f t="shared" si="35"/>
        <v>1830.3828743738991</v>
      </c>
    </row>
    <row r="1097" spans="1:8" x14ac:dyDescent="0.25">
      <c r="A1097" s="3">
        <v>41778.666666666664</v>
      </c>
      <c r="B1097" s="2">
        <v>0.65</v>
      </c>
      <c r="C1097" s="2">
        <v>8.94</v>
      </c>
      <c r="D1097">
        <f t="shared" si="34"/>
        <v>5.8109999999999999</v>
      </c>
      <c r="G1097" s="4">
        <v>41.60440402576787</v>
      </c>
      <c r="H1097">
        <f t="shared" si="35"/>
        <v>27.042862616749115</v>
      </c>
    </row>
    <row r="1098" spans="1:8" x14ac:dyDescent="0.25">
      <c r="A1098" s="3">
        <v>41778.708333333336</v>
      </c>
      <c r="B1098" s="2">
        <v>56.33</v>
      </c>
      <c r="C1098" s="2">
        <v>9.49</v>
      </c>
      <c r="D1098">
        <f t="shared" si="34"/>
        <v>534.57169999999996</v>
      </c>
      <c r="G1098" s="4">
        <v>41.599741708753548</v>
      </c>
      <c r="H1098">
        <f t="shared" si="35"/>
        <v>2343.3134504540872</v>
      </c>
    </row>
    <row r="1099" spans="1:8" x14ac:dyDescent="0.25">
      <c r="A1099" s="3">
        <v>41778.75</v>
      </c>
      <c r="B1099" s="2">
        <v>24.53</v>
      </c>
      <c r="C1099" s="2">
        <v>8.7799999999999994</v>
      </c>
      <c r="D1099">
        <f t="shared" si="34"/>
        <v>215.3734</v>
      </c>
      <c r="G1099" s="4">
        <v>41.59508046351867</v>
      </c>
      <c r="H1099">
        <f t="shared" si="35"/>
        <v>1020.327323770113</v>
      </c>
    </row>
    <row r="1100" spans="1:8" x14ac:dyDescent="0.25">
      <c r="A1100" s="3">
        <v>41778.791666666664</v>
      </c>
      <c r="B1100" s="2">
        <v>62.41</v>
      </c>
      <c r="C1100" s="2">
        <v>6.02</v>
      </c>
      <c r="D1100">
        <f t="shared" si="34"/>
        <v>375.70819999999998</v>
      </c>
      <c r="G1100" s="4">
        <v>41.590420279796653</v>
      </c>
      <c r="H1100">
        <f t="shared" si="35"/>
        <v>2595.6581296621089</v>
      </c>
    </row>
    <row r="1101" spans="1:8" x14ac:dyDescent="0.25">
      <c r="A1101" s="3">
        <v>41778.833333333336</v>
      </c>
      <c r="B1101" s="2">
        <v>2.62</v>
      </c>
      <c r="C1101" s="2">
        <v>3.45</v>
      </c>
      <c r="D1101">
        <f t="shared" si="34"/>
        <v>9.0390000000000015</v>
      </c>
      <c r="G1101" s="4">
        <v>41.585761174345834</v>
      </c>
      <c r="H1101">
        <f t="shared" si="35"/>
        <v>108.95469427678609</v>
      </c>
    </row>
    <row r="1102" spans="1:8" x14ac:dyDescent="0.25">
      <c r="A1102" s="3">
        <v>41778.875</v>
      </c>
      <c r="B1102" s="2">
        <v>68.510000000000005</v>
      </c>
      <c r="C1102" s="2">
        <v>7.38</v>
      </c>
      <c r="D1102">
        <f t="shared" si="34"/>
        <v>505.60380000000004</v>
      </c>
      <c r="G1102" s="4">
        <v>41.581103132338939</v>
      </c>
      <c r="H1102">
        <f t="shared" si="35"/>
        <v>2848.7213755965408</v>
      </c>
    </row>
    <row r="1103" spans="1:8" x14ac:dyDescent="0.25">
      <c r="A1103" s="3">
        <v>41778.916666666664</v>
      </c>
      <c r="B1103" s="2">
        <v>59.61</v>
      </c>
      <c r="C1103" s="2">
        <v>0.18</v>
      </c>
      <c r="D1103">
        <f t="shared" si="34"/>
        <v>10.729799999999999</v>
      </c>
      <c r="G1103" s="4">
        <v>41.576446166584844</v>
      </c>
      <c r="H1103">
        <f t="shared" si="35"/>
        <v>2478.3719559901224</v>
      </c>
    </row>
    <row r="1104" spans="1:8" x14ac:dyDescent="0.25">
      <c r="A1104" s="3">
        <v>41778.958333333336</v>
      </c>
      <c r="B1104" s="2">
        <v>94.08</v>
      </c>
      <c r="C1104" s="2">
        <v>8.11</v>
      </c>
      <c r="D1104">
        <f t="shared" si="34"/>
        <v>762.98879999999997</v>
      </c>
      <c r="G1104" s="4">
        <v>41.571790274803227</v>
      </c>
      <c r="H1104">
        <f t="shared" si="35"/>
        <v>3911.0740290534877</v>
      </c>
    </row>
    <row r="1105" spans="1:8" x14ac:dyDescent="0.25">
      <c r="A1105" s="1">
        <v>41779</v>
      </c>
      <c r="B1105" s="2">
        <v>86.06</v>
      </c>
      <c r="C1105" s="2">
        <v>4.92</v>
      </c>
      <c r="D1105">
        <f t="shared" si="34"/>
        <v>423.41520000000003</v>
      </c>
      <c r="G1105" s="4">
        <v>41.567135469890253</v>
      </c>
      <c r="H1105">
        <f t="shared" si="35"/>
        <v>3577.2676785387553</v>
      </c>
    </row>
    <row r="1106" spans="1:8" x14ac:dyDescent="0.25">
      <c r="A1106" s="3">
        <v>41779.041666666664</v>
      </c>
      <c r="B1106" s="2">
        <v>82.56</v>
      </c>
      <c r="C1106" s="2">
        <v>7.34</v>
      </c>
      <c r="D1106">
        <f t="shared" si="34"/>
        <v>605.99040000000002</v>
      </c>
      <c r="G1106" s="4">
        <v>41.56248173675673</v>
      </c>
      <c r="H1106">
        <f t="shared" si="35"/>
        <v>3431.3984921866358</v>
      </c>
    </row>
    <row r="1107" spans="1:8" x14ac:dyDescent="0.25">
      <c r="A1107" s="3">
        <v>41779.083333333336</v>
      </c>
      <c r="B1107" s="2">
        <v>55.73</v>
      </c>
      <c r="C1107" s="2">
        <v>6.35</v>
      </c>
      <c r="D1107">
        <f t="shared" si="34"/>
        <v>353.88549999999998</v>
      </c>
      <c r="G1107" s="4">
        <v>41.557829084087416</v>
      </c>
      <c r="H1107">
        <f t="shared" si="35"/>
        <v>2316.0178148561918</v>
      </c>
    </row>
    <row r="1108" spans="1:8" x14ac:dyDescent="0.25">
      <c r="A1108" s="3">
        <v>41779.125</v>
      </c>
      <c r="B1108" s="2">
        <v>67.83</v>
      </c>
      <c r="C1108" s="2">
        <v>2.23</v>
      </c>
      <c r="D1108">
        <f t="shared" si="34"/>
        <v>151.26089999999999</v>
      </c>
      <c r="G1108" s="4">
        <v>41.553177524341933</v>
      </c>
      <c r="H1108">
        <f t="shared" si="35"/>
        <v>2818.5520314761134</v>
      </c>
    </row>
    <row r="1109" spans="1:8" x14ac:dyDescent="0.25">
      <c r="A1109" s="3">
        <v>41779.166666666664</v>
      </c>
      <c r="B1109" s="2">
        <v>21.81</v>
      </c>
      <c r="C1109" s="2">
        <v>0.05</v>
      </c>
      <c r="D1109">
        <f t="shared" si="34"/>
        <v>1.0905</v>
      </c>
      <c r="G1109" s="4">
        <v>41.548527051377782</v>
      </c>
      <c r="H1109">
        <f t="shared" si="35"/>
        <v>906.17337499054941</v>
      </c>
    </row>
    <row r="1110" spans="1:8" x14ac:dyDescent="0.25">
      <c r="A1110" s="3">
        <v>41779.208333333336</v>
      </c>
      <c r="B1110" s="2">
        <v>59.38</v>
      </c>
      <c r="C1110" s="2">
        <v>9.0299999999999994</v>
      </c>
      <c r="D1110">
        <f t="shared" si="34"/>
        <v>536.20140000000004</v>
      </c>
      <c r="G1110" s="4">
        <v>41.543877665107651</v>
      </c>
      <c r="H1110">
        <f t="shared" si="35"/>
        <v>2466.8754557540924</v>
      </c>
    </row>
    <row r="1111" spans="1:8" x14ac:dyDescent="0.25">
      <c r="A1111" s="3">
        <v>41779.25</v>
      </c>
      <c r="B1111" s="2">
        <v>22.46</v>
      </c>
      <c r="C1111" s="2">
        <v>9.5299999999999994</v>
      </c>
      <c r="D1111">
        <f t="shared" si="34"/>
        <v>214.0438</v>
      </c>
      <c r="G1111" s="4">
        <v>41.539229376147389</v>
      </c>
      <c r="H1111">
        <f t="shared" si="35"/>
        <v>932.97109178827043</v>
      </c>
    </row>
    <row r="1112" spans="1:8" x14ac:dyDescent="0.25">
      <c r="A1112" s="3">
        <v>41779.291666666664</v>
      </c>
      <c r="B1112" s="2">
        <v>1.69</v>
      </c>
      <c r="C1112" s="2">
        <v>0.33</v>
      </c>
      <c r="D1112">
        <f t="shared" si="34"/>
        <v>0.55769999999999997</v>
      </c>
      <c r="G1112" s="4">
        <v>41.534582175899537</v>
      </c>
      <c r="H1112">
        <f t="shared" si="35"/>
        <v>70.193443877270212</v>
      </c>
    </row>
    <row r="1113" spans="1:8" x14ac:dyDescent="0.25">
      <c r="A1113" s="3">
        <v>41779.333333333336</v>
      </c>
      <c r="B1113" s="2">
        <v>67.489999999999995</v>
      </c>
      <c r="C1113" s="2">
        <v>7.15</v>
      </c>
      <c r="D1113">
        <f t="shared" si="34"/>
        <v>482.55349999999999</v>
      </c>
      <c r="G1113" s="4">
        <v>41.529936079278677</v>
      </c>
      <c r="H1113">
        <f t="shared" si="35"/>
        <v>2802.8553859905178</v>
      </c>
    </row>
    <row r="1114" spans="1:8" x14ac:dyDescent="0.25">
      <c r="A1114" s="3">
        <v>41779.375</v>
      </c>
      <c r="B1114" s="2">
        <v>87.99</v>
      </c>
      <c r="C1114" s="2">
        <v>6.01</v>
      </c>
      <c r="D1114">
        <f t="shared" si="34"/>
        <v>528.81989999999996</v>
      </c>
      <c r="G1114" s="4">
        <v>41.525291073475941</v>
      </c>
      <c r="H1114">
        <f t="shared" si="35"/>
        <v>3653.8103615551477</v>
      </c>
    </row>
    <row r="1115" spans="1:8" x14ac:dyDescent="0.25">
      <c r="A1115" s="3">
        <v>41779.416666666664</v>
      </c>
      <c r="B1115" s="2">
        <v>45.85</v>
      </c>
      <c r="C1115" s="2">
        <v>6.71</v>
      </c>
      <c r="D1115">
        <f t="shared" si="34"/>
        <v>307.65350000000001</v>
      </c>
      <c r="G1115" s="4">
        <v>41.520647175598917</v>
      </c>
      <c r="H1115">
        <f t="shared" si="35"/>
        <v>1903.7216730012103</v>
      </c>
    </row>
    <row r="1116" spans="1:8" x14ac:dyDescent="0.25">
      <c r="A1116" s="3">
        <v>41779.458333333336</v>
      </c>
      <c r="B1116" s="2">
        <v>68.209999999999994</v>
      </c>
      <c r="C1116" s="2">
        <v>1.91</v>
      </c>
      <c r="D1116">
        <f t="shared" si="34"/>
        <v>130.28109999999998</v>
      </c>
      <c r="G1116" s="4">
        <v>41.516004381174255</v>
      </c>
      <c r="H1116">
        <f t="shared" si="35"/>
        <v>2831.8066588398956</v>
      </c>
    </row>
    <row r="1117" spans="1:8" x14ac:dyDescent="0.25">
      <c r="A1117" s="3">
        <v>41779.5</v>
      </c>
      <c r="B1117" s="2">
        <v>37.659999999999997</v>
      </c>
      <c r="C1117" s="2">
        <v>7.93</v>
      </c>
      <c r="D1117">
        <f t="shared" si="34"/>
        <v>298.64379999999994</v>
      </c>
      <c r="G1117" s="4">
        <v>41.511362698799395</v>
      </c>
      <c r="H1117">
        <f t="shared" si="35"/>
        <v>1563.317919236785</v>
      </c>
    </row>
    <row r="1118" spans="1:8" x14ac:dyDescent="0.25">
      <c r="A1118" s="3">
        <v>41779.541666666664</v>
      </c>
      <c r="B1118" s="2">
        <v>56.03</v>
      </c>
      <c r="C1118" s="2">
        <v>0.42</v>
      </c>
      <c r="D1118">
        <f t="shared" si="34"/>
        <v>23.532599999999999</v>
      </c>
      <c r="G1118" s="4">
        <v>41.506722115752801</v>
      </c>
      <c r="H1118">
        <f t="shared" si="35"/>
        <v>2325.6216401456295</v>
      </c>
    </row>
    <row r="1119" spans="1:8" x14ac:dyDescent="0.25">
      <c r="A1119" s="3">
        <v>41779.583333333336</v>
      </c>
      <c r="B1119" s="2">
        <v>32.21</v>
      </c>
      <c r="C1119" s="2">
        <v>6.78</v>
      </c>
      <c r="D1119">
        <f t="shared" si="34"/>
        <v>218.38380000000001</v>
      </c>
      <c r="G1119" s="4">
        <v>41.502082644668718</v>
      </c>
      <c r="H1119">
        <f t="shared" si="35"/>
        <v>1336.7820819847796</v>
      </c>
    </row>
    <row r="1120" spans="1:8" x14ac:dyDescent="0.25">
      <c r="A1120" s="3">
        <v>41779.625</v>
      </c>
      <c r="B1120" s="2">
        <v>10.82</v>
      </c>
      <c r="C1120" s="2">
        <v>7.39</v>
      </c>
      <c r="D1120">
        <f t="shared" si="34"/>
        <v>79.959800000000001</v>
      </c>
      <c r="G1120" s="4">
        <v>41.497444296162968</v>
      </c>
      <c r="H1120">
        <f t="shared" si="35"/>
        <v>449.00234728448333</v>
      </c>
    </row>
    <row r="1121" spans="1:8" x14ac:dyDescent="0.25">
      <c r="A1121" s="3">
        <v>41779.666666666664</v>
      </c>
      <c r="B1121" s="2">
        <v>60.57</v>
      </c>
      <c r="C1121" s="2">
        <v>2.66</v>
      </c>
      <c r="D1121">
        <f t="shared" si="34"/>
        <v>161.11620000000002</v>
      </c>
      <c r="G1121" s="4">
        <v>41.492807051196891</v>
      </c>
      <c r="H1121">
        <f t="shared" si="35"/>
        <v>2513.2193230909957</v>
      </c>
    </row>
    <row r="1122" spans="1:8" x14ac:dyDescent="0.25">
      <c r="A1122" s="3">
        <v>41779.708333333336</v>
      </c>
      <c r="B1122" s="2">
        <v>82.15</v>
      </c>
      <c r="C1122" s="2">
        <v>4.42</v>
      </c>
      <c r="D1122">
        <f t="shared" si="34"/>
        <v>363.10300000000001</v>
      </c>
      <c r="G1122" s="4">
        <v>41.488170935213596</v>
      </c>
      <c r="H1122">
        <f t="shared" si="35"/>
        <v>3408.2532423277971</v>
      </c>
    </row>
    <row r="1123" spans="1:8" x14ac:dyDescent="0.25">
      <c r="A1123" s="3">
        <v>41779.75</v>
      </c>
      <c r="B1123" s="2">
        <v>30.21</v>
      </c>
      <c r="C1123" s="2">
        <v>9.61</v>
      </c>
      <c r="D1123">
        <f t="shared" si="34"/>
        <v>290.31810000000002</v>
      </c>
      <c r="G1123" s="4">
        <v>41.483535933123889</v>
      </c>
      <c r="H1123">
        <f t="shared" si="35"/>
        <v>1253.2176205396727</v>
      </c>
    </row>
    <row r="1124" spans="1:8" x14ac:dyDescent="0.25">
      <c r="A1124" s="3">
        <v>41779.791666666664</v>
      </c>
      <c r="B1124" s="2">
        <v>52</v>
      </c>
      <c r="C1124" s="2">
        <v>6.42</v>
      </c>
      <c r="D1124">
        <f t="shared" si="34"/>
        <v>333.84</v>
      </c>
      <c r="G1124" s="4">
        <v>41.478902057823937</v>
      </c>
      <c r="H1124">
        <f t="shared" si="35"/>
        <v>2156.9029070068445</v>
      </c>
    </row>
    <row r="1125" spans="1:8" x14ac:dyDescent="0.25">
      <c r="A1125" s="3">
        <v>41779.833333333336</v>
      </c>
      <c r="B1125" s="2">
        <v>18.760000000000002</v>
      </c>
      <c r="C1125" s="2">
        <v>6.78</v>
      </c>
      <c r="D1125">
        <f t="shared" si="34"/>
        <v>127.19280000000002</v>
      </c>
      <c r="G1125" s="4">
        <v>41.474269305189644</v>
      </c>
      <c r="H1125">
        <f t="shared" si="35"/>
        <v>778.05729216535781</v>
      </c>
    </row>
    <row r="1126" spans="1:8" x14ac:dyDescent="0.25">
      <c r="A1126" s="3">
        <v>41779.875</v>
      </c>
      <c r="B1126" s="2">
        <v>40.15</v>
      </c>
      <c r="C1126" s="2">
        <v>8.91</v>
      </c>
      <c r="D1126">
        <f t="shared" si="34"/>
        <v>357.73649999999998</v>
      </c>
      <c r="G1126" s="4">
        <v>41.469637681363501</v>
      </c>
      <c r="H1126">
        <f t="shared" si="35"/>
        <v>1665.0059529067446</v>
      </c>
    </row>
    <row r="1127" spans="1:8" x14ac:dyDescent="0.25">
      <c r="A1127" s="3">
        <v>41779.916666666664</v>
      </c>
      <c r="B1127" s="2">
        <v>80.66</v>
      </c>
      <c r="C1127" s="2">
        <v>8.9700000000000006</v>
      </c>
      <c r="D1127">
        <f t="shared" si="34"/>
        <v>723.52020000000005</v>
      </c>
      <c r="G1127" s="4">
        <v>41.465007186258205</v>
      </c>
      <c r="H1127">
        <f t="shared" si="35"/>
        <v>3344.5674796435869</v>
      </c>
    </row>
    <row r="1128" spans="1:8" x14ac:dyDescent="0.25">
      <c r="A1128" s="3">
        <v>41779.958333333336</v>
      </c>
      <c r="B1128" s="2">
        <v>47.26</v>
      </c>
      <c r="C1128" s="2">
        <v>2.83</v>
      </c>
      <c r="D1128">
        <f t="shared" si="34"/>
        <v>133.7458</v>
      </c>
      <c r="G1128" s="4">
        <v>41.460377826452799</v>
      </c>
      <c r="H1128">
        <f t="shared" si="35"/>
        <v>1959.4174560781591</v>
      </c>
    </row>
    <row r="1129" spans="1:8" x14ac:dyDescent="0.25">
      <c r="A1129" s="1">
        <v>41780</v>
      </c>
      <c r="B1129" s="2">
        <v>61.66</v>
      </c>
      <c r="C1129" s="2">
        <v>0.89</v>
      </c>
      <c r="D1129">
        <f t="shared" si="34"/>
        <v>54.877399999999994</v>
      </c>
      <c r="G1129" s="4">
        <v>41.455749597561251</v>
      </c>
      <c r="H1129">
        <f t="shared" si="35"/>
        <v>2556.1615201856266</v>
      </c>
    </row>
    <row r="1130" spans="1:8" x14ac:dyDescent="0.25">
      <c r="A1130" s="3">
        <v>41780.041666666664</v>
      </c>
      <c r="B1130" s="2">
        <v>12.1</v>
      </c>
      <c r="C1130" s="2">
        <v>1.06</v>
      </c>
      <c r="D1130">
        <f t="shared" si="34"/>
        <v>12.826000000000001</v>
      </c>
      <c r="G1130" s="4">
        <v>41.451122506075322</v>
      </c>
      <c r="H1130">
        <f t="shared" si="35"/>
        <v>501.55858232351136</v>
      </c>
    </row>
    <row r="1131" spans="1:8" x14ac:dyDescent="0.25">
      <c r="A1131" s="3">
        <v>41780.083333333336</v>
      </c>
      <c r="B1131" s="2">
        <v>92.87</v>
      </c>
      <c r="C1131" s="2">
        <v>5.56</v>
      </c>
      <c r="D1131">
        <f t="shared" si="34"/>
        <v>516.35720000000003</v>
      </c>
      <c r="G1131" s="4">
        <v>41.446496555944464</v>
      </c>
      <c r="H1131">
        <f t="shared" si="35"/>
        <v>3849.1361351505625</v>
      </c>
    </row>
    <row r="1132" spans="1:8" x14ac:dyDescent="0.25">
      <c r="A1132" s="3">
        <v>41780.125</v>
      </c>
      <c r="B1132" s="2">
        <v>12.21</v>
      </c>
      <c r="C1132" s="2">
        <v>5.74</v>
      </c>
      <c r="D1132">
        <f t="shared" si="34"/>
        <v>70.085400000000007</v>
      </c>
      <c r="G1132" s="4">
        <v>41.441871747343306</v>
      </c>
      <c r="H1132">
        <f t="shared" si="35"/>
        <v>506.0052540350618</v>
      </c>
    </row>
    <row r="1133" spans="1:8" x14ac:dyDescent="0.25">
      <c r="A1133" s="3">
        <v>41780.166666666664</v>
      </c>
      <c r="B1133" s="2">
        <v>0.11</v>
      </c>
      <c r="C1133" s="2">
        <v>7.35</v>
      </c>
      <c r="D1133">
        <f t="shared" si="34"/>
        <v>0.8085</v>
      </c>
      <c r="G1133" s="4">
        <v>41.437248078166164</v>
      </c>
      <c r="H1133">
        <f t="shared" si="35"/>
        <v>4.5580972885982778</v>
      </c>
    </row>
    <row r="1134" spans="1:8" x14ac:dyDescent="0.25">
      <c r="A1134" s="3">
        <v>41780.208333333336</v>
      </c>
      <c r="B1134" s="2">
        <v>43.19</v>
      </c>
      <c r="C1134" s="2">
        <v>4.7</v>
      </c>
      <c r="D1134">
        <f t="shared" si="34"/>
        <v>202.99299999999999</v>
      </c>
      <c r="G1134" s="4">
        <v>41.432625561047246</v>
      </c>
      <c r="H1134">
        <f t="shared" si="35"/>
        <v>1789.4750979816304</v>
      </c>
    </row>
    <row r="1135" spans="1:8" x14ac:dyDescent="0.25">
      <c r="A1135" s="3">
        <v>41780.25</v>
      </c>
      <c r="B1135" s="2">
        <v>60.8</v>
      </c>
      <c r="C1135" s="2">
        <v>5.68</v>
      </c>
      <c r="D1135">
        <f t="shared" si="34"/>
        <v>345.34399999999999</v>
      </c>
      <c r="G1135" s="4">
        <v>41.428004189494828</v>
      </c>
      <c r="H1135">
        <f t="shared" si="35"/>
        <v>2518.8226547212853</v>
      </c>
    </row>
    <row r="1136" spans="1:8" x14ac:dyDescent="0.25">
      <c r="A1136" s="3">
        <v>41780.291666666664</v>
      </c>
      <c r="B1136" s="2">
        <v>19.670000000000002</v>
      </c>
      <c r="C1136" s="2">
        <v>6.84</v>
      </c>
      <c r="D1136">
        <f t="shared" si="34"/>
        <v>134.5428</v>
      </c>
      <c r="G1136" s="4">
        <v>41.423383970262577</v>
      </c>
      <c r="H1136">
        <f t="shared" si="35"/>
        <v>814.79796269506494</v>
      </c>
    </row>
    <row r="1137" spans="1:8" x14ac:dyDescent="0.25">
      <c r="A1137" s="3">
        <v>41780.333333333336</v>
      </c>
      <c r="B1137" s="2">
        <v>2.84</v>
      </c>
      <c r="C1137" s="2">
        <v>3.47</v>
      </c>
      <c r="D1137">
        <f t="shared" si="34"/>
        <v>9.8548000000000009</v>
      </c>
      <c r="G1137" s="4">
        <v>41.418764902739326</v>
      </c>
      <c r="H1137">
        <f t="shared" si="35"/>
        <v>117.62929232377968</v>
      </c>
    </row>
    <row r="1138" spans="1:8" x14ac:dyDescent="0.25">
      <c r="A1138" s="3">
        <v>41780.375</v>
      </c>
      <c r="B1138" s="2">
        <v>15.24</v>
      </c>
      <c r="C1138" s="2">
        <v>2.95</v>
      </c>
      <c r="D1138">
        <f t="shared" si="34"/>
        <v>44.958000000000006</v>
      </c>
      <c r="G1138" s="4">
        <v>41.414146989641957</v>
      </c>
      <c r="H1138">
        <f t="shared" si="35"/>
        <v>631.15160012214346</v>
      </c>
    </row>
    <row r="1139" spans="1:8" x14ac:dyDescent="0.25">
      <c r="A1139" s="3">
        <v>41780.416666666664</v>
      </c>
      <c r="B1139" s="2">
        <v>20.38</v>
      </c>
      <c r="C1139" s="2">
        <v>1.79</v>
      </c>
      <c r="D1139">
        <f t="shared" si="34"/>
        <v>36.480199999999996</v>
      </c>
      <c r="G1139" s="4">
        <v>41.409530239044045</v>
      </c>
      <c r="H1139">
        <f t="shared" si="35"/>
        <v>843.92622627171761</v>
      </c>
    </row>
    <row r="1140" spans="1:8" x14ac:dyDescent="0.25">
      <c r="A1140" s="3">
        <v>41780.458333333336</v>
      </c>
      <c r="B1140" s="2">
        <v>85.36</v>
      </c>
      <c r="C1140" s="2">
        <v>8.25</v>
      </c>
      <c r="D1140">
        <f t="shared" si="34"/>
        <v>704.22</v>
      </c>
      <c r="G1140" s="4">
        <v>41.404914642522755</v>
      </c>
      <c r="H1140">
        <f t="shared" si="35"/>
        <v>3534.3235138857422</v>
      </c>
    </row>
    <row r="1141" spans="1:8" x14ac:dyDescent="0.25">
      <c r="A1141" s="3">
        <v>41780.5</v>
      </c>
      <c r="B1141" s="2">
        <v>96.63</v>
      </c>
      <c r="C1141" s="2">
        <v>3.37</v>
      </c>
      <c r="D1141">
        <f t="shared" si="34"/>
        <v>325.6431</v>
      </c>
      <c r="G1141" s="4">
        <v>41.400300221135176</v>
      </c>
      <c r="H1141">
        <f t="shared" si="35"/>
        <v>4000.5110103682919</v>
      </c>
    </row>
    <row r="1142" spans="1:8" x14ac:dyDescent="0.25">
      <c r="A1142" s="3">
        <v>41780.541666666664</v>
      </c>
      <c r="B1142" s="2">
        <v>92.27</v>
      </c>
      <c r="C1142" s="2">
        <v>6.77</v>
      </c>
      <c r="D1142">
        <f t="shared" si="34"/>
        <v>624.66789999999992</v>
      </c>
      <c r="G1142" s="4">
        <v>41.395686945750647</v>
      </c>
      <c r="H1142">
        <f t="shared" si="35"/>
        <v>3819.580034484412</v>
      </c>
    </row>
    <row r="1143" spans="1:8" x14ac:dyDescent="0.25">
      <c r="A1143" s="3">
        <v>41780.583333333336</v>
      </c>
      <c r="B1143" s="2">
        <v>28.04</v>
      </c>
      <c r="C1143" s="2">
        <v>9.83</v>
      </c>
      <c r="D1143">
        <f t="shared" si="34"/>
        <v>275.63319999999999</v>
      </c>
      <c r="G1143" s="4">
        <v>41.391074849536615</v>
      </c>
      <c r="H1143">
        <f t="shared" si="35"/>
        <v>1160.6057387810067</v>
      </c>
    </row>
    <row r="1144" spans="1:8" x14ac:dyDescent="0.25">
      <c r="A1144" s="3">
        <v>41780.625</v>
      </c>
      <c r="B1144" s="2">
        <v>57.08</v>
      </c>
      <c r="C1144" s="2">
        <v>4.6399999999999997</v>
      </c>
      <c r="D1144">
        <f t="shared" si="34"/>
        <v>264.85119999999995</v>
      </c>
      <c r="G1144" s="4">
        <v>41.386463920295377</v>
      </c>
      <c r="H1144">
        <f t="shared" si="35"/>
        <v>2362.33936057046</v>
      </c>
    </row>
    <row r="1145" spans="1:8" x14ac:dyDescent="0.25">
      <c r="A1145" s="3">
        <v>41780.666666666664</v>
      </c>
      <c r="B1145" s="2">
        <v>80.16</v>
      </c>
      <c r="C1145" s="2">
        <v>5.24</v>
      </c>
      <c r="D1145">
        <f t="shared" si="34"/>
        <v>420.03840000000002</v>
      </c>
      <c r="G1145" s="4">
        <v>41.381854164082142</v>
      </c>
      <c r="H1145">
        <f t="shared" si="35"/>
        <v>3317.1694297928243</v>
      </c>
    </row>
    <row r="1146" spans="1:8" x14ac:dyDescent="0.25">
      <c r="A1146" s="3">
        <v>41780.708333333336</v>
      </c>
      <c r="B1146" s="2">
        <v>31.92</v>
      </c>
      <c r="C1146" s="2">
        <v>1.96</v>
      </c>
      <c r="D1146">
        <f t="shared" si="34"/>
        <v>62.563200000000002</v>
      </c>
      <c r="G1146" s="4">
        <v>41.377245583002612</v>
      </c>
      <c r="H1146">
        <f t="shared" si="35"/>
        <v>1320.7616790094435</v>
      </c>
    </row>
    <row r="1147" spans="1:8" x14ac:dyDescent="0.25">
      <c r="A1147" s="3">
        <v>41780.75</v>
      </c>
      <c r="B1147" s="2">
        <v>72.16</v>
      </c>
      <c r="C1147" s="2">
        <v>9.84</v>
      </c>
      <c r="D1147">
        <f t="shared" si="34"/>
        <v>710.05439999999999</v>
      </c>
      <c r="G1147" s="4">
        <v>41.37263817942442</v>
      </c>
      <c r="H1147">
        <f t="shared" si="35"/>
        <v>2985.4495710272658</v>
      </c>
    </row>
    <row r="1148" spans="1:8" x14ac:dyDescent="0.25">
      <c r="A1148" s="3">
        <v>41780.791666666664</v>
      </c>
      <c r="B1148" s="2">
        <v>65.11</v>
      </c>
      <c r="C1148" s="2">
        <v>6.41</v>
      </c>
      <c r="D1148">
        <f t="shared" si="34"/>
        <v>417.35509999999999</v>
      </c>
      <c r="G1148" s="4">
        <v>41.368031946855822</v>
      </c>
      <c r="H1148">
        <f t="shared" si="35"/>
        <v>2693.4725600597826</v>
      </c>
    </row>
    <row r="1149" spans="1:8" x14ac:dyDescent="0.25">
      <c r="A1149" s="3">
        <v>41780.833333333336</v>
      </c>
      <c r="B1149" s="2">
        <v>32.67</v>
      </c>
      <c r="C1149" s="2">
        <v>8.5</v>
      </c>
      <c r="D1149">
        <f t="shared" si="34"/>
        <v>277.69499999999999</v>
      </c>
      <c r="G1149" s="4">
        <v>41.363426899862141</v>
      </c>
      <c r="H1149">
        <f t="shared" si="35"/>
        <v>1351.3431568184963</v>
      </c>
    </row>
    <row r="1150" spans="1:8" x14ac:dyDescent="0.25">
      <c r="A1150" s="3">
        <v>41780.875</v>
      </c>
      <c r="B1150" s="2">
        <v>71.56</v>
      </c>
      <c r="C1150" s="2">
        <v>5.62</v>
      </c>
      <c r="D1150">
        <f t="shared" si="34"/>
        <v>402.16720000000004</v>
      </c>
      <c r="G1150" s="4">
        <v>41.358823040811025</v>
      </c>
      <c r="H1150">
        <f t="shared" si="35"/>
        <v>2959.6373768004369</v>
      </c>
    </row>
    <row r="1151" spans="1:8" x14ac:dyDescent="0.25">
      <c r="A1151" s="3">
        <v>41780.916666666664</v>
      </c>
      <c r="B1151" s="2">
        <v>4.78</v>
      </c>
      <c r="C1151" s="2">
        <v>4.8600000000000003</v>
      </c>
      <c r="D1151">
        <f t="shared" si="34"/>
        <v>23.230800000000002</v>
      </c>
      <c r="G1151" s="4">
        <v>41.354220361279658</v>
      </c>
      <c r="H1151">
        <f t="shared" si="35"/>
        <v>197.67317332691678</v>
      </c>
    </row>
    <row r="1152" spans="1:8" x14ac:dyDescent="0.25">
      <c r="A1152" s="3">
        <v>41780.958333333336</v>
      </c>
      <c r="B1152" s="2">
        <v>96.52</v>
      </c>
      <c r="C1152" s="2">
        <v>0.97</v>
      </c>
      <c r="D1152">
        <f t="shared" si="34"/>
        <v>93.624399999999994</v>
      </c>
      <c r="G1152" s="4">
        <v>41.34961887381494</v>
      </c>
      <c r="H1152">
        <f t="shared" si="35"/>
        <v>3991.0652137006177</v>
      </c>
    </row>
    <row r="1153" spans="1:8" x14ac:dyDescent="0.25">
      <c r="A1153" s="1">
        <v>41781</v>
      </c>
      <c r="B1153" s="2">
        <v>56.59</v>
      </c>
      <c r="C1153" s="2">
        <v>0.45</v>
      </c>
      <c r="D1153">
        <f t="shared" si="34"/>
        <v>25.465500000000002</v>
      </c>
      <c r="G1153" s="4">
        <v>41.345018574205476</v>
      </c>
      <c r="H1153">
        <f t="shared" si="35"/>
        <v>2339.7146011142881</v>
      </c>
    </row>
    <row r="1154" spans="1:8" x14ac:dyDescent="0.25">
      <c r="A1154" s="3">
        <v>41781.041666666664</v>
      </c>
      <c r="B1154" s="2">
        <v>49.77</v>
      </c>
      <c r="C1154" s="2">
        <v>6.48</v>
      </c>
      <c r="D1154">
        <f t="shared" ref="D1154:D1217" si="36">B1154*C1154</f>
        <v>322.50960000000003</v>
      </c>
      <c r="G1154" s="4">
        <v>41.340419470786784</v>
      </c>
      <c r="H1154">
        <f t="shared" ref="H1154:H1217" si="37">B1154*G1154</f>
        <v>2057.5126770610582</v>
      </c>
    </row>
    <row r="1155" spans="1:8" x14ac:dyDescent="0.25">
      <c r="A1155" s="3">
        <v>41781.083333333336</v>
      </c>
      <c r="B1155" s="2">
        <v>15.01</v>
      </c>
      <c r="C1155" s="2">
        <v>4.4000000000000004</v>
      </c>
      <c r="D1155">
        <f t="shared" si="36"/>
        <v>66.044000000000011</v>
      </c>
      <c r="G1155" s="4">
        <v>41.335821559522067</v>
      </c>
      <c r="H1155">
        <f t="shared" si="37"/>
        <v>620.45068160842618</v>
      </c>
    </row>
    <row r="1156" spans="1:8" x14ac:dyDescent="0.25">
      <c r="A1156" s="3">
        <v>41781.125</v>
      </c>
      <c r="B1156" s="2">
        <v>5.15</v>
      </c>
      <c r="C1156" s="2">
        <v>5.18</v>
      </c>
      <c r="D1156">
        <f t="shared" si="36"/>
        <v>26.677</v>
      </c>
      <c r="G1156" s="4">
        <v>41.331224844622731</v>
      </c>
      <c r="H1156">
        <f t="shared" si="37"/>
        <v>212.85580794980709</v>
      </c>
    </row>
    <row r="1157" spans="1:8" x14ac:dyDescent="0.25">
      <c r="A1157" s="3">
        <v>41781.166666666664</v>
      </c>
      <c r="B1157" s="2">
        <v>14.23</v>
      </c>
      <c r="C1157" s="2">
        <v>9.17</v>
      </c>
      <c r="D1157">
        <f t="shared" si="36"/>
        <v>130.48910000000001</v>
      </c>
      <c r="G1157" s="4">
        <v>41.326629328107195</v>
      </c>
      <c r="H1157">
        <f t="shared" si="37"/>
        <v>588.0779353389654</v>
      </c>
    </row>
    <row r="1158" spans="1:8" x14ac:dyDescent="0.25">
      <c r="A1158" s="3">
        <v>41781.208333333336</v>
      </c>
      <c r="B1158" s="2">
        <v>90.86</v>
      </c>
      <c r="C1158" s="2">
        <v>5.04</v>
      </c>
      <c r="D1158">
        <f t="shared" si="36"/>
        <v>457.93439999999998</v>
      </c>
      <c r="G1158" s="4">
        <v>41.322035024715376</v>
      </c>
      <c r="H1158">
        <f t="shared" si="37"/>
        <v>3754.5201023456389</v>
      </c>
    </row>
    <row r="1159" spans="1:8" x14ac:dyDescent="0.25">
      <c r="A1159" s="3">
        <v>41781.25</v>
      </c>
      <c r="B1159" s="2">
        <v>2.35</v>
      </c>
      <c r="C1159" s="2">
        <v>0.98</v>
      </c>
      <c r="D1159">
        <f t="shared" si="36"/>
        <v>2.3029999999999999</v>
      </c>
      <c r="G1159" s="4">
        <v>41.317441913390219</v>
      </c>
      <c r="H1159">
        <f t="shared" si="37"/>
        <v>97.095988496467015</v>
      </c>
    </row>
    <row r="1160" spans="1:8" x14ac:dyDescent="0.25">
      <c r="A1160" s="3">
        <v>41781.291666666664</v>
      </c>
      <c r="B1160" s="2">
        <v>63.58</v>
      </c>
      <c r="C1160" s="2">
        <v>7.61</v>
      </c>
      <c r="D1160">
        <f t="shared" si="36"/>
        <v>483.84379999999999</v>
      </c>
      <c r="G1160" s="4">
        <v>41.3128500130831</v>
      </c>
      <c r="H1160">
        <f t="shared" si="37"/>
        <v>2626.6710038318233</v>
      </c>
    </row>
    <row r="1161" spans="1:8" x14ac:dyDescent="0.25">
      <c r="A1161" s="3">
        <v>41781.333333333336</v>
      </c>
      <c r="B1161" s="2">
        <v>39.54</v>
      </c>
      <c r="C1161" s="2">
        <v>8.39</v>
      </c>
      <c r="D1161">
        <f t="shared" si="36"/>
        <v>331.74060000000003</v>
      </c>
      <c r="G1161" s="4">
        <v>41.308259325987017</v>
      </c>
      <c r="H1161">
        <f t="shared" si="37"/>
        <v>1633.3285737495266</v>
      </c>
    </row>
    <row r="1162" spans="1:8" x14ac:dyDescent="0.25">
      <c r="A1162" s="3">
        <v>41781.375</v>
      </c>
      <c r="B1162" s="2">
        <v>74.38</v>
      </c>
      <c r="C1162" s="2">
        <v>3.98</v>
      </c>
      <c r="D1162">
        <f t="shared" si="36"/>
        <v>296.0324</v>
      </c>
      <c r="G1162" s="4">
        <v>41.30366984578486</v>
      </c>
      <c r="H1162">
        <f t="shared" si="37"/>
        <v>3072.1669631294776</v>
      </c>
    </row>
    <row r="1163" spans="1:8" x14ac:dyDescent="0.25">
      <c r="A1163" s="3">
        <v>41781.416666666664</v>
      </c>
      <c r="B1163" s="2">
        <v>76.53</v>
      </c>
      <c r="C1163" s="2">
        <v>5.86</v>
      </c>
      <c r="D1163">
        <f t="shared" si="36"/>
        <v>448.46580000000006</v>
      </c>
      <c r="G1163" s="4">
        <v>41.29908157660072</v>
      </c>
      <c r="H1163">
        <f t="shared" si="37"/>
        <v>3160.618713057253</v>
      </c>
    </row>
    <row r="1164" spans="1:8" x14ac:dyDescent="0.25">
      <c r="A1164" s="3">
        <v>41781.458333333336</v>
      </c>
      <c r="B1164" s="2">
        <v>66.45</v>
      </c>
      <c r="C1164" s="2">
        <v>6.81</v>
      </c>
      <c r="D1164">
        <f t="shared" si="36"/>
        <v>452.52449999999999</v>
      </c>
      <c r="G1164" s="4">
        <v>41.294494528963142</v>
      </c>
      <c r="H1164">
        <f t="shared" si="37"/>
        <v>2744.0191614496007</v>
      </c>
    </row>
    <row r="1165" spans="1:8" x14ac:dyDescent="0.25">
      <c r="A1165" s="3">
        <v>41781.5</v>
      </c>
      <c r="B1165" s="2">
        <v>42.83</v>
      </c>
      <c r="C1165" s="2">
        <v>6.38</v>
      </c>
      <c r="D1165">
        <f t="shared" si="36"/>
        <v>273.25540000000001</v>
      </c>
      <c r="G1165" s="4">
        <v>41.289908694536607</v>
      </c>
      <c r="H1165">
        <f t="shared" si="37"/>
        <v>1768.4467893870028</v>
      </c>
    </row>
    <row r="1166" spans="1:8" x14ac:dyDescent="0.25">
      <c r="A1166" s="3">
        <v>41781.541666666664</v>
      </c>
      <c r="B1166" s="2">
        <v>14.65</v>
      </c>
      <c r="C1166" s="2">
        <v>7.69</v>
      </c>
      <c r="D1166">
        <f t="shared" si="36"/>
        <v>112.6585</v>
      </c>
      <c r="G1166" s="4">
        <v>41.285324081656626</v>
      </c>
      <c r="H1166">
        <f t="shared" si="37"/>
        <v>604.82999779626959</v>
      </c>
    </row>
    <row r="1167" spans="1:8" x14ac:dyDescent="0.25">
      <c r="A1167" s="3">
        <v>41781.583333333336</v>
      </c>
      <c r="B1167" s="2">
        <v>26.97</v>
      </c>
      <c r="C1167" s="2">
        <v>1.95</v>
      </c>
      <c r="D1167">
        <f t="shared" si="36"/>
        <v>52.591499999999996</v>
      </c>
      <c r="G1167" s="4">
        <v>41.28074069874603</v>
      </c>
      <c r="H1167">
        <f t="shared" si="37"/>
        <v>1113.3415766451803</v>
      </c>
    </row>
    <row r="1168" spans="1:8" x14ac:dyDescent="0.25">
      <c r="A1168" s="3">
        <v>41781.625</v>
      </c>
      <c r="B1168" s="2">
        <v>26.43</v>
      </c>
      <c r="C1168" s="2">
        <v>9.14</v>
      </c>
      <c r="D1168">
        <f t="shared" si="36"/>
        <v>241.5702</v>
      </c>
      <c r="G1168" s="4">
        <v>41.276158531239496</v>
      </c>
      <c r="H1168">
        <f t="shared" si="37"/>
        <v>1090.9288699806598</v>
      </c>
    </row>
    <row r="1169" spans="1:8" x14ac:dyDescent="0.25">
      <c r="A1169" s="3">
        <v>41781.666666666664</v>
      </c>
      <c r="B1169" s="2">
        <v>9.94</v>
      </c>
      <c r="C1169" s="2">
        <v>7.74</v>
      </c>
      <c r="D1169">
        <f t="shared" si="36"/>
        <v>76.935599999999994</v>
      </c>
      <c r="G1169" s="4">
        <v>41.271577599932158</v>
      </c>
      <c r="H1169">
        <f t="shared" si="37"/>
        <v>410.23948134332562</v>
      </c>
    </row>
    <row r="1170" spans="1:8" x14ac:dyDescent="0.25">
      <c r="A1170" s="3">
        <v>41781.708333333336</v>
      </c>
      <c r="B1170" s="2">
        <v>54.81</v>
      </c>
      <c r="C1170" s="2">
        <v>3.51</v>
      </c>
      <c r="D1170">
        <f t="shared" si="36"/>
        <v>192.38309999999998</v>
      </c>
      <c r="G1170" s="4">
        <v>41.266997892364387</v>
      </c>
      <c r="H1170">
        <f t="shared" si="37"/>
        <v>2261.8441544804923</v>
      </c>
    </row>
    <row r="1171" spans="1:8" x14ac:dyDescent="0.25">
      <c r="A1171" s="3">
        <v>41781.75</v>
      </c>
      <c r="B1171" s="2">
        <v>93.59</v>
      </c>
      <c r="C1171" s="2">
        <v>2.73</v>
      </c>
      <c r="D1171">
        <f t="shared" si="36"/>
        <v>255.50069999999999</v>
      </c>
      <c r="G1171" s="4">
        <v>41.262419419152046</v>
      </c>
      <c r="H1171">
        <f t="shared" si="37"/>
        <v>3861.74983343844</v>
      </c>
    </row>
    <row r="1172" spans="1:8" x14ac:dyDescent="0.25">
      <c r="A1172" s="3">
        <v>41781.791666666664</v>
      </c>
      <c r="B1172" s="2">
        <v>91.01</v>
      </c>
      <c r="C1172" s="2">
        <v>4.05</v>
      </c>
      <c r="D1172">
        <f t="shared" si="36"/>
        <v>368.59050000000002</v>
      </c>
      <c r="G1172" s="4">
        <v>41.257842175821771</v>
      </c>
      <c r="H1172">
        <f t="shared" si="37"/>
        <v>3754.8762164215395</v>
      </c>
    </row>
    <row r="1173" spans="1:8" x14ac:dyDescent="0.25">
      <c r="A1173" s="3">
        <v>41781.833333333336</v>
      </c>
      <c r="B1173" s="2">
        <v>24.92</v>
      </c>
      <c r="C1173" s="2">
        <v>8.0299999999999994</v>
      </c>
      <c r="D1173">
        <f t="shared" si="36"/>
        <v>200.10759999999999</v>
      </c>
      <c r="G1173" s="4">
        <v>41.253266179481159</v>
      </c>
      <c r="H1173">
        <f t="shared" si="37"/>
        <v>1028.0313931926705</v>
      </c>
    </row>
    <row r="1174" spans="1:8" x14ac:dyDescent="0.25">
      <c r="A1174" s="3">
        <v>41781.875</v>
      </c>
      <c r="B1174" s="2">
        <v>56.57</v>
      </c>
      <c r="C1174" s="2">
        <v>4.8499999999999996</v>
      </c>
      <c r="D1174">
        <f t="shared" si="36"/>
        <v>274.36449999999996</v>
      </c>
      <c r="G1174" s="4">
        <v>41.248691410916912</v>
      </c>
      <c r="H1174">
        <f t="shared" si="37"/>
        <v>2333.4384731155696</v>
      </c>
    </row>
    <row r="1175" spans="1:8" x14ac:dyDescent="0.25">
      <c r="A1175" s="3">
        <v>41781.916666666664</v>
      </c>
      <c r="B1175" s="2">
        <v>7.63</v>
      </c>
      <c r="C1175" s="2">
        <v>4.6500000000000004</v>
      </c>
      <c r="D1175">
        <f t="shared" si="36"/>
        <v>35.479500000000002</v>
      </c>
      <c r="G1175" s="4">
        <v>41.244117895572124</v>
      </c>
      <c r="H1175">
        <f t="shared" si="37"/>
        <v>314.6926195432153</v>
      </c>
    </row>
    <row r="1176" spans="1:8" x14ac:dyDescent="0.25">
      <c r="A1176" s="3">
        <v>41781.958333333336</v>
      </c>
      <c r="B1176" s="2">
        <v>58.75</v>
      </c>
      <c r="C1176" s="2">
        <v>0.64</v>
      </c>
      <c r="D1176">
        <f t="shared" si="36"/>
        <v>37.6</v>
      </c>
      <c r="G1176" s="4">
        <v>41.239545612477059</v>
      </c>
      <c r="H1176">
        <f t="shared" si="37"/>
        <v>2422.8233047330273</v>
      </c>
    </row>
    <row r="1177" spans="1:8" x14ac:dyDescent="0.25">
      <c r="A1177" s="1">
        <v>41782</v>
      </c>
      <c r="B1177" s="2">
        <v>96.41</v>
      </c>
      <c r="C1177" s="2">
        <v>8.3800000000000008</v>
      </c>
      <c r="D1177">
        <f t="shared" si="36"/>
        <v>807.91579999999999</v>
      </c>
      <c r="G1177" s="4">
        <v>41.234974584619863</v>
      </c>
      <c r="H1177">
        <f t="shared" si="37"/>
        <v>3975.4638997032007</v>
      </c>
    </row>
    <row r="1178" spans="1:8" x14ac:dyDescent="0.25">
      <c r="A1178" s="3">
        <v>41782.041666666664</v>
      </c>
      <c r="B1178" s="2">
        <v>22.2</v>
      </c>
      <c r="C1178" s="2">
        <v>2.93</v>
      </c>
      <c r="D1178">
        <f t="shared" si="36"/>
        <v>65.046000000000006</v>
      </c>
      <c r="G1178" s="4">
        <v>41.230404797347894</v>
      </c>
      <c r="H1178">
        <f t="shared" si="37"/>
        <v>915.31498650112326</v>
      </c>
    </row>
    <row r="1179" spans="1:8" x14ac:dyDescent="0.25">
      <c r="A1179" s="3">
        <v>41782.083333333336</v>
      </c>
      <c r="B1179" s="2">
        <v>1.35</v>
      </c>
      <c r="C1179" s="2">
        <v>9.4</v>
      </c>
      <c r="D1179">
        <f t="shared" si="36"/>
        <v>12.690000000000001</v>
      </c>
      <c r="G1179" s="4">
        <v>41.225836267594104</v>
      </c>
      <c r="H1179">
        <f t="shared" si="37"/>
        <v>55.654878961252045</v>
      </c>
    </row>
    <row r="1180" spans="1:8" x14ac:dyDescent="0.25">
      <c r="A1180" s="3">
        <v>41782.125</v>
      </c>
      <c r="B1180" s="2">
        <v>55.41</v>
      </c>
      <c r="C1180" s="2">
        <v>5.58</v>
      </c>
      <c r="D1180">
        <f t="shared" si="36"/>
        <v>309.18779999999998</v>
      </c>
      <c r="G1180" s="4">
        <v>41.221268984480744</v>
      </c>
      <c r="H1180">
        <f t="shared" si="37"/>
        <v>2284.0705144300778</v>
      </c>
    </row>
    <row r="1181" spans="1:8" x14ac:dyDescent="0.25">
      <c r="A1181" s="3">
        <v>41782.166666666664</v>
      </c>
      <c r="B1181" s="2">
        <v>66.959999999999994</v>
      </c>
      <c r="C1181" s="2">
        <v>2.04</v>
      </c>
      <c r="D1181">
        <f t="shared" si="36"/>
        <v>136.5984</v>
      </c>
      <c r="G1181" s="4">
        <v>41.21670295888557</v>
      </c>
      <c r="H1181">
        <f t="shared" si="37"/>
        <v>2759.8704301269777</v>
      </c>
    </row>
    <row r="1182" spans="1:8" x14ac:dyDescent="0.25">
      <c r="A1182" s="3">
        <v>41782.208333333336</v>
      </c>
      <c r="B1182" s="2">
        <v>44.84</v>
      </c>
      <c r="C1182" s="2">
        <v>8.11</v>
      </c>
      <c r="D1182">
        <f t="shared" si="36"/>
        <v>363.6524</v>
      </c>
      <c r="G1182" s="4">
        <v>41.21213819273968</v>
      </c>
      <c r="H1182">
        <f t="shared" si="37"/>
        <v>1847.9522765624474</v>
      </c>
    </row>
    <row r="1183" spans="1:8" x14ac:dyDescent="0.25">
      <c r="A1183" s="3">
        <v>41782.25</v>
      </c>
      <c r="B1183" s="2">
        <v>69.14</v>
      </c>
      <c r="C1183" s="2">
        <v>8.4499999999999993</v>
      </c>
      <c r="D1183">
        <f t="shared" si="36"/>
        <v>584.23299999999995</v>
      </c>
      <c r="G1183" s="4">
        <v>41.207574684286598</v>
      </c>
      <c r="H1183">
        <f t="shared" si="37"/>
        <v>2849.0917136715752</v>
      </c>
    </row>
    <row r="1184" spans="1:8" x14ac:dyDescent="0.25">
      <c r="A1184" s="3">
        <v>41782.291666666664</v>
      </c>
      <c r="B1184" s="2">
        <v>15.71</v>
      </c>
      <c r="C1184" s="2">
        <v>5.66</v>
      </c>
      <c r="D1184">
        <f t="shared" si="36"/>
        <v>88.918600000000012</v>
      </c>
      <c r="G1184" s="4">
        <v>41.203012439319586</v>
      </c>
      <c r="H1184">
        <f t="shared" si="37"/>
        <v>647.29932542171071</v>
      </c>
    </row>
    <row r="1185" spans="1:8" x14ac:dyDescent="0.25">
      <c r="A1185" s="3">
        <v>41782.333333333336</v>
      </c>
      <c r="B1185" s="2">
        <v>86.05</v>
      </c>
      <c r="C1185" s="2">
        <v>0.74</v>
      </c>
      <c r="D1185">
        <f t="shared" si="36"/>
        <v>63.677</v>
      </c>
      <c r="G1185" s="4">
        <v>41.198451462486609</v>
      </c>
      <c r="H1185">
        <f t="shared" si="37"/>
        <v>3545.1267483469728</v>
      </c>
    </row>
    <row r="1186" spans="1:8" x14ac:dyDescent="0.25">
      <c r="A1186" s="3">
        <v>41782.375</v>
      </c>
      <c r="B1186" s="2">
        <v>91.61</v>
      </c>
      <c r="C1186" s="2">
        <v>4.04</v>
      </c>
      <c r="D1186">
        <f t="shared" si="36"/>
        <v>370.1044</v>
      </c>
      <c r="G1186" s="4">
        <v>41.193891742909898</v>
      </c>
      <c r="H1186">
        <f t="shared" si="37"/>
        <v>3773.7724225679758</v>
      </c>
    </row>
    <row r="1187" spans="1:8" x14ac:dyDescent="0.25">
      <c r="A1187" s="3">
        <v>41782.416666666664</v>
      </c>
      <c r="B1187" s="2">
        <v>39.4</v>
      </c>
      <c r="C1187" s="2">
        <v>6.21</v>
      </c>
      <c r="D1187">
        <f t="shared" si="36"/>
        <v>244.67399999999998</v>
      </c>
      <c r="G1187" s="4">
        <v>41.189333299802733</v>
      </c>
      <c r="H1187">
        <f t="shared" si="37"/>
        <v>1622.8597320122276</v>
      </c>
    </row>
    <row r="1188" spans="1:8" x14ac:dyDescent="0.25">
      <c r="A1188" s="3">
        <v>41782.458333333336</v>
      </c>
      <c r="B1188" s="2">
        <v>58.6</v>
      </c>
      <c r="C1188" s="2">
        <v>6.76</v>
      </c>
      <c r="D1188">
        <f t="shared" si="36"/>
        <v>396.13600000000002</v>
      </c>
      <c r="G1188" s="4">
        <v>41.184776126673377</v>
      </c>
      <c r="H1188">
        <f t="shared" si="37"/>
        <v>2413.4278810230599</v>
      </c>
    </row>
    <row r="1189" spans="1:8" x14ac:dyDescent="0.25">
      <c r="A1189" s="3">
        <v>41782.5</v>
      </c>
      <c r="B1189" s="2">
        <v>8.85</v>
      </c>
      <c r="C1189" s="2">
        <v>6.94</v>
      </c>
      <c r="D1189">
        <f t="shared" si="36"/>
        <v>61.419000000000004</v>
      </c>
      <c r="G1189" s="4">
        <v>41.180220230013582</v>
      </c>
      <c r="H1189">
        <f t="shared" si="37"/>
        <v>364.4449490356202</v>
      </c>
    </row>
    <row r="1190" spans="1:8" x14ac:dyDescent="0.25">
      <c r="A1190" s="3">
        <v>41782.541666666664</v>
      </c>
      <c r="B1190" s="2">
        <v>86.28</v>
      </c>
      <c r="C1190" s="2">
        <v>3.09</v>
      </c>
      <c r="D1190">
        <f t="shared" si="36"/>
        <v>266.60519999999997</v>
      </c>
      <c r="G1190" s="4">
        <v>41.175665601313199</v>
      </c>
      <c r="H1190">
        <f t="shared" si="37"/>
        <v>3552.6364280813027</v>
      </c>
    </row>
    <row r="1191" spans="1:8" x14ac:dyDescent="0.25">
      <c r="A1191" s="3">
        <v>41782.583333333336</v>
      </c>
      <c r="B1191" s="2">
        <v>63.53</v>
      </c>
      <c r="C1191" s="2">
        <v>9.33</v>
      </c>
      <c r="D1191">
        <f t="shared" si="36"/>
        <v>592.73490000000004</v>
      </c>
      <c r="G1191" s="4">
        <v>41.171112253293785</v>
      </c>
      <c r="H1191">
        <f t="shared" si="37"/>
        <v>2615.6007614517544</v>
      </c>
    </row>
    <row r="1192" spans="1:8" x14ac:dyDescent="0.25">
      <c r="A1192" s="3">
        <v>41782.625</v>
      </c>
      <c r="B1192" s="2">
        <v>67.430000000000007</v>
      </c>
      <c r="C1192" s="2">
        <v>9.06</v>
      </c>
      <c r="D1192">
        <f t="shared" si="36"/>
        <v>610.9158000000001</v>
      </c>
      <c r="G1192" s="4">
        <v>41.166560192010522</v>
      </c>
      <c r="H1192">
        <f t="shared" si="37"/>
        <v>2775.8611537472698</v>
      </c>
    </row>
    <row r="1193" spans="1:8" x14ac:dyDescent="0.25">
      <c r="A1193" s="3">
        <v>41782.666666666664</v>
      </c>
      <c r="B1193" s="2">
        <v>1</v>
      </c>
      <c r="C1193" s="2">
        <v>8.35</v>
      </c>
      <c r="D1193">
        <f t="shared" si="36"/>
        <v>8.35</v>
      </c>
      <c r="G1193" s="4">
        <v>41.162009409302513</v>
      </c>
      <c r="H1193">
        <f t="shared" si="37"/>
        <v>41.162009409302513</v>
      </c>
    </row>
    <row r="1194" spans="1:8" x14ac:dyDescent="0.25">
      <c r="A1194" s="3">
        <v>41782.708333333336</v>
      </c>
      <c r="B1194" s="2">
        <v>60.42</v>
      </c>
      <c r="C1194" s="2">
        <v>8</v>
      </c>
      <c r="D1194">
        <f t="shared" si="36"/>
        <v>483.36</v>
      </c>
      <c r="G1194" s="4">
        <v>41.157459911574193</v>
      </c>
      <c r="H1194">
        <f t="shared" si="37"/>
        <v>2486.7337278573127</v>
      </c>
    </row>
    <row r="1195" spans="1:8" x14ac:dyDescent="0.25">
      <c r="A1195" s="3">
        <v>41782.75</v>
      </c>
      <c r="B1195" s="2">
        <v>46.52</v>
      </c>
      <c r="C1195" s="2">
        <v>4.05</v>
      </c>
      <c r="D1195">
        <f t="shared" si="36"/>
        <v>188.40600000000001</v>
      </c>
      <c r="G1195" s="4">
        <v>41.152911702600434</v>
      </c>
      <c r="H1195">
        <f t="shared" si="37"/>
        <v>1914.4334524049723</v>
      </c>
    </row>
    <row r="1196" spans="1:8" x14ac:dyDescent="0.25">
      <c r="A1196" s="3">
        <v>41782.791666666664</v>
      </c>
      <c r="B1196" s="2">
        <v>94.32</v>
      </c>
      <c r="C1196" s="2">
        <v>8.77</v>
      </c>
      <c r="D1196">
        <f t="shared" si="36"/>
        <v>827.18639999999994</v>
      </c>
      <c r="G1196" s="4">
        <v>41.148364782817765</v>
      </c>
      <c r="H1196">
        <f t="shared" si="37"/>
        <v>3881.1137663153713</v>
      </c>
    </row>
    <row r="1197" spans="1:8" x14ac:dyDescent="0.25">
      <c r="A1197" s="3">
        <v>41782.833333333336</v>
      </c>
      <c r="B1197" s="2">
        <v>22.7</v>
      </c>
      <c r="C1197" s="2">
        <v>5.6</v>
      </c>
      <c r="D1197">
        <f t="shared" si="36"/>
        <v>127.11999999999999</v>
      </c>
      <c r="G1197" s="4">
        <v>41.143819154244603</v>
      </c>
      <c r="H1197">
        <f t="shared" si="37"/>
        <v>933.96469480135249</v>
      </c>
    </row>
    <row r="1198" spans="1:8" x14ac:dyDescent="0.25">
      <c r="A1198" s="3">
        <v>41782.875</v>
      </c>
      <c r="B1198" s="2">
        <v>75.59</v>
      </c>
      <c r="C1198" s="2">
        <v>2.71</v>
      </c>
      <c r="D1198">
        <f t="shared" si="36"/>
        <v>204.84890000000001</v>
      </c>
      <c r="G1198" s="4">
        <v>41.139274818724715</v>
      </c>
      <c r="H1198">
        <f t="shared" si="37"/>
        <v>3109.7177835474013</v>
      </c>
    </row>
    <row r="1199" spans="1:8" x14ac:dyDescent="0.25">
      <c r="A1199" s="3">
        <v>41782.916666666664</v>
      </c>
      <c r="B1199" s="2">
        <v>39.19</v>
      </c>
      <c r="C1199" s="2">
        <v>7.41</v>
      </c>
      <c r="D1199">
        <f t="shared" si="36"/>
        <v>290.39789999999999</v>
      </c>
      <c r="G1199" s="4">
        <v>41.134731782924462</v>
      </c>
      <c r="H1199">
        <f t="shared" si="37"/>
        <v>1612.0701385728096</v>
      </c>
    </row>
    <row r="1200" spans="1:8" x14ac:dyDescent="0.25">
      <c r="A1200" s="3">
        <v>41782.958333333336</v>
      </c>
      <c r="B1200" s="2">
        <v>9.48</v>
      </c>
      <c r="C1200" s="2">
        <v>5.59</v>
      </c>
      <c r="D1200">
        <f t="shared" si="36"/>
        <v>52.993200000000002</v>
      </c>
      <c r="G1200" s="4">
        <v>41.13019004666922</v>
      </c>
      <c r="H1200">
        <f t="shared" si="37"/>
        <v>389.91420164242425</v>
      </c>
    </row>
    <row r="1201" spans="1:8" x14ac:dyDescent="0.25">
      <c r="A1201" s="1">
        <v>41783</v>
      </c>
      <c r="B1201" s="2">
        <v>17.88</v>
      </c>
      <c r="C1201" s="2">
        <v>5.33</v>
      </c>
      <c r="D1201">
        <f t="shared" si="36"/>
        <v>95.300399999999996</v>
      </c>
      <c r="G1201" s="4">
        <v>41.12564960785329</v>
      </c>
      <c r="H1201">
        <f t="shared" si="37"/>
        <v>735.32661498841685</v>
      </c>
    </row>
    <row r="1202" spans="1:8" x14ac:dyDescent="0.25">
      <c r="A1202" s="3">
        <v>41783.041666666664</v>
      </c>
      <c r="B1202" s="2">
        <v>71.81</v>
      </c>
      <c r="C1202" s="2">
        <v>3.48</v>
      </c>
      <c r="D1202">
        <f t="shared" si="36"/>
        <v>249.89879999999999</v>
      </c>
      <c r="G1202" s="4">
        <v>41.121110474899488</v>
      </c>
      <c r="H1202">
        <f t="shared" si="37"/>
        <v>2952.9069432025321</v>
      </c>
    </row>
    <row r="1203" spans="1:8" x14ac:dyDescent="0.25">
      <c r="A1203" s="3">
        <v>41783.083333333336</v>
      </c>
      <c r="B1203" s="2">
        <v>51.42</v>
      </c>
      <c r="C1203" s="2">
        <v>6.66</v>
      </c>
      <c r="D1203">
        <f t="shared" si="36"/>
        <v>342.4572</v>
      </c>
      <c r="G1203" s="4">
        <v>41.116572647895133</v>
      </c>
      <c r="H1203">
        <f t="shared" si="37"/>
        <v>2114.214165554768</v>
      </c>
    </row>
    <row r="1204" spans="1:8" x14ac:dyDescent="0.25">
      <c r="A1204" s="3">
        <v>41783.125</v>
      </c>
      <c r="B1204" s="2">
        <v>72.22</v>
      </c>
      <c r="C1204" s="2">
        <v>7.86</v>
      </c>
      <c r="D1204">
        <f t="shared" si="36"/>
        <v>567.64920000000006</v>
      </c>
      <c r="G1204" s="4">
        <v>41.112036128858627</v>
      </c>
      <c r="H1204">
        <f t="shared" si="37"/>
        <v>2969.11124922617</v>
      </c>
    </row>
    <row r="1205" spans="1:8" x14ac:dyDescent="0.25">
      <c r="A1205" s="3">
        <v>41783.166666666664</v>
      </c>
      <c r="B1205" s="2">
        <v>26.31</v>
      </c>
      <c r="C1205" s="2">
        <v>1.2</v>
      </c>
      <c r="D1205">
        <f t="shared" si="36"/>
        <v>31.571999999999996</v>
      </c>
      <c r="G1205" s="4">
        <v>41.107500917964579</v>
      </c>
      <c r="H1205">
        <f t="shared" si="37"/>
        <v>1081.5383491516479</v>
      </c>
    </row>
    <row r="1206" spans="1:8" x14ac:dyDescent="0.25">
      <c r="A1206" s="3">
        <v>41783.208333333336</v>
      </c>
      <c r="B1206" s="2">
        <v>57.24</v>
      </c>
      <c r="C1206" s="2">
        <v>2.83</v>
      </c>
      <c r="D1206">
        <f t="shared" si="36"/>
        <v>161.98920000000001</v>
      </c>
      <c r="G1206" s="4">
        <v>41.102967023286574</v>
      </c>
      <c r="H1206">
        <f t="shared" si="37"/>
        <v>2352.7338324129237</v>
      </c>
    </row>
    <row r="1207" spans="1:8" x14ac:dyDescent="0.25">
      <c r="A1207" s="3">
        <v>41783.25</v>
      </c>
      <c r="B1207" s="2">
        <v>7.84</v>
      </c>
      <c r="C1207" s="2">
        <v>6.57</v>
      </c>
      <c r="D1207">
        <f t="shared" si="36"/>
        <v>51.508800000000001</v>
      </c>
      <c r="G1207" s="4">
        <v>41.098434440962464</v>
      </c>
      <c r="H1207">
        <f t="shared" si="37"/>
        <v>322.21172601714574</v>
      </c>
    </row>
    <row r="1208" spans="1:8" x14ac:dyDescent="0.25">
      <c r="A1208" s="3">
        <v>41783.291666666664</v>
      </c>
      <c r="B1208" s="2">
        <v>69.16</v>
      </c>
      <c r="C1208" s="2">
        <v>3.14</v>
      </c>
      <c r="D1208">
        <f t="shared" si="36"/>
        <v>217.16239999999999</v>
      </c>
      <c r="G1208" s="4">
        <v>41.093903179153109</v>
      </c>
      <c r="H1208">
        <f t="shared" si="37"/>
        <v>2842.0543438702289</v>
      </c>
    </row>
    <row r="1209" spans="1:8" x14ac:dyDescent="0.25">
      <c r="A1209" s="3">
        <v>41783.333333333336</v>
      </c>
      <c r="B1209" s="2">
        <v>54.82</v>
      </c>
      <c r="C1209" s="2">
        <v>5.03</v>
      </c>
      <c r="D1209">
        <f t="shared" si="36"/>
        <v>275.74459999999999</v>
      </c>
      <c r="G1209" s="4">
        <v>41.089373231803329</v>
      </c>
      <c r="H1209">
        <f t="shared" si="37"/>
        <v>2252.5194405674583</v>
      </c>
    </row>
    <row r="1210" spans="1:8" x14ac:dyDescent="0.25">
      <c r="A1210" s="3">
        <v>41783.375</v>
      </c>
      <c r="B1210" s="2">
        <v>64.599999999999994</v>
      </c>
      <c r="C1210" s="2">
        <v>6.69</v>
      </c>
      <c r="D1210">
        <f t="shared" si="36"/>
        <v>432.17399999999998</v>
      </c>
      <c r="G1210" s="4">
        <v>41.084844609267059</v>
      </c>
      <c r="H1210">
        <f t="shared" si="37"/>
        <v>2654.0809617586519</v>
      </c>
    </row>
    <row r="1211" spans="1:8" x14ac:dyDescent="0.25">
      <c r="A1211" s="3">
        <v>41783.416666666664</v>
      </c>
      <c r="B1211" s="2">
        <v>48.1</v>
      </c>
      <c r="C1211" s="2">
        <v>3.31</v>
      </c>
      <c r="D1211">
        <f t="shared" si="36"/>
        <v>159.21100000000001</v>
      </c>
      <c r="G1211" s="4">
        <v>41.0803173117189</v>
      </c>
      <c r="H1211">
        <f t="shared" si="37"/>
        <v>1975.9632626936791</v>
      </c>
    </row>
    <row r="1212" spans="1:8" x14ac:dyDescent="0.25">
      <c r="A1212" s="3">
        <v>41783.458333333336</v>
      </c>
      <c r="B1212" s="2">
        <v>36.65</v>
      </c>
      <c r="C1212" s="2">
        <v>9.9600000000000009</v>
      </c>
      <c r="D1212">
        <f t="shared" si="36"/>
        <v>365.03399999999999</v>
      </c>
      <c r="G1212" s="4">
        <v>41.075791338809609</v>
      </c>
      <c r="H1212">
        <f t="shared" si="37"/>
        <v>1505.4277525673722</v>
      </c>
    </row>
    <row r="1213" spans="1:8" x14ac:dyDescent="0.25">
      <c r="A1213" s="3">
        <v>41783.5</v>
      </c>
      <c r="B1213" s="2">
        <v>66.56</v>
      </c>
      <c r="C1213" s="2">
        <v>0.2</v>
      </c>
      <c r="D1213">
        <f t="shared" si="36"/>
        <v>13.312000000000001</v>
      </c>
      <c r="G1213" s="4">
        <v>41.071266695099851</v>
      </c>
      <c r="H1213">
        <f t="shared" si="37"/>
        <v>2733.7035112258463</v>
      </c>
    </row>
    <row r="1214" spans="1:8" x14ac:dyDescent="0.25">
      <c r="A1214" s="3">
        <v>41783.541666666664</v>
      </c>
      <c r="B1214" s="2">
        <v>77.45</v>
      </c>
      <c r="C1214" s="2">
        <v>5.28</v>
      </c>
      <c r="D1214">
        <f t="shared" si="36"/>
        <v>408.93600000000004</v>
      </c>
      <c r="G1214" s="4">
        <v>41.066743382608024</v>
      </c>
      <c r="H1214">
        <f t="shared" si="37"/>
        <v>3180.6192749829916</v>
      </c>
    </row>
    <row r="1215" spans="1:8" x14ac:dyDescent="0.25">
      <c r="A1215" s="3">
        <v>41783.583333333336</v>
      </c>
      <c r="B1215" s="2">
        <v>40.08</v>
      </c>
      <c r="C1215" s="2">
        <v>6.46</v>
      </c>
      <c r="D1215">
        <f t="shared" si="36"/>
        <v>258.91679999999997</v>
      </c>
      <c r="G1215" s="4">
        <v>41.062221403265198</v>
      </c>
      <c r="H1215">
        <f t="shared" si="37"/>
        <v>1645.7738338428692</v>
      </c>
    </row>
    <row r="1216" spans="1:8" x14ac:dyDescent="0.25">
      <c r="A1216" s="3">
        <v>41783.625</v>
      </c>
      <c r="B1216" s="2">
        <v>29.77</v>
      </c>
      <c r="C1216" s="2">
        <v>4.0999999999999996</v>
      </c>
      <c r="D1216">
        <f t="shared" si="36"/>
        <v>122.05699999999999</v>
      </c>
      <c r="G1216" s="4">
        <v>41.057700759526334</v>
      </c>
      <c r="H1216">
        <f t="shared" si="37"/>
        <v>1222.2877516110989</v>
      </c>
    </row>
    <row r="1217" spans="1:8" x14ac:dyDescent="0.25">
      <c r="A1217" s="3">
        <v>41783.666666666664</v>
      </c>
      <c r="B1217" s="2">
        <v>19.559999999999999</v>
      </c>
      <c r="C1217" s="2">
        <v>0.8</v>
      </c>
      <c r="D1217">
        <f t="shared" si="36"/>
        <v>15.648</v>
      </c>
      <c r="G1217" s="4">
        <v>41.053181451042192</v>
      </c>
      <c r="H1217">
        <f t="shared" si="37"/>
        <v>803.00022918238528</v>
      </c>
    </row>
    <row r="1218" spans="1:8" x14ac:dyDescent="0.25">
      <c r="A1218" s="3">
        <v>41783.708333333336</v>
      </c>
      <c r="B1218" s="2">
        <v>17.989999999999998</v>
      </c>
      <c r="C1218" s="2">
        <v>2.64</v>
      </c>
      <c r="D1218">
        <f t="shared" ref="D1218:D1281" si="38">B1218*C1218</f>
        <v>47.493600000000001</v>
      </c>
      <c r="G1218" s="4">
        <v>41.048663488515921</v>
      </c>
      <c r="H1218">
        <f t="shared" ref="H1218:H1281" si="39">B1218*G1218</f>
        <v>738.46545615840137</v>
      </c>
    </row>
    <row r="1219" spans="1:8" x14ac:dyDescent="0.25">
      <c r="A1219" s="3">
        <v>41783.75</v>
      </c>
      <c r="B1219" s="2">
        <v>70.64</v>
      </c>
      <c r="C1219" s="2">
        <v>5.88</v>
      </c>
      <c r="D1219">
        <f t="shared" si="38"/>
        <v>415.36320000000001</v>
      </c>
      <c r="G1219" s="4">
        <v>41.044146863524695</v>
      </c>
      <c r="H1219">
        <f t="shared" si="39"/>
        <v>2899.3585344393846</v>
      </c>
    </row>
    <row r="1220" spans="1:8" x14ac:dyDescent="0.25">
      <c r="A1220" s="3">
        <v>41783.791666666664</v>
      </c>
      <c r="B1220" s="2">
        <v>9.49</v>
      </c>
      <c r="C1220" s="2">
        <v>5.95</v>
      </c>
      <c r="D1220">
        <f t="shared" si="38"/>
        <v>56.465500000000006</v>
      </c>
      <c r="G1220" s="4">
        <v>41.039631584491346</v>
      </c>
      <c r="H1220">
        <f t="shared" si="39"/>
        <v>389.4661037368229</v>
      </c>
    </row>
    <row r="1221" spans="1:8" x14ac:dyDescent="0.25">
      <c r="A1221" s="3">
        <v>41783.833333333336</v>
      </c>
      <c r="B1221" s="2">
        <v>68.3</v>
      </c>
      <c r="C1221" s="2">
        <v>8.94</v>
      </c>
      <c r="D1221">
        <f t="shared" si="38"/>
        <v>610.60199999999998</v>
      </c>
      <c r="G1221" s="4">
        <v>41.03511765141586</v>
      </c>
      <c r="H1221">
        <f t="shared" si="39"/>
        <v>2802.6985355917031</v>
      </c>
    </row>
    <row r="1222" spans="1:8" x14ac:dyDescent="0.25">
      <c r="A1222" s="3">
        <v>41783.875</v>
      </c>
      <c r="B1222" s="2">
        <v>7.53</v>
      </c>
      <c r="C1222" s="2">
        <v>8.2899999999999991</v>
      </c>
      <c r="D1222">
        <f t="shared" si="38"/>
        <v>62.423699999999997</v>
      </c>
      <c r="G1222" s="4">
        <v>41.030605070528054</v>
      </c>
      <c r="H1222">
        <f t="shared" si="39"/>
        <v>308.96045618107627</v>
      </c>
    </row>
    <row r="1223" spans="1:8" x14ac:dyDescent="0.25">
      <c r="A1223" s="3">
        <v>41783.916666666664</v>
      </c>
      <c r="B1223" s="2">
        <v>71.67</v>
      </c>
      <c r="C1223" s="2">
        <v>9.0299999999999994</v>
      </c>
      <c r="D1223">
        <f t="shared" si="38"/>
        <v>647.18009999999992</v>
      </c>
      <c r="G1223" s="4">
        <v>41.026093841915255</v>
      </c>
      <c r="H1223">
        <f t="shared" si="39"/>
        <v>2940.3401456500665</v>
      </c>
    </row>
    <row r="1224" spans="1:8" x14ac:dyDescent="0.25">
      <c r="A1224" s="3">
        <v>41783.958333333336</v>
      </c>
      <c r="B1224" s="2">
        <v>31.52</v>
      </c>
      <c r="C1224" s="2">
        <v>9.09</v>
      </c>
      <c r="D1224">
        <f t="shared" si="38"/>
        <v>286.51679999999999</v>
      </c>
      <c r="G1224" s="4">
        <v>41.021583961366026</v>
      </c>
      <c r="H1224">
        <f t="shared" si="39"/>
        <v>1293.0003264622571</v>
      </c>
    </row>
    <row r="1225" spans="1:8" x14ac:dyDescent="0.25">
      <c r="A1225" s="1">
        <v>41784</v>
      </c>
      <c r="B1225" s="2">
        <v>61.64</v>
      </c>
      <c r="C1225" s="2">
        <v>1.56</v>
      </c>
      <c r="D1225">
        <f t="shared" si="38"/>
        <v>96.1584</v>
      </c>
      <c r="G1225" s="4">
        <v>41.01707543949621</v>
      </c>
      <c r="H1225">
        <f t="shared" si="39"/>
        <v>2528.2925300905463</v>
      </c>
    </row>
    <row r="1226" spans="1:8" x14ac:dyDescent="0.25">
      <c r="A1226" s="3">
        <v>41784.041666666664</v>
      </c>
      <c r="B1226" s="2">
        <v>68.25</v>
      </c>
      <c r="C1226" s="2">
        <v>4.4800000000000004</v>
      </c>
      <c r="D1226">
        <f t="shared" si="38"/>
        <v>305.76000000000005</v>
      </c>
      <c r="G1226" s="4">
        <v>41.012568276043893</v>
      </c>
      <c r="H1226">
        <f t="shared" si="39"/>
        <v>2799.1077848399959</v>
      </c>
    </row>
    <row r="1227" spans="1:8" x14ac:dyDescent="0.25">
      <c r="A1227" s="3">
        <v>41784.083333333336</v>
      </c>
      <c r="B1227" s="2">
        <v>98.88</v>
      </c>
      <c r="C1227" s="2">
        <v>9.74</v>
      </c>
      <c r="D1227">
        <f t="shared" si="38"/>
        <v>963.09119999999996</v>
      </c>
      <c r="G1227" s="4">
        <v>41.008062473376704</v>
      </c>
      <c r="H1227">
        <f t="shared" si="39"/>
        <v>4054.8772173674884</v>
      </c>
    </row>
    <row r="1228" spans="1:8" x14ac:dyDescent="0.25">
      <c r="A1228" s="3">
        <v>41784.125</v>
      </c>
      <c r="B1228" s="2">
        <v>97.27</v>
      </c>
      <c r="C1228" s="2">
        <v>7.96</v>
      </c>
      <c r="D1228">
        <f t="shared" si="38"/>
        <v>774.26919999999996</v>
      </c>
      <c r="G1228" s="4">
        <v>41.003558037724453</v>
      </c>
      <c r="H1228">
        <f t="shared" si="39"/>
        <v>3988.4160903294573</v>
      </c>
    </row>
    <row r="1229" spans="1:8" x14ac:dyDescent="0.25">
      <c r="A1229" s="3">
        <v>41784.166666666664</v>
      </c>
      <c r="B1229" s="2">
        <v>88.17</v>
      </c>
      <c r="C1229" s="2">
        <v>3.85</v>
      </c>
      <c r="D1229">
        <f t="shared" si="38"/>
        <v>339.4545</v>
      </c>
      <c r="G1229" s="4">
        <v>40.999054960751636</v>
      </c>
      <c r="H1229">
        <f t="shared" si="39"/>
        <v>3614.8866758894719</v>
      </c>
    </row>
    <row r="1230" spans="1:8" x14ac:dyDescent="0.25">
      <c r="A1230" s="3">
        <v>41784.208333333336</v>
      </c>
      <c r="B1230" s="2">
        <v>81.89</v>
      </c>
      <c r="C1230" s="2">
        <v>3.61</v>
      </c>
      <c r="D1230">
        <f t="shared" si="38"/>
        <v>295.62290000000002</v>
      </c>
      <c r="G1230" s="4">
        <v>40.994553250531808</v>
      </c>
      <c r="H1230">
        <f t="shared" si="39"/>
        <v>3357.0439656860499</v>
      </c>
    </row>
    <row r="1231" spans="1:8" x14ac:dyDescent="0.25">
      <c r="A1231" s="3">
        <v>41784.25</v>
      </c>
      <c r="B1231" s="2">
        <v>60.66</v>
      </c>
      <c r="C1231" s="2">
        <v>6.83</v>
      </c>
      <c r="D1231">
        <f t="shared" si="38"/>
        <v>414.30779999999999</v>
      </c>
      <c r="G1231" s="4">
        <v>40.990052913905977</v>
      </c>
      <c r="H1231">
        <f t="shared" si="39"/>
        <v>2486.4566097575366</v>
      </c>
    </row>
    <row r="1232" spans="1:8" x14ac:dyDescent="0.25">
      <c r="A1232" s="3">
        <v>41784.291666666664</v>
      </c>
      <c r="B1232" s="2">
        <v>25.69</v>
      </c>
      <c r="C1232" s="2">
        <v>2.91</v>
      </c>
      <c r="D1232">
        <f t="shared" si="38"/>
        <v>74.757900000000006</v>
      </c>
      <c r="G1232" s="4">
        <v>40.985553950437591</v>
      </c>
      <c r="H1232">
        <f t="shared" si="39"/>
        <v>1052.9188809867417</v>
      </c>
    </row>
    <row r="1233" spans="1:8" x14ac:dyDescent="0.25">
      <c r="A1233" s="3">
        <v>41784.333333333336</v>
      </c>
      <c r="B1233" s="2">
        <v>95.89</v>
      </c>
      <c r="C1233" s="2">
        <v>6.86</v>
      </c>
      <c r="D1233">
        <f t="shared" si="38"/>
        <v>657.80540000000008</v>
      </c>
      <c r="G1233" s="4">
        <v>40.981056360563194</v>
      </c>
      <c r="H1233">
        <f t="shared" si="39"/>
        <v>3929.6734944144046</v>
      </c>
    </row>
    <row r="1234" spans="1:8" x14ac:dyDescent="0.25">
      <c r="A1234" s="3">
        <v>41784.375</v>
      </c>
      <c r="B1234" s="2">
        <v>81.31</v>
      </c>
      <c r="C1234" s="2">
        <v>0.28999999999999998</v>
      </c>
      <c r="D1234">
        <f t="shared" si="38"/>
        <v>23.579899999999999</v>
      </c>
      <c r="G1234" s="4">
        <v>40.976560145777306</v>
      </c>
      <c r="H1234">
        <f t="shared" si="39"/>
        <v>3331.8041054531527</v>
      </c>
    </row>
    <row r="1235" spans="1:8" x14ac:dyDescent="0.25">
      <c r="A1235" s="3">
        <v>41784.416666666664</v>
      </c>
      <c r="B1235" s="2">
        <v>34.69</v>
      </c>
      <c r="C1235" s="2">
        <v>6.7</v>
      </c>
      <c r="D1235">
        <f t="shared" si="38"/>
        <v>232.423</v>
      </c>
      <c r="G1235" s="4">
        <v>40.972065304672732</v>
      </c>
      <c r="H1235">
        <f t="shared" si="39"/>
        <v>1421.3209454190969</v>
      </c>
    </row>
    <row r="1236" spans="1:8" x14ac:dyDescent="0.25">
      <c r="A1236" s="3">
        <v>41784.458333333336</v>
      </c>
      <c r="B1236" s="2">
        <v>80.63</v>
      </c>
      <c r="C1236" s="2">
        <v>9.3000000000000007</v>
      </c>
      <c r="D1236">
        <f t="shared" si="38"/>
        <v>749.85900000000004</v>
      </c>
      <c r="G1236" s="4">
        <v>40.96757185558964</v>
      </c>
      <c r="H1236">
        <f t="shared" si="39"/>
        <v>3303.2153187161925</v>
      </c>
    </row>
    <row r="1237" spans="1:8" x14ac:dyDescent="0.25">
      <c r="A1237" s="3">
        <v>41784.5</v>
      </c>
      <c r="B1237" s="2">
        <v>63.89</v>
      </c>
      <c r="C1237" s="2">
        <v>6.5</v>
      </c>
      <c r="D1237">
        <f t="shared" si="38"/>
        <v>415.28500000000003</v>
      </c>
      <c r="G1237" s="4">
        <v>40.963079784311958</v>
      </c>
      <c r="H1237">
        <f t="shared" si="39"/>
        <v>2617.1311674196909</v>
      </c>
    </row>
    <row r="1238" spans="1:8" x14ac:dyDescent="0.25">
      <c r="A1238" s="3">
        <v>41784.541666666664</v>
      </c>
      <c r="B1238" s="2">
        <v>26.59</v>
      </c>
      <c r="C1238" s="2">
        <v>2.0499999999999998</v>
      </c>
      <c r="D1238">
        <f t="shared" si="38"/>
        <v>54.509499999999996</v>
      </c>
      <c r="G1238" s="4">
        <v>40.958589094701836</v>
      </c>
      <c r="H1238">
        <f t="shared" si="39"/>
        <v>1089.0888840281218</v>
      </c>
    </row>
    <row r="1239" spans="1:8" x14ac:dyDescent="0.25">
      <c r="A1239" s="3">
        <v>41784.583333333336</v>
      </c>
      <c r="B1239" s="2">
        <v>89.99</v>
      </c>
      <c r="C1239" s="2">
        <v>7.77</v>
      </c>
      <c r="D1239">
        <f t="shared" si="38"/>
        <v>699.2222999999999</v>
      </c>
      <c r="G1239" s="4">
        <v>40.954099797287832</v>
      </c>
      <c r="H1239">
        <f t="shared" si="39"/>
        <v>3685.4594407579316</v>
      </c>
    </row>
    <row r="1240" spans="1:8" x14ac:dyDescent="0.25">
      <c r="A1240" s="3">
        <v>41784.625</v>
      </c>
      <c r="B1240" s="2">
        <v>55.78</v>
      </c>
      <c r="C1240" s="2">
        <v>6.49</v>
      </c>
      <c r="D1240">
        <f t="shared" si="38"/>
        <v>362.01220000000001</v>
      </c>
      <c r="G1240" s="4">
        <v>40.949611894350262</v>
      </c>
      <c r="H1240">
        <f t="shared" si="39"/>
        <v>2284.1693514668577</v>
      </c>
    </row>
    <row r="1241" spans="1:8" x14ac:dyDescent="0.25">
      <c r="A1241" s="3">
        <v>41784.666666666664</v>
      </c>
      <c r="B1241" s="2">
        <v>15.89</v>
      </c>
      <c r="C1241" s="2">
        <v>1.42</v>
      </c>
      <c r="D1241">
        <f t="shared" si="38"/>
        <v>22.563800000000001</v>
      </c>
      <c r="G1241" s="4">
        <v>40.945125373342201</v>
      </c>
      <c r="H1241">
        <f t="shared" si="39"/>
        <v>650.61804218240763</v>
      </c>
    </row>
    <row r="1242" spans="1:8" x14ac:dyDescent="0.25">
      <c r="A1242" s="3">
        <v>41784.708333333336</v>
      </c>
      <c r="B1242" s="2">
        <v>47.39</v>
      </c>
      <c r="C1242" s="2">
        <v>2.4900000000000002</v>
      </c>
      <c r="D1242">
        <f t="shared" si="38"/>
        <v>118.00110000000001</v>
      </c>
      <c r="G1242" s="4">
        <v>40.940640252953067</v>
      </c>
      <c r="H1242">
        <f t="shared" si="39"/>
        <v>1940.1769415874458</v>
      </c>
    </row>
    <row r="1243" spans="1:8" x14ac:dyDescent="0.25">
      <c r="A1243" s="3">
        <v>41784.75</v>
      </c>
      <c r="B1243" s="2">
        <v>16.78</v>
      </c>
      <c r="C1243" s="2">
        <v>1.72</v>
      </c>
      <c r="D1243">
        <f t="shared" si="38"/>
        <v>28.861600000000003</v>
      </c>
      <c r="G1243" s="4">
        <v>40.936156531077167</v>
      </c>
      <c r="H1243">
        <f t="shared" si="39"/>
        <v>686.90870659147492</v>
      </c>
    </row>
    <row r="1244" spans="1:8" x14ac:dyDescent="0.25">
      <c r="A1244" s="3">
        <v>41784.791666666664</v>
      </c>
      <c r="B1244" s="2">
        <v>18.36</v>
      </c>
      <c r="C1244" s="2">
        <v>2.92</v>
      </c>
      <c r="D1244">
        <f t="shared" si="38"/>
        <v>53.611199999999997</v>
      </c>
      <c r="G1244" s="4">
        <v>40.93167420806374</v>
      </c>
      <c r="H1244">
        <f t="shared" si="39"/>
        <v>751.50553846005027</v>
      </c>
    </row>
    <row r="1245" spans="1:8" x14ac:dyDescent="0.25">
      <c r="A1245" s="3">
        <v>41784.833333333336</v>
      </c>
      <c r="B1245" s="2">
        <v>42.58</v>
      </c>
      <c r="C1245" s="2">
        <v>5.36</v>
      </c>
      <c r="D1245">
        <f t="shared" si="38"/>
        <v>228.22880000000001</v>
      </c>
      <c r="G1245" s="4">
        <v>40.927193283476228</v>
      </c>
      <c r="H1245">
        <f t="shared" si="39"/>
        <v>1742.6798900104177</v>
      </c>
    </row>
    <row r="1246" spans="1:8" x14ac:dyDescent="0.25">
      <c r="A1246" s="3">
        <v>41784.875</v>
      </c>
      <c r="B1246" s="2">
        <v>72.78</v>
      </c>
      <c r="C1246" s="2">
        <v>3.27</v>
      </c>
      <c r="D1246">
        <f t="shared" si="38"/>
        <v>237.9906</v>
      </c>
      <c r="G1246" s="4">
        <v>40.922713759769572</v>
      </c>
      <c r="H1246">
        <f t="shared" si="39"/>
        <v>2978.3551074360294</v>
      </c>
    </row>
    <row r="1247" spans="1:8" x14ac:dyDescent="0.25">
      <c r="A1247" s="3">
        <v>41784.916666666664</v>
      </c>
      <c r="B1247" s="2">
        <v>99.15</v>
      </c>
      <c r="C1247" s="2">
        <v>1.87</v>
      </c>
      <c r="D1247">
        <f t="shared" si="38"/>
        <v>185.41050000000001</v>
      </c>
      <c r="G1247" s="4">
        <v>40.918235647210395</v>
      </c>
      <c r="H1247">
        <f t="shared" si="39"/>
        <v>4057.0430644209109</v>
      </c>
    </row>
    <row r="1248" spans="1:8" x14ac:dyDescent="0.25">
      <c r="A1248" s="3">
        <v>41784.958333333336</v>
      </c>
      <c r="B1248" s="2">
        <v>15.94</v>
      </c>
      <c r="C1248" s="2">
        <v>0.64</v>
      </c>
      <c r="D1248">
        <f t="shared" si="38"/>
        <v>10.201599999999999</v>
      </c>
      <c r="G1248" s="4">
        <v>40.913758948166326</v>
      </c>
      <c r="H1248">
        <f t="shared" si="39"/>
        <v>652.16531763377122</v>
      </c>
    </row>
    <row r="1249" spans="1:8" x14ac:dyDescent="0.25">
      <c r="A1249" s="1">
        <v>41785</v>
      </c>
      <c r="B1249" s="2">
        <v>89.71</v>
      </c>
      <c r="C1249" s="2">
        <v>1.72</v>
      </c>
      <c r="D1249">
        <f t="shared" si="38"/>
        <v>154.30119999999999</v>
      </c>
      <c r="G1249" s="4">
        <v>40.90928364351138</v>
      </c>
      <c r="H1249">
        <f t="shared" si="39"/>
        <v>3669.9718356594058</v>
      </c>
    </row>
    <row r="1250" spans="1:8" x14ac:dyDescent="0.25">
      <c r="A1250" s="3">
        <v>41785.041666666664</v>
      </c>
      <c r="B1250" s="2">
        <v>49.02</v>
      </c>
      <c r="C1250" s="2">
        <v>0.18</v>
      </c>
      <c r="D1250">
        <f t="shared" si="38"/>
        <v>8.8236000000000008</v>
      </c>
      <c r="G1250" s="4">
        <v>40.904809766849553</v>
      </c>
      <c r="H1250">
        <f t="shared" si="39"/>
        <v>2005.1537747709651</v>
      </c>
    </row>
    <row r="1251" spans="1:8" x14ac:dyDescent="0.25">
      <c r="A1251" s="3">
        <v>41785.083333333336</v>
      </c>
      <c r="B1251" s="2">
        <v>2.66</v>
      </c>
      <c r="C1251" s="2">
        <v>2.54</v>
      </c>
      <c r="D1251">
        <f t="shared" si="38"/>
        <v>6.7564000000000002</v>
      </c>
      <c r="G1251" s="4">
        <v>40.900337303790138</v>
      </c>
      <c r="H1251">
        <f t="shared" si="39"/>
        <v>108.79489722808178</v>
      </c>
    </row>
    <row r="1252" spans="1:8" x14ac:dyDescent="0.25">
      <c r="A1252" s="3">
        <v>41785.125</v>
      </c>
      <c r="B1252" s="2">
        <v>94.15</v>
      </c>
      <c r="C1252" s="2">
        <v>4.6500000000000004</v>
      </c>
      <c r="D1252">
        <f t="shared" si="38"/>
        <v>437.79750000000007</v>
      </c>
      <c r="G1252" s="4">
        <v>40.8958662498598</v>
      </c>
      <c r="H1252">
        <f t="shared" si="39"/>
        <v>3850.3458074243003</v>
      </c>
    </row>
    <row r="1253" spans="1:8" x14ac:dyDescent="0.25">
      <c r="A1253" s="3">
        <v>41785.166666666664</v>
      </c>
      <c r="B1253" s="2">
        <v>92.13</v>
      </c>
      <c r="C1253" s="2">
        <v>2.58</v>
      </c>
      <c r="D1253">
        <f t="shared" si="38"/>
        <v>237.69540000000001</v>
      </c>
      <c r="G1253" s="4">
        <v>40.891396619623862</v>
      </c>
      <c r="H1253">
        <f t="shared" si="39"/>
        <v>3767.3243705659461</v>
      </c>
    </row>
    <row r="1254" spans="1:8" x14ac:dyDescent="0.25">
      <c r="A1254" s="3">
        <v>41785.208333333336</v>
      </c>
      <c r="B1254" s="2">
        <v>45.12</v>
      </c>
      <c r="C1254" s="2">
        <v>0.11</v>
      </c>
      <c r="D1254">
        <f t="shared" si="38"/>
        <v>4.9631999999999996</v>
      </c>
      <c r="G1254" s="4">
        <v>40.886928409394763</v>
      </c>
      <c r="H1254">
        <f t="shared" si="39"/>
        <v>1844.8182098318916</v>
      </c>
    </row>
    <row r="1255" spans="1:8" x14ac:dyDescent="0.25">
      <c r="A1255" s="3">
        <v>41785.25</v>
      </c>
      <c r="B1255" s="2">
        <v>63.71</v>
      </c>
      <c r="C1255" s="2">
        <v>5.0599999999999996</v>
      </c>
      <c r="D1255">
        <f t="shared" si="38"/>
        <v>322.37259999999998</v>
      </c>
      <c r="G1255" s="4">
        <v>40.882461627158797</v>
      </c>
      <c r="H1255">
        <f t="shared" si="39"/>
        <v>2604.621630266287</v>
      </c>
    </row>
    <row r="1256" spans="1:8" x14ac:dyDescent="0.25">
      <c r="A1256" s="3">
        <v>41785.291666666664</v>
      </c>
      <c r="B1256" s="2">
        <v>40.4</v>
      </c>
      <c r="C1256" s="2">
        <v>9.9600000000000009</v>
      </c>
      <c r="D1256">
        <f t="shared" si="38"/>
        <v>402.38400000000001</v>
      </c>
      <c r="G1256" s="4">
        <v>40.87799626879184</v>
      </c>
      <c r="H1256">
        <f t="shared" si="39"/>
        <v>1651.4710492591903</v>
      </c>
    </row>
    <row r="1257" spans="1:8" x14ac:dyDescent="0.25">
      <c r="A1257" s="3">
        <v>41785.333333333336</v>
      </c>
      <c r="B1257" s="2">
        <v>21.23</v>
      </c>
      <c r="C1257" s="2">
        <v>7.36</v>
      </c>
      <c r="D1257">
        <f t="shared" si="38"/>
        <v>156.25280000000001</v>
      </c>
      <c r="G1257" s="4">
        <v>40.873532336574236</v>
      </c>
      <c r="H1257">
        <f t="shared" si="39"/>
        <v>867.74509150547101</v>
      </c>
    </row>
    <row r="1258" spans="1:8" x14ac:dyDescent="0.25">
      <c r="A1258" s="3">
        <v>41785.375</v>
      </c>
      <c r="B1258" s="2">
        <v>83.25</v>
      </c>
      <c r="C1258" s="2">
        <v>0.18</v>
      </c>
      <c r="D1258">
        <f t="shared" si="38"/>
        <v>14.984999999999999</v>
      </c>
      <c r="G1258" s="4">
        <v>40.869069838754172</v>
      </c>
      <c r="H1258">
        <f t="shared" si="39"/>
        <v>3402.350064076285</v>
      </c>
    </row>
    <row r="1259" spans="1:8" x14ac:dyDescent="0.25">
      <c r="A1259" s="3">
        <v>41785.416666666664</v>
      </c>
      <c r="B1259" s="2">
        <v>53.33</v>
      </c>
      <c r="C1259" s="2">
        <v>2.2000000000000002</v>
      </c>
      <c r="D1259">
        <f t="shared" si="38"/>
        <v>117.32600000000001</v>
      </c>
      <c r="G1259" s="4">
        <v>40.864608777524687</v>
      </c>
      <c r="H1259">
        <f t="shared" si="39"/>
        <v>2179.3095861053916</v>
      </c>
    </row>
    <row r="1260" spans="1:8" x14ac:dyDescent="0.25">
      <c r="A1260" s="3">
        <v>41785.458333333336</v>
      </c>
      <c r="B1260" s="2">
        <v>8.1199999999999992</v>
      </c>
      <c r="C1260" s="2">
        <v>0.36</v>
      </c>
      <c r="D1260">
        <f t="shared" si="38"/>
        <v>2.9231999999999996</v>
      </c>
      <c r="G1260" s="4">
        <v>40.86014914235723</v>
      </c>
      <c r="H1260">
        <f t="shared" si="39"/>
        <v>331.78441103594065</v>
      </c>
    </row>
    <row r="1261" spans="1:8" x14ac:dyDescent="0.25">
      <c r="A1261" s="3">
        <v>41785.5</v>
      </c>
      <c r="B1261" s="2">
        <v>21.46</v>
      </c>
      <c r="C1261" s="2">
        <v>6.5</v>
      </c>
      <c r="D1261">
        <f t="shared" si="38"/>
        <v>139.49</v>
      </c>
      <c r="G1261" s="4">
        <v>40.855690949922852</v>
      </c>
      <c r="H1261">
        <f t="shared" si="39"/>
        <v>876.76312778534441</v>
      </c>
    </row>
    <row r="1262" spans="1:8" x14ac:dyDescent="0.25">
      <c r="A1262" s="3">
        <v>41785.541666666664</v>
      </c>
      <c r="B1262" s="2">
        <v>84.05</v>
      </c>
      <c r="C1262" s="2">
        <v>6.5</v>
      </c>
      <c r="D1262">
        <f t="shared" si="38"/>
        <v>546.32499999999993</v>
      </c>
      <c r="G1262" s="4">
        <v>40.851234200570779</v>
      </c>
      <c r="H1262">
        <f t="shared" si="39"/>
        <v>3433.546234557974</v>
      </c>
    </row>
    <row r="1263" spans="1:8" x14ac:dyDescent="0.25">
      <c r="A1263" s="3">
        <v>41785.583333333336</v>
      </c>
      <c r="B1263" s="2">
        <v>43.32</v>
      </c>
      <c r="C1263" s="2">
        <v>5.72</v>
      </c>
      <c r="D1263">
        <f t="shared" si="38"/>
        <v>247.79039999999998</v>
      </c>
      <c r="G1263" s="4">
        <v>40.84677888561626</v>
      </c>
      <c r="H1263">
        <f t="shared" si="39"/>
        <v>1769.4824613248963</v>
      </c>
    </row>
    <row r="1264" spans="1:8" x14ac:dyDescent="0.25">
      <c r="A1264" s="3">
        <v>41785.625</v>
      </c>
      <c r="B1264" s="2">
        <v>22.88</v>
      </c>
      <c r="C1264" s="2">
        <v>7.65</v>
      </c>
      <c r="D1264">
        <f t="shared" si="38"/>
        <v>175.03200000000001</v>
      </c>
      <c r="G1264" s="4">
        <v>40.842325021904941</v>
      </c>
      <c r="H1264">
        <f t="shared" si="39"/>
        <v>934.47239650118502</v>
      </c>
    </row>
    <row r="1265" spans="1:8" x14ac:dyDescent="0.25">
      <c r="A1265" s="3">
        <v>41785.666666666664</v>
      </c>
      <c r="B1265" s="2">
        <v>91.04</v>
      </c>
      <c r="C1265" s="2">
        <v>0.45</v>
      </c>
      <c r="D1265">
        <f t="shared" si="38"/>
        <v>40.968000000000004</v>
      </c>
      <c r="G1265" s="4">
        <v>40.837872599170225</v>
      </c>
      <c r="H1265">
        <f t="shared" si="39"/>
        <v>3717.8799214284577</v>
      </c>
    </row>
    <row r="1266" spans="1:8" x14ac:dyDescent="0.25">
      <c r="A1266" s="3">
        <v>41785.708333333336</v>
      </c>
      <c r="B1266" s="2">
        <v>82.85</v>
      </c>
      <c r="C1266" s="2">
        <v>5.93</v>
      </c>
      <c r="D1266">
        <f t="shared" si="38"/>
        <v>491.30049999999994</v>
      </c>
      <c r="G1266" s="4">
        <v>40.833421627504094</v>
      </c>
      <c r="H1266">
        <f t="shared" si="39"/>
        <v>3383.0489818387141</v>
      </c>
    </row>
    <row r="1267" spans="1:8" x14ac:dyDescent="0.25">
      <c r="A1267" s="3">
        <v>41785.75</v>
      </c>
      <c r="B1267" s="2">
        <v>71.44</v>
      </c>
      <c r="C1267" s="2">
        <v>1.72</v>
      </c>
      <c r="D1267">
        <f t="shared" si="38"/>
        <v>122.87679999999999</v>
      </c>
      <c r="G1267" s="4">
        <v>40.828972109448806</v>
      </c>
      <c r="H1267">
        <f t="shared" si="39"/>
        <v>2916.8217674990224</v>
      </c>
    </row>
    <row r="1268" spans="1:8" x14ac:dyDescent="0.25">
      <c r="A1268" s="3">
        <v>41785.791666666664</v>
      </c>
      <c r="B1268" s="2">
        <v>8.82</v>
      </c>
      <c r="C1268" s="2">
        <v>0.72</v>
      </c>
      <c r="D1268">
        <f t="shared" si="38"/>
        <v>6.3503999999999996</v>
      </c>
      <c r="G1268" s="4">
        <v>40.824524042811355</v>
      </c>
      <c r="H1268">
        <f t="shared" si="39"/>
        <v>360.07230205759618</v>
      </c>
    </row>
    <row r="1269" spans="1:8" x14ac:dyDescent="0.25">
      <c r="A1269" s="3">
        <v>41785.833333333336</v>
      </c>
      <c r="B1269" s="2">
        <v>95.13</v>
      </c>
      <c r="C1269" s="2">
        <v>0.43</v>
      </c>
      <c r="D1269">
        <f t="shared" si="38"/>
        <v>40.905899999999995</v>
      </c>
      <c r="G1269" s="4">
        <v>40.820077429260863</v>
      </c>
      <c r="H1269">
        <f t="shared" si="39"/>
        <v>3883.2139658455858</v>
      </c>
    </row>
    <row r="1270" spans="1:8" x14ac:dyDescent="0.25">
      <c r="A1270" s="3">
        <v>41785.875</v>
      </c>
      <c r="B1270" s="2">
        <v>39.9</v>
      </c>
      <c r="C1270" s="2">
        <v>2.67</v>
      </c>
      <c r="D1270">
        <f t="shared" si="38"/>
        <v>106.53299999999999</v>
      </c>
      <c r="G1270" s="4">
        <v>40.815632275725655</v>
      </c>
      <c r="H1270">
        <f t="shared" si="39"/>
        <v>1628.5437278014535</v>
      </c>
    </row>
    <row r="1271" spans="1:8" x14ac:dyDescent="0.25">
      <c r="A1271" s="3">
        <v>41785.916666666664</v>
      </c>
      <c r="B1271" s="2">
        <v>80.45</v>
      </c>
      <c r="C1271" s="2">
        <v>7.0000000000000007E-2</v>
      </c>
      <c r="D1271">
        <f t="shared" si="38"/>
        <v>5.6315000000000008</v>
      </c>
      <c r="G1271" s="4">
        <v>40.811188579838095</v>
      </c>
      <c r="H1271">
        <f t="shared" si="39"/>
        <v>3283.2601212479749</v>
      </c>
    </row>
    <row r="1272" spans="1:8" x14ac:dyDescent="0.25">
      <c r="A1272" s="3">
        <v>41785.958333333336</v>
      </c>
      <c r="B1272" s="2">
        <v>96.32</v>
      </c>
      <c r="C1272" s="2">
        <v>7.2</v>
      </c>
      <c r="D1272">
        <f t="shared" si="38"/>
        <v>693.50400000000002</v>
      </c>
      <c r="G1272" s="4">
        <v>40.806746354057779</v>
      </c>
      <c r="H1272">
        <f t="shared" si="39"/>
        <v>3930.5058088228452</v>
      </c>
    </row>
    <row r="1273" spans="1:8" x14ac:dyDescent="0.25">
      <c r="A1273" s="1">
        <v>41786</v>
      </c>
      <c r="B1273" s="2">
        <v>94.85</v>
      </c>
      <c r="C1273" s="2">
        <v>5.56</v>
      </c>
      <c r="D1273">
        <f t="shared" si="38"/>
        <v>527.36599999999999</v>
      </c>
      <c r="G1273" s="4">
        <v>40.802305588205414</v>
      </c>
      <c r="H1273">
        <f t="shared" si="39"/>
        <v>3870.0986850412833</v>
      </c>
    </row>
    <row r="1274" spans="1:8" x14ac:dyDescent="0.25">
      <c r="A1274" s="3">
        <v>41786.041666666664</v>
      </c>
      <c r="B1274" s="2">
        <v>86.01</v>
      </c>
      <c r="C1274" s="2">
        <v>7.79</v>
      </c>
      <c r="D1274">
        <f t="shared" si="38"/>
        <v>670.01790000000005</v>
      </c>
      <c r="G1274" s="4">
        <v>40.79786628631782</v>
      </c>
      <c r="H1274">
        <f t="shared" si="39"/>
        <v>3509.0244792861959</v>
      </c>
    </row>
    <row r="1275" spans="1:8" x14ac:dyDescent="0.25">
      <c r="A1275" s="3">
        <v>41786.083333333336</v>
      </c>
      <c r="B1275" s="2">
        <v>55.83</v>
      </c>
      <c r="C1275" s="2">
        <v>5.8</v>
      </c>
      <c r="D1275">
        <f t="shared" si="38"/>
        <v>323.81399999999996</v>
      </c>
      <c r="G1275" s="4">
        <v>40.793428454624788</v>
      </c>
      <c r="H1275">
        <f t="shared" si="39"/>
        <v>2277.4971106217017</v>
      </c>
    </row>
    <row r="1276" spans="1:8" x14ac:dyDescent="0.25">
      <c r="A1276" s="3">
        <v>41786.125</v>
      </c>
      <c r="B1276" s="2">
        <v>2.63</v>
      </c>
      <c r="C1276" s="2">
        <v>5.86</v>
      </c>
      <c r="D1276">
        <f t="shared" si="38"/>
        <v>15.411799999999999</v>
      </c>
      <c r="G1276" s="4">
        <v>40.788992093388252</v>
      </c>
      <c r="H1276">
        <f t="shared" si="39"/>
        <v>107.2750492056111</v>
      </c>
    </row>
    <row r="1277" spans="1:8" x14ac:dyDescent="0.25">
      <c r="A1277" s="3">
        <v>41786.166666666664</v>
      </c>
      <c r="B1277" s="2">
        <v>81.58</v>
      </c>
      <c r="C1277" s="2">
        <v>8.8800000000000008</v>
      </c>
      <c r="D1277">
        <f t="shared" si="38"/>
        <v>724.43040000000008</v>
      </c>
      <c r="G1277" s="4">
        <v>40.784557204277363</v>
      </c>
      <c r="H1277">
        <f t="shared" si="39"/>
        <v>3327.204176724947</v>
      </c>
    </row>
    <row r="1278" spans="1:8" x14ac:dyDescent="0.25">
      <c r="A1278" s="3">
        <v>41786.208333333336</v>
      </c>
      <c r="B1278" s="2">
        <v>67.58</v>
      </c>
      <c r="C1278" s="2">
        <v>8.18</v>
      </c>
      <c r="D1278">
        <f t="shared" si="38"/>
        <v>552.80439999999999</v>
      </c>
      <c r="G1278" s="4">
        <v>40.78012380246863</v>
      </c>
      <c r="H1278">
        <f t="shared" si="39"/>
        <v>2755.92076657083</v>
      </c>
    </row>
    <row r="1279" spans="1:8" x14ac:dyDescent="0.25">
      <c r="A1279" s="3">
        <v>41786.25</v>
      </c>
      <c r="B1279" s="2">
        <v>29.84</v>
      </c>
      <c r="C1279" s="2">
        <v>2.65</v>
      </c>
      <c r="D1279">
        <f t="shared" si="38"/>
        <v>79.075999999999993</v>
      </c>
      <c r="G1279" s="4">
        <v>40.775691868923374</v>
      </c>
      <c r="H1279">
        <f t="shared" si="39"/>
        <v>1216.7466453686734</v>
      </c>
    </row>
    <row r="1280" spans="1:8" x14ac:dyDescent="0.25">
      <c r="A1280" s="3">
        <v>41786.291666666664</v>
      </c>
      <c r="B1280" s="2">
        <v>87.48</v>
      </c>
      <c r="C1280" s="2">
        <v>9.02</v>
      </c>
      <c r="D1280">
        <f t="shared" si="38"/>
        <v>789.06960000000004</v>
      </c>
      <c r="G1280" s="4">
        <v>40.771261413995511</v>
      </c>
      <c r="H1280">
        <f t="shared" si="39"/>
        <v>3566.6699484963274</v>
      </c>
    </row>
    <row r="1281" spans="1:8" x14ac:dyDescent="0.25">
      <c r="A1281" s="3">
        <v>41786.333333333336</v>
      </c>
      <c r="B1281" s="2">
        <v>14.6</v>
      </c>
      <c r="C1281" s="2">
        <v>7.83</v>
      </c>
      <c r="D1281">
        <f t="shared" si="38"/>
        <v>114.318</v>
      </c>
      <c r="G1281" s="4">
        <v>40.766832444264082</v>
      </c>
      <c r="H1281">
        <f t="shared" si="39"/>
        <v>595.19575368625556</v>
      </c>
    </row>
    <row r="1282" spans="1:8" x14ac:dyDescent="0.25">
      <c r="A1282" s="3">
        <v>41786.375</v>
      </c>
      <c r="B1282" s="2">
        <v>71.28</v>
      </c>
      <c r="C1282" s="2">
        <v>6.94</v>
      </c>
      <c r="D1282">
        <f t="shared" ref="D1282:D1345" si="40">B1282*C1282</f>
        <v>494.68320000000006</v>
      </c>
      <c r="G1282" s="4">
        <v>40.762404959379865</v>
      </c>
      <c r="H1282">
        <f t="shared" ref="H1282:H1345" si="41">B1282*G1282</f>
        <v>2905.5442255045969</v>
      </c>
    </row>
    <row r="1283" spans="1:8" x14ac:dyDescent="0.25">
      <c r="A1283" s="3">
        <v>41786.416666666664</v>
      </c>
      <c r="B1283" s="2">
        <v>67.11</v>
      </c>
      <c r="C1283" s="2">
        <v>1.21</v>
      </c>
      <c r="D1283">
        <f t="shared" si="40"/>
        <v>81.203099999999992</v>
      </c>
      <c r="G1283" s="4">
        <v>40.75797895749907</v>
      </c>
      <c r="H1283">
        <f t="shared" si="41"/>
        <v>2735.2679678377626</v>
      </c>
    </row>
    <row r="1284" spans="1:8" x14ac:dyDescent="0.25">
      <c r="A1284" s="3">
        <v>41786.458333333336</v>
      </c>
      <c r="B1284" s="2">
        <v>35.659999999999997</v>
      </c>
      <c r="C1284" s="2">
        <v>4.53</v>
      </c>
      <c r="D1284">
        <f t="shared" si="40"/>
        <v>161.53979999999999</v>
      </c>
      <c r="G1284" s="4">
        <v>40.753554455380041</v>
      </c>
      <c r="H1284">
        <f t="shared" si="41"/>
        <v>1453.271751878852</v>
      </c>
    </row>
    <row r="1285" spans="1:8" x14ac:dyDescent="0.25">
      <c r="A1285" s="3">
        <v>41786.5</v>
      </c>
      <c r="B1285" s="2">
        <v>17.27</v>
      </c>
      <c r="C1285" s="2">
        <v>9.44</v>
      </c>
      <c r="D1285">
        <f t="shared" si="40"/>
        <v>163.02879999999999</v>
      </c>
      <c r="G1285" s="4">
        <v>40.749131432140345</v>
      </c>
      <c r="H1285">
        <f t="shared" si="41"/>
        <v>703.73749983306379</v>
      </c>
    </row>
    <row r="1286" spans="1:8" x14ac:dyDescent="0.25">
      <c r="A1286" s="3">
        <v>41786.541666666664</v>
      </c>
      <c r="B1286" s="2">
        <v>63.87</v>
      </c>
      <c r="C1286" s="2">
        <v>6.69</v>
      </c>
      <c r="D1286">
        <f t="shared" si="40"/>
        <v>427.2903</v>
      </c>
      <c r="G1286" s="4">
        <v>40.74470991699792</v>
      </c>
      <c r="H1286">
        <f t="shared" si="41"/>
        <v>2602.364622398657</v>
      </c>
    </row>
    <row r="1287" spans="1:8" x14ac:dyDescent="0.25">
      <c r="A1287" s="3">
        <v>41786.583333333336</v>
      </c>
      <c r="B1287" s="2">
        <v>17.09</v>
      </c>
      <c r="C1287" s="2">
        <v>4.21</v>
      </c>
      <c r="D1287">
        <f t="shared" si="40"/>
        <v>71.948899999999995</v>
      </c>
      <c r="G1287" s="4">
        <v>40.740289880647516</v>
      </c>
      <c r="H1287">
        <f t="shared" si="41"/>
        <v>696.25155406026602</v>
      </c>
    </row>
    <row r="1288" spans="1:8" x14ac:dyDescent="0.25">
      <c r="A1288" s="3">
        <v>41786.625</v>
      </c>
      <c r="B1288" s="2">
        <v>25.56</v>
      </c>
      <c r="C1288" s="2">
        <v>9.7799999999999994</v>
      </c>
      <c r="D1288">
        <f t="shared" si="40"/>
        <v>249.97679999999997</v>
      </c>
      <c r="G1288" s="4">
        <v>40.735871354500098</v>
      </c>
      <c r="H1288">
        <f t="shared" si="41"/>
        <v>1041.2088718210225</v>
      </c>
    </row>
    <row r="1289" spans="1:8" x14ac:dyDescent="0.25">
      <c r="A1289" s="3">
        <v>41786.666666666664</v>
      </c>
      <c r="B1289" s="2">
        <v>95.9</v>
      </c>
      <c r="C1289" s="2">
        <v>8.99</v>
      </c>
      <c r="D1289">
        <f t="shared" si="40"/>
        <v>862.14100000000008</v>
      </c>
      <c r="G1289" s="4">
        <v>40.73145432407766</v>
      </c>
      <c r="H1289">
        <f t="shared" si="41"/>
        <v>3906.1464696790476</v>
      </c>
    </row>
    <row r="1290" spans="1:8" x14ac:dyDescent="0.25">
      <c r="A1290" s="3">
        <v>41786.708333333336</v>
      </c>
      <c r="B1290" s="2">
        <v>67.55</v>
      </c>
      <c r="C1290" s="2">
        <v>1.03</v>
      </c>
      <c r="D1290">
        <f t="shared" si="40"/>
        <v>69.576499999999996</v>
      </c>
      <c r="G1290" s="4">
        <v>40.727038795522702</v>
      </c>
      <c r="H1290">
        <f t="shared" si="41"/>
        <v>2751.1114706375583</v>
      </c>
    </row>
    <row r="1291" spans="1:8" x14ac:dyDescent="0.25">
      <c r="A1291" s="3">
        <v>41786.75</v>
      </c>
      <c r="B1291" s="2">
        <v>95.98</v>
      </c>
      <c r="C1291" s="2">
        <v>5.72</v>
      </c>
      <c r="D1291">
        <f t="shared" si="40"/>
        <v>549.00559999999996</v>
      </c>
      <c r="G1291" s="4">
        <v>40.722624775152333</v>
      </c>
      <c r="H1291">
        <f t="shared" si="41"/>
        <v>3908.557525919121</v>
      </c>
    </row>
    <row r="1292" spans="1:8" x14ac:dyDescent="0.25">
      <c r="A1292" s="3">
        <v>41786.791666666664</v>
      </c>
      <c r="B1292" s="2">
        <v>19.29</v>
      </c>
      <c r="C1292" s="2">
        <v>5.58</v>
      </c>
      <c r="D1292">
        <f t="shared" si="40"/>
        <v>107.6382</v>
      </c>
      <c r="G1292" s="4">
        <v>40.718212258929768</v>
      </c>
      <c r="H1292">
        <f t="shared" si="41"/>
        <v>785.45431447475517</v>
      </c>
    </row>
    <row r="1293" spans="1:8" x14ac:dyDescent="0.25">
      <c r="A1293" s="3">
        <v>41786.833333333336</v>
      </c>
      <c r="B1293" s="2">
        <v>91.97</v>
      </c>
      <c r="C1293" s="2">
        <v>0.24</v>
      </c>
      <c r="D1293">
        <f t="shared" si="40"/>
        <v>22.072799999999997</v>
      </c>
      <c r="G1293" s="4">
        <v>40.713801257121609</v>
      </c>
      <c r="H1293">
        <f t="shared" si="41"/>
        <v>3744.4483016174745</v>
      </c>
    </row>
    <row r="1294" spans="1:8" x14ac:dyDescent="0.25">
      <c r="A1294" s="3">
        <v>41786.875</v>
      </c>
      <c r="B1294" s="2">
        <v>98.18</v>
      </c>
      <c r="C1294" s="2">
        <v>6.97</v>
      </c>
      <c r="D1294">
        <f t="shared" si="40"/>
        <v>684.31460000000004</v>
      </c>
      <c r="G1294" s="4">
        <v>40.709391759286632</v>
      </c>
      <c r="H1294">
        <f t="shared" si="41"/>
        <v>3996.8480829267619</v>
      </c>
    </row>
    <row r="1295" spans="1:8" x14ac:dyDescent="0.25">
      <c r="A1295" s="3">
        <v>41786.916666666664</v>
      </c>
      <c r="B1295" s="2">
        <v>13.5</v>
      </c>
      <c r="C1295" s="2">
        <v>3.05</v>
      </c>
      <c r="D1295">
        <f t="shared" si="40"/>
        <v>41.174999999999997</v>
      </c>
      <c r="G1295" s="4">
        <v>40.704983778321008</v>
      </c>
      <c r="H1295">
        <f t="shared" si="41"/>
        <v>549.51728100733362</v>
      </c>
    </row>
    <row r="1296" spans="1:8" x14ac:dyDescent="0.25">
      <c r="A1296" s="3">
        <v>41786.958333333336</v>
      </c>
      <c r="B1296" s="2">
        <v>13.8</v>
      </c>
      <c r="C1296" s="2">
        <v>0.28999999999999998</v>
      </c>
      <c r="D1296">
        <f t="shared" si="40"/>
        <v>4.0019999999999998</v>
      </c>
      <c r="G1296" s="4">
        <v>40.700577313875499</v>
      </c>
      <c r="H1296">
        <f t="shared" si="41"/>
        <v>561.66796693148194</v>
      </c>
    </row>
    <row r="1297" spans="1:8" x14ac:dyDescent="0.25">
      <c r="A1297" s="1">
        <v>41787</v>
      </c>
      <c r="B1297" s="2">
        <v>22.74</v>
      </c>
      <c r="C1297" s="2">
        <v>9.2899999999999991</v>
      </c>
      <c r="D1297">
        <f t="shared" si="40"/>
        <v>211.25459999999995</v>
      </c>
      <c r="G1297" s="4">
        <v>40.696172366037409</v>
      </c>
      <c r="H1297">
        <f t="shared" si="41"/>
        <v>925.43095960369067</v>
      </c>
    </row>
    <row r="1298" spans="1:8" x14ac:dyDescent="0.25">
      <c r="A1298" s="3">
        <v>41787.041666666664</v>
      </c>
      <c r="B1298" s="2">
        <v>92.66</v>
      </c>
      <c r="C1298" s="2">
        <v>8.89</v>
      </c>
      <c r="D1298">
        <f t="shared" si="40"/>
        <v>823.74739999999997</v>
      </c>
      <c r="G1298" s="4">
        <v>40.691768943404192</v>
      </c>
      <c r="H1298">
        <f t="shared" si="41"/>
        <v>3770.4993102958324</v>
      </c>
    </row>
    <row r="1299" spans="1:8" x14ac:dyDescent="0.25">
      <c r="A1299" s="3">
        <v>41787.083333333336</v>
      </c>
      <c r="B1299" s="2">
        <v>24.57</v>
      </c>
      <c r="C1299" s="2">
        <v>6.26</v>
      </c>
      <c r="D1299">
        <f t="shared" si="40"/>
        <v>153.8082</v>
      </c>
      <c r="G1299" s="4">
        <v>40.687367035272686</v>
      </c>
      <c r="H1299">
        <f t="shared" si="41"/>
        <v>999.68860805664985</v>
      </c>
    </row>
    <row r="1300" spans="1:8" x14ac:dyDescent="0.25">
      <c r="A1300" s="3">
        <v>41787.125</v>
      </c>
      <c r="B1300" s="2">
        <v>35.19</v>
      </c>
      <c r="C1300" s="2">
        <v>2.59</v>
      </c>
      <c r="D1300">
        <f t="shared" si="40"/>
        <v>91.142099999999985</v>
      </c>
      <c r="G1300" s="4">
        <v>40.682966658663169</v>
      </c>
      <c r="H1300">
        <f t="shared" si="41"/>
        <v>1431.6335967183568</v>
      </c>
    </row>
    <row r="1301" spans="1:8" x14ac:dyDescent="0.25">
      <c r="A1301" s="3">
        <v>41787.166666666664</v>
      </c>
      <c r="B1301" s="2">
        <v>71.540000000000006</v>
      </c>
      <c r="C1301" s="2">
        <v>7.62</v>
      </c>
      <c r="D1301">
        <f t="shared" si="40"/>
        <v>545.13480000000004</v>
      </c>
      <c r="G1301" s="4">
        <v>40.678567809102297</v>
      </c>
      <c r="H1301">
        <f t="shared" si="41"/>
        <v>2910.1447410631786</v>
      </c>
    </row>
    <row r="1302" spans="1:8" x14ac:dyDescent="0.25">
      <c r="A1302" s="3">
        <v>41787.208333333336</v>
      </c>
      <c r="B1302" s="2">
        <v>52.22</v>
      </c>
      <c r="C1302" s="2">
        <v>9.98</v>
      </c>
      <c r="D1302">
        <f t="shared" si="40"/>
        <v>521.15560000000005</v>
      </c>
      <c r="G1302" s="4">
        <v>40.674170484658987</v>
      </c>
      <c r="H1302">
        <f t="shared" si="41"/>
        <v>2124.0051827088923</v>
      </c>
    </row>
    <row r="1303" spans="1:8" x14ac:dyDescent="0.25">
      <c r="A1303" s="3">
        <v>41787.25</v>
      </c>
      <c r="B1303" s="2">
        <v>43.93</v>
      </c>
      <c r="C1303" s="2">
        <v>8.91</v>
      </c>
      <c r="D1303">
        <f t="shared" si="40"/>
        <v>391.41629999999998</v>
      </c>
      <c r="G1303" s="4">
        <v>40.669774691737665</v>
      </c>
      <c r="H1303">
        <f t="shared" si="41"/>
        <v>1786.6232022080355</v>
      </c>
    </row>
    <row r="1304" spans="1:8" x14ac:dyDescent="0.25">
      <c r="A1304" s="3">
        <v>41787.291666666664</v>
      </c>
      <c r="B1304" s="2">
        <v>73.239999999999995</v>
      </c>
      <c r="C1304" s="2">
        <v>6.19</v>
      </c>
      <c r="D1304">
        <f t="shared" si="40"/>
        <v>453.35559999999998</v>
      </c>
      <c r="G1304" s="4">
        <v>40.665380440604935</v>
      </c>
      <c r="H1304">
        <f t="shared" si="41"/>
        <v>2978.3324634699052</v>
      </c>
    </row>
    <row r="1305" spans="1:8" x14ac:dyDescent="0.25">
      <c r="A1305" s="3">
        <v>41787.333333333336</v>
      </c>
      <c r="B1305" s="2">
        <v>6.27</v>
      </c>
      <c r="C1305" s="2">
        <v>8.24</v>
      </c>
      <c r="D1305">
        <f t="shared" si="40"/>
        <v>51.6648</v>
      </c>
      <c r="G1305" s="4">
        <v>40.660987714589766</v>
      </c>
      <c r="H1305">
        <f t="shared" si="41"/>
        <v>254.94439297047782</v>
      </c>
    </row>
    <row r="1306" spans="1:8" x14ac:dyDescent="0.25">
      <c r="A1306" s="3">
        <v>41787.375</v>
      </c>
      <c r="B1306" s="2">
        <v>80.75</v>
      </c>
      <c r="C1306" s="2">
        <v>0.83</v>
      </c>
      <c r="D1306">
        <f t="shared" si="40"/>
        <v>67.022499999999994</v>
      </c>
      <c r="G1306" s="4">
        <v>40.656596530712427</v>
      </c>
      <c r="H1306">
        <f t="shared" si="41"/>
        <v>3283.0201698550286</v>
      </c>
    </row>
    <row r="1307" spans="1:8" x14ac:dyDescent="0.25">
      <c r="A1307" s="3">
        <v>41787.416666666664</v>
      </c>
      <c r="B1307" s="2">
        <v>95.96</v>
      </c>
      <c r="C1307" s="2">
        <v>2.78</v>
      </c>
      <c r="D1307">
        <f t="shared" si="40"/>
        <v>266.76879999999994</v>
      </c>
      <c r="G1307" s="4">
        <v>40.652206888623688</v>
      </c>
      <c r="H1307">
        <f t="shared" si="41"/>
        <v>3900.9857730323288</v>
      </c>
    </row>
    <row r="1308" spans="1:8" x14ac:dyDescent="0.25">
      <c r="A1308" s="3">
        <v>41787.458333333336</v>
      </c>
      <c r="B1308" s="2">
        <v>68.53</v>
      </c>
      <c r="C1308" s="2">
        <v>8.36</v>
      </c>
      <c r="D1308">
        <f t="shared" si="40"/>
        <v>572.91079999999999</v>
      </c>
      <c r="G1308" s="4">
        <v>40.647818790691169</v>
      </c>
      <c r="H1308">
        <f t="shared" si="41"/>
        <v>2785.5950217260656</v>
      </c>
    </row>
    <row r="1309" spans="1:8" x14ac:dyDescent="0.25">
      <c r="A1309" s="3">
        <v>41787.5</v>
      </c>
      <c r="B1309" s="2">
        <v>27.21</v>
      </c>
      <c r="C1309" s="2">
        <v>8.32</v>
      </c>
      <c r="D1309">
        <f t="shared" si="40"/>
        <v>226.38720000000001</v>
      </c>
      <c r="G1309" s="4">
        <v>40.643432236652949</v>
      </c>
      <c r="H1309">
        <f t="shared" si="41"/>
        <v>1105.9077911593267</v>
      </c>
    </row>
    <row r="1310" spans="1:8" x14ac:dyDescent="0.25">
      <c r="A1310" s="3">
        <v>41787.541666666664</v>
      </c>
      <c r="B1310" s="2">
        <v>89</v>
      </c>
      <c r="C1310" s="2">
        <v>3.51</v>
      </c>
      <c r="D1310">
        <f t="shared" si="40"/>
        <v>312.39</v>
      </c>
      <c r="G1310" s="4">
        <v>40.639047224752566</v>
      </c>
      <c r="H1310">
        <f t="shared" si="41"/>
        <v>3616.8752030029782</v>
      </c>
    </row>
    <row r="1311" spans="1:8" x14ac:dyDescent="0.25">
      <c r="A1311" s="3">
        <v>41787.583333333336</v>
      </c>
      <c r="B1311" s="2">
        <v>5.68</v>
      </c>
      <c r="C1311" s="2">
        <v>8.41</v>
      </c>
      <c r="D1311">
        <f t="shared" si="40"/>
        <v>47.768799999999999</v>
      </c>
      <c r="G1311" s="4">
        <v>40.634663769468027</v>
      </c>
      <c r="H1311">
        <f t="shared" si="41"/>
        <v>230.80489021057838</v>
      </c>
    </row>
    <row r="1312" spans="1:8" x14ac:dyDescent="0.25">
      <c r="A1312" s="3">
        <v>41787.625</v>
      </c>
      <c r="B1312" s="2">
        <v>66.680000000000007</v>
      </c>
      <c r="C1312" s="2">
        <v>3.55</v>
      </c>
      <c r="D1312">
        <f t="shared" si="40"/>
        <v>236.714</v>
      </c>
      <c r="G1312" s="4">
        <v>40.630281856234021</v>
      </c>
      <c r="H1312">
        <f t="shared" si="41"/>
        <v>2709.2271941736849</v>
      </c>
    </row>
    <row r="1313" spans="1:8" x14ac:dyDescent="0.25">
      <c r="A1313" s="3">
        <v>41787.666666666664</v>
      </c>
      <c r="B1313" s="2">
        <v>24.24</v>
      </c>
      <c r="C1313" s="2">
        <v>6.26</v>
      </c>
      <c r="D1313">
        <f t="shared" si="40"/>
        <v>151.74239999999998</v>
      </c>
      <c r="G1313" s="4">
        <v>40.625901508038687</v>
      </c>
      <c r="H1313">
        <f t="shared" si="41"/>
        <v>984.77185255485767</v>
      </c>
    </row>
    <row r="1314" spans="1:8" x14ac:dyDescent="0.25">
      <c r="A1314" s="3">
        <v>41787.708333333336</v>
      </c>
      <c r="B1314" s="2">
        <v>78.900000000000006</v>
      </c>
      <c r="C1314" s="2">
        <v>8.5299999999999994</v>
      </c>
      <c r="D1314">
        <f t="shared" si="40"/>
        <v>673.01700000000005</v>
      </c>
      <c r="G1314" s="4">
        <v>40.62152270812367</v>
      </c>
      <c r="H1314">
        <f t="shared" si="41"/>
        <v>3205.0381416709579</v>
      </c>
    </row>
    <row r="1315" spans="1:8" x14ac:dyDescent="0.25">
      <c r="A1315" s="3">
        <v>41787.75</v>
      </c>
      <c r="B1315" s="2">
        <v>69.930000000000007</v>
      </c>
      <c r="C1315" s="2">
        <v>7.66</v>
      </c>
      <c r="D1315">
        <f t="shared" si="40"/>
        <v>535.66380000000004</v>
      </c>
      <c r="G1315" s="4">
        <v>40.617145467104855</v>
      </c>
      <c r="H1315">
        <f t="shared" si="41"/>
        <v>2840.3569825146428</v>
      </c>
    </row>
    <row r="1316" spans="1:8" x14ac:dyDescent="0.25">
      <c r="A1316" s="3">
        <v>41787.791666666664</v>
      </c>
      <c r="B1316" s="2">
        <v>83.86</v>
      </c>
      <c r="C1316" s="2">
        <v>9</v>
      </c>
      <c r="D1316">
        <f t="shared" si="40"/>
        <v>754.74</v>
      </c>
      <c r="G1316" s="4">
        <v>40.612769788931672</v>
      </c>
      <c r="H1316">
        <f t="shared" si="41"/>
        <v>3405.78687449981</v>
      </c>
    </row>
    <row r="1317" spans="1:8" x14ac:dyDescent="0.25">
      <c r="A1317" s="3">
        <v>41787.833333333336</v>
      </c>
      <c r="B1317" s="2">
        <v>88.23</v>
      </c>
      <c r="C1317" s="2">
        <v>1.68</v>
      </c>
      <c r="D1317">
        <f t="shared" si="40"/>
        <v>148.22640000000001</v>
      </c>
      <c r="G1317" s="4">
        <v>40.608395669741988</v>
      </c>
      <c r="H1317">
        <f t="shared" si="41"/>
        <v>3582.8787499413356</v>
      </c>
    </row>
    <row r="1318" spans="1:8" x14ac:dyDescent="0.25">
      <c r="A1318" s="3">
        <v>41787.875</v>
      </c>
      <c r="B1318" s="2">
        <v>43.4</v>
      </c>
      <c r="C1318" s="2">
        <v>4.67</v>
      </c>
      <c r="D1318">
        <f t="shared" si="40"/>
        <v>202.678</v>
      </c>
      <c r="G1318" s="4">
        <v>40.604023117871307</v>
      </c>
      <c r="H1318">
        <f t="shared" si="41"/>
        <v>1762.2146033156146</v>
      </c>
    </row>
    <row r="1319" spans="1:8" x14ac:dyDescent="0.25">
      <c r="A1319" s="3">
        <v>41787.916666666664</v>
      </c>
      <c r="B1319" s="2">
        <v>67.87</v>
      </c>
      <c r="C1319" s="2">
        <v>0.52</v>
      </c>
      <c r="D1319">
        <f t="shared" si="40"/>
        <v>35.292400000000001</v>
      </c>
      <c r="G1319" s="4">
        <v>40.599652132970391</v>
      </c>
      <c r="H1319">
        <f t="shared" si="41"/>
        <v>2755.4983902647004</v>
      </c>
    </row>
    <row r="1320" spans="1:8" x14ac:dyDescent="0.25">
      <c r="A1320" s="3">
        <v>41787.958333333336</v>
      </c>
      <c r="B1320" s="2">
        <v>97.05</v>
      </c>
      <c r="C1320" s="2">
        <v>0.3</v>
      </c>
      <c r="D1320">
        <f t="shared" si="40"/>
        <v>29.114999999999998</v>
      </c>
      <c r="G1320" s="4">
        <v>40.595282717756113</v>
      </c>
      <c r="H1320">
        <f t="shared" si="41"/>
        <v>3939.7721877582308</v>
      </c>
    </row>
    <row r="1321" spans="1:8" x14ac:dyDescent="0.25">
      <c r="A1321" s="1">
        <v>41788</v>
      </c>
      <c r="B1321" s="2">
        <v>61.03</v>
      </c>
      <c r="C1321" s="2">
        <v>4.5999999999999996</v>
      </c>
      <c r="D1321">
        <f t="shared" si="40"/>
        <v>280.738</v>
      </c>
      <c r="G1321" s="4">
        <v>40.590914873635697</v>
      </c>
      <c r="H1321">
        <f t="shared" si="41"/>
        <v>2477.2635347379864</v>
      </c>
    </row>
    <row r="1322" spans="1:8" x14ac:dyDescent="0.25">
      <c r="A1322" s="3">
        <v>41788.041666666664</v>
      </c>
      <c r="B1322" s="2">
        <v>4.55</v>
      </c>
      <c r="C1322" s="2">
        <v>7.32</v>
      </c>
      <c r="D1322">
        <f t="shared" si="40"/>
        <v>33.305999999999997</v>
      </c>
      <c r="G1322" s="4">
        <v>40.586548599114614</v>
      </c>
      <c r="H1322">
        <f t="shared" si="41"/>
        <v>184.66879612597148</v>
      </c>
    </row>
    <row r="1323" spans="1:8" x14ac:dyDescent="0.25">
      <c r="A1323" s="3">
        <v>41788.083333333336</v>
      </c>
      <c r="B1323" s="2">
        <v>36.520000000000003</v>
      </c>
      <c r="C1323" s="2">
        <v>3.16</v>
      </c>
      <c r="D1323">
        <f t="shared" si="40"/>
        <v>115.40320000000001</v>
      </c>
      <c r="G1323" s="4">
        <v>40.582183904546774</v>
      </c>
      <c r="H1323">
        <f t="shared" si="41"/>
        <v>1482.0613561940484</v>
      </c>
    </row>
    <row r="1324" spans="1:8" x14ac:dyDescent="0.25">
      <c r="A1324" s="3">
        <v>41788.125</v>
      </c>
      <c r="B1324" s="2">
        <v>19.97</v>
      </c>
      <c r="C1324" s="2">
        <v>5.57</v>
      </c>
      <c r="D1324">
        <f t="shared" si="40"/>
        <v>111.2329</v>
      </c>
      <c r="G1324" s="4">
        <v>40.577820787564541</v>
      </c>
      <c r="H1324">
        <f t="shared" si="41"/>
        <v>810.3390811276638</v>
      </c>
    </row>
    <row r="1325" spans="1:8" x14ac:dyDescent="0.25">
      <c r="A1325" s="3">
        <v>41788.166666666664</v>
      </c>
      <c r="B1325" s="2">
        <v>91.39</v>
      </c>
      <c r="C1325" s="2">
        <v>3.03</v>
      </c>
      <c r="D1325">
        <f t="shared" si="40"/>
        <v>276.9117</v>
      </c>
      <c r="G1325" s="4">
        <v>40.573459250535542</v>
      </c>
      <c r="H1325">
        <f t="shared" si="41"/>
        <v>3708.0084409064434</v>
      </c>
    </row>
    <row r="1326" spans="1:8" x14ac:dyDescent="0.25">
      <c r="A1326" s="3">
        <v>41788.208333333336</v>
      </c>
      <c r="B1326" s="2">
        <v>77.069999999999993</v>
      </c>
      <c r="C1326" s="2">
        <v>4.92</v>
      </c>
      <c r="D1326">
        <f t="shared" si="40"/>
        <v>379.18439999999998</v>
      </c>
      <c r="G1326" s="4">
        <v>40.569099295652812</v>
      </c>
      <c r="H1326">
        <f t="shared" si="41"/>
        <v>3126.6604827159617</v>
      </c>
    </row>
    <row r="1327" spans="1:8" x14ac:dyDescent="0.25">
      <c r="A1327" s="3">
        <v>41788.25</v>
      </c>
      <c r="B1327" s="2">
        <v>77.59</v>
      </c>
      <c r="C1327" s="2">
        <v>9.5399999999999991</v>
      </c>
      <c r="D1327">
        <f t="shared" si="40"/>
        <v>740.20859999999993</v>
      </c>
      <c r="G1327" s="4">
        <v>40.564740920461389</v>
      </c>
      <c r="H1327">
        <f t="shared" si="41"/>
        <v>3147.4182480185991</v>
      </c>
    </row>
    <row r="1328" spans="1:8" x14ac:dyDescent="0.25">
      <c r="A1328" s="3">
        <v>41788.291666666664</v>
      </c>
      <c r="B1328" s="2">
        <v>97.96</v>
      </c>
      <c r="C1328" s="2">
        <v>4.38</v>
      </c>
      <c r="D1328">
        <f t="shared" si="40"/>
        <v>429.06479999999993</v>
      </c>
      <c r="G1328" s="4">
        <v>40.560384142068862</v>
      </c>
      <c r="H1328">
        <f t="shared" si="41"/>
        <v>3973.2952305570657</v>
      </c>
    </row>
    <row r="1329" spans="1:8" x14ac:dyDescent="0.25">
      <c r="A1329" s="3">
        <v>41788.333333333336</v>
      </c>
      <c r="B1329" s="2">
        <v>10.69</v>
      </c>
      <c r="C1329" s="2">
        <v>6.97</v>
      </c>
      <c r="D1329">
        <f t="shared" si="40"/>
        <v>74.509299999999996</v>
      </c>
      <c r="G1329" s="4">
        <v>40.556028950034012</v>
      </c>
      <c r="H1329">
        <f t="shared" si="41"/>
        <v>433.54394947586354</v>
      </c>
    </row>
    <row r="1330" spans="1:8" x14ac:dyDescent="0.25">
      <c r="A1330" s="3">
        <v>41788.375</v>
      </c>
      <c r="B1330" s="2">
        <v>79.59</v>
      </c>
      <c r="C1330" s="2">
        <v>3.71</v>
      </c>
      <c r="D1330">
        <f t="shared" si="40"/>
        <v>295.27890000000002</v>
      </c>
      <c r="G1330" s="4">
        <v>40.551675339796169</v>
      </c>
      <c r="H1330">
        <f t="shared" si="41"/>
        <v>3227.5078402943773</v>
      </c>
    </row>
    <row r="1331" spans="1:8" x14ac:dyDescent="0.25">
      <c r="A1331" s="3">
        <v>41788.416666666664</v>
      </c>
      <c r="B1331" s="2">
        <v>50.72</v>
      </c>
      <c r="C1331" s="2">
        <v>8.69</v>
      </c>
      <c r="D1331">
        <f t="shared" si="40"/>
        <v>440.75679999999994</v>
      </c>
      <c r="G1331" s="4">
        <v>40.547323330655956</v>
      </c>
      <c r="H1331">
        <f t="shared" si="41"/>
        <v>2056.56023933087</v>
      </c>
    </row>
    <row r="1332" spans="1:8" x14ac:dyDescent="0.25">
      <c r="A1332" s="3">
        <v>41788.458333333336</v>
      </c>
      <c r="B1332" s="2">
        <v>9.48</v>
      </c>
      <c r="C1332" s="2">
        <v>0.91</v>
      </c>
      <c r="D1332">
        <f t="shared" si="40"/>
        <v>8.6268000000000011</v>
      </c>
      <c r="G1332" s="4">
        <v>40.542972920333035</v>
      </c>
      <c r="H1332">
        <f t="shared" si="41"/>
        <v>384.3473832847572</v>
      </c>
    </row>
    <row r="1333" spans="1:8" x14ac:dyDescent="0.25">
      <c r="A1333" s="3">
        <v>41788.5</v>
      </c>
      <c r="B1333" s="2">
        <v>86.23</v>
      </c>
      <c r="C1333" s="2">
        <v>4.57</v>
      </c>
      <c r="D1333">
        <f t="shared" si="40"/>
        <v>394.07110000000006</v>
      </c>
      <c r="G1333" s="4">
        <v>40.538624100491887</v>
      </c>
      <c r="H1333">
        <f t="shared" si="41"/>
        <v>3495.6455561854154</v>
      </c>
    </row>
    <row r="1334" spans="1:8" x14ac:dyDescent="0.25">
      <c r="A1334" s="3">
        <v>41788.541666666664</v>
      </c>
      <c r="B1334" s="2">
        <v>87.73</v>
      </c>
      <c r="C1334" s="2">
        <v>8.9</v>
      </c>
      <c r="D1334">
        <f t="shared" si="40"/>
        <v>780.79700000000003</v>
      </c>
      <c r="G1334" s="4">
        <v>40.534276883679446</v>
      </c>
      <c r="H1334">
        <f t="shared" si="41"/>
        <v>3556.0721110051982</v>
      </c>
    </row>
    <row r="1335" spans="1:8" x14ac:dyDescent="0.25">
      <c r="A1335" s="3">
        <v>41788.583333333336</v>
      </c>
      <c r="B1335" s="2">
        <v>41.5</v>
      </c>
      <c r="C1335" s="2">
        <v>0.28999999999999998</v>
      </c>
      <c r="D1335">
        <f t="shared" si="40"/>
        <v>12.034999999999998</v>
      </c>
      <c r="G1335" s="4">
        <v>40.529931272088731</v>
      </c>
      <c r="H1335">
        <f t="shared" si="41"/>
        <v>1681.9921477916823</v>
      </c>
    </row>
    <row r="1336" spans="1:8" x14ac:dyDescent="0.25">
      <c r="A1336" s="3">
        <v>41788.625</v>
      </c>
      <c r="B1336" s="2">
        <v>62.84</v>
      </c>
      <c r="C1336" s="2">
        <v>6.14</v>
      </c>
      <c r="D1336">
        <f t="shared" si="40"/>
        <v>385.83760000000001</v>
      </c>
      <c r="G1336" s="4">
        <v>40.525587259315309</v>
      </c>
      <c r="H1336">
        <f t="shared" si="41"/>
        <v>2546.627903375374</v>
      </c>
    </row>
    <row r="1337" spans="1:8" x14ac:dyDescent="0.25">
      <c r="A1337" s="3">
        <v>41788.666666666664</v>
      </c>
      <c r="B1337" s="2">
        <v>15.65</v>
      </c>
      <c r="C1337" s="2">
        <v>6.73</v>
      </c>
      <c r="D1337">
        <f t="shared" si="40"/>
        <v>105.32450000000001</v>
      </c>
      <c r="G1337" s="4">
        <v>40.521244853782001</v>
      </c>
      <c r="H1337">
        <f t="shared" si="41"/>
        <v>634.15748196168829</v>
      </c>
    </row>
    <row r="1338" spans="1:8" x14ac:dyDescent="0.25">
      <c r="A1338" s="3">
        <v>41788.708333333336</v>
      </c>
      <c r="B1338" s="2">
        <v>60.41</v>
      </c>
      <c r="C1338" s="2">
        <v>1.7</v>
      </c>
      <c r="D1338">
        <f t="shared" si="40"/>
        <v>102.69699999999999</v>
      </c>
      <c r="G1338" s="4">
        <v>40.516904061980554</v>
      </c>
      <c r="H1338">
        <f t="shared" si="41"/>
        <v>2447.6261743842451</v>
      </c>
    </row>
    <row r="1339" spans="1:8" x14ac:dyDescent="0.25">
      <c r="A1339" s="3">
        <v>41788.75</v>
      </c>
      <c r="B1339" s="2">
        <v>17.62</v>
      </c>
      <c r="C1339" s="2">
        <v>7.51</v>
      </c>
      <c r="D1339">
        <f t="shared" si="40"/>
        <v>132.3262</v>
      </c>
      <c r="G1339" s="4">
        <v>40.512564873295119</v>
      </c>
      <c r="H1339">
        <f t="shared" si="41"/>
        <v>713.83139306746</v>
      </c>
    </row>
    <row r="1340" spans="1:8" x14ac:dyDescent="0.25">
      <c r="A1340" s="3">
        <v>41788.791666666664</v>
      </c>
      <c r="B1340" s="2">
        <v>10.65</v>
      </c>
      <c r="C1340" s="2">
        <v>2.2599999999999998</v>
      </c>
      <c r="D1340">
        <f t="shared" si="40"/>
        <v>24.068999999999999</v>
      </c>
      <c r="G1340" s="4">
        <v>40.508227308608156</v>
      </c>
      <c r="H1340">
        <f t="shared" si="41"/>
        <v>431.41262083667687</v>
      </c>
    </row>
    <row r="1341" spans="1:8" x14ac:dyDescent="0.25">
      <c r="A1341" s="3">
        <v>41788.833333333336</v>
      </c>
      <c r="B1341" s="2">
        <v>74.05</v>
      </c>
      <c r="C1341" s="2">
        <v>4.07</v>
      </c>
      <c r="D1341">
        <f t="shared" si="40"/>
        <v>301.38350000000003</v>
      </c>
      <c r="G1341" s="4">
        <v>40.503891351335923</v>
      </c>
      <c r="H1341">
        <f t="shared" si="41"/>
        <v>2999.3131545664251</v>
      </c>
    </row>
    <row r="1342" spans="1:8" x14ac:dyDescent="0.25">
      <c r="A1342" s="3">
        <v>41788.875</v>
      </c>
      <c r="B1342" s="2">
        <v>77.14</v>
      </c>
      <c r="C1342" s="2">
        <v>3.77</v>
      </c>
      <c r="D1342">
        <f t="shared" si="40"/>
        <v>290.81779999999998</v>
      </c>
      <c r="G1342" s="4">
        <v>40.499557011745047</v>
      </c>
      <c r="H1342">
        <f t="shared" si="41"/>
        <v>3124.135827886013</v>
      </c>
    </row>
    <row r="1343" spans="1:8" x14ac:dyDescent="0.25">
      <c r="A1343" s="3">
        <v>41788.916666666664</v>
      </c>
      <c r="B1343" s="2">
        <v>13.92</v>
      </c>
      <c r="C1343" s="2">
        <v>7.19</v>
      </c>
      <c r="D1343">
        <f t="shared" si="40"/>
        <v>100.0848</v>
      </c>
      <c r="G1343" s="4">
        <v>40.495224294483464</v>
      </c>
      <c r="H1343">
        <f t="shared" si="41"/>
        <v>563.69352217920982</v>
      </c>
    </row>
    <row r="1344" spans="1:8" x14ac:dyDescent="0.25">
      <c r="A1344" s="3">
        <v>41788.958333333336</v>
      </c>
      <c r="B1344" s="2">
        <v>13.93</v>
      </c>
      <c r="C1344" s="2">
        <v>0.06</v>
      </c>
      <c r="D1344">
        <f t="shared" si="40"/>
        <v>0.83579999999999999</v>
      </c>
      <c r="G1344" s="4">
        <v>40.490893196834314</v>
      </c>
      <c r="H1344">
        <f t="shared" si="41"/>
        <v>564.03814223190193</v>
      </c>
    </row>
    <row r="1345" spans="1:8" x14ac:dyDescent="0.25">
      <c r="A1345" s="1">
        <v>41789</v>
      </c>
      <c r="B1345" s="2">
        <v>91.53</v>
      </c>
      <c r="C1345" s="2">
        <v>2.13</v>
      </c>
      <c r="D1345">
        <f t="shared" si="40"/>
        <v>194.9589</v>
      </c>
      <c r="G1345" s="4">
        <v>40.486563725551264</v>
      </c>
      <c r="H1345">
        <f t="shared" si="41"/>
        <v>3705.7351777997073</v>
      </c>
    </row>
    <row r="1346" spans="1:8" x14ac:dyDescent="0.25">
      <c r="A1346" s="3">
        <v>41789.041666666664</v>
      </c>
      <c r="B1346" s="2">
        <v>26.83</v>
      </c>
      <c r="C1346" s="2">
        <v>1.77</v>
      </c>
      <c r="D1346">
        <f t="shared" ref="D1346:D1409" si="42">B1346*C1346</f>
        <v>47.489100000000001</v>
      </c>
      <c r="G1346" s="4">
        <v>40.482235878528599</v>
      </c>
      <c r="H1346">
        <f t="shared" ref="H1346:H1409" si="43">B1346*G1346</f>
        <v>1086.1383886209223</v>
      </c>
    </row>
    <row r="1347" spans="1:8" x14ac:dyDescent="0.25">
      <c r="A1347" s="3">
        <v>41789.083333333336</v>
      </c>
      <c r="B1347" s="2">
        <v>7.14</v>
      </c>
      <c r="C1347" s="2">
        <v>0.57999999999999996</v>
      </c>
      <c r="D1347">
        <f t="shared" si="42"/>
        <v>4.1411999999999995</v>
      </c>
      <c r="G1347" s="4">
        <v>40.477909661996151</v>
      </c>
      <c r="H1347">
        <f t="shared" si="43"/>
        <v>289.01227498665253</v>
      </c>
    </row>
    <row r="1348" spans="1:8" x14ac:dyDescent="0.25">
      <c r="A1348" s="3">
        <v>41789.125</v>
      </c>
      <c r="B1348" s="2">
        <v>27.9</v>
      </c>
      <c r="C1348" s="2">
        <v>5.81</v>
      </c>
      <c r="D1348">
        <f t="shared" si="42"/>
        <v>162.09899999999999</v>
      </c>
      <c r="G1348" s="4">
        <v>40.473585077972295</v>
      </c>
      <c r="H1348">
        <f t="shared" si="43"/>
        <v>1129.2130236754269</v>
      </c>
    </row>
    <row r="1349" spans="1:8" x14ac:dyDescent="0.25">
      <c r="A1349" s="3">
        <v>41789.166666666664</v>
      </c>
      <c r="B1349" s="2">
        <v>18.28</v>
      </c>
      <c r="C1349" s="2">
        <v>2.41</v>
      </c>
      <c r="D1349">
        <f t="shared" si="42"/>
        <v>44.054800000000007</v>
      </c>
      <c r="G1349" s="4">
        <v>40.469262120139909</v>
      </c>
      <c r="H1349">
        <f t="shared" si="43"/>
        <v>739.77811155615757</v>
      </c>
    </row>
    <row r="1350" spans="1:8" x14ac:dyDescent="0.25">
      <c r="A1350" s="3">
        <v>41789.208333333336</v>
      </c>
      <c r="B1350" s="2">
        <v>54.64</v>
      </c>
      <c r="C1350" s="2">
        <v>0.7</v>
      </c>
      <c r="D1350">
        <f t="shared" si="42"/>
        <v>38.247999999999998</v>
      </c>
      <c r="G1350" s="4">
        <v>40.464940799114864</v>
      </c>
      <c r="H1350">
        <f t="shared" si="43"/>
        <v>2211.0043652636364</v>
      </c>
    </row>
    <row r="1351" spans="1:8" x14ac:dyDescent="0.25">
      <c r="A1351" s="3">
        <v>41789.25</v>
      </c>
      <c r="B1351" s="2">
        <v>47.23</v>
      </c>
      <c r="C1351" s="2">
        <v>1.61</v>
      </c>
      <c r="D1351">
        <f t="shared" si="42"/>
        <v>76.040300000000002</v>
      </c>
      <c r="G1351" s="4">
        <v>40.460621121476187</v>
      </c>
      <c r="H1351">
        <f t="shared" si="43"/>
        <v>1910.9551355673202</v>
      </c>
    </row>
    <row r="1352" spans="1:8" x14ac:dyDescent="0.25">
      <c r="A1352" s="3">
        <v>41789.291666666664</v>
      </c>
      <c r="B1352" s="2">
        <v>25.54</v>
      </c>
      <c r="C1352" s="2">
        <v>7.38</v>
      </c>
      <c r="D1352">
        <f t="shared" si="42"/>
        <v>188.48519999999999</v>
      </c>
      <c r="G1352" s="4">
        <v>40.456303078189883</v>
      </c>
      <c r="H1352">
        <f t="shared" si="43"/>
        <v>1033.2539806169696</v>
      </c>
    </row>
    <row r="1353" spans="1:8" x14ac:dyDescent="0.25">
      <c r="A1353" s="3">
        <v>41789.333333333336</v>
      </c>
      <c r="B1353" s="2">
        <v>64.2</v>
      </c>
      <c r="C1353" s="2">
        <v>8.61</v>
      </c>
      <c r="D1353">
        <f t="shared" si="42"/>
        <v>552.76199999999994</v>
      </c>
      <c r="G1353" s="4">
        <v>40.451986680395649</v>
      </c>
      <c r="H1353">
        <f t="shared" si="43"/>
        <v>2597.0175448814007</v>
      </c>
    </row>
    <row r="1354" spans="1:8" x14ac:dyDescent="0.25">
      <c r="A1354" s="3">
        <v>41789.375</v>
      </c>
      <c r="B1354" s="2">
        <v>62.02</v>
      </c>
      <c r="C1354" s="2">
        <v>2.67</v>
      </c>
      <c r="D1354">
        <f t="shared" si="42"/>
        <v>165.5934</v>
      </c>
      <c r="G1354" s="4">
        <v>40.447671917128417</v>
      </c>
      <c r="H1354">
        <f t="shared" si="43"/>
        <v>2508.5646123003044</v>
      </c>
    </row>
    <row r="1355" spans="1:8" x14ac:dyDescent="0.25">
      <c r="A1355" s="3">
        <v>41789.416666666664</v>
      </c>
      <c r="B1355" s="2">
        <v>52.53</v>
      </c>
      <c r="C1355" s="2">
        <v>9.42</v>
      </c>
      <c r="D1355">
        <f t="shared" si="42"/>
        <v>494.83260000000001</v>
      </c>
      <c r="G1355" s="4">
        <v>40.443358807514166</v>
      </c>
      <c r="H1355">
        <f t="shared" si="43"/>
        <v>2124.4896381587191</v>
      </c>
    </row>
    <row r="1356" spans="1:8" x14ac:dyDescent="0.25">
      <c r="A1356" s="3">
        <v>41789.458333333336</v>
      </c>
      <c r="B1356" s="2">
        <v>81.13</v>
      </c>
      <c r="C1356" s="2">
        <v>3.73</v>
      </c>
      <c r="D1356">
        <f t="shared" si="42"/>
        <v>302.61489999999998</v>
      </c>
      <c r="G1356" s="4">
        <v>40.43904734742879</v>
      </c>
      <c r="H1356">
        <f t="shared" si="43"/>
        <v>3280.8199112968978</v>
      </c>
    </row>
    <row r="1357" spans="1:8" x14ac:dyDescent="0.25">
      <c r="A1357" s="3">
        <v>41789.5</v>
      </c>
      <c r="B1357" s="2">
        <v>55.32</v>
      </c>
      <c r="C1357" s="2">
        <v>0.13</v>
      </c>
      <c r="D1357">
        <f t="shared" si="42"/>
        <v>7.1916000000000002</v>
      </c>
      <c r="G1357" s="4">
        <v>40.434737532573557</v>
      </c>
      <c r="H1357">
        <f t="shared" si="43"/>
        <v>2236.8496803019693</v>
      </c>
    </row>
    <row r="1358" spans="1:8" x14ac:dyDescent="0.25">
      <c r="A1358" s="3">
        <v>41789.541666666664</v>
      </c>
      <c r="B1358" s="2">
        <v>69.34</v>
      </c>
      <c r="C1358" s="2">
        <v>8.99</v>
      </c>
      <c r="D1358">
        <f t="shared" si="42"/>
        <v>623.36660000000006</v>
      </c>
      <c r="G1358" s="4">
        <v>40.430429373477004</v>
      </c>
      <c r="H1358">
        <f t="shared" si="43"/>
        <v>2803.4459727568956</v>
      </c>
    </row>
    <row r="1359" spans="1:8" x14ac:dyDescent="0.25">
      <c r="A1359" s="3">
        <v>41789.583333333336</v>
      </c>
      <c r="B1359" s="2">
        <v>59.34</v>
      </c>
      <c r="C1359" s="2">
        <v>1.94</v>
      </c>
      <c r="D1359">
        <f t="shared" si="42"/>
        <v>115.11960000000001</v>
      </c>
      <c r="G1359" s="4">
        <v>40.42612286812075</v>
      </c>
      <c r="H1359">
        <f t="shared" si="43"/>
        <v>2398.8861309942854</v>
      </c>
    </row>
    <row r="1360" spans="1:8" x14ac:dyDescent="0.25">
      <c r="A1360" s="3">
        <v>41789.625</v>
      </c>
      <c r="B1360" s="2">
        <v>47.4</v>
      </c>
      <c r="C1360" s="2">
        <v>9.16</v>
      </c>
      <c r="D1360">
        <f t="shared" si="42"/>
        <v>434.18399999999997</v>
      </c>
      <c r="G1360" s="4">
        <v>40.421818016242838</v>
      </c>
      <c r="H1360">
        <f t="shared" si="43"/>
        <v>1915.9941739699104</v>
      </c>
    </row>
    <row r="1361" spans="1:8" x14ac:dyDescent="0.25">
      <c r="A1361" s="3">
        <v>41789.666666666664</v>
      </c>
      <c r="B1361" s="2">
        <v>73.540000000000006</v>
      </c>
      <c r="C1361" s="2">
        <v>6.56</v>
      </c>
      <c r="D1361">
        <f t="shared" si="42"/>
        <v>482.42240000000004</v>
      </c>
      <c r="G1361" s="4">
        <v>40.417514830739464</v>
      </c>
      <c r="H1361">
        <f t="shared" si="43"/>
        <v>2972.3040406525806</v>
      </c>
    </row>
    <row r="1362" spans="1:8" x14ac:dyDescent="0.25">
      <c r="A1362" s="3">
        <v>41789.708333333336</v>
      </c>
      <c r="B1362" s="2">
        <v>83.32</v>
      </c>
      <c r="C1362" s="2">
        <v>1.3</v>
      </c>
      <c r="D1362">
        <f t="shared" si="42"/>
        <v>108.31599999999999</v>
      </c>
      <c r="G1362" s="4">
        <v>40.413213299063678</v>
      </c>
      <c r="H1362">
        <f t="shared" si="43"/>
        <v>3367.2289320779855</v>
      </c>
    </row>
    <row r="1363" spans="1:8" x14ac:dyDescent="0.25">
      <c r="A1363" s="3">
        <v>41789.75</v>
      </c>
      <c r="B1363" s="2">
        <v>16.77</v>
      </c>
      <c r="C1363" s="2">
        <v>1.33</v>
      </c>
      <c r="D1363">
        <f t="shared" si="42"/>
        <v>22.304100000000002</v>
      </c>
      <c r="G1363" s="4">
        <v>40.408913435606202</v>
      </c>
      <c r="H1363">
        <f t="shared" si="43"/>
        <v>677.65747831511601</v>
      </c>
    </row>
    <row r="1364" spans="1:8" x14ac:dyDescent="0.25">
      <c r="A1364" s="3">
        <v>41789.791666666664</v>
      </c>
      <c r="B1364" s="2">
        <v>9.6</v>
      </c>
      <c r="C1364" s="2">
        <v>1.57</v>
      </c>
      <c r="D1364">
        <f t="shared" si="42"/>
        <v>15.071999999999999</v>
      </c>
      <c r="G1364" s="4">
        <v>40.404615234311827</v>
      </c>
      <c r="H1364">
        <f t="shared" si="43"/>
        <v>387.88430624939355</v>
      </c>
    </row>
    <row r="1365" spans="1:8" x14ac:dyDescent="0.25">
      <c r="A1365" s="3">
        <v>41789.833333333336</v>
      </c>
      <c r="B1365" s="2">
        <v>49.83</v>
      </c>
      <c r="C1365" s="2">
        <v>2.65</v>
      </c>
      <c r="D1365">
        <f t="shared" si="42"/>
        <v>132.04949999999999</v>
      </c>
      <c r="G1365" s="4">
        <v>40.400318703603403</v>
      </c>
      <c r="H1365">
        <f t="shared" si="43"/>
        <v>2013.1478810005576</v>
      </c>
    </row>
    <row r="1366" spans="1:8" x14ac:dyDescent="0.25">
      <c r="A1366" s="3">
        <v>41789.875</v>
      </c>
      <c r="B1366" s="2">
        <v>50.08</v>
      </c>
      <c r="C1366" s="2">
        <v>4.04</v>
      </c>
      <c r="D1366">
        <f t="shared" si="42"/>
        <v>202.32319999999999</v>
      </c>
      <c r="G1366" s="4">
        <v>40.396023839182192</v>
      </c>
      <c r="H1366">
        <f t="shared" si="43"/>
        <v>2023.032873866244</v>
      </c>
    </row>
    <row r="1367" spans="1:8" x14ac:dyDescent="0.25">
      <c r="A1367" s="3">
        <v>41789.916666666664</v>
      </c>
      <c r="B1367" s="2">
        <v>68.19</v>
      </c>
      <c r="C1367" s="2">
        <v>6.68</v>
      </c>
      <c r="D1367">
        <f t="shared" si="42"/>
        <v>455.50919999999996</v>
      </c>
      <c r="G1367" s="4">
        <v>40.391730651489418</v>
      </c>
      <c r="H1367">
        <f t="shared" si="43"/>
        <v>2754.3121131250632</v>
      </c>
    </row>
    <row r="1368" spans="1:8" x14ac:dyDescent="0.25">
      <c r="A1368" s="3">
        <v>41789.958333333336</v>
      </c>
      <c r="B1368" s="2">
        <v>45.88</v>
      </c>
      <c r="C1368" s="2">
        <v>3.63</v>
      </c>
      <c r="D1368">
        <f t="shared" si="42"/>
        <v>166.5444</v>
      </c>
      <c r="G1368" s="4">
        <v>40.387439134382575</v>
      </c>
      <c r="H1368">
        <f t="shared" si="43"/>
        <v>1852.9757074854726</v>
      </c>
    </row>
    <row r="1369" spans="1:8" x14ac:dyDescent="0.25">
      <c r="A1369" s="1">
        <v>41790</v>
      </c>
      <c r="B1369" s="2">
        <v>14.35</v>
      </c>
      <c r="C1369" s="2">
        <v>5.08</v>
      </c>
      <c r="D1369">
        <f t="shared" si="42"/>
        <v>72.897999999999996</v>
      </c>
      <c r="G1369" s="4">
        <v>40.383149294266119</v>
      </c>
      <c r="H1369">
        <f t="shared" si="43"/>
        <v>579.49819237271879</v>
      </c>
    </row>
    <row r="1370" spans="1:8" x14ac:dyDescent="0.25">
      <c r="A1370" s="3">
        <v>41790.041666666664</v>
      </c>
      <c r="B1370" s="2">
        <v>72.83</v>
      </c>
      <c r="C1370" s="2">
        <v>5.04</v>
      </c>
      <c r="D1370">
        <f t="shared" si="42"/>
        <v>367.06319999999999</v>
      </c>
      <c r="G1370" s="4">
        <v>40.378861132896489</v>
      </c>
      <c r="H1370">
        <f t="shared" si="43"/>
        <v>2940.7924563088513</v>
      </c>
    </row>
    <row r="1371" spans="1:8" x14ac:dyDescent="0.25">
      <c r="A1371" s="3">
        <v>41790.083333333336</v>
      </c>
      <c r="B1371" s="2">
        <v>45.17</v>
      </c>
      <c r="C1371" s="2">
        <v>8.73</v>
      </c>
      <c r="D1371">
        <f t="shared" si="42"/>
        <v>394.33410000000003</v>
      </c>
      <c r="G1371" s="4">
        <v>40.374574654834348</v>
      </c>
      <c r="H1371">
        <f t="shared" si="43"/>
        <v>1823.7195371588675</v>
      </c>
    </row>
    <row r="1372" spans="1:8" x14ac:dyDescent="0.25">
      <c r="A1372" s="3">
        <v>41790.125</v>
      </c>
      <c r="B1372" s="2">
        <v>2.61</v>
      </c>
      <c r="C1372" s="2">
        <v>9.32</v>
      </c>
      <c r="D1372">
        <f t="shared" si="42"/>
        <v>24.325199999999999</v>
      </c>
      <c r="G1372" s="4">
        <v>40.370289857712066</v>
      </c>
      <c r="H1372">
        <f t="shared" si="43"/>
        <v>105.36645652862849</v>
      </c>
    </row>
    <row r="1373" spans="1:8" x14ac:dyDescent="0.25">
      <c r="A1373" s="3">
        <v>41790.166666666664</v>
      </c>
      <c r="B1373" s="2">
        <v>19.18</v>
      </c>
      <c r="C1373" s="2">
        <v>3.48</v>
      </c>
      <c r="D1373">
        <f t="shared" si="42"/>
        <v>66.746399999999994</v>
      </c>
      <c r="G1373" s="4">
        <v>40.366006743897273</v>
      </c>
      <c r="H1373">
        <f t="shared" si="43"/>
        <v>774.22000934794971</v>
      </c>
    </row>
    <row r="1374" spans="1:8" x14ac:dyDescent="0.25">
      <c r="A1374" s="3">
        <v>41790.208333333336</v>
      </c>
      <c r="B1374" s="2">
        <v>54.51</v>
      </c>
      <c r="C1374" s="2">
        <v>1.55</v>
      </c>
      <c r="D1374">
        <f t="shared" si="42"/>
        <v>84.490499999999997</v>
      </c>
      <c r="G1374" s="4">
        <v>40.361725319619779</v>
      </c>
      <c r="H1374">
        <f t="shared" si="43"/>
        <v>2200.1176471724739</v>
      </c>
    </row>
    <row r="1375" spans="1:8" x14ac:dyDescent="0.25">
      <c r="A1375" s="3">
        <v>41790.25</v>
      </c>
      <c r="B1375" s="2">
        <v>45.29</v>
      </c>
      <c r="C1375" s="2">
        <v>6.25</v>
      </c>
      <c r="D1375">
        <f t="shared" si="42"/>
        <v>283.0625</v>
      </c>
      <c r="G1375" s="4">
        <v>40.357445580406235</v>
      </c>
      <c r="H1375">
        <f t="shared" si="43"/>
        <v>1827.7887103365983</v>
      </c>
    </row>
    <row r="1376" spans="1:8" x14ac:dyDescent="0.25">
      <c r="A1376" s="3">
        <v>41790.291666666664</v>
      </c>
      <c r="B1376" s="2">
        <v>75.790000000000006</v>
      </c>
      <c r="C1376" s="2">
        <v>5.85</v>
      </c>
      <c r="D1376">
        <f t="shared" si="42"/>
        <v>443.37150000000003</v>
      </c>
      <c r="G1376" s="4">
        <v>40.353167535028724</v>
      </c>
      <c r="H1376">
        <f t="shared" si="43"/>
        <v>3058.3665674798272</v>
      </c>
    </row>
    <row r="1377" spans="1:8" x14ac:dyDescent="0.25">
      <c r="A1377" s="3">
        <v>41790.333333333336</v>
      </c>
      <c r="B1377" s="2">
        <v>21.56</v>
      </c>
      <c r="C1377" s="2">
        <v>6.68</v>
      </c>
      <c r="D1377">
        <f t="shared" si="42"/>
        <v>144.02079999999998</v>
      </c>
      <c r="G1377" s="4">
        <v>40.348891187611329</v>
      </c>
      <c r="H1377">
        <f t="shared" si="43"/>
        <v>869.92209400490026</v>
      </c>
    </row>
    <row r="1378" spans="1:8" x14ac:dyDescent="0.25">
      <c r="A1378" s="3">
        <v>41790.375</v>
      </c>
      <c r="B1378" s="2">
        <v>46.61</v>
      </c>
      <c r="C1378" s="2">
        <v>7.17</v>
      </c>
      <c r="D1378">
        <f t="shared" si="42"/>
        <v>334.19369999999998</v>
      </c>
      <c r="G1378" s="4">
        <v>40.344616533855351</v>
      </c>
      <c r="H1378">
        <f t="shared" si="43"/>
        <v>1880.4625766429979</v>
      </c>
    </row>
    <row r="1379" spans="1:8" x14ac:dyDescent="0.25">
      <c r="A1379" s="3">
        <v>41790.416666666664</v>
      </c>
      <c r="B1379" s="2">
        <v>75.099999999999994</v>
      </c>
      <c r="C1379" s="2">
        <v>9.25</v>
      </c>
      <c r="D1379">
        <f t="shared" si="42"/>
        <v>694.67499999999995</v>
      </c>
      <c r="G1379" s="4">
        <v>40.34034357586647</v>
      </c>
      <c r="H1379">
        <f t="shared" si="43"/>
        <v>3029.5598025475715</v>
      </c>
    </row>
    <row r="1380" spans="1:8" x14ac:dyDescent="0.25">
      <c r="A1380" s="3">
        <v>41790.458333333336</v>
      </c>
      <c r="B1380" s="2">
        <v>53.45</v>
      </c>
      <c r="C1380" s="2">
        <v>0.33</v>
      </c>
      <c r="D1380">
        <f t="shared" si="42"/>
        <v>17.638500000000001</v>
      </c>
      <c r="G1380" s="4">
        <v>40.336072318030737</v>
      </c>
      <c r="H1380">
        <f t="shared" si="43"/>
        <v>2155.9630653987429</v>
      </c>
    </row>
    <row r="1381" spans="1:8" x14ac:dyDescent="0.25">
      <c r="A1381" s="3">
        <v>41790.5</v>
      </c>
      <c r="B1381" s="2">
        <v>57.74</v>
      </c>
      <c r="C1381" s="2">
        <v>6.8</v>
      </c>
      <c r="D1381">
        <f t="shared" si="42"/>
        <v>392.63200000000001</v>
      </c>
      <c r="G1381" s="4">
        <v>40.331802764384932</v>
      </c>
      <c r="H1381">
        <f t="shared" si="43"/>
        <v>2328.7582916155861</v>
      </c>
    </row>
    <row r="1382" spans="1:8" x14ac:dyDescent="0.25">
      <c r="A1382" s="3">
        <v>41790.541666666664</v>
      </c>
      <c r="B1382" s="2">
        <v>2.98</v>
      </c>
      <c r="C1382" s="2">
        <v>8.19</v>
      </c>
      <c r="D1382">
        <f t="shared" si="42"/>
        <v>24.406199999999998</v>
      </c>
      <c r="G1382" s="4">
        <v>40.327534917034782</v>
      </c>
      <c r="H1382">
        <f t="shared" si="43"/>
        <v>120.17605405276365</v>
      </c>
    </row>
    <row r="1383" spans="1:8" x14ac:dyDescent="0.25">
      <c r="A1383" s="3">
        <v>41790.583333333336</v>
      </c>
      <c r="B1383" s="2">
        <v>26.68</v>
      </c>
      <c r="C1383" s="2">
        <v>5.23</v>
      </c>
      <c r="D1383">
        <f t="shared" si="42"/>
        <v>139.53640000000001</v>
      </c>
      <c r="G1383" s="4">
        <v>40.323268769837767</v>
      </c>
      <c r="H1383">
        <f t="shared" si="43"/>
        <v>1075.8248107792717</v>
      </c>
    </row>
    <row r="1384" spans="1:8" x14ac:dyDescent="0.25">
      <c r="A1384" s="3">
        <v>41790.625</v>
      </c>
      <c r="B1384" s="2">
        <v>46.1</v>
      </c>
      <c r="C1384" s="2">
        <v>9.09</v>
      </c>
      <c r="D1384">
        <f t="shared" si="42"/>
        <v>419.04899999999998</v>
      </c>
      <c r="G1384" s="4">
        <v>40.319004335253524</v>
      </c>
      <c r="H1384">
        <f t="shared" si="43"/>
        <v>1858.7060998551876</v>
      </c>
    </row>
    <row r="1385" spans="1:8" x14ac:dyDescent="0.25">
      <c r="A1385" s="3">
        <v>41790.666666666664</v>
      </c>
      <c r="B1385" s="2">
        <v>22.79</v>
      </c>
      <c r="C1385" s="2">
        <v>7.95</v>
      </c>
      <c r="D1385">
        <f t="shared" si="42"/>
        <v>181.18049999999999</v>
      </c>
      <c r="G1385" s="4">
        <v>40.314741617580758</v>
      </c>
      <c r="H1385">
        <f t="shared" si="43"/>
        <v>918.7729614646654</v>
      </c>
    </row>
    <row r="1386" spans="1:8" x14ac:dyDescent="0.25">
      <c r="A1386" s="3">
        <v>41790.708333333336</v>
      </c>
      <c r="B1386" s="2">
        <v>30.43</v>
      </c>
      <c r="C1386" s="2">
        <v>4.4800000000000004</v>
      </c>
      <c r="D1386">
        <f t="shared" si="42"/>
        <v>136.32640000000001</v>
      </c>
      <c r="G1386" s="4">
        <v>40.310480602079537</v>
      </c>
      <c r="H1386">
        <f t="shared" si="43"/>
        <v>1226.6479247212803</v>
      </c>
    </row>
    <row r="1387" spans="1:8" x14ac:dyDescent="0.25">
      <c r="A1387" s="3">
        <v>41790.75</v>
      </c>
      <c r="B1387" s="2">
        <v>14.25</v>
      </c>
      <c r="C1387" s="2">
        <v>8.92</v>
      </c>
      <c r="D1387">
        <f t="shared" si="42"/>
        <v>127.11</v>
      </c>
      <c r="G1387" s="4">
        <v>40.306221309719604</v>
      </c>
      <c r="H1387">
        <f t="shared" si="43"/>
        <v>574.36365366350435</v>
      </c>
    </row>
    <row r="1388" spans="1:8" x14ac:dyDescent="0.25">
      <c r="A1388" s="3">
        <v>41790.791666666664</v>
      </c>
      <c r="B1388" s="2">
        <v>1.2</v>
      </c>
      <c r="C1388" s="2">
        <v>7.29</v>
      </c>
      <c r="D1388">
        <f t="shared" si="42"/>
        <v>8.7479999999999993</v>
      </c>
      <c r="G1388" s="4">
        <v>40.301963727954046</v>
      </c>
      <c r="H1388">
        <f t="shared" si="43"/>
        <v>48.362356473544857</v>
      </c>
    </row>
    <row r="1389" spans="1:8" x14ac:dyDescent="0.25">
      <c r="A1389" s="3">
        <v>41790.833333333336</v>
      </c>
      <c r="B1389" s="2">
        <v>79.39</v>
      </c>
      <c r="C1389" s="2">
        <v>9.8800000000000008</v>
      </c>
      <c r="D1389">
        <f t="shared" si="42"/>
        <v>784.37320000000011</v>
      </c>
      <c r="G1389" s="4">
        <v>40.297707875734211</v>
      </c>
      <c r="H1389">
        <f t="shared" si="43"/>
        <v>3199.235028254539</v>
      </c>
    </row>
    <row r="1390" spans="1:8" x14ac:dyDescent="0.25">
      <c r="A1390" s="3">
        <v>41790.875</v>
      </c>
      <c r="B1390" s="2">
        <v>98.21</v>
      </c>
      <c r="C1390" s="2">
        <v>3.01</v>
      </c>
      <c r="D1390">
        <f t="shared" si="42"/>
        <v>295.61209999999994</v>
      </c>
      <c r="G1390" s="4">
        <v>40.293453732090356</v>
      </c>
      <c r="H1390">
        <f t="shared" si="43"/>
        <v>3957.2200910285937</v>
      </c>
    </row>
    <row r="1391" spans="1:8" x14ac:dyDescent="0.25">
      <c r="A1391" s="3">
        <v>41790.916666666664</v>
      </c>
      <c r="B1391" s="2">
        <v>31.45</v>
      </c>
      <c r="C1391" s="2">
        <v>3.37</v>
      </c>
      <c r="D1391">
        <f t="shared" si="42"/>
        <v>105.98650000000001</v>
      </c>
      <c r="G1391" s="4">
        <v>40.289201324047404</v>
      </c>
      <c r="H1391">
        <f t="shared" si="43"/>
        <v>1267.0953816412909</v>
      </c>
    </row>
    <row r="1392" spans="1:8" x14ac:dyDescent="0.25">
      <c r="A1392" s="3">
        <v>41790.958333333336</v>
      </c>
      <c r="B1392" s="2">
        <v>7.76</v>
      </c>
      <c r="C1392" s="2">
        <v>8.89</v>
      </c>
      <c r="D1392">
        <f t="shared" si="42"/>
        <v>68.986400000000003</v>
      </c>
      <c r="G1392" s="4">
        <v>40.284950637476591</v>
      </c>
      <c r="H1392">
        <f t="shared" si="43"/>
        <v>312.61121694681833</v>
      </c>
    </row>
    <row r="1393" spans="1:8" x14ac:dyDescent="0.25">
      <c r="A1393" s="1">
        <v>41791</v>
      </c>
      <c r="B1393" s="2">
        <v>20.34</v>
      </c>
      <c r="C1393" s="2">
        <v>7.41</v>
      </c>
      <c r="D1393">
        <f t="shared" si="42"/>
        <v>150.71940000000001</v>
      </c>
      <c r="G1393" s="4">
        <v>40.280701678083879</v>
      </c>
      <c r="H1393">
        <f t="shared" si="43"/>
        <v>819.30947213222612</v>
      </c>
    </row>
    <row r="1394" spans="1:8" x14ac:dyDescent="0.25">
      <c r="A1394" s="3">
        <v>41791.041666666664</v>
      </c>
      <c r="B1394" s="2">
        <v>90.25</v>
      </c>
      <c r="C1394" s="2">
        <v>3.16</v>
      </c>
      <c r="D1394">
        <f t="shared" si="42"/>
        <v>285.19</v>
      </c>
      <c r="G1394" s="4">
        <v>40.276454450429902</v>
      </c>
      <c r="H1394">
        <f t="shared" si="43"/>
        <v>3634.9500141512985</v>
      </c>
    </row>
    <row r="1395" spans="1:8" x14ac:dyDescent="0.25">
      <c r="A1395" s="3">
        <v>41791.083333333336</v>
      </c>
      <c r="B1395" s="2">
        <v>8.01</v>
      </c>
      <c r="C1395" s="2">
        <v>4.68</v>
      </c>
      <c r="D1395">
        <f t="shared" si="42"/>
        <v>37.486799999999995</v>
      </c>
      <c r="G1395" s="4">
        <v>40.272208956445752</v>
      </c>
      <c r="H1395">
        <f t="shared" si="43"/>
        <v>322.58039374113048</v>
      </c>
    </row>
    <row r="1396" spans="1:8" x14ac:dyDescent="0.25">
      <c r="A1396" s="3">
        <v>41791.125</v>
      </c>
      <c r="B1396" s="2">
        <v>29.43</v>
      </c>
      <c r="C1396" s="2">
        <v>5.92</v>
      </c>
      <c r="D1396">
        <f t="shared" si="42"/>
        <v>174.22559999999999</v>
      </c>
      <c r="G1396" s="4">
        <v>40.26796519209465</v>
      </c>
      <c r="H1396">
        <f t="shared" si="43"/>
        <v>1185.0862156033456</v>
      </c>
    </row>
    <row r="1397" spans="1:8" x14ac:dyDescent="0.25">
      <c r="A1397" s="3">
        <v>41791.166666666664</v>
      </c>
      <c r="B1397" s="2">
        <v>10.27</v>
      </c>
      <c r="C1397" s="2">
        <v>8.61</v>
      </c>
      <c r="D1397">
        <f t="shared" si="42"/>
        <v>88.424699999999987</v>
      </c>
      <c r="G1397" s="4">
        <v>40.263723174134924</v>
      </c>
      <c r="H1397">
        <f t="shared" si="43"/>
        <v>413.50843699836565</v>
      </c>
    </row>
    <row r="1398" spans="1:8" x14ac:dyDescent="0.25">
      <c r="A1398" s="3">
        <v>41791.208333333336</v>
      </c>
      <c r="B1398" s="2">
        <v>90.37</v>
      </c>
      <c r="C1398" s="2">
        <v>3.99</v>
      </c>
      <c r="D1398">
        <f t="shared" si="42"/>
        <v>360.57630000000006</v>
      </c>
      <c r="G1398" s="4">
        <v>40.25948288159681</v>
      </c>
      <c r="H1398">
        <f t="shared" si="43"/>
        <v>3638.2494680099039</v>
      </c>
    </row>
    <row r="1399" spans="1:8" x14ac:dyDescent="0.25">
      <c r="A1399" s="3">
        <v>41791.25</v>
      </c>
      <c r="B1399" s="2">
        <v>44.8</v>
      </c>
      <c r="C1399" s="2">
        <v>2.68</v>
      </c>
      <c r="D1399">
        <f t="shared" si="42"/>
        <v>120.06399999999999</v>
      </c>
      <c r="G1399" s="4">
        <v>40.255244341505275</v>
      </c>
      <c r="H1399">
        <f t="shared" si="43"/>
        <v>1803.4349464994361</v>
      </c>
    </row>
    <row r="1400" spans="1:8" x14ac:dyDescent="0.25">
      <c r="A1400" s="3">
        <v>41791.291666666664</v>
      </c>
      <c r="B1400" s="2">
        <v>1.66</v>
      </c>
      <c r="C1400" s="2">
        <v>7.36</v>
      </c>
      <c r="D1400">
        <f t="shared" si="42"/>
        <v>12.217599999999999</v>
      </c>
      <c r="G1400" s="4">
        <v>40.251007537538513</v>
      </c>
      <c r="H1400">
        <f t="shared" si="43"/>
        <v>66.816672512313929</v>
      </c>
    </row>
    <row r="1401" spans="1:8" x14ac:dyDescent="0.25">
      <c r="A1401" s="3">
        <v>41791.333333333336</v>
      </c>
      <c r="B1401" s="2">
        <v>31.83</v>
      </c>
      <c r="C1401" s="2">
        <v>0.81</v>
      </c>
      <c r="D1401">
        <f t="shared" si="42"/>
        <v>25.782299999999999</v>
      </c>
      <c r="G1401" s="4">
        <v>40.246772486192953</v>
      </c>
      <c r="H1401">
        <f t="shared" si="43"/>
        <v>1281.0547682355216</v>
      </c>
    </row>
    <row r="1402" spans="1:8" x14ac:dyDescent="0.25">
      <c r="A1402" s="3">
        <v>41791.375</v>
      </c>
      <c r="B1402" s="2">
        <v>64.48</v>
      </c>
      <c r="C1402" s="2">
        <v>7.08</v>
      </c>
      <c r="D1402">
        <f t="shared" si="42"/>
        <v>456.51840000000004</v>
      </c>
      <c r="G1402" s="4">
        <v>40.242539175008943</v>
      </c>
      <c r="H1402">
        <f t="shared" si="43"/>
        <v>2594.8389260045769</v>
      </c>
    </row>
    <row r="1403" spans="1:8" x14ac:dyDescent="0.25">
      <c r="A1403" s="3">
        <v>41791.416666666664</v>
      </c>
      <c r="B1403" s="2">
        <v>37.409999999999997</v>
      </c>
      <c r="C1403" s="2">
        <v>9.4700000000000006</v>
      </c>
      <c r="D1403">
        <f t="shared" si="42"/>
        <v>354.27269999999999</v>
      </c>
      <c r="G1403" s="4">
        <v>40.238307614340428</v>
      </c>
      <c r="H1403">
        <f t="shared" si="43"/>
        <v>1505.3150878524752</v>
      </c>
    </row>
    <row r="1404" spans="1:8" x14ac:dyDescent="0.25">
      <c r="A1404" s="3">
        <v>41791.458333333336</v>
      </c>
      <c r="B1404" s="2">
        <v>79.06</v>
      </c>
      <c r="C1404" s="2">
        <v>6.26</v>
      </c>
      <c r="D1404">
        <f t="shared" si="42"/>
        <v>494.91559999999998</v>
      </c>
      <c r="G1404" s="4">
        <v>40.234077810766443</v>
      </c>
      <c r="H1404">
        <f t="shared" si="43"/>
        <v>3180.9061917191952</v>
      </c>
    </row>
    <row r="1405" spans="1:8" x14ac:dyDescent="0.25">
      <c r="A1405" s="3">
        <v>41791.5</v>
      </c>
      <c r="B1405" s="2">
        <v>96.92</v>
      </c>
      <c r="C1405" s="2">
        <v>3.27</v>
      </c>
      <c r="D1405">
        <f t="shared" si="42"/>
        <v>316.92840000000001</v>
      </c>
      <c r="G1405" s="4">
        <v>40.229849753409226</v>
      </c>
      <c r="H1405">
        <f t="shared" si="43"/>
        <v>3899.0770381004222</v>
      </c>
    </row>
    <row r="1406" spans="1:8" x14ac:dyDescent="0.25">
      <c r="A1406" s="3">
        <v>41791.541666666664</v>
      </c>
      <c r="B1406" s="2">
        <v>52.68</v>
      </c>
      <c r="C1406" s="2">
        <v>6.13</v>
      </c>
      <c r="D1406">
        <f t="shared" si="42"/>
        <v>322.92840000000001</v>
      </c>
      <c r="G1406" s="4">
        <v>40.225623459463655</v>
      </c>
      <c r="H1406">
        <f t="shared" si="43"/>
        <v>2119.0858438445453</v>
      </c>
    </row>
    <row r="1407" spans="1:8" x14ac:dyDescent="0.25">
      <c r="A1407" s="3">
        <v>41791.583333333336</v>
      </c>
      <c r="B1407" s="2">
        <v>51.95</v>
      </c>
      <c r="C1407" s="2">
        <v>1.47</v>
      </c>
      <c r="D1407">
        <f t="shared" si="42"/>
        <v>76.366500000000002</v>
      </c>
      <c r="G1407" s="4">
        <v>40.22139892235068</v>
      </c>
      <c r="H1407">
        <f t="shared" si="43"/>
        <v>2089.5016740161182</v>
      </c>
    </row>
    <row r="1408" spans="1:8" x14ac:dyDescent="0.25">
      <c r="A1408" s="3">
        <v>41791.625</v>
      </c>
      <c r="B1408" s="2">
        <v>29.53</v>
      </c>
      <c r="C1408" s="2">
        <v>3.09</v>
      </c>
      <c r="D1408">
        <f t="shared" si="42"/>
        <v>91.247699999999995</v>
      </c>
      <c r="G1408" s="4">
        <v>40.217176142332249</v>
      </c>
      <c r="H1408">
        <f t="shared" si="43"/>
        <v>1187.6132114830714</v>
      </c>
    </row>
    <row r="1409" spans="1:8" x14ac:dyDescent="0.25">
      <c r="A1409" s="3">
        <v>41791.666666666664</v>
      </c>
      <c r="B1409" s="2">
        <v>89.46</v>
      </c>
      <c r="C1409" s="2">
        <v>0.36</v>
      </c>
      <c r="D1409">
        <f t="shared" si="42"/>
        <v>32.205599999999997</v>
      </c>
      <c r="G1409" s="4">
        <v>40.212955125376233</v>
      </c>
      <c r="H1409">
        <f t="shared" si="43"/>
        <v>3597.4509655161573</v>
      </c>
    </row>
    <row r="1410" spans="1:8" x14ac:dyDescent="0.25">
      <c r="A1410" s="3">
        <v>41791.708333333336</v>
      </c>
      <c r="B1410" s="2">
        <v>96.88</v>
      </c>
      <c r="C1410" s="2">
        <v>5.99</v>
      </c>
      <c r="D1410">
        <f t="shared" ref="D1410:D1473" si="44">B1410*C1410</f>
        <v>580.31119999999999</v>
      </c>
      <c r="G1410" s="4">
        <v>40.20873587393757</v>
      </c>
      <c r="H1410">
        <f t="shared" ref="H1410:H1473" si="45">B1410*G1410</f>
        <v>3895.4223314670717</v>
      </c>
    </row>
    <row r="1411" spans="1:8" x14ac:dyDescent="0.25">
      <c r="A1411" s="3">
        <v>41791.75</v>
      </c>
      <c r="B1411" s="2">
        <v>92.15</v>
      </c>
      <c r="C1411" s="2">
        <v>1.68</v>
      </c>
      <c r="D1411">
        <f t="shared" si="44"/>
        <v>154.81200000000001</v>
      </c>
      <c r="G1411" s="4">
        <v>40.204518387841645</v>
      </c>
      <c r="H1411">
        <f t="shared" si="45"/>
        <v>3704.8463694396078</v>
      </c>
    </row>
    <row r="1412" spans="1:8" x14ac:dyDescent="0.25">
      <c r="A1412" s="3">
        <v>41791.791666666664</v>
      </c>
      <c r="B1412" s="2">
        <v>68.72</v>
      </c>
      <c r="C1412" s="2">
        <v>1.68</v>
      </c>
      <c r="D1412">
        <f t="shared" si="44"/>
        <v>115.44959999999999</v>
      </c>
      <c r="G1412" s="4">
        <v>40.200302673405588</v>
      </c>
      <c r="H1412">
        <f t="shared" si="45"/>
        <v>2762.5647997164319</v>
      </c>
    </row>
    <row r="1413" spans="1:8" x14ac:dyDescent="0.25">
      <c r="A1413" s="3">
        <v>41791.833333333336</v>
      </c>
      <c r="B1413" s="2">
        <v>49.93</v>
      </c>
      <c r="C1413" s="2">
        <v>4.5199999999999996</v>
      </c>
      <c r="D1413">
        <f t="shared" si="44"/>
        <v>225.68359999999998</v>
      </c>
      <c r="G1413" s="4">
        <v>40.196088726592592</v>
      </c>
      <c r="H1413">
        <f t="shared" si="45"/>
        <v>2006.990710118768</v>
      </c>
    </row>
    <row r="1414" spans="1:8" x14ac:dyDescent="0.25">
      <c r="A1414" s="3">
        <v>41791.875</v>
      </c>
      <c r="B1414" s="2">
        <v>58.37</v>
      </c>
      <c r="C1414" s="2">
        <v>9.39</v>
      </c>
      <c r="D1414">
        <f t="shared" si="44"/>
        <v>548.09429999999998</v>
      </c>
      <c r="G1414" s="4">
        <v>40.191876555476249</v>
      </c>
      <c r="H1414">
        <f t="shared" si="45"/>
        <v>2345.9998345431486</v>
      </c>
    </row>
    <row r="1415" spans="1:8" x14ac:dyDescent="0.25">
      <c r="A1415" s="3">
        <v>41791.916666666664</v>
      </c>
      <c r="B1415" s="2">
        <v>36.049999999999997</v>
      </c>
      <c r="C1415" s="2">
        <v>6.35</v>
      </c>
      <c r="D1415">
        <f t="shared" si="44"/>
        <v>228.91749999999996</v>
      </c>
      <c r="G1415" s="4">
        <v>40.187666154175993</v>
      </c>
      <c r="H1415">
        <f t="shared" si="45"/>
        <v>1448.7653648580444</v>
      </c>
    </row>
    <row r="1416" spans="1:8" x14ac:dyDescent="0.25">
      <c r="A1416" s="3">
        <v>41791.958333333336</v>
      </c>
      <c r="B1416" s="2">
        <v>0.69</v>
      </c>
      <c r="C1416" s="2">
        <v>2.85</v>
      </c>
      <c r="D1416">
        <f t="shared" si="44"/>
        <v>1.9664999999999999</v>
      </c>
      <c r="G1416" s="4">
        <v>40.183457539100928</v>
      </c>
      <c r="H1416">
        <f t="shared" si="45"/>
        <v>27.726585701979637</v>
      </c>
    </row>
    <row r="1417" spans="1:8" x14ac:dyDescent="0.25">
      <c r="A1417" s="1">
        <v>41792</v>
      </c>
      <c r="B1417" s="2">
        <v>11.07</v>
      </c>
      <c r="C1417" s="2">
        <v>7.96</v>
      </c>
      <c r="D1417">
        <f t="shared" si="44"/>
        <v>88.117199999999997</v>
      </c>
      <c r="G1417" s="4">
        <v>40.179250698053345</v>
      </c>
      <c r="H1417">
        <f t="shared" si="45"/>
        <v>444.78430522745055</v>
      </c>
    </row>
    <row r="1418" spans="1:8" x14ac:dyDescent="0.25">
      <c r="A1418" s="3">
        <v>41792.041666666664</v>
      </c>
      <c r="B1418" s="2">
        <v>0.09</v>
      </c>
      <c r="C1418" s="2">
        <v>8.07</v>
      </c>
      <c r="D1418">
        <f t="shared" si="44"/>
        <v>0.72629999999999995</v>
      </c>
      <c r="G1418" s="4">
        <v>40.175045639106862</v>
      </c>
      <c r="H1418">
        <f t="shared" si="45"/>
        <v>3.6157541075196176</v>
      </c>
    </row>
    <row r="1419" spans="1:8" x14ac:dyDescent="0.25">
      <c r="A1419" s="3">
        <v>41792.083333333336</v>
      </c>
      <c r="B1419" s="2">
        <v>46.87</v>
      </c>
      <c r="C1419" s="2">
        <v>6.38</v>
      </c>
      <c r="D1419">
        <f t="shared" si="44"/>
        <v>299.03059999999999</v>
      </c>
      <c r="G1419" s="4">
        <v>40.170842366647477</v>
      </c>
      <c r="H1419">
        <f t="shared" si="45"/>
        <v>1882.8073817247671</v>
      </c>
    </row>
    <row r="1420" spans="1:8" x14ac:dyDescent="0.25">
      <c r="A1420" s="3">
        <v>41792.125</v>
      </c>
      <c r="B1420" s="2">
        <v>96.5</v>
      </c>
      <c r="C1420" s="2">
        <v>5.26</v>
      </c>
      <c r="D1420">
        <f t="shared" si="44"/>
        <v>507.59</v>
      </c>
      <c r="G1420" s="4">
        <v>40.166640874358102</v>
      </c>
      <c r="H1420">
        <f t="shared" si="45"/>
        <v>3876.0808443755568</v>
      </c>
    </row>
    <row r="1421" spans="1:8" x14ac:dyDescent="0.25">
      <c r="A1421" s="3">
        <v>41792.166666666664</v>
      </c>
      <c r="B1421" s="2">
        <v>11.07</v>
      </c>
      <c r="C1421" s="2">
        <v>3.55</v>
      </c>
      <c r="D1421">
        <f t="shared" si="44"/>
        <v>39.298499999999997</v>
      </c>
      <c r="G1421" s="4">
        <v>40.162441176891363</v>
      </c>
      <c r="H1421">
        <f t="shared" si="45"/>
        <v>444.59822382818743</v>
      </c>
    </row>
    <row r="1422" spans="1:8" x14ac:dyDescent="0.25">
      <c r="A1422" s="3">
        <v>41792.208333333336</v>
      </c>
      <c r="B1422" s="2">
        <v>71.73</v>
      </c>
      <c r="C1422" s="2">
        <v>4.3</v>
      </c>
      <c r="D1422">
        <f t="shared" si="44"/>
        <v>308.43900000000002</v>
      </c>
      <c r="G1422" s="4">
        <v>40.158243261613009</v>
      </c>
      <c r="H1422">
        <f t="shared" si="45"/>
        <v>2880.5507891555012</v>
      </c>
    </row>
    <row r="1423" spans="1:8" x14ac:dyDescent="0.25">
      <c r="A1423" s="3">
        <v>41792.25</v>
      </c>
      <c r="B1423" s="2">
        <v>75.209999999999994</v>
      </c>
      <c r="C1423" s="2">
        <v>7.46</v>
      </c>
      <c r="D1423">
        <f t="shared" si="44"/>
        <v>561.06659999999999</v>
      </c>
      <c r="G1423" s="4">
        <v>40.154047143524927</v>
      </c>
      <c r="H1423">
        <f t="shared" si="45"/>
        <v>3019.9858856645096</v>
      </c>
    </row>
    <row r="1424" spans="1:8" x14ac:dyDescent="0.25">
      <c r="A1424" s="3">
        <v>41792.291666666664</v>
      </c>
      <c r="B1424" s="2">
        <v>85.29</v>
      </c>
      <c r="C1424" s="2">
        <v>6.27</v>
      </c>
      <c r="D1424">
        <f t="shared" si="44"/>
        <v>534.76829999999995</v>
      </c>
      <c r="G1424" s="4">
        <v>40.14985282219056</v>
      </c>
      <c r="H1424">
        <f t="shared" si="45"/>
        <v>3424.3809472046332</v>
      </c>
    </row>
    <row r="1425" spans="1:8" x14ac:dyDescent="0.25">
      <c r="A1425" s="3">
        <v>41792.333333333336</v>
      </c>
      <c r="B1425" s="2">
        <v>29.28</v>
      </c>
      <c r="C1425" s="2">
        <v>3.38</v>
      </c>
      <c r="D1425">
        <f t="shared" si="44"/>
        <v>98.966400000000007</v>
      </c>
      <c r="G1425" s="4">
        <v>40.145660291729349</v>
      </c>
      <c r="H1425">
        <f t="shared" si="45"/>
        <v>1175.4649333418354</v>
      </c>
    </row>
    <row r="1426" spans="1:8" x14ac:dyDescent="0.25">
      <c r="A1426" s="3">
        <v>41792.375</v>
      </c>
      <c r="B1426" s="2">
        <v>93.3</v>
      </c>
      <c r="C1426" s="2">
        <v>5.56</v>
      </c>
      <c r="D1426">
        <f t="shared" si="44"/>
        <v>518.74799999999993</v>
      </c>
      <c r="G1426" s="4">
        <v>40.141469564426295</v>
      </c>
      <c r="H1426">
        <f t="shared" si="45"/>
        <v>3745.199110360973</v>
      </c>
    </row>
    <row r="1427" spans="1:8" x14ac:dyDescent="0.25">
      <c r="A1427" s="3">
        <v>41792.416666666664</v>
      </c>
      <c r="B1427" s="2">
        <v>45.24</v>
      </c>
      <c r="C1427" s="2">
        <v>4.6100000000000003</v>
      </c>
      <c r="D1427">
        <f t="shared" si="44"/>
        <v>208.55640000000002</v>
      </c>
      <c r="G1427" s="4">
        <v>40.13728062992746</v>
      </c>
      <c r="H1427">
        <f t="shared" si="45"/>
        <v>1815.8105756979185</v>
      </c>
    </row>
    <row r="1428" spans="1:8" x14ac:dyDescent="0.25">
      <c r="A1428" s="3">
        <v>41792.458333333336</v>
      </c>
      <c r="B1428" s="2">
        <v>23.52</v>
      </c>
      <c r="C1428" s="2">
        <v>3.56</v>
      </c>
      <c r="D1428">
        <f t="shared" si="44"/>
        <v>83.731200000000001</v>
      </c>
      <c r="G1428" s="4">
        <v>40.133093509464565</v>
      </c>
      <c r="H1428">
        <f t="shared" si="45"/>
        <v>943.93035934260661</v>
      </c>
    </row>
    <row r="1429" spans="1:8" x14ac:dyDescent="0.25">
      <c r="A1429" s="3">
        <v>41792.5</v>
      </c>
      <c r="B1429" s="2">
        <v>16.14</v>
      </c>
      <c r="C1429" s="2">
        <v>6.31</v>
      </c>
      <c r="D1429">
        <f t="shared" si="44"/>
        <v>101.8434</v>
      </c>
      <c r="G1429" s="4">
        <v>40.128908189879482</v>
      </c>
      <c r="H1429">
        <f t="shared" si="45"/>
        <v>647.68057818465491</v>
      </c>
    </row>
    <row r="1430" spans="1:8" x14ac:dyDescent="0.25">
      <c r="A1430" s="3">
        <v>41792.541666666664</v>
      </c>
      <c r="B1430" s="2">
        <v>79.930000000000007</v>
      </c>
      <c r="C1430" s="2">
        <v>3.64</v>
      </c>
      <c r="D1430">
        <f t="shared" si="44"/>
        <v>290.94520000000006</v>
      </c>
      <c r="G1430" s="4">
        <v>40.124724673976424</v>
      </c>
      <c r="H1430">
        <f t="shared" si="45"/>
        <v>3207.169243190936</v>
      </c>
    </row>
    <row r="1431" spans="1:8" x14ac:dyDescent="0.25">
      <c r="A1431" s="3">
        <v>41792.583333333336</v>
      </c>
      <c r="B1431" s="2">
        <v>25.75</v>
      </c>
      <c r="C1431" s="2">
        <v>2.9</v>
      </c>
      <c r="D1431">
        <f t="shared" si="44"/>
        <v>74.674999999999997</v>
      </c>
      <c r="G1431" s="4">
        <v>40.120542967461311</v>
      </c>
      <c r="H1431">
        <f t="shared" si="45"/>
        <v>1033.1039814121289</v>
      </c>
    </row>
    <row r="1432" spans="1:8" x14ac:dyDescent="0.25">
      <c r="A1432" s="3">
        <v>41792.625</v>
      </c>
      <c r="B1432" s="2">
        <v>69.239999999999995</v>
      </c>
      <c r="C1432" s="2">
        <v>0.93</v>
      </c>
      <c r="D1432">
        <f t="shared" si="44"/>
        <v>64.393199999999993</v>
      </c>
      <c r="G1432" s="4">
        <v>40.116363072701802</v>
      </c>
      <c r="H1432">
        <f t="shared" si="45"/>
        <v>2777.6569791538727</v>
      </c>
    </row>
    <row r="1433" spans="1:8" x14ac:dyDescent="0.25">
      <c r="A1433" s="3">
        <v>41792.666666666664</v>
      </c>
      <c r="B1433" s="2">
        <v>67.87</v>
      </c>
      <c r="C1433" s="2">
        <v>4.4400000000000004</v>
      </c>
      <c r="D1433">
        <f t="shared" si="44"/>
        <v>301.34280000000007</v>
      </c>
      <c r="G1433" s="4">
        <v>40.112184996102314</v>
      </c>
      <c r="H1433">
        <f t="shared" si="45"/>
        <v>2722.4139956854642</v>
      </c>
    </row>
    <row r="1434" spans="1:8" x14ac:dyDescent="0.25">
      <c r="A1434" s="3">
        <v>41792.708333333336</v>
      </c>
      <c r="B1434" s="2">
        <v>69.22</v>
      </c>
      <c r="C1434" s="2">
        <v>2.4</v>
      </c>
      <c r="D1434">
        <f t="shared" si="44"/>
        <v>166.12799999999999</v>
      </c>
      <c r="G1434" s="4">
        <v>40.108008729065411</v>
      </c>
      <c r="H1434">
        <f t="shared" si="45"/>
        <v>2776.2763642259079</v>
      </c>
    </row>
    <row r="1435" spans="1:8" x14ac:dyDescent="0.25">
      <c r="A1435" s="3">
        <v>41792.75</v>
      </c>
      <c r="B1435" s="2">
        <v>50.54</v>
      </c>
      <c r="C1435" s="2">
        <v>4.8600000000000003</v>
      </c>
      <c r="D1435">
        <f t="shared" si="44"/>
        <v>245.62440000000001</v>
      </c>
      <c r="G1435" s="4">
        <v>40.103834282381548</v>
      </c>
      <c r="H1435">
        <f t="shared" si="45"/>
        <v>2026.8477846315634</v>
      </c>
    </row>
    <row r="1436" spans="1:8" x14ac:dyDescent="0.25">
      <c r="A1436" s="3">
        <v>41792.791666666664</v>
      </c>
      <c r="B1436" s="2">
        <v>67.97</v>
      </c>
      <c r="C1436" s="2">
        <v>7.66</v>
      </c>
      <c r="D1436">
        <f t="shared" si="44"/>
        <v>520.65020000000004</v>
      </c>
      <c r="G1436" s="4">
        <v>40.099661653595788</v>
      </c>
      <c r="H1436">
        <f t="shared" si="45"/>
        <v>2725.5740025949058</v>
      </c>
    </row>
    <row r="1437" spans="1:8" x14ac:dyDescent="0.25">
      <c r="A1437" s="3">
        <v>41792.833333333336</v>
      </c>
      <c r="B1437" s="2">
        <v>71.97</v>
      </c>
      <c r="C1437" s="2">
        <v>4.57</v>
      </c>
      <c r="D1437">
        <f t="shared" si="44"/>
        <v>328.90289999999999</v>
      </c>
      <c r="G1437" s="4">
        <v>40.09549085130557</v>
      </c>
      <c r="H1437">
        <f t="shared" si="45"/>
        <v>2885.6724765684617</v>
      </c>
    </row>
    <row r="1438" spans="1:8" x14ac:dyDescent="0.25">
      <c r="A1438" s="3">
        <v>41792.875</v>
      </c>
      <c r="B1438" s="2">
        <v>74.89</v>
      </c>
      <c r="C1438" s="2">
        <v>5.91</v>
      </c>
      <c r="D1438">
        <f t="shared" si="44"/>
        <v>442.59989999999999</v>
      </c>
      <c r="G1438" s="4">
        <v>40.091321867262685</v>
      </c>
      <c r="H1438">
        <f t="shared" si="45"/>
        <v>3002.4390946393023</v>
      </c>
    </row>
    <row r="1439" spans="1:8" x14ac:dyDescent="0.25">
      <c r="A1439" s="3">
        <v>41792.916666666664</v>
      </c>
      <c r="B1439" s="2">
        <v>45.43</v>
      </c>
      <c r="C1439" s="2">
        <v>6.71</v>
      </c>
      <c r="D1439">
        <f t="shared" si="44"/>
        <v>304.83530000000002</v>
      </c>
      <c r="G1439" s="4">
        <v>40.08715471366483</v>
      </c>
      <c r="H1439">
        <f t="shared" si="45"/>
        <v>1821.1594386417933</v>
      </c>
    </row>
    <row r="1440" spans="1:8" x14ac:dyDescent="0.25">
      <c r="A1440" s="3">
        <v>41792.958333333336</v>
      </c>
      <c r="B1440" s="2">
        <v>72.95</v>
      </c>
      <c r="C1440" s="2">
        <v>8.4700000000000006</v>
      </c>
      <c r="D1440">
        <f t="shared" si="44"/>
        <v>617.88650000000007</v>
      </c>
      <c r="G1440" s="4">
        <v>40.082989384631418</v>
      </c>
      <c r="H1440">
        <f t="shared" si="45"/>
        <v>2924.0540756088621</v>
      </c>
    </row>
    <row r="1441" spans="1:8" x14ac:dyDescent="0.25">
      <c r="A1441" s="1">
        <v>41793</v>
      </c>
      <c r="B1441" s="2">
        <v>48.33</v>
      </c>
      <c r="C1441" s="2">
        <v>2.89</v>
      </c>
      <c r="D1441">
        <f t="shared" si="44"/>
        <v>139.6737</v>
      </c>
      <c r="G1441" s="4">
        <v>40.078825888498002</v>
      </c>
      <c r="H1441">
        <f t="shared" si="45"/>
        <v>1937.0096551911083</v>
      </c>
    </row>
    <row r="1442" spans="1:8" x14ac:dyDescent="0.25">
      <c r="A1442" s="3">
        <v>41793.041666666664</v>
      </c>
      <c r="B1442" s="2">
        <v>57.82</v>
      </c>
      <c r="C1442" s="2">
        <v>5.1100000000000003</v>
      </c>
      <c r="D1442">
        <f t="shared" si="44"/>
        <v>295.46020000000004</v>
      </c>
      <c r="G1442" s="4">
        <v>40.074664222896907</v>
      </c>
      <c r="H1442">
        <f t="shared" si="45"/>
        <v>2317.1170853678991</v>
      </c>
    </row>
    <row r="1443" spans="1:8" x14ac:dyDescent="0.25">
      <c r="A1443" s="3">
        <v>41793.083333333336</v>
      </c>
      <c r="B1443" s="2">
        <v>94.92</v>
      </c>
      <c r="C1443" s="2">
        <v>2.52</v>
      </c>
      <c r="D1443">
        <f t="shared" si="44"/>
        <v>239.19839999999999</v>
      </c>
      <c r="G1443" s="4">
        <v>40.070504394407209</v>
      </c>
      <c r="H1443">
        <f t="shared" si="45"/>
        <v>3803.4922771171323</v>
      </c>
    </row>
    <row r="1444" spans="1:8" x14ac:dyDescent="0.25">
      <c r="A1444" s="3">
        <v>41793.125</v>
      </c>
      <c r="B1444" s="2">
        <v>69.489999999999995</v>
      </c>
      <c r="C1444" s="2">
        <v>1.36</v>
      </c>
      <c r="D1444">
        <f t="shared" si="44"/>
        <v>94.506399999999999</v>
      </c>
      <c r="G1444" s="4">
        <v>40.066346396799084</v>
      </c>
      <c r="H1444">
        <f t="shared" si="45"/>
        <v>2784.2104111135682</v>
      </c>
    </row>
    <row r="1445" spans="1:8" x14ac:dyDescent="0.25">
      <c r="A1445" s="3">
        <v>41793.166666666664</v>
      </c>
      <c r="B1445" s="2">
        <v>8.56</v>
      </c>
      <c r="C1445" s="2">
        <v>8.17</v>
      </c>
      <c r="D1445">
        <f t="shared" si="44"/>
        <v>69.935200000000009</v>
      </c>
      <c r="G1445" s="4">
        <v>40.062190244375934</v>
      </c>
      <c r="H1445">
        <f t="shared" si="45"/>
        <v>342.93234849185802</v>
      </c>
    </row>
    <row r="1446" spans="1:8" x14ac:dyDescent="0.25">
      <c r="A1446" s="3">
        <v>41793.208333333336</v>
      </c>
      <c r="B1446" s="2">
        <v>60.03</v>
      </c>
      <c r="C1446" s="2">
        <v>3.66</v>
      </c>
      <c r="D1446">
        <f t="shared" si="44"/>
        <v>219.7098</v>
      </c>
      <c r="G1446" s="4">
        <v>40.05803592915148</v>
      </c>
      <c r="H1446">
        <f t="shared" si="45"/>
        <v>2404.6838968269635</v>
      </c>
    </row>
    <row r="1447" spans="1:8" x14ac:dyDescent="0.25">
      <c r="A1447" s="3">
        <v>41793.25</v>
      </c>
      <c r="B1447" s="2">
        <v>70.150000000000006</v>
      </c>
      <c r="C1447" s="2">
        <v>5.63</v>
      </c>
      <c r="D1447">
        <f t="shared" si="44"/>
        <v>394.94450000000001</v>
      </c>
      <c r="G1447" s="4">
        <v>40.053883457268213</v>
      </c>
      <c r="H1447">
        <f t="shared" si="45"/>
        <v>2809.7799245273654</v>
      </c>
    </row>
    <row r="1448" spans="1:8" x14ac:dyDescent="0.25">
      <c r="A1448" s="3">
        <v>41793.291666666664</v>
      </c>
      <c r="B1448" s="2">
        <v>80.86</v>
      </c>
      <c r="C1448" s="2">
        <v>3.61</v>
      </c>
      <c r="D1448">
        <f t="shared" si="44"/>
        <v>291.90460000000002</v>
      </c>
      <c r="G1448" s="4">
        <v>40.049732830919176</v>
      </c>
      <c r="H1448">
        <f t="shared" si="45"/>
        <v>3238.4213967081246</v>
      </c>
    </row>
    <row r="1449" spans="1:8" x14ac:dyDescent="0.25">
      <c r="A1449" s="3">
        <v>41793.333333333336</v>
      </c>
      <c r="B1449" s="2">
        <v>4.1100000000000003</v>
      </c>
      <c r="C1449" s="2">
        <v>1.0900000000000001</v>
      </c>
      <c r="D1449">
        <f t="shared" si="44"/>
        <v>4.4799000000000007</v>
      </c>
      <c r="G1449" s="4">
        <v>40.045584049842411</v>
      </c>
      <c r="H1449">
        <f t="shared" si="45"/>
        <v>164.58735044485232</v>
      </c>
    </row>
    <row r="1450" spans="1:8" x14ac:dyDescent="0.25">
      <c r="A1450" s="3">
        <v>41793.375</v>
      </c>
      <c r="B1450" s="2">
        <v>60.68</v>
      </c>
      <c r="C1450" s="2">
        <v>4.21</v>
      </c>
      <c r="D1450">
        <f t="shared" si="44"/>
        <v>255.46279999999999</v>
      </c>
      <c r="G1450" s="4">
        <v>40.041437120878911</v>
      </c>
      <c r="H1450">
        <f t="shared" si="45"/>
        <v>2429.7144044949323</v>
      </c>
    </row>
    <row r="1451" spans="1:8" x14ac:dyDescent="0.25">
      <c r="A1451" s="3">
        <v>41793.416666666664</v>
      </c>
      <c r="B1451" s="2">
        <v>40.840000000000003</v>
      </c>
      <c r="C1451" s="2">
        <v>7.72</v>
      </c>
      <c r="D1451">
        <f t="shared" si="44"/>
        <v>315.28480000000002</v>
      </c>
      <c r="G1451" s="4">
        <v>40.037292041399112</v>
      </c>
      <c r="H1451">
        <f t="shared" si="45"/>
        <v>1635.1230069707399</v>
      </c>
    </row>
    <row r="1452" spans="1:8" x14ac:dyDescent="0.25">
      <c r="A1452" s="3">
        <v>41793.458333333336</v>
      </c>
      <c r="B1452" s="2">
        <v>45.33</v>
      </c>
      <c r="C1452" s="2">
        <v>8.81</v>
      </c>
      <c r="D1452">
        <f t="shared" si="44"/>
        <v>399.35730000000001</v>
      </c>
      <c r="G1452" s="4">
        <v>40.033148817894748</v>
      </c>
      <c r="H1452">
        <f t="shared" si="45"/>
        <v>1814.7026359151689</v>
      </c>
    </row>
    <row r="1453" spans="1:8" x14ac:dyDescent="0.25">
      <c r="A1453" s="3">
        <v>41793.5</v>
      </c>
      <c r="B1453" s="2">
        <v>78.02</v>
      </c>
      <c r="C1453" s="2">
        <v>7.41</v>
      </c>
      <c r="D1453">
        <f t="shared" si="44"/>
        <v>578.12819999999999</v>
      </c>
      <c r="G1453" s="4">
        <v>40.029007444048702</v>
      </c>
      <c r="H1453">
        <f t="shared" si="45"/>
        <v>3123.0631607846794</v>
      </c>
    </row>
    <row r="1454" spans="1:8" x14ac:dyDescent="0.25">
      <c r="A1454" s="3">
        <v>41793.541666666664</v>
      </c>
      <c r="B1454" s="2">
        <v>7.21</v>
      </c>
      <c r="C1454" s="2">
        <v>5.9</v>
      </c>
      <c r="D1454">
        <f t="shared" si="44"/>
        <v>42.539000000000001</v>
      </c>
      <c r="G1454" s="4">
        <v>40.024867930738743</v>
      </c>
      <c r="H1454">
        <f t="shared" si="45"/>
        <v>288.57929778062635</v>
      </c>
    </row>
    <row r="1455" spans="1:8" x14ac:dyDescent="0.25">
      <c r="A1455" s="3">
        <v>41793.583333333336</v>
      </c>
      <c r="B1455" s="2">
        <v>80.03</v>
      </c>
      <c r="C1455" s="2">
        <v>7.25</v>
      </c>
      <c r="D1455">
        <f t="shared" si="44"/>
        <v>580.21749999999997</v>
      </c>
      <c r="G1455" s="4">
        <v>40.020730281565122</v>
      </c>
      <c r="H1455">
        <f t="shared" si="45"/>
        <v>3202.8590444336569</v>
      </c>
    </row>
    <row r="1456" spans="1:8" x14ac:dyDescent="0.25">
      <c r="A1456" s="3">
        <v>41793.625</v>
      </c>
      <c r="B1456" s="2">
        <v>85.04</v>
      </c>
      <c r="C1456" s="2">
        <v>5.19</v>
      </c>
      <c r="D1456">
        <f t="shared" si="44"/>
        <v>441.35760000000005</v>
      </c>
      <c r="G1456" s="4">
        <v>40.016594488454245</v>
      </c>
      <c r="H1456">
        <f t="shared" si="45"/>
        <v>3403.0111952981492</v>
      </c>
    </row>
    <row r="1457" spans="1:8" x14ac:dyDescent="0.25">
      <c r="A1457" s="3">
        <v>41793.666666666664</v>
      </c>
      <c r="B1457" s="2">
        <v>95.86</v>
      </c>
      <c r="C1457" s="2">
        <v>8.7899999999999991</v>
      </c>
      <c r="D1457">
        <f t="shared" si="44"/>
        <v>842.60939999999994</v>
      </c>
      <c r="G1457" s="4">
        <v>40.012460557723237</v>
      </c>
      <c r="H1457">
        <f t="shared" si="45"/>
        <v>3835.5944690633496</v>
      </c>
    </row>
    <row r="1458" spans="1:8" x14ac:dyDescent="0.25">
      <c r="A1458" s="3">
        <v>41793.708333333336</v>
      </c>
      <c r="B1458" s="2">
        <v>52.35</v>
      </c>
      <c r="C1458" s="2">
        <v>3.47</v>
      </c>
      <c r="D1458">
        <f t="shared" si="44"/>
        <v>181.65450000000001</v>
      </c>
      <c r="G1458" s="4">
        <v>40.008328502006336</v>
      </c>
      <c r="H1458">
        <f t="shared" si="45"/>
        <v>2094.4359970800319</v>
      </c>
    </row>
    <row r="1459" spans="1:8" x14ac:dyDescent="0.25">
      <c r="A1459" s="3">
        <v>41793.75</v>
      </c>
      <c r="B1459" s="2">
        <v>92.17</v>
      </c>
      <c r="C1459" s="2">
        <v>7.84</v>
      </c>
      <c r="D1459">
        <f t="shared" si="44"/>
        <v>722.61279999999999</v>
      </c>
      <c r="G1459" s="4">
        <v>40.004198306476276</v>
      </c>
      <c r="H1459">
        <f t="shared" si="45"/>
        <v>3687.1869579079184</v>
      </c>
    </row>
    <row r="1460" spans="1:8" x14ac:dyDescent="0.25">
      <c r="A1460" s="3">
        <v>41793.791666666664</v>
      </c>
      <c r="B1460" s="2">
        <v>4.22</v>
      </c>
      <c r="C1460" s="2">
        <v>9.32</v>
      </c>
      <c r="D1460">
        <f t="shared" si="44"/>
        <v>39.330399999999997</v>
      </c>
      <c r="G1460" s="4">
        <v>40.000069977450202</v>
      </c>
      <c r="H1460">
        <f t="shared" si="45"/>
        <v>168.80029530483984</v>
      </c>
    </row>
    <row r="1461" spans="1:8" x14ac:dyDescent="0.25">
      <c r="A1461" s="3">
        <v>41793.833333333336</v>
      </c>
      <c r="B1461" s="2">
        <v>12.79</v>
      </c>
      <c r="C1461" s="2">
        <v>8.01</v>
      </c>
      <c r="D1461">
        <f t="shared" si="44"/>
        <v>102.44789999999999</v>
      </c>
      <c r="G1461" s="4">
        <v>39.995943531948363</v>
      </c>
      <c r="H1461">
        <f t="shared" si="45"/>
        <v>511.54811777361954</v>
      </c>
    </row>
    <row r="1462" spans="1:8" x14ac:dyDescent="0.25">
      <c r="A1462" s="3">
        <v>41793.875</v>
      </c>
      <c r="B1462" s="2">
        <v>25.95</v>
      </c>
      <c r="C1462" s="2">
        <v>4.3899999999999997</v>
      </c>
      <c r="D1462">
        <f t="shared" si="44"/>
        <v>113.92049999999999</v>
      </c>
      <c r="G1462" s="4">
        <v>39.991818952950496</v>
      </c>
      <c r="H1462">
        <f t="shared" si="45"/>
        <v>1037.7877018290653</v>
      </c>
    </row>
    <row r="1463" spans="1:8" x14ac:dyDescent="0.25">
      <c r="A1463" s="3">
        <v>41793.916666666664</v>
      </c>
      <c r="B1463" s="2">
        <v>44.8</v>
      </c>
      <c r="C1463" s="2">
        <v>5.69</v>
      </c>
      <c r="D1463">
        <f t="shared" si="44"/>
        <v>254.91200000000001</v>
      </c>
      <c r="G1463" s="4">
        <v>39.98769625089782</v>
      </c>
      <c r="H1463">
        <f t="shared" si="45"/>
        <v>1791.4487920402221</v>
      </c>
    </row>
    <row r="1464" spans="1:8" x14ac:dyDescent="0.25">
      <c r="A1464" s="3">
        <v>41793.958333333336</v>
      </c>
      <c r="B1464" s="2">
        <v>74.95</v>
      </c>
      <c r="C1464" s="2">
        <v>8.75</v>
      </c>
      <c r="D1464">
        <f t="shared" si="44"/>
        <v>655.8125</v>
      </c>
      <c r="G1464" s="4">
        <v>39.983575430438307</v>
      </c>
      <c r="H1464">
        <f t="shared" si="45"/>
        <v>2996.7689785113512</v>
      </c>
    </row>
    <row r="1465" spans="1:8" x14ac:dyDescent="0.25">
      <c r="A1465" s="1">
        <v>41794</v>
      </c>
      <c r="B1465" s="2">
        <v>70.89</v>
      </c>
      <c r="C1465" s="2">
        <v>5.39</v>
      </c>
      <c r="D1465">
        <f t="shared" si="44"/>
        <v>382.09709999999995</v>
      </c>
      <c r="G1465" s="4">
        <v>39.979456484643656</v>
      </c>
      <c r="H1465">
        <f t="shared" si="45"/>
        <v>2834.1436701963889</v>
      </c>
    </row>
    <row r="1466" spans="1:8" x14ac:dyDescent="0.25">
      <c r="A1466" s="3">
        <v>41794.041666666664</v>
      </c>
      <c r="B1466" s="2">
        <v>74.150000000000006</v>
      </c>
      <c r="C1466" s="2">
        <v>6.73</v>
      </c>
      <c r="D1466">
        <f t="shared" si="44"/>
        <v>499.0295000000001</v>
      </c>
      <c r="G1466" s="4">
        <v>39.975339428952303</v>
      </c>
      <c r="H1466">
        <f t="shared" si="45"/>
        <v>2964.1714186568133</v>
      </c>
    </row>
    <row r="1467" spans="1:8" x14ac:dyDescent="0.25">
      <c r="A1467" s="3">
        <v>41794.083333333336</v>
      </c>
      <c r="B1467" s="2">
        <v>72.239999999999995</v>
      </c>
      <c r="C1467" s="2">
        <v>7.29</v>
      </c>
      <c r="D1467">
        <f t="shared" si="44"/>
        <v>526.62959999999998</v>
      </c>
      <c r="G1467" s="4">
        <v>39.971224252137226</v>
      </c>
      <c r="H1467">
        <f t="shared" si="45"/>
        <v>2887.5212399743932</v>
      </c>
    </row>
    <row r="1468" spans="1:8" x14ac:dyDescent="0.25">
      <c r="A1468" s="3">
        <v>41794.125</v>
      </c>
      <c r="B1468" s="2">
        <v>54.19</v>
      </c>
      <c r="C1468" s="2">
        <v>4.3099999999999996</v>
      </c>
      <c r="D1468">
        <f t="shared" si="44"/>
        <v>233.55889999999997</v>
      </c>
      <c r="G1468" s="4">
        <v>39.967110965076202</v>
      </c>
      <c r="H1468">
        <f t="shared" si="45"/>
        <v>2165.8177431974791</v>
      </c>
    </row>
    <row r="1469" spans="1:8" x14ac:dyDescent="0.25">
      <c r="A1469" s="3">
        <v>41794.166666666664</v>
      </c>
      <c r="B1469" s="2">
        <v>7.09</v>
      </c>
      <c r="C1469" s="2">
        <v>9.77</v>
      </c>
      <c r="D1469">
        <f t="shared" si="44"/>
        <v>69.269300000000001</v>
      </c>
      <c r="G1469" s="4">
        <v>39.962999565838146</v>
      </c>
      <c r="H1469">
        <f t="shared" si="45"/>
        <v>283.33766692179245</v>
      </c>
    </row>
    <row r="1470" spans="1:8" x14ac:dyDescent="0.25">
      <c r="A1470" s="3">
        <v>41794.208333333336</v>
      </c>
      <c r="B1470" s="2">
        <v>19.73</v>
      </c>
      <c r="C1470" s="2">
        <v>3.27</v>
      </c>
      <c r="D1470">
        <f t="shared" si="44"/>
        <v>64.517099999999999</v>
      </c>
      <c r="G1470" s="4">
        <v>39.958890060478254</v>
      </c>
      <c r="H1470">
        <f t="shared" si="45"/>
        <v>788.38890089323593</v>
      </c>
    </row>
    <row r="1471" spans="1:8" x14ac:dyDescent="0.25">
      <c r="A1471" s="3">
        <v>41794.25</v>
      </c>
      <c r="B1471" s="2">
        <v>81.430000000000007</v>
      </c>
      <c r="C1471" s="2">
        <v>0.01</v>
      </c>
      <c r="D1471">
        <f t="shared" si="44"/>
        <v>0.81430000000000013</v>
      </c>
      <c r="G1471" s="4">
        <v>39.95478244057368</v>
      </c>
      <c r="H1471">
        <f t="shared" si="45"/>
        <v>3253.5179341359149</v>
      </c>
    </row>
    <row r="1472" spans="1:8" x14ac:dyDescent="0.25">
      <c r="A1472" s="3">
        <v>41794.291666666664</v>
      </c>
      <c r="B1472" s="2">
        <v>15.23</v>
      </c>
      <c r="C1472" s="2">
        <v>9.64</v>
      </c>
      <c r="D1472">
        <f t="shared" si="44"/>
        <v>146.81720000000001</v>
      </c>
      <c r="G1472" s="4">
        <v>39.950676727268821</v>
      </c>
      <c r="H1472">
        <f t="shared" si="45"/>
        <v>608.44880655630413</v>
      </c>
    </row>
    <row r="1473" spans="1:8" x14ac:dyDescent="0.25">
      <c r="A1473" s="3">
        <v>41794.333333333336</v>
      </c>
      <c r="B1473" s="2">
        <v>79.73</v>
      </c>
      <c r="C1473" s="2">
        <v>9.77</v>
      </c>
      <c r="D1473">
        <f t="shared" si="44"/>
        <v>778.96209999999996</v>
      </c>
      <c r="G1473" s="4">
        <v>39.946572897575514</v>
      </c>
      <c r="H1473">
        <f t="shared" si="45"/>
        <v>3184.940257123696</v>
      </c>
    </row>
    <row r="1474" spans="1:8" x14ac:dyDescent="0.25">
      <c r="A1474" s="3">
        <v>41794.375</v>
      </c>
      <c r="B1474" s="2">
        <v>99.14</v>
      </c>
      <c r="C1474" s="2">
        <v>5.33</v>
      </c>
      <c r="D1474">
        <f t="shared" ref="D1474:D1537" si="46">B1474*C1474</f>
        <v>528.4162</v>
      </c>
      <c r="G1474" s="4">
        <v>39.942470976238383</v>
      </c>
      <c r="H1474">
        <f t="shared" ref="H1474:H1537" si="47">B1474*G1474</f>
        <v>3959.8965725842731</v>
      </c>
    </row>
    <row r="1475" spans="1:8" x14ac:dyDescent="0.25">
      <c r="A1475" s="3">
        <v>41794.416666666664</v>
      </c>
      <c r="B1475" s="2">
        <v>83.15</v>
      </c>
      <c r="C1475" s="2">
        <v>8.7799999999999994</v>
      </c>
      <c r="D1475">
        <f t="shared" si="46"/>
        <v>730.05700000000002</v>
      </c>
      <c r="G1475" s="4">
        <v>39.938370951321666</v>
      </c>
      <c r="H1475">
        <f t="shared" si="47"/>
        <v>3320.8755446023965</v>
      </c>
    </row>
    <row r="1476" spans="1:8" x14ac:dyDescent="0.25">
      <c r="A1476" s="3">
        <v>41794.458333333336</v>
      </c>
      <c r="B1476" s="2">
        <v>43.75</v>
      </c>
      <c r="C1476" s="2">
        <v>2.4</v>
      </c>
      <c r="D1476">
        <f t="shared" si="46"/>
        <v>105</v>
      </c>
      <c r="G1476" s="4">
        <v>39.934272834848436</v>
      </c>
      <c r="H1476">
        <f t="shared" si="47"/>
        <v>1747.1244365246191</v>
      </c>
    </row>
    <row r="1477" spans="1:8" x14ac:dyDescent="0.25">
      <c r="A1477" s="3">
        <v>41794.5</v>
      </c>
      <c r="B1477" s="2">
        <v>41.55</v>
      </c>
      <c r="C1477" s="2">
        <v>6.93</v>
      </c>
      <c r="D1477">
        <f t="shared" si="46"/>
        <v>287.94149999999996</v>
      </c>
      <c r="G1477" s="4">
        <v>39.930176618745087</v>
      </c>
      <c r="H1477">
        <f t="shared" si="47"/>
        <v>1659.0988385088583</v>
      </c>
    </row>
    <row r="1478" spans="1:8" x14ac:dyDescent="0.25">
      <c r="A1478" s="3">
        <v>41794.541666666664</v>
      </c>
      <c r="B1478" s="2">
        <v>42.07</v>
      </c>
      <c r="C1478" s="2">
        <v>0.76</v>
      </c>
      <c r="D1478">
        <f t="shared" si="46"/>
        <v>31.973200000000002</v>
      </c>
      <c r="G1478" s="4">
        <v>39.926082313452881</v>
      </c>
      <c r="H1478">
        <f t="shared" si="47"/>
        <v>1679.6902829269627</v>
      </c>
    </row>
    <row r="1479" spans="1:8" x14ac:dyDescent="0.25">
      <c r="A1479" s="3">
        <v>41794.583333333336</v>
      </c>
      <c r="B1479" s="2">
        <v>60.37</v>
      </c>
      <c r="C1479" s="2">
        <v>5.46</v>
      </c>
      <c r="D1479">
        <f t="shared" si="46"/>
        <v>329.62020000000001</v>
      </c>
      <c r="G1479" s="4">
        <v>39.921989916953379</v>
      </c>
      <c r="H1479">
        <f t="shared" si="47"/>
        <v>2410.0905312864752</v>
      </c>
    </row>
    <row r="1480" spans="1:8" x14ac:dyDescent="0.25">
      <c r="A1480" s="3">
        <v>41794.625</v>
      </c>
      <c r="B1480" s="2">
        <v>36.979999999999997</v>
      </c>
      <c r="C1480" s="2">
        <v>5.83</v>
      </c>
      <c r="D1480">
        <f t="shared" si="46"/>
        <v>215.59339999999997</v>
      </c>
      <c r="G1480" s="4">
        <v>39.917899437582136</v>
      </c>
      <c r="H1480">
        <f t="shared" si="47"/>
        <v>1476.1639212017872</v>
      </c>
    </row>
    <row r="1481" spans="1:8" x14ac:dyDescent="0.25">
      <c r="A1481" s="3">
        <v>41794.666666666664</v>
      </c>
      <c r="B1481" s="2">
        <v>21.76</v>
      </c>
      <c r="C1481" s="2">
        <v>9.27</v>
      </c>
      <c r="D1481">
        <f t="shared" si="46"/>
        <v>201.71520000000001</v>
      </c>
      <c r="G1481" s="4">
        <v>39.913810858231528</v>
      </c>
      <c r="H1481">
        <f t="shared" si="47"/>
        <v>868.5245242751181</v>
      </c>
    </row>
    <row r="1482" spans="1:8" x14ac:dyDescent="0.25">
      <c r="A1482" s="3">
        <v>41794.708333333336</v>
      </c>
      <c r="B1482" s="2">
        <v>68.959999999999994</v>
      </c>
      <c r="C1482" s="2">
        <v>6.53</v>
      </c>
      <c r="D1482">
        <f t="shared" si="46"/>
        <v>450.30879999999996</v>
      </c>
      <c r="G1482" s="4">
        <v>39.909724202675548</v>
      </c>
      <c r="H1482">
        <f t="shared" si="47"/>
        <v>2752.1745810165057</v>
      </c>
    </row>
    <row r="1483" spans="1:8" x14ac:dyDescent="0.25">
      <c r="A1483" s="3">
        <v>41794.75</v>
      </c>
      <c r="B1483" s="2">
        <v>15.95</v>
      </c>
      <c r="C1483" s="2">
        <v>9.36</v>
      </c>
      <c r="D1483">
        <f t="shared" si="46"/>
        <v>149.29199999999997</v>
      </c>
      <c r="G1483" s="4">
        <v>39.905639470390284</v>
      </c>
      <c r="H1483">
        <f t="shared" si="47"/>
        <v>636.49494955272496</v>
      </c>
    </row>
    <row r="1484" spans="1:8" x14ac:dyDescent="0.25">
      <c r="A1484" s="3">
        <v>41794.791666666664</v>
      </c>
      <c r="B1484" s="2">
        <v>20.66</v>
      </c>
      <c r="C1484" s="2">
        <v>0.09</v>
      </c>
      <c r="D1484">
        <f t="shared" si="46"/>
        <v>1.8593999999999999</v>
      </c>
      <c r="G1484" s="4">
        <v>39.901556651109168</v>
      </c>
      <c r="H1484">
        <f t="shared" si="47"/>
        <v>824.36616041191542</v>
      </c>
    </row>
    <row r="1485" spans="1:8" x14ac:dyDescent="0.25">
      <c r="A1485" s="3">
        <v>41794.833333333336</v>
      </c>
      <c r="B1485" s="2">
        <v>69.67</v>
      </c>
      <c r="C1485" s="2">
        <v>7.27</v>
      </c>
      <c r="D1485">
        <f t="shared" si="46"/>
        <v>506.5009</v>
      </c>
      <c r="G1485" s="4">
        <v>39.897475753167704</v>
      </c>
      <c r="H1485">
        <f t="shared" si="47"/>
        <v>2779.6571357231942</v>
      </c>
    </row>
    <row r="1486" spans="1:8" x14ac:dyDescent="0.25">
      <c r="A1486" s="3">
        <v>41794.875</v>
      </c>
      <c r="B1486" s="2">
        <v>57.27</v>
      </c>
      <c r="C1486" s="2">
        <v>3.18</v>
      </c>
      <c r="D1486">
        <f t="shared" si="46"/>
        <v>182.11860000000001</v>
      </c>
      <c r="G1486" s="4">
        <v>39.893396780777302</v>
      </c>
      <c r="H1486">
        <f t="shared" si="47"/>
        <v>2284.6948336351161</v>
      </c>
    </row>
    <row r="1487" spans="1:8" x14ac:dyDescent="0.25">
      <c r="A1487" s="3">
        <v>41794.916666666664</v>
      </c>
      <c r="B1487" s="2">
        <v>3.91</v>
      </c>
      <c r="C1487" s="2">
        <v>6.93</v>
      </c>
      <c r="D1487">
        <f t="shared" si="46"/>
        <v>27.096299999999999</v>
      </c>
      <c r="G1487" s="4">
        <v>39.889319740255097</v>
      </c>
      <c r="H1487">
        <f t="shared" si="47"/>
        <v>155.96724018439744</v>
      </c>
    </row>
    <row r="1488" spans="1:8" x14ac:dyDescent="0.25">
      <c r="A1488" s="3">
        <v>41794.958333333336</v>
      </c>
      <c r="B1488" s="2">
        <v>79.89</v>
      </c>
      <c r="C1488" s="2">
        <v>7.81</v>
      </c>
      <c r="D1488">
        <f t="shared" si="46"/>
        <v>623.94089999999994</v>
      </c>
      <c r="G1488" s="4">
        <v>39.885244616948448</v>
      </c>
      <c r="H1488">
        <f t="shared" si="47"/>
        <v>3186.4321924480114</v>
      </c>
    </row>
    <row r="1489" spans="1:8" x14ac:dyDescent="0.25">
      <c r="A1489" s="1">
        <v>41795</v>
      </c>
      <c r="B1489" s="2">
        <v>20.34</v>
      </c>
      <c r="C1489" s="2">
        <v>0.06</v>
      </c>
      <c r="D1489">
        <f t="shared" si="46"/>
        <v>1.2203999999999999</v>
      </c>
      <c r="G1489" s="4">
        <v>39.881171433845488</v>
      </c>
      <c r="H1489">
        <f t="shared" si="47"/>
        <v>811.18302696441719</v>
      </c>
    </row>
    <row r="1490" spans="1:8" x14ac:dyDescent="0.25">
      <c r="A1490" s="3">
        <v>41795.041666666664</v>
      </c>
      <c r="B1490" s="2">
        <v>79.8</v>
      </c>
      <c r="C1490" s="2">
        <v>6.4</v>
      </c>
      <c r="D1490">
        <f t="shared" si="46"/>
        <v>510.72</v>
      </c>
      <c r="G1490" s="4">
        <v>39.877100178486621</v>
      </c>
      <c r="H1490">
        <f t="shared" si="47"/>
        <v>3182.1925942432322</v>
      </c>
    </row>
    <row r="1491" spans="1:8" x14ac:dyDescent="0.25">
      <c r="A1491" s="3">
        <v>41795.083333333336</v>
      </c>
      <c r="B1491" s="2">
        <v>84.43</v>
      </c>
      <c r="C1491" s="2">
        <v>7.53</v>
      </c>
      <c r="D1491">
        <f t="shared" si="46"/>
        <v>635.75790000000006</v>
      </c>
      <c r="G1491" s="4">
        <v>39.873030853064854</v>
      </c>
      <c r="H1491">
        <f t="shared" si="47"/>
        <v>3366.4799949242661</v>
      </c>
    </row>
    <row r="1492" spans="1:8" x14ac:dyDescent="0.25">
      <c r="A1492" s="3">
        <v>41795.125</v>
      </c>
      <c r="B1492" s="2">
        <v>37.78</v>
      </c>
      <c r="C1492" s="2">
        <v>2.77</v>
      </c>
      <c r="D1492">
        <f t="shared" si="46"/>
        <v>104.6506</v>
      </c>
      <c r="G1492" s="4">
        <v>39.868963474076587</v>
      </c>
      <c r="H1492">
        <f t="shared" si="47"/>
        <v>1506.2494400506134</v>
      </c>
    </row>
    <row r="1493" spans="1:8" x14ac:dyDescent="0.25">
      <c r="A1493" s="3">
        <v>41795.166666666664</v>
      </c>
      <c r="B1493" s="2">
        <v>91.42</v>
      </c>
      <c r="C1493" s="2">
        <v>5.71</v>
      </c>
      <c r="D1493">
        <f t="shared" si="46"/>
        <v>522.00819999999999</v>
      </c>
      <c r="G1493" s="4">
        <v>39.864898031167932</v>
      </c>
      <c r="H1493">
        <f t="shared" si="47"/>
        <v>3644.4489780093722</v>
      </c>
    </row>
    <row r="1494" spans="1:8" x14ac:dyDescent="0.25">
      <c r="A1494" s="3">
        <v>41795.208333333336</v>
      </c>
      <c r="B1494" s="2">
        <v>31.19</v>
      </c>
      <c r="C1494" s="2">
        <v>4.96</v>
      </c>
      <c r="D1494">
        <f t="shared" si="46"/>
        <v>154.70240000000001</v>
      </c>
      <c r="G1494" s="4">
        <v>39.860834518283689</v>
      </c>
      <c r="H1494">
        <f t="shared" si="47"/>
        <v>1243.2594286252684</v>
      </c>
    </row>
    <row r="1495" spans="1:8" x14ac:dyDescent="0.25">
      <c r="A1495" s="3">
        <v>41795.25</v>
      </c>
      <c r="B1495" s="2">
        <v>94</v>
      </c>
      <c r="C1495" s="2">
        <v>7.54</v>
      </c>
      <c r="D1495">
        <f t="shared" si="46"/>
        <v>708.76</v>
      </c>
      <c r="G1495" s="4">
        <v>39.856772960343093</v>
      </c>
      <c r="H1495">
        <f t="shared" si="47"/>
        <v>3746.5366582722509</v>
      </c>
    </row>
    <row r="1496" spans="1:8" x14ac:dyDescent="0.25">
      <c r="A1496" s="3">
        <v>41795.291666666664</v>
      </c>
      <c r="B1496" s="2">
        <v>69</v>
      </c>
      <c r="C1496" s="2">
        <v>9.3699999999999992</v>
      </c>
      <c r="D1496">
        <f t="shared" si="46"/>
        <v>646.53</v>
      </c>
      <c r="G1496" s="4">
        <v>39.852713340587812</v>
      </c>
      <c r="H1496">
        <f t="shared" si="47"/>
        <v>2749.8372205005589</v>
      </c>
    </row>
    <row r="1497" spans="1:8" x14ac:dyDescent="0.25">
      <c r="A1497" s="3">
        <v>41795.333333333336</v>
      </c>
      <c r="B1497" s="2">
        <v>16.86</v>
      </c>
      <c r="C1497" s="2">
        <v>3.48</v>
      </c>
      <c r="D1497">
        <f t="shared" si="46"/>
        <v>58.672799999999995</v>
      </c>
      <c r="G1497" s="4">
        <v>39.848655673932399</v>
      </c>
      <c r="H1497">
        <f t="shared" si="47"/>
        <v>671.84833466250018</v>
      </c>
    </row>
    <row r="1498" spans="1:8" x14ac:dyDescent="0.25">
      <c r="A1498" s="3">
        <v>41795.375</v>
      </c>
      <c r="B1498" s="2">
        <v>4.1500000000000004</v>
      </c>
      <c r="C1498" s="2">
        <v>2.78</v>
      </c>
      <c r="D1498">
        <f t="shared" si="46"/>
        <v>11.537000000000001</v>
      </c>
      <c r="G1498" s="4">
        <v>39.844599943181969</v>
      </c>
      <c r="H1498">
        <f t="shared" si="47"/>
        <v>165.35508976420519</v>
      </c>
    </row>
    <row r="1499" spans="1:8" x14ac:dyDescent="0.25">
      <c r="A1499" s="3">
        <v>41795.416666666664</v>
      </c>
      <c r="B1499" s="2">
        <v>11.43</v>
      </c>
      <c r="C1499" s="2">
        <v>2.04</v>
      </c>
      <c r="D1499">
        <f t="shared" si="46"/>
        <v>23.3172</v>
      </c>
      <c r="G1499" s="4">
        <v>39.840546176147257</v>
      </c>
      <c r="H1499">
        <f t="shared" si="47"/>
        <v>455.37744279336312</v>
      </c>
    </row>
    <row r="1500" spans="1:8" x14ac:dyDescent="0.25">
      <c r="A1500" s="3">
        <v>41795.458333333336</v>
      </c>
      <c r="B1500" s="2">
        <v>7.89</v>
      </c>
      <c r="C1500" s="2">
        <v>9.26</v>
      </c>
      <c r="D1500">
        <f t="shared" si="46"/>
        <v>73.061399999999992</v>
      </c>
      <c r="G1500" s="4">
        <v>39.836494355720674</v>
      </c>
      <c r="H1500">
        <f t="shared" si="47"/>
        <v>314.30994046663614</v>
      </c>
    </row>
    <row r="1501" spans="1:8" x14ac:dyDescent="0.25">
      <c r="A1501" s="3">
        <v>41795.5</v>
      </c>
      <c r="B1501" s="2">
        <v>66.63</v>
      </c>
      <c r="C1501" s="2">
        <v>5.68</v>
      </c>
      <c r="D1501">
        <f t="shared" si="46"/>
        <v>378.45839999999998</v>
      </c>
      <c r="G1501" s="4">
        <v>39.832444492343448</v>
      </c>
      <c r="H1501">
        <f t="shared" si="47"/>
        <v>2654.0357765248436</v>
      </c>
    </row>
    <row r="1502" spans="1:8" x14ac:dyDescent="0.25">
      <c r="A1502" s="3">
        <v>41795.541666666664</v>
      </c>
      <c r="B1502" s="2">
        <v>13.39</v>
      </c>
      <c r="C1502" s="2">
        <v>5.03</v>
      </c>
      <c r="D1502">
        <f t="shared" si="46"/>
        <v>67.351700000000008</v>
      </c>
      <c r="G1502" s="4">
        <v>39.828396584084494</v>
      </c>
      <c r="H1502">
        <f t="shared" si="47"/>
        <v>533.30223026089141</v>
      </c>
    </row>
    <row r="1503" spans="1:8" x14ac:dyDescent="0.25">
      <c r="A1503" s="3">
        <v>41795.583333333336</v>
      </c>
      <c r="B1503" s="2">
        <v>40.159999999999997</v>
      </c>
      <c r="C1503" s="2">
        <v>7.72</v>
      </c>
      <c r="D1503">
        <f t="shared" si="46"/>
        <v>310.03519999999997</v>
      </c>
      <c r="G1503" s="4">
        <v>39.824350639453961</v>
      </c>
      <c r="H1503">
        <f t="shared" si="47"/>
        <v>1599.3459216804708</v>
      </c>
    </row>
    <row r="1504" spans="1:8" x14ac:dyDescent="0.25">
      <c r="A1504" s="3">
        <v>41795.625</v>
      </c>
      <c r="B1504" s="2">
        <v>83</v>
      </c>
      <c r="C1504" s="2">
        <v>5.68</v>
      </c>
      <c r="D1504">
        <f t="shared" si="46"/>
        <v>471.44</v>
      </c>
      <c r="G1504" s="4">
        <v>39.820306647835977</v>
      </c>
      <c r="H1504">
        <f t="shared" si="47"/>
        <v>3305.085451770386</v>
      </c>
    </row>
    <row r="1505" spans="1:8" x14ac:dyDescent="0.25">
      <c r="A1505" s="3">
        <v>41795.666666666664</v>
      </c>
      <c r="B1505" s="2">
        <v>75.11</v>
      </c>
      <c r="C1505" s="2">
        <v>8.31</v>
      </c>
      <c r="D1505">
        <f t="shared" si="46"/>
        <v>624.16410000000008</v>
      </c>
      <c r="G1505" s="4">
        <v>39.816264623795888</v>
      </c>
      <c r="H1505">
        <f t="shared" si="47"/>
        <v>2990.5996358933089</v>
      </c>
    </row>
    <row r="1506" spans="1:8" x14ac:dyDescent="0.25">
      <c r="A1506" s="3">
        <v>41795.708333333336</v>
      </c>
      <c r="B1506" s="2">
        <v>34.35</v>
      </c>
      <c r="C1506" s="2">
        <v>1.75</v>
      </c>
      <c r="D1506">
        <f t="shared" si="46"/>
        <v>60.112500000000004</v>
      </c>
      <c r="G1506" s="4">
        <v>39.812224565402595</v>
      </c>
      <c r="H1506">
        <f t="shared" si="47"/>
        <v>1367.5499138215791</v>
      </c>
    </row>
    <row r="1507" spans="1:8" x14ac:dyDescent="0.25">
      <c r="A1507" s="3">
        <v>41795.75</v>
      </c>
      <c r="B1507" s="2">
        <v>33.4</v>
      </c>
      <c r="C1507" s="2">
        <v>1.99</v>
      </c>
      <c r="D1507">
        <f t="shared" si="46"/>
        <v>66.465999999999994</v>
      </c>
      <c r="G1507" s="4">
        <v>39.808186474761825</v>
      </c>
      <c r="H1507">
        <f t="shared" si="47"/>
        <v>1329.5934282570449</v>
      </c>
    </row>
    <row r="1508" spans="1:8" x14ac:dyDescent="0.25">
      <c r="A1508" s="3">
        <v>41795.791666666664</v>
      </c>
      <c r="B1508" s="2">
        <v>31.75</v>
      </c>
      <c r="C1508" s="2">
        <v>0.77</v>
      </c>
      <c r="D1508">
        <f t="shared" si="46"/>
        <v>24.447500000000002</v>
      </c>
      <c r="G1508" s="4">
        <v>39.804150353891956</v>
      </c>
      <c r="H1508">
        <f t="shared" si="47"/>
        <v>1263.7817737360697</v>
      </c>
    </row>
    <row r="1509" spans="1:8" x14ac:dyDescent="0.25">
      <c r="A1509" s="3">
        <v>41795.833333333336</v>
      </c>
      <c r="B1509" s="2">
        <v>12.43</v>
      </c>
      <c r="C1509" s="2">
        <v>2.46</v>
      </c>
      <c r="D1509">
        <f t="shared" si="46"/>
        <v>30.5778</v>
      </c>
      <c r="G1509" s="4">
        <v>39.800116196650492</v>
      </c>
      <c r="H1509">
        <f t="shared" si="47"/>
        <v>494.71544432436559</v>
      </c>
    </row>
    <row r="1510" spans="1:8" x14ac:dyDescent="0.25">
      <c r="A1510" s="3">
        <v>41795.875</v>
      </c>
      <c r="B1510" s="2">
        <v>48.45</v>
      </c>
      <c r="C1510" s="2">
        <v>0.48</v>
      </c>
      <c r="D1510">
        <f t="shared" si="46"/>
        <v>23.256</v>
      </c>
      <c r="G1510" s="4">
        <v>39.796084021901493</v>
      </c>
      <c r="H1510">
        <f t="shared" si="47"/>
        <v>1928.1202708611274</v>
      </c>
    </row>
    <row r="1511" spans="1:8" x14ac:dyDescent="0.25">
      <c r="A1511" s="3">
        <v>41795.916666666664</v>
      </c>
      <c r="B1511" s="2">
        <v>1.22</v>
      </c>
      <c r="C1511" s="2">
        <v>4.67</v>
      </c>
      <c r="D1511">
        <f t="shared" si="46"/>
        <v>5.6974</v>
      </c>
      <c r="G1511" s="4">
        <v>39.792053816923399</v>
      </c>
      <c r="H1511">
        <f t="shared" si="47"/>
        <v>48.546305656646545</v>
      </c>
    </row>
    <row r="1512" spans="1:8" x14ac:dyDescent="0.25">
      <c r="A1512" s="3">
        <v>41795.958333333336</v>
      </c>
      <c r="B1512" s="2">
        <v>18.04</v>
      </c>
      <c r="C1512" s="2">
        <v>9.86</v>
      </c>
      <c r="D1512">
        <f t="shared" si="46"/>
        <v>177.87439999999998</v>
      </c>
      <c r="G1512" s="4">
        <v>39.78802559654347</v>
      </c>
      <c r="H1512">
        <f t="shared" si="47"/>
        <v>717.77598176164418</v>
      </c>
    </row>
    <row r="1513" spans="1:8" x14ac:dyDescent="0.25">
      <c r="A1513" s="1">
        <v>41796</v>
      </c>
      <c r="B1513" s="2">
        <v>76</v>
      </c>
      <c r="C1513" s="2">
        <v>4.5199999999999996</v>
      </c>
      <c r="D1513">
        <f t="shared" si="46"/>
        <v>343.52</v>
      </c>
      <c r="G1513" s="4">
        <v>39.783999341810343</v>
      </c>
      <c r="H1513">
        <f t="shared" si="47"/>
        <v>3023.5839499775861</v>
      </c>
    </row>
    <row r="1514" spans="1:8" x14ac:dyDescent="0.25">
      <c r="A1514" s="3">
        <v>41796.041666666664</v>
      </c>
      <c r="B1514" s="2">
        <v>46.53</v>
      </c>
      <c r="C1514" s="2">
        <v>9.3000000000000007</v>
      </c>
      <c r="D1514">
        <f t="shared" si="46"/>
        <v>432.72900000000004</v>
      </c>
      <c r="G1514" s="4">
        <v>39.779975086328015</v>
      </c>
      <c r="H1514">
        <f t="shared" si="47"/>
        <v>1850.9622407668426</v>
      </c>
    </row>
    <row r="1515" spans="1:8" x14ac:dyDescent="0.25">
      <c r="A1515" s="3">
        <v>41796.083333333336</v>
      </c>
      <c r="B1515" s="2">
        <v>86.69</v>
      </c>
      <c r="C1515" s="2">
        <v>7.42</v>
      </c>
      <c r="D1515">
        <f t="shared" si="46"/>
        <v>643.23979999999995</v>
      </c>
      <c r="G1515" s="4">
        <v>39.775952798685516</v>
      </c>
      <c r="H1515">
        <f t="shared" si="47"/>
        <v>3448.1773481180471</v>
      </c>
    </row>
    <row r="1516" spans="1:8" x14ac:dyDescent="0.25">
      <c r="A1516" s="3">
        <v>41796.125</v>
      </c>
      <c r="B1516" s="2">
        <v>67.099999999999994</v>
      </c>
      <c r="C1516" s="2">
        <v>6.91</v>
      </c>
      <c r="D1516">
        <f t="shared" si="46"/>
        <v>463.66099999999994</v>
      </c>
      <c r="G1516" s="4">
        <v>39.771932506082393</v>
      </c>
      <c r="H1516">
        <f t="shared" si="47"/>
        <v>2668.6966711581285</v>
      </c>
    </row>
    <row r="1517" spans="1:8" x14ac:dyDescent="0.25">
      <c r="A1517" s="3">
        <v>41796.166666666664</v>
      </c>
      <c r="B1517" s="2">
        <v>83.97</v>
      </c>
      <c r="C1517" s="2">
        <v>7.19</v>
      </c>
      <c r="D1517">
        <f t="shared" si="46"/>
        <v>603.74430000000007</v>
      </c>
      <c r="G1517" s="4">
        <v>39.767914193953338</v>
      </c>
      <c r="H1517">
        <f t="shared" si="47"/>
        <v>3339.3117548662617</v>
      </c>
    </row>
    <row r="1518" spans="1:8" x14ac:dyDescent="0.25">
      <c r="A1518" s="3">
        <v>41796.208333333336</v>
      </c>
      <c r="B1518" s="2">
        <v>47.16</v>
      </c>
      <c r="C1518" s="2">
        <v>8.3800000000000008</v>
      </c>
      <c r="D1518">
        <f t="shared" si="46"/>
        <v>395.20080000000002</v>
      </c>
      <c r="G1518" s="4">
        <v>39.763897879056685</v>
      </c>
      <c r="H1518">
        <f t="shared" si="47"/>
        <v>1875.2654239763131</v>
      </c>
    </row>
    <row r="1519" spans="1:8" x14ac:dyDescent="0.25">
      <c r="A1519" s="3">
        <v>41796.25</v>
      </c>
      <c r="B1519" s="2">
        <v>73.75</v>
      </c>
      <c r="C1519" s="2">
        <v>0.3</v>
      </c>
      <c r="D1519">
        <f t="shared" si="46"/>
        <v>22.125</v>
      </c>
      <c r="G1519" s="4">
        <v>39.759883550863904</v>
      </c>
      <c r="H1519">
        <f t="shared" si="47"/>
        <v>2932.2914118762128</v>
      </c>
    </row>
    <row r="1520" spans="1:8" x14ac:dyDescent="0.25">
      <c r="A1520" s="3">
        <v>41796.291666666664</v>
      </c>
      <c r="B1520" s="2">
        <v>36.979999999999997</v>
      </c>
      <c r="C1520" s="2">
        <v>3.76</v>
      </c>
      <c r="D1520">
        <f t="shared" si="46"/>
        <v>139.04479999999998</v>
      </c>
      <c r="G1520" s="4">
        <v>39.755871217535883</v>
      </c>
      <c r="H1520">
        <f t="shared" si="47"/>
        <v>1470.1721176244769</v>
      </c>
    </row>
    <row r="1521" spans="1:8" x14ac:dyDescent="0.25">
      <c r="A1521" s="3">
        <v>41796.333333333336</v>
      </c>
      <c r="B1521" s="2">
        <v>90.81</v>
      </c>
      <c r="C1521" s="2">
        <v>5.66</v>
      </c>
      <c r="D1521">
        <f t="shared" si="46"/>
        <v>513.9846</v>
      </c>
      <c r="G1521" s="4">
        <v>39.75186087757811</v>
      </c>
      <c r="H1521">
        <f t="shared" si="47"/>
        <v>3609.8664862928681</v>
      </c>
    </row>
    <row r="1522" spans="1:8" x14ac:dyDescent="0.25">
      <c r="A1522" s="3">
        <v>41796.375</v>
      </c>
      <c r="B1522" s="2">
        <v>21.39</v>
      </c>
      <c r="C1522" s="2">
        <v>6.42</v>
      </c>
      <c r="D1522">
        <f t="shared" si="46"/>
        <v>137.32380000000001</v>
      </c>
      <c r="G1522" s="4">
        <v>39.747852539064141</v>
      </c>
      <c r="H1522">
        <f t="shared" si="47"/>
        <v>850.20656581058199</v>
      </c>
    </row>
    <row r="1523" spans="1:8" x14ac:dyDescent="0.25">
      <c r="A1523" s="3">
        <v>41796.416666666664</v>
      </c>
      <c r="B1523" s="2">
        <v>0.48</v>
      </c>
      <c r="C1523" s="2">
        <v>0.91</v>
      </c>
      <c r="D1523">
        <f t="shared" si="46"/>
        <v>0.43680000000000002</v>
      </c>
      <c r="G1523" s="4">
        <v>39.743846197607965</v>
      </c>
      <c r="H1523">
        <f t="shared" si="47"/>
        <v>19.077046174851823</v>
      </c>
    </row>
    <row r="1524" spans="1:8" x14ac:dyDescent="0.25">
      <c r="A1524" s="3">
        <v>41796.458333333336</v>
      </c>
      <c r="B1524" s="2">
        <v>15.69</v>
      </c>
      <c r="C1524" s="2">
        <v>2.57</v>
      </c>
      <c r="D1524">
        <f t="shared" si="46"/>
        <v>40.323299999999996</v>
      </c>
      <c r="G1524" s="4">
        <v>39.739841859701308</v>
      </c>
      <c r="H1524">
        <f t="shared" si="47"/>
        <v>623.51811877871353</v>
      </c>
    </row>
    <row r="1525" spans="1:8" x14ac:dyDescent="0.25">
      <c r="A1525" s="3">
        <v>41796.5</v>
      </c>
      <c r="B1525" s="2">
        <v>82.85</v>
      </c>
      <c r="C1525" s="2">
        <v>9.5299999999999994</v>
      </c>
      <c r="D1525">
        <f t="shared" si="46"/>
        <v>789.56049999999993</v>
      </c>
      <c r="G1525" s="4">
        <v>39.735839529730207</v>
      </c>
      <c r="H1525">
        <f t="shared" si="47"/>
        <v>3292.1143050381474</v>
      </c>
    </row>
    <row r="1526" spans="1:8" x14ac:dyDescent="0.25">
      <c r="A1526" s="3">
        <v>41796.541666666664</v>
      </c>
      <c r="B1526" s="2">
        <v>78.06</v>
      </c>
      <c r="C1526" s="2">
        <v>0.61</v>
      </c>
      <c r="D1526">
        <f t="shared" si="46"/>
        <v>47.616599999999998</v>
      </c>
      <c r="G1526" s="4">
        <v>39.731839192692782</v>
      </c>
      <c r="H1526">
        <f t="shared" si="47"/>
        <v>3101.4673673815987</v>
      </c>
    </row>
    <row r="1527" spans="1:8" x14ac:dyDescent="0.25">
      <c r="A1527" s="3">
        <v>41796.583333333336</v>
      </c>
      <c r="B1527" s="2">
        <v>7.05</v>
      </c>
      <c r="C1527" s="2">
        <v>1.47</v>
      </c>
      <c r="D1527">
        <f t="shared" si="46"/>
        <v>10.3635</v>
      </c>
      <c r="G1527" s="4">
        <v>39.727840871926439</v>
      </c>
      <c r="H1527">
        <f t="shared" si="47"/>
        <v>280.08127814708138</v>
      </c>
    </row>
    <row r="1528" spans="1:8" x14ac:dyDescent="0.25">
      <c r="A1528" s="3">
        <v>41796.625</v>
      </c>
      <c r="B1528" s="2">
        <v>15.54</v>
      </c>
      <c r="C1528" s="2">
        <v>3.78</v>
      </c>
      <c r="D1528">
        <f t="shared" si="46"/>
        <v>58.741199999999992</v>
      </c>
      <c r="G1528" s="4">
        <v>39.723844563045141</v>
      </c>
      <c r="H1528">
        <f t="shared" si="47"/>
        <v>617.3085445097214</v>
      </c>
    </row>
    <row r="1529" spans="1:8" x14ac:dyDescent="0.25">
      <c r="A1529" s="3">
        <v>41796.666666666664</v>
      </c>
      <c r="B1529" s="2">
        <v>1.51</v>
      </c>
      <c r="C1529" s="2">
        <v>4.84</v>
      </c>
      <c r="D1529">
        <f t="shared" si="46"/>
        <v>7.3083999999999998</v>
      </c>
      <c r="G1529" s="4">
        <v>39.719850264117795</v>
      </c>
      <c r="H1529">
        <f t="shared" si="47"/>
        <v>59.976973898817874</v>
      </c>
    </row>
    <row r="1530" spans="1:8" x14ac:dyDescent="0.25">
      <c r="A1530" s="3">
        <v>41796.708333333336</v>
      </c>
      <c r="B1530" s="2">
        <v>91.21</v>
      </c>
      <c r="C1530" s="2">
        <v>6.08</v>
      </c>
      <c r="D1530">
        <f t="shared" si="46"/>
        <v>554.55679999999995</v>
      </c>
      <c r="G1530" s="4">
        <v>39.715857972951383</v>
      </c>
      <c r="H1530">
        <f t="shared" si="47"/>
        <v>3622.4834057128955</v>
      </c>
    </row>
    <row r="1531" spans="1:8" x14ac:dyDescent="0.25">
      <c r="A1531" s="3">
        <v>41796.75</v>
      </c>
      <c r="B1531" s="2">
        <v>39.33</v>
      </c>
      <c r="C1531" s="2">
        <v>0.28999999999999998</v>
      </c>
      <c r="D1531">
        <f t="shared" si="46"/>
        <v>11.4057</v>
      </c>
      <c r="G1531" s="4">
        <v>39.711867706478877</v>
      </c>
      <c r="H1531">
        <f t="shared" si="47"/>
        <v>1561.8677568958142</v>
      </c>
    </row>
    <row r="1532" spans="1:8" x14ac:dyDescent="0.25">
      <c r="A1532" s="3">
        <v>41796.791666666664</v>
      </c>
      <c r="B1532" s="2">
        <v>46.49</v>
      </c>
      <c r="C1532" s="2">
        <v>2.44</v>
      </c>
      <c r="D1532">
        <f t="shared" si="46"/>
        <v>113.43560000000001</v>
      </c>
      <c r="G1532" s="4">
        <v>39.707879456190128</v>
      </c>
      <c r="H1532">
        <f t="shared" si="47"/>
        <v>1846.0193159182791</v>
      </c>
    </row>
    <row r="1533" spans="1:8" x14ac:dyDescent="0.25">
      <c r="A1533" s="3">
        <v>41796.833333333336</v>
      </c>
      <c r="B1533" s="2">
        <v>27.92</v>
      </c>
      <c r="C1533" s="2">
        <v>7.98</v>
      </c>
      <c r="D1533">
        <f t="shared" si="46"/>
        <v>222.80160000000004</v>
      </c>
      <c r="G1533" s="4">
        <v>39.703893219892123</v>
      </c>
      <c r="H1533">
        <f t="shared" si="47"/>
        <v>1108.5326986993882</v>
      </c>
    </row>
    <row r="1534" spans="1:8" x14ac:dyDescent="0.25">
      <c r="A1534" s="3">
        <v>41796.875</v>
      </c>
      <c r="B1534" s="2">
        <v>34.71</v>
      </c>
      <c r="C1534" s="2">
        <v>6.44</v>
      </c>
      <c r="D1534">
        <f t="shared" si="46"/>
        <v>223.53240000000002</v>
      </c>
      <c r="G1534" s="4">
        <v>39.69990901267407</v>
      </c>
      <c r="H1534">
        <f t="shared" si="47"/>
        <v>1377.9838418299171</v>
      </c>
    </row>
    <row r="1535" spans="1:8" x14ac:dyDescent="0.25">
      <c r="A1535" s="3">
        <v>41796.916666666664</v>
      </c>
      <c r="B1535" s="2">
        <v>21.61</v>
      </c>
      <c r="C1535" s="2">
        <v>1.55</v>
      </c>
      <c r="D1535">
        <f t="shared" si="46"/>
        <v>33.4955</v>
      </c>
      <c r="G1535" s="4">
        <v>39.695926827869584</v>
      </c>
      <c r="H1535">
        <f t="shared" si="47"/>
        <v>857.82897875026174</v>
      </c>
    </row>
    <row r="1536" spans="1:8" x14ac:dyDescent="0.25">
      <c r="A1536" s="3">
        <v>41796.958333333336</v>
      </c>
      <c r="B1536" s="2">
        <v>84.63</v>
      </c>
      <c r="C1536" s="2">
        <v>6.2</v>
      </c>
      <c r="D1536">
        <f t="shared" si="46"/>
        <v>524.70600000000002</v>
      </c>
      <c r="G1536" s="4">
        <v>39.691946661267252</v>
      </c>
      <c r="H1536">
        <f t="shared" si="47"/>
        <v>3359.1294459430474</v>
      </c>
    </row>
    <row r="1537" spans="1:8" x14ac:dyDescent="0.25">
      <c r="A1537" s="1">
        <v>41797</v>
      </c>
      <c r="B1537" s="2">
        <v>86.78</v>
      </c>
      <c r="C1537" s="2">
        <v>8.07</v>
      </c>
      <c r="D1537">
        <f t="shared" si="46"/>
        <v>700.31460000000004</v>
      </c>
      <c r="G1537" s="4">
        <v>39.68796853216768</v>
      </c>
      <c r="H1537">
        <f t="shared" si="47"/>
        <v>3444.1219092215115</v>
      </c>
    </row>
    <row r="1538" spans="1:8" x14ac:dyDescent="0.25">
      <c r="A1538" s="3">
        <v>41797.041666666664</v>
      </c>
      <c r="B1538" s="2">
        <v>85.8</v>
      </c>
      <c r="C1538" s="2">
        <v>8.39</v>
      </c>
      <c r="D1538">
        <f t="shared" ref="D1538:D1601" si="48">B1538*C1538</f>
        <v>719.86200000000008</v>
      </c>
      <c r="G1538" s="4">
        <v>39.683992431798814</v>
      </c>
      <c r="H1538">
        <f t="shared" ref="H1538:H1601" si="49">B1538*G1538</f>
        <v>3404.886550648338</v>
      </c>
    </row>
    <row r="1539" spans="1:8" x14ac:dyDescent="0.25">
      <c r="A1539" s="3">
        <v>41797.083333333336</v>
      </c>
      <c r="B1539" s="2">
        <v>89.16</v>
      </c>
      <c r="C1539" s="2">
        <v>2.84</v>
      </c>
      <c r="D1539">
        <f t="shared" si="48"/>
        <v>253.21439999999998</v>
      </c>
      <c r="G1539" s="4">
        <v>39.680018358229539</v>
      </c>
      <c r="H1539">
        <f t="shared" si="49"/>
        <v>3537.8704368197455</v>
      </c>
    </row>
    <row r="1540" spans="1:8" x14ac:dyDescent="0.25">
      <c r="A1540" s="3">
        <v>41797.125</v>
      </c>
      <c r="B1540" s="2">
        <v>85.59</v>
      </c>
      <c r="C1540" s="2">
        <v>3.36</v>
      </c>
      <c r="D1540">
        <f t="shared" si="48"/>
        <v>287.58240000000001</v>
      </c>
      <c r="G1540" s="4">
        <v>39.676046324006819</v>
      </c>
      <c r="H1540">
        <f t="shared" si="49"/>
        <v>3395.8728048717439</v>
      </c>
    </row>
    <row r="1541" spans="1:8" x14ac:dyDescent="0.25">
      <c r="A1541" s="3">
        <v>41797.166666666664</v>
      </c>
      <c r="B1541" s="2">
        <v>81.78</v>
      </c>
      <c r="C1541" s="2">
        <v>5.33</v>
      </c>
      <c r="D1541">
        <f t="shared" si="48"/>
        <v>435.88740000000001</v>
      </c>
      <c r="G1541" s="4">
        <v>39.672076320795114</v>
      </c>
      <c r="H1541">
        <f t="shared" si="49"/>
        <v>3244.3824015146242</v>
      </c>
    </row>
    <row r="1542" spans="1:8" x14ac:dyDescent="0.25">
      <c r="A1542" s="3">
        <v>41797.208333333336</v>
      </c>
      <c r="B1542" s="2">
        <v>72.599999999999994</v>
      </c>
      <c r="C1542" s="2">
        <v>6.27</v>
      </c>
      <c r="D1542">
        <f t="shared" si="48"/>
        <v>455.20199999999994</v>
      </c>
      <c r="G1542" s="4">
        <v>39.668108363247065</v>
      </c>
      <c r="H1542">
        <f t="shared" si="49"/>
        <v>2879.9046671717365</v>
      </c>
    </row>
    <row r="1543" spans="1:8" x14ac:dyDescent="0.25">
      <c r="A1543" s="3">
        <v>41797.25</v>
      </c>
      <c r="B1543" s="2">
        <v>81.95</v>
      </c>
      <c r="C1543" s="2">
        <v>1.05</v>
      </c>
      <c r="D1543">
        <f t="shared" si="48"/>
        <v>86.047500000000014</v>
      </c>
      <c r="G1543" s="4">
        <v>39.664142438903063</v>
      </c>
      <c r="H1543">
        <f t="shared" si="49"/>
        <v>3250.4764728681062</v>
      </c>
    </row>
    <row r="1544" spans="1:8" x14ac:dyDescent="0.25">
      <c r="A1544" s="3">
        <v>41797.291666666664</v>
      </c>
      <c r="B1544" s="2">
        <v>68.83</v>
      </c>
      <c r="C1544" s="2">
        <v>7.33</v>
      </c>
      <c r="D1544">
        <f t="shared" si="48"/>
        <v>504.52389999999997</v>
      </c>
      <c r="G1544" s="4">
        <v>39.66017855381827</v>
      </c>
      <c r="H1544">
        <f t="shared" si="49"/>
        <v>2729.8100898593116</v>
      </c>
    </row>
    <row r="1545" spans="1:8" x14ac:dyDescent="0.25">
      <c r="A1545" s="3">
        <v>41797.333333333336</v>
      </c>
      <c r="B1545" s="2">
        <v>53.8</v>
      </c>
      <c r="C1545" s="2">
        <v>7</v>
      </c>
      <c r="D1545">
        <f t="shared" si="48"/>
        <v>376.59999999999997</v>
      </c>
      <c r="G1545" s="4">
        <v>39.6562167251003</v>
      </c>
      <c r="H1545">
        <f t="shared" si="49"/>
        <v>2133.5044598103959</v>
      </c>
    </row>
    <row r="1546" spans="1:8" x14ac:dyDescent="0.25">
      <c r="A1546" s="3">
        <v>41797.375</v>
      </c>
      <c r="B1546" s="2">
        <v>87.54</v>
      </c>
      <c r="C1546" s="2">
        <v>8.36</v>
      </c>
      <c r="D1546">
        <f t="shared" si="48"/>
        <v>731.83439999999996</v>
      </c>
      <c r="G1546" s="4">
        <v>39.652256929324437</v>
      </c>
      <c r="H1546">
        <f t="shared" si="49"/>
        <v>3471.1585715930614</v>
      </c>
    </row>
    <row r="1547" spans="1:8" x14ac:dyDescent="0.25">
      <c r="A1547" s="3">
        <v>41797.416666666664</v>
      </c>
      <c r="B1547" s="2">
        <v>46.66</v>
      </c>
      <c r="C1547" s="2">
        <v>6.4</v>
      </c>
      <c r="D1547">
        <f t="shared" si="48"/>
        <v>298.62399999999997</v>
      </c>
      <c r="G1547" s="4">
        <v>39.648299189915392</v>
      </c>
      <c r="H1547">
        <f t="shared" si="49"/>
        <v>1849.9896402014519</v>
      </c>
    </row>
    <row r="1548" spans="1:8" x14ac:dyDescent="0.25">
      <c r="A1548" s="3">
        <v>41797.458333333336</v>
      </c>
      <c r="B1548" s="2">
        <v>52.75</v>
      </c>
      <c r="C1548" s="2">
        <v>9.89</v>
      </c>
      <c r="D1548">
        <f t="shared" si="48"/>
        <v>521.69749999999999</v>
      </c>
      <c r="G1548" s="4">
        <v>39.644343494064287</v>
      </c>
      <c r="H1548">
        <f t="shared" si="49"/>
        <v>2091.239119311891</v>
      </c>
    </row>
    <row r="1549" spans="1:8" x14ac:dyDescent="0.25">
      <c r="A1549" s="3">
        <v>41797.5</v>
      </c>
      <c r="B1549" s="2">
        <v>93.59</v>
      </c>
      <c r="C1549" s="2">
        <v>2.88</v>
      </c>
      <c r="D1549">
        <f t="shared" si="48"/>
        <v>269.53919999999999</v>
      </c>
      <c r="G1549" s="4">
        <v>39.640389858791409</v>
      </c>
      <c r="H1549">
        <f t="shared" si="49"/>
        <v>3709.944086884288</v>
      </c>
    </row>
    <row r="1550" spans="1:8" x14ac:dyDescent="0.25">
      <c r="A1550" s="3">
        <v>41797.541666666664</v>
      </c>
      <c r="B1550" s="2">
        <v>2.09</v>
      </c>
      <c r="C1550" s="2">
        <v>0.97</v>
      </c>
      <c r="D1550">
        <f t="shared" si="48"/>
        <v>2.0272999999999999</v>
      </c>
      <c r="G1550" s="4">
        <v>39.636438271287901</v>
      </c>
      <c r="H1550">
        <f t="shared" si="49"/>
        <v>82.840155986991704</v>
      </c>
    </row>
    <row r="1551" spans="1:8" x14ac:dyDescent="0.25">
      <c r="A1551" s="3">
        <v>41797.583333333336</v>
      </c>
      <c r="B1551" s="2">
        <v>12.55</v>
      </c>
      <c r="C1551" s="2">
        <v>0.01</v>
      </c>
      <c r="D1551">
        <f t="shared" si="48"/>
        <v>0.1255</v>
      </c>
      <c r="G1551" s="4">
        <v>39.632488739889268</v>
      </c>
      <c r="H1551">
        <f t="shared" si="49"/>
        <v>497.38773368561033</v>
      </c>
    </row>
    <row r="1552" spans="1:8" x14ac:dyDescent="0.25">
      <c r="A1552" s="3">
        <v>41797.625</v>
      </c>
      <c r="B1552" s="2">
        <v>28.78</v>
      </c>
      <c r="C1552" s="2">
        <v>2.81</v>
      </c>
      <c r="D1552">
        <f t="shared" si="48"/>
        <v>80.871800000000007</v>
      </c>
      <c r="G1552" s="4">
        <v>39.628541267137777</v>
      </c>
      <c r="H1552">
        <f t="shared" si="49"/>
        <v>1140.5094176682253</v>
      </c>
    </row>
    <row r="1553" spans="1:8" x14ac:dyDescent="0.25">
      <c r="A1553" s="3">
        <v>41797.666666666664</v>
      </c>
      <c r="B1553" s="2">
        <v>59.51</v>
      </c>
      <c r="C1553" s="2">
        <v>7.74</v>
      </c>
      <c r="D1553">
        <f t="shared" si="48"/>
        <v>460.60739999999998</v>
      </c>
      <c r="G1553" s="4">
        <v>39.624595856808284</v>
      </c>
      <c r="H1553">
        <f t="shared" si="49"/>
        <v>2358.059699438661</v>
      </c>
    </row>
    <row r="1554" spans="1:8" x14ac:dyDescent="0.25">
      <c r="A1554" s="3">
        <v>41797.708333333336</v>
      </c>
      <c r="B1554" s="2">
        <v>49.74</v>
      </c>
      <c r="C1554" s="2">
        <v>4.3600000000000003</v>
      </c>
      <c r="D1554">
        <f t="shared" si="48"/>
        <v>216.86640000000003</v>
      </c>
      <c r="G1554" s="4">
        <v>39.620652509075413</v>
      </c>
      <c r="H1554">
        <f t="shared" si="49"/>
        <v>1970.7312558014112</v>
      </c>
    </row>
    <row r="1555" spans="1:8" x14ac:dyDescent="0.25">
      <c r="A1555" s="3">
        <v>41797.75</v>
      </c>
      <c r="B1555" s="2">
        <v>86.37</v>
      </c>
      <c r="C1555" s="2">
        <v>1.89</v>
      </c>
      <c r="D1555">
        <f t="shared" si="48"/>
        <v>163.23930000000001</v>
      </c>
      <c r="G1555" s="4">
        <v>39.616711221833455</v>
      </c>
      <c r="H1555">
        <f t="shared" si="49"/>
        <v>3421.6953482297558</v>
      </c>
    </row>
    <row r="1556" spans="1:8" x14ac:dyDescent="0.25">
      <c r="A1556" s="3">
        <v>41797.791666666664</v>
      </c>
      <c r="B1556" s="2">
        <v>52.33</v>
      </c>
      <c r="C1556" s="2">
        <v>5.52</v>
      </c>
      <c r="D1556">
        <f t="shared" si="48"/>
        <v>288.86159999999995</v>
      </c>
      <c r="G1556" s="4">
        <v>39.612771999293827</v>
      </c>
      <c r="H1556">
        <f t="shared" si="49"/>
        <v>2072.9363587230459</v>
      </c>
    </row>
    <row r="1557" spans="1:8" x14ac:dyDescent="0.25">
      <c r="A1557" s="3">
        <v>41797.833333333336</v>
      </c>
      <c r="B1557" s="2">
        <v>48.42</v>
      </c>
      <c r="C1557" s="2">
        <v>4.67</v>
      </c>
      <c r="D1557">
        <f t="shared" si="48"/>
        <v>226.12139999999999</v>
      </c>
      <c r="G1557" s="4">
        <v>39.608834849879358</v>
      </c>
      <c r="H1557">
        <f t="shared" si="49"/>
        <v>1917.8597834311586</v>
      </c>
    </row>
    <row r="1558" spans="1:8" x14ac:dyDescent="0.25">
      <c r="A1558" s="3">
        <v>41797.875</v>
      </c>
      <c r="B1558" s="2">
        <v>86.97</v>
      </c>
      <c r="C1558" s="2">
        <v>8.0299999999999994</v>
      </c>
      <c r="D1558">
        <f t="shared" si="48"/>
        <v>698.36909999999989</v>
      </c>
      <c r="G1558" s="4">
        <v>39.604899767272926</v>
      </c>
      <c r="H1558">
        <f t="shared" si="49"/>
        <v>3444.4381327597262</v>
      </c>
    </row>
    <row r="1559" spans="1:8" x14ac:dyDescent="0.25">
      <c r="A1559" s="3">
        <v>41797.916666666664</v>
      </c>
      <c r="B1559" s="2">
        <v>69.17</v>
      </c>
      <c r="C1559" s="2">
        <v>5.19</v>
      </c>
      <c r="D1559">
        <f t="shared" si="48"/>
        <v>358.99230000000006</v>
      </c>
      <c r="G1559" s="4">
        <v>39.60096675770432</v>
      </c>
      <c r="H1559">
        <f t="shared" si="49"/>
        <v>2739.1988706304078</v>
      </c>
    </row>
    <row r="1560" spans="1:8" x14ac:dyDescent="0.25">
      <c r="A1560" s="3">
        <v>41797.958333333336</v>
      </c>
      <c r="B1560" s="2">
        <v>69.17</v>
      </c>
      <c r="C1560" s="2">
        <v>5.36</v>
      </c>
      <c r="D1560">
        <f t="shared" si="48"/>
        <v>370.75120000000004</v>
      </c>
      <c r="G1560" s="4">
        <v>39.597035823541219</v>
      </c>
      <c r="H1560">
        <f t="shared" si="49"/>
        <v>2738.9269679143463</v>
      </c>
    </row>
    <row r="1561" spans="1:8" x14ac:dyDescent="0.25">
      <c r="A1561" s="1">
        <v>41798</v>
      </c>
      <c r="B1561" s="2">
        <v>76.16</v>
      </c>
      <c r="C1561" s="2">
        <v>9.7899999999999991</v>
      </c>
      <c r="D1561">
        <f t="shared" si="48"/>
        <v>745.60639999999989</v>
      </c>
      <c r="G1561" s="4">
        <v>39.593106960222933</v>
      </c>
      <c r="H1561">
        <f t="shared" si="49"/>
        <v>3015.4110260905786</v>
      </c>
    </row>
    <row r="1562" spans="1:8" x14ac:dyDescent="0.25">
      <c r="A1562" s="3">
        <v>41798.041666666664</v>
      </c>
      <c r="B1562" s="2">
        <v>73.02</v>
      </c>
      <c r="C1562" s="2">
        <v>5.94</v>
      </c>
      <c r="D1562">
        <f t="shared" si="48"/>
        <v>433.73880000000003</v>
      </c>
      <c r="G1562" s="4">
        <v>39.589180182751349</v>
      </c>
      <c r="H1562">
        <f t="shared" si="49"/>
        <v>2890.8019369445033</v>
      </c>
    </row>
    <row r="1563" spans="1:8" x14ac:dyDescent="0.25">
      <c r="A1563" s="3">
        <v>41798.083333333336</v>
      </c>
      <c r="B1563" s="2">
        <v>28.24</v>
      </c>
      <c r="C1563" s="2">
        <v>6.32</v>
      </c>
      <c r="D1563">
        <f t="shared" si="48"/>
        <v>178.4768</v>
      </c>
      <c r="G1563" s="4">
        <v>39.585255480597937</v>
      </c>
      <c r="H1563">
        <f t="shared" si="49"/>
        <v>1117.8876147720857</v>
      </c>
    </row>
    <row r="1564" spans="1:8" x14ac:dyDescent="0.25">
      <c r="A1564" s="3">
        <v>41798.125</v>
      </c>
      <c r="B1564" s="2">
        <v>23.54</v>
      </c>
      <c r="C1564" s="2">
        <v>7.53</v>
      </c>
      <c r="D1564">
        <f t="shared" si="48"/>
        <v>177.25620000000001</v>
      </c>
      <c r="G1564" s="4">
        <v>39.581332859817891</v>
      </c>
      <c r="H1564">
        <f t="shared" si="49"/>
        <v>931.74457552011313</v>
      </c>
    </row>
    <row r="1565" spans="1:8" x14ac:dyDescent="0.25">
      <c r="A1565" s="3">
        <v>41798.166666666664</v>
      </c>
      <c r="B1565" s="2">
        <v>91.51</v>
      </c>
      <c r="C1565" s="2">
        <v>7.13</v>
      </c>
      <c r="D1565">
        <f t="shared" si="48"/>
        <v>652.46630000000005</v>
      </c>
      <c r="G1565" s="4">
        <v>39.577412320760459</v>
      </c>
      <c r="H1565">
        <f t="shared" si="49"/>
        <v>3621.7290014727896</v>
      </c>
    </row>
    <row r="1566" spans="1:8" x14ac:dyDescent="0.25">
      <c r="A1566" s="3">
        <v>41798.208333333336</v>
      </c>
      <c r="B1566" s="2">
        <v>66.31</v>
      </c>
      <c r="C1566" s="2">
        <v>8.7100000000000009</v>
      </c>
      <c r="D1566">
        <f t="shared" si="48"/>
        <v>577.56010000000003</v>
      </c>
      <c r="G1566" s="4">
        <v>39.573493871586507</v>
      </c>
      <c r="H1566">
        <f t="shared" si="49"/>
        <v>2624.1183786249012</v>
      </c>
    </row>
    <row r="1567" spans="1:8" x14ac:dyDescent="0.25">
      <c r="A1567" s="3">
        <v>41798.25</v>
      </c>
      <c r="B1567" s="2">
        <v>91.49</v>
      </c>
      <c r="C1567" s="2">
        <v>1.03</v>
      </c>
      <c r="D1567">
        <f t="shared" si="48"/>
        <v>94.234700000000004</v>
      </c>
      <c r="G1567" s="4">
        <v>39.569577512470673</v>
      </c>
      <c r="H1567">
        <f t="shared" si="49"/>
        <v>3620.2206466159419</v>
      </c>
    </row>
    <row r="1568" spans="1:8" x14ac:dyDescent="0.25">
      <c r="A1568" s="3">
        <v>41798.291666666664</v>
      </c>
      <c r="B1568" s="2">
        <v>25.46</v>
      </c>
      <c r="C1568" s="2">
        <v>5.88</v>
      </c>
      <c r="D1568">
        <f t="shared" si="48"/>
        <v>149.70480000000001</v>
      </c>
      <c r="G1568" s="4">
        <v>39.565663239114237</v>
      </c>
      <c r="H1568">
        <f t="shared" si="49"/>
        <v>1007.3417860678485</v>
      </c>
    </row>
    <row r="1569" spans="1:8" x14ac:dyDescent="0.25">
      <c r="A1569" s="3">
        <v>41798.333333333336</v>
      </c>
      <c r="B1569" s="2">
        <v>19.989999999999998</v>
      </c>
      <c r="C1569" s="2">
        <v>5.21</v>
      </c>
      <c r="D1569">
        <f t="shared" si="48"/>
        <v>104.14789999999999</v>
      </c>
      <c r="G1569" s="4">
        <v>39.561751055641295</v>
      </c>
      <c r="H1569">
        <f t="shared" si="49"/>
        <v>790.83940360226939</v>
      </c>
    </row>
    <row r="1570" spans="1:8" x14ac:dyDescent="0.25">
      <c r="A1570" s="3">
        <v>41798.375</v>
      </c>
      <c r="B1570" s="2">
        <v>7.8</v>
      </c>
      <c r="C1570" s="2">
        <v>9.26</v>
      </c>
      <c r="D1570">
        <f t="shared" si="48"/>
        <v>72.227999999999994</v>
      </c>
      <c r="G1570" s="4">
        <v>39.557840972842328</v>
      </c>
      <c r="H1570">
        <f t="shared" si="49"/>
        <v>308.55115958817015</v>
      </c>
    </row>
    <row r="1571" spans="1:8" x14ac:dyDescent="0.25">
      <c r="A1571" s="3">
        <v>41798.416666666664</v>
      </c>
      <c r="B1571" s="2">
        <v>53.71</v>
      </c>
      <c r="C1571" s="2">
        <v>9.8800000000000008</v>
      </c>
      <c r="D1571">
        <f t="shared" si="48"/>
        <v>530.65480000000002</v>
      </c>
      <c r="G1571" s="4">
        <v>39.55393297790846</v>
      </c>
      <c r="H1571">
        <f t="shared" si="49"/>
        <v>2124.4417402434633</v>
      </c>
    </row>
    <row r="1572" spans="1:8" x14ac:dyDescent="0.25">
      <c r="A1572" s="3">
        <v>41798.458333333336</v>
      </c>
      <c r="B1572" s="2">
        <v>9.1199999999999992</v>
      </c>
      <c r="C1572" s="2">
        <v>5.0599999999999996</v>
      </c>
      <c r="D1572">
        <f t="shared" si="48"/>
        <v>46.147199999999991</v>
      </c>
      <c r="G1572" s="4">
        <v>39.550027087598025</v>
      </c>
      <c r="H1572">
        <f t="shared" si="49"/>
        <v>360.69624703889394</v>
      </c>
    </row>
    <row r="1573" spans="1:8" x14ac:dyDescent="0.25">
      <c r="A1573" s="3">
        <v>41798.5</v>
      </c>
      <c r="B1573" s="2">
        <v>83.7</v>
      </c>
      <c r="C1573" s="2">
        <v>3.8</v>
      </c>
      <c r="D1573">
        <f t="shared" si="48"/>
        <v>318.06</v>
      </c>
      <c r="G1573" s="4">
        <v>39.546123293662831</v>
      </c>
      <c r="H1573">
        <f t="shared" si="49"/>
        <v>3310.0105196795789</v>
      </c>
    </row>
    <row r="1574" spans="1:8" x14ac:dyDescent="0.25">
      <c r="A1574" s="3">
        <v>41798.541666666664</v>
      </c>
      <c r="B1574" s="2">
        <v>4.28</v>
      </c>
      <c r="C1574" s="2">
        <v>7.93</v>
      </c>
      <c r="D1574">
        <f t="shared" si="48"/>
        <v>33.940400000000004</v>
      </c>
      <c r="G1574" s="4">
        <v>39.542221602420007</v>
      </c>
      <c r="H1574">
        <f t="shared" si="49"/>
        <v>169.24070845835763</v>
      </c>
    </row>
    <row r="1575" spans="1:8" x14ac:dyDescent="0.25">
      <c r="A1575" s="3">
        <v>41798.583333333336</v>
      </c>
      <c r="B1575" s="2">
        <v>35.11</v>
      </c>
      <c r="C1575" s="2">
        <v>6.5</v>
      </c>
      <c r="D1575">
        <f t="shared" si="48"/>
        <v>228.215</v>
      </c>
      <c r="G1575" s="4">
        <v>39.538322015887921</v>
      </c>
      <c r="H1575">
        <f t="shared" si="49"/>
        <v>1388.1904859778249</v>
      </c>
    </row>
    <row r="1576" spans="1:8" x14ac:dyDescent="0.25">
      <c r="A1576" s="3">
        <v>41798.625</v>
      </c>
      <c r="B1576" s="2">
        <v>36.770000000000003</v>
      </c>
      <c r="C1576" s="2">
        <v>0.38</v>
      </c>
      <c r="D1576">
        <f t="shared" si="48"/>
        <v>13.972600000000002</v>
      </c>
      <c r="G1576" s="4">
        <v>39.534424534066602</v>
      </c>
      <c r="H1576">
        <f t="shared" si="49"/>
        <v>1453.6807901176292</v>
      </c>
    </row>
    <row r="1577" spans="1:8" x14ac:dyDescent="0.25">
      <c r="A1577" s="3">
        <v>41798.666666666664</v>
      </c>
      <c r="B1577" s="2">
        <v>58.44</v>
      </c>
      <c r="C1577" s="2">
        <v>2.21</v>
      </c>
      <c r="D1577">
        <f t="shared" si="48"/>
        <v>129.1524</v>
      </c>
      <c r="G1577" s="4">
        <v>39.530529152831932</v>
      </c>
      <c r="H1577">
        <f t="shared" si="49"/>
        <v>2310.1641236914979</v>
      </c>
    </row>
    <row r="1578" spans="1:8" x14ac:dyDescent="0.25">
      <c r="A1578" s="3">
        <v>41798.708333333336</v>
      </c>
      <c r="B1578" s="2">
        <v>99.59</v>
      </c>
      <c r="C1578" s="2">
        <v>2.37</v>
      </c>
      <c r="D1578">
        <f t="shared" si="48"/>
        <v>236.02830000000003</v>
      </c>
      <c r="G1578" s="4">
        <v>39.526635893066356</v>
      </c>
      <c r="H1578">
        <f t="shared" si="49"/>
        <v>3936.4576685904785</v>
      </c>
    </row>
    <row r="1579" spans="1:8" x14ac:dyDescent="0.25">
      <c r="A1579" s="3">
        <v>41798.75</v>
      </c>
      <c r="B1579" s="2">
        <v>0.36</v>
      </c>
      <c r="C1579" s="2">
        <v>0.61</v>
      </c>
      <c r="D1579">
        <f t="shared" si="48"/>
        <v>0.21959999999999999</v>
      </c>
      <c r="G1579" s="4">
        <v>39.522744740379174</v>
      </c>
      <c r="H1579">
        <f t="shared" si="49"/>
        <v>14.228188106536502</v>
      </c>
    </row>
    <row r="1580" spans="1:8" x14ac:dyDescent="0.25">
      <c r="A1580" s="3">
        <v>41798.791666666664</v>
      </c>
      <c r="B1580" s="2">
        <v>35.56</v>
      </c>
      <c r="C1580" s="2">
        <v>8.6300000000000008</v>
      </c>
      <c r="D1580">
        <f t="shared" si="48"/>
        <v>306.88280000000003</v>
      </c>
      <c r="G1580" s="4">
        <v>39.518855698632564</v>
      </c>
      <c r="H1580">
        <f t="shared" si="49"/>
        <v>1405.2905086433741</v>
      </c>
    </row>
    <row r="1581" spans="1:8" x14ac:dyDescent="0.25">
      <c r="A1581" s="3">
        <v>41798.833333333336</v>
      </c>
      <c r="B1581" s="2">
        <v>60.76</v>
      </c>
      <c r="C1581" s="2">
        <v>9.15</v>
      </c>
      <c r="D1581">
        <f t="shared" si="48"/>
        <v>555.95399999999995</v>
      </c>
      <c r="G1581" s="4">
        <v>39.514968774230937</v>
      </c>
      <c r="H1581">
        <f t="shared" si="49"/>
        <v>2400.9295027222715</v>
      </c>
    </row>
    <row r="1582" spans="1:8" x14ac:dyDescent="0.25">
      <c r="A1582" s="3">
        <v>41798.875</v>
      </c>
      <c r="B1582" s="2">
        <v>63.65</v>
      </c>
      <c r="C1582" s="2">
        <v>9.6</v>
      </c>
      <c r="D1582">
        <f t="shared" si="48"/>
        <v>611.04</v>
      </c>
      <c r="G1582" s="4">
        <v>39.511083971560346</v>
      </c>
      <c r="H1582">
        <f t="shared" si="49"/>
        <v>2514.8804947898161</v>
      </c>
    </row>
    <row r="1583" spans="1:8" x14ac:dyDescent="0.25">
      <c r="A1583" s="3">
        <v>41798.916666666664</v>
      </c>
      <c r="B1583" s="2">
        <v>50.04</v>
      </c>
      <c r="C1583" s="2">
        <v>1.86</v>
      </c>
      <c r="D1583">
        <f t="shared" si="48"/>
        <v>93.074399999999997</v>
      </c>
      <c r="G1583" s="4">
        <v>39.507201275618904</v>
      </c>
      <c r="H1583">
        <f t="shared" si="49"/>
        <v>1976.94035183197</v>
      </c>
    </row>
    <row r="1584" spans="1:8" x14ac:dyDescent="0.25">
      <c r="A1584" s="3">
        <v>41798.958333333336</v>
      </c>
      <c r="B1584" s="2">
        <v>52.93</v>
      </c>
      <c r="C1584" s="2">
        <v>0.24</v>
      </c>
      <c r="D1584">
        <f t="shared" si="48"/>
        <v>12.703199999999999</v>
      </c>
      <c r="G1584" s="4">
        <v>39.503320718254137</v>
      </c>
      <c r="H1584">
        <f t="shared" si="49"/>
        <v>2090.9107656171914</v>
      </c>
    </row>
    <row r="1585" spans="1:8" x14ac:dyDescent="0.25">
      <c r="A1585" s="1">
        <v>41799</v>
      </c>
      <c r="B1585" s="2">
        <v>24.16</v>
      </c>
      <c r="C1585" s="2">
        <v>7.91</v>
      </c>
      <c r="D1585">
        <f t="shared" si="48"/>
        <v>191.10560000000001</v>
      </c>
      <c r="G1585" s="4">
        <v>39.499442273935642</v>
      </c>
      <c r="H1585">
        <f t="shared" si="49"/>
        <v>954.30652533828516</v>
      </c>
    </row>
    <row r="1586" spans="1:8" x14ac:dyDescent="0.25">
      <c r="A1586" s="3">
        <v>41799.041666666664</v>
      </c>
      <c r="B1586" s="2">
        <v>3.51</v>
      </c>
      <c r="C1586" s="2">
        <v>1.1000000000000001</v>
      </c>
      <c r="D1586">
        <f t="shared" si="48"/>
        <v>3.8610000000000002</v>
      </c>
      <c r="G1586" s="4">
        <v>39.49556595354121</v>
      </c>
      <c r="H1586">
        <f t="shared" si="49"/>
        <v>138.62943649692963</v>
      </c>
    </row>
    <row r="1587" spans="1:8" x14ac:dyDescent="0.25">
      <c r="A1587" s="3">
        <v>41799.083333333336</v>
      </c>
      <c r="B1587" s="2">
        <v>44.09</v>
      </c>
      <c r="C1587" s="2">
        <v>5.39</v>
      </c>
      <c r="D1587">
        <f t="shared" si="48"/>
        <v>237.64510000000001</v>
      </c>
      <c r="G1587" s="4">
        <v>39.491691767250103</v>
      </c>
      <c r="H1587">
        <f t="shared" si="49"/>
        <v>1741.1886900180571</v>
      </c>
    </row>
    <row r="1588" spans="1:8" x14ac:dyDescent="0.25">
      <c r="A1588" s="3">
        <v>41799.125</v>
      </c>
      <c r="B1588" s="2">
        <v>32.69</v>
      </c>
      <c r="C1588" s="2">
        <v>3.33</v>
      </c>
      <c r="D1588">
        <f t="shared" si="48"/>
        <v>108.85769999999999</v>
      </c>
      <c r="G1588" s="4">
        <v>39.487819702515402</v>
      </c>
      <c r="H1588">
        <f t="shared" si="49"/>
        <v>1290.8568260752284</v>
      </c>
    </row>
    <row r="1589" spans="1:8" x14ac:dyDescent="0.25">
      <c r="A1589" s="3">
        <v>41799.166666666664</v>
      </c>
      <c r="B1589" s="2">
        <v>66.77</v>
      </c>
      <c r="C1589" s="2">
        <v>5.42</v>
      </c>
      <c r="D1589">
        <f t="shared" si="48"/>
        <v>361.89339999999999</v>
      </c>
      <c r="G1589" s="4">
        <v>39.483949774338988</v>
      </c>
      <c r="H1589">
        <f t="shared" si="49"/>
        <v>2636.343326432614</v>
      </c>
    </row>
    <row r="1590" spans="1:8" x14ac:dyDescent="0.25">
      <c r="A1590" s="3">
        <v>41799.208333333336</v>
      </c>
      <c r="B1590" s="2">
        <v>68.84</v>
      </c>
      <c r="C1590" s="2">
        <v>2.56</v>
      </c>
      <c r="D1590">
        <f t="shared" si="48"/>
        <v>176.2304</v>
      </c>
      <c r="G1590" s="4">
        <v>39.480081978072903</v>
      </c>
      <c r="H1590">
        <f t="shared" si="49"/>
        <v>2717.8088433705389</v>
      </c>
    </row>
    <row r="1591" spans="1:8" x14ac:dyDescent="0.25">
      <c r="A1591" s="3">
        <v>41799.25</v>
      </c>
      <c r="B1591" s="2">
        <v>77.430000000000007</v>
      </c>
      <c r="C1591" s="2">
        <v>7.97</v>
      </c>
      <c r="D1591">
        <f t="shared" si="48"/>
        <v>617.11710000000005</v>
      </c>
      <c r="G1591" s="4">
        <v>39.476216318452401</v>
      </c>
      <c r="H1591">
        <f t="shared" si="49"/>
        <v>3056.6434295377699</v>
      </c>
    </row>
    <row r="1592" spans="1:8" x14ac:dyDescent="0.25">
      <c r="A1592" s="3">
        <v>41799.291666666664</v>
      </c>
      <c r="B1592" s="2">
        <v>30.72</v>
      </c>
      <c r="C1592" s="2">
        <v>7.27</v>
      </c>
      <c r="D1592">
        <f t="shared" si="48"/>
        <v>223.33439999999999</v>
      </c>
      <c r="G1592" s="4">
        <v>39.472352794866325</v>
      </c>
      <c r="H1592">
        <f t="shared" si="49"/>
        <v>1212.5906778582935</v>
      </c>
    </row>
    <row r="1593" spans="1:8" x14ac:dyDescent="0.25">
      <c r="A1593" s="3">
        <v>41799.333333333336</v>
      </c>
      <c r="B1593" s="2">
        <v>82.33</v>
      </c>
      <c r="C1593" s="2">
        <v>6.3</v>
      </c>
      <c r="D1593">
        <f t="shared" si="48"/>
        <v>518.67899999999997</v>
      </c>
      <c r="G1593" s="4">
        <v>39.468491407925868</v>
      </c>
      <c r="H1593">
        <f t="shared" si="49"/>
        <v>3249.4408976145364</v>
      </c>
    </row>
    <row r="1594" spans="1:8" x14ac:dyDescent="0.25">
      <c r="A1594" s="3">
        <v>41799.375</v>
      </c>
      <c r="B1594" s="2">
        <v>16.47</v>
      </c>
      <c r="C1594" s="2">
        <v>0.17</v>
      </c>
      <c r="D1594">
        <f t="shared" si="48"/>
        <v>2.7999000000000001</v>
      </c>
      <c r="G1594" s="4">
        <v>39.464632163511546</v>
      </c>
      <c r="H1594">
        <f t="shared" si="49"/>
        <v>649.98249173303509</v>
      </c>
    </row>
    <row r="1595" spans="1:8" x14ac:dyDescent="0.25">
      <c r="A1595" s="3">
        <v>41799.416666666664</v>
      </c>
      <c r="B1595" s="2">
        <v>60.63</v>
      </c>
      <c r="C1595" s="2">
        <v>6.01</v>
      </c>
      <c r="D1595">
        <f t="shared" si="48"/>
        <v>364.38630000000001</v>
      </c>
      <c r="G1595" s="4">
        <v>39.460775068202452</v>
      </c>
      <c r="H1595">
        <f t="shared" si="49"/>
        <v>2392.5067923851147</v>
      </c>
    </row>
    <row r="1596" spans="1:8" x14ac:dyDescent="0.25">
      <c r="A1596" s="3">
        <v>41799.458333333336</v>
      </c>
      <c r="B1596" s="2">
        <v>12.81</v>
      </c>
      <c r="C1596" s="2">
        <v>2.13</v>
      </c>
      <c r="D1596">
        <f t="shared" si="48"/>
        <v>27.285299999999999</v>
      </c>
      <c r="G1596" s="4">
        <v>39.456920107084009</v>
      </c>
      <c r="H1596">
        <f t="shared" si="49"/>
        <v>505.44314657174618</v>
      </c>
    </row>
    <row r="1597" spans="1:8" x14ac:dyDescent="0.25">
      <c r="A1597" s="3">
        <v>41799.5</v>
      </c>
      <c r="B1597" s="2">
        <v>54.54</v>
      </c>
      <c r="C1597" s="2">
        <v>0.39</v>
      </c>
      <c r="D1597">
        <f t="shared" si="48"/>
        <v>21.270600000000002</v>
      </c>
      <c r="G1597" s="4">
        <v>39.453067299282189</v>
      </c>
      <c r="H1597">
        <f t="shared" si="49"/>
        <v>2151.7702905028505</v>
      </c>
    </row>
    <row r="1598" spans="1:8" x14ac:dyDescent="0.25">
      <c r="A1598" s="3">
        <v>41799.541666666664</v>
      </c>
      <c r="B1598" s="2">
        <v>35.44</v>
      </c>
      <c r="C1598" s="2">
        <v>0.72</v>
      </c>
      <c r="D1598">
        <f t="shared" si="48"/>
        <v>25.516799999999996</v>
      </c>
      <c r="G1598" s="4">
        <v>39.449216638217948</v>
      </c>
      <c r="H1598">
        <f t="shared" si="49"/>
        <v>1398.080237658444</v>
      </c>
    </row>
    <row r="1599" spans="1:8" x14ac:dyDescent="0.25">
      <c r="A1599" s="3">
        <v>41799.583333333336</v>
      </c>
      <c r="B1599" s="2">
        <v>10.39</v>
      </c>
      <c r="C1599" s="2">
        <v>3.62</v>
      </c>
      <c r="D1599">
        <f t="shared" si="48"/>
        <v>37.611800000000002</v>
      </c>
      <c r="G1599" s="4">
        <v>39.445368128539251</v>
      </c>
      <c r="H1599">
        <f t="shared" si="49"/>
        <v>409.83737485552285</v>
      </c>
    </row>
    <row r="1600" spans="1:8" x14ac:dyDescent="0.25">
      <c r="A1600" s="3">
        <v>41799.625</v>
      </c>
      <c r="B1600" s="2">
        <v>28.15</v>
      </c>
      <c r="C1600" s="2">
        <v>6.37</v>
      </c>
      <c r="D1600">
        <f t="shared" si="48"/>
        <v>179.31549999999999</v>
      </c>
      <c r="G1600" s="4">
        <v>39.441521773933644</v>
      </c>
      <c r="H1600">
        <f t="shared" si="49"/>
        <v>1110.2788379362321</v>
      </c>
    </row>
    <row r="1601" spans="1:8" x14ac:dyDescent="0.25">
      <c r="A1601" s="3">
        <v>41799.666666666664</v>
      </c>
      <c r="B1601" s="2">
        <v>51.82</v>
      </c>
      <c r="C1601" s="2">
        <v>9.58</v>
      </c>
      <c r="D1601">
        <f t="shared" si="48"/>
        <v>496.43560000000002</v>
      </c>
      <c r="G1601" s="4">
        <v>39.437677564221843</v>
      </c>
      <c r="H1601">
        <f t="shared" si="49"/>
        <v>2043.660451377976</v>
      </c>
    </row>
    <row r="1602" spans="1:8" x14ac:dyDescent="0.25">
      <c r="A1602" s="3">
        <v>41799.708333333336</v>
      </c>
      <c r="B1602" s="2">
        <v>70.63</v>
      </c>
      <c r="C1602" s="2">
        <v>0.5</v>
      </c>
      <c r="D1602">
        <f t="shared" ref="D1602:D1665" si="50">B1602*C1602</f>
        <v>35.314999999999998</v>
      </c>
      <c r="G1602" s="4">
        <v>39.433835526690714</v>
      </c>
      <c r="H1602">
        <f t="shared" ref="H1602:H1665" si="51">B1602*G1602</f>
        <v>2785.2118032501648</v>
      </c>
    </row>
    <row r="1603" spans="1:8" x14ac:dyDescent="0.25">
      <c r="A1603" s="3">
        <v>41799.75</v>
      </c>
      <c r="B1603" s="2">
        <v>24.15</v>
      </c>
      <c r="C1603" s="2">
        <v>7</v>
      </c>
      <c r="D1603">
        <f t="shared" si="50"/>
        <v>169.04999999999998</v>
      </c>
      <c r="G1603" s="4">
        <v>39.429995636159099</v>
      </c>
      <c r="H1603">
        <f t="shared" si="51"/>
        <v>952.23439461324222</v>
      </c>
    </row>
    <row r="1604" spans="1:8" x14ac:dyDescent="0.25">
      <c r="A1604" s="3">
        <v>41799.791666666664</v>
      </c>
      <c r="B1604" s="2">
        <v>68.31</v>
      </c>
      <c r="C1604" s="2">
        <v>0.32</v>
      </c>
      <c r="D1604">
        <f t="shared" si="50"/>
        <v>21.859200000000001</v>
      </c>
      <c r="G1604" s="4">
        <v>39.426157911403735</v>
      </c>
      <c r="H1604">
        <f t="shared" si="51"/>
        <v>2693.200846927989</v>
      </c>
    </row>
    <row r="1605" spans="1:8" x14ac:dyDescent="0.25">
      <c r="A1605" s="3">
        <v>41799.833333333336</v>
      </c>
      <c r="B1605" s="2">
        <v>89.48</v>
      </c>
      <c r="C1605" s="2">
        <v>0.26</v>
      </c>
      <c r="D1605">
        <f t="shared" si="50"/>
        <v>23.264800000000001</v>
      </c>
      <c r="G1605" s="4">
        <v>39.422322344176415</v>
      </c>
      <c r="H1605">
        <f t="shared" si="51"/>
        <v>3527.5094033569058</v>
      </c>
    </row>
    <row r="1606" spans="1:8" x14ac:dyDescent="0.25">
      <c r="A1606" s="3">
        <v>41799.875</v>
      </c>
      <c r="B1606" s="2">
        <v>17.260000000000002</v>
      </c>
      <c r="C1606" s="2">
        <v>6.72</v>
      </c>
      <c r="D1606">
        <f t="shared" si="50"/>
        <v>115.9872</v>
      </c>
      <c r="G1606" s="4">
        <v>39.418488946936748</v>
      </c>
      <c r="H1606">
        <f t="shared" si="51"/>
        <v>680.36311922412835</v>
      </c>
    </row>
    <row r="1607" spans="1:8" x14ac:dyDescent="0.25">
      <c r="A1607" s="3">
        <v>41799.916666666664</v>
      </c>
      <c r="B1607" s="2">
        <v>88.33</v>
      </c>
      <c r="C1607" s="2">
        <v>7.57</v>
      </c>
      <c r="D1607">
        <f t="shared" si="50"/>
        <v>668.65809999999999</v>
      </c>
      <c r="G1607" s="4">
        <v>39.41465771143654</v>
      </c>
      <c r="H1607">
        <f t="shared" si="51"/>
        <v>3481.4967156511893</v>
      </c>
    </row>
    <row r="1608" spans="1:8" x14ac:dyDescent="0.25">
      <c r="A1608" s="3">
        <v>41799.958333333336</v>
      </c>
      <c r="B1608" s="2">
        <v>13.89</v>
      </c>
      <c r="C1608" s="2">
        <v>9.14</v>
      </c>
      <c r="D1608">
        <f t="shared" si="50"/>
        <v>126.95460000000001</v>
      </c>
      <c r="G1608" s="4">
        <v>39.410828646011304</v>
      </c>
      <c r="H1608">
        <f t="shared" si="51"/>
        <v>547.41640989309701</v>
      </c>
    </row>
    <row r="1609" spans="1:8" x14ac:dyDescent="0.25">
      <c r="A1609" s="1">
        <v>41800</v>
      </c>
      <c r="B1609" s="2">
        <v>24.27</v>
      </c>
      <c r="C1609" s="2">
        <v>1.78</v>
      </c>
      <c r="D1609">
        <f t="shared" si="50"/>
        <v>43.200600000000001</v>
      </c>
      <c r="G1609" s="4">
        <v>39.407001752679435</v>
      </c>
      <c r="H1609">
        <f t="shared" si="51"/>
        <v>956.40793253752986</v>
      </c>
    </row>
    <row r="1610" spans="1:8" x14ac:dyDescent="0.25">
      <c r="A1610" s="3">
        <v>41800.041666666664</v>
      </c>
      <c r="B1610" s="2">
        <v>19.809999999999999</v>
      </c>
      <c r="C1610" s="2">
        <v>1.07</v>
      </c>
      <c r="D1610">
        <f t="shared" si="50"/>
        <v>21.1967</v>
      </c>
      <c r="G1610" s="4">
        <v>39.403177027578771</v>
      </c>
      <c r="H1610">
        <f t="shared" si="51"/>
        <v>780.5769369163354</v>
      </c>
    </row>
    <row r="1611" spans="1:8" x14ac:dyDescent="0.25">
      <c r="A1611" s="3">
        <v>41800.083333333336</v>
      </c>
      <c r="B1611" s="2">
        <v>63.79</v>
      </c>
      <c r="C1611" s="2">
        <v>2.4700000000000002</v>
      </c>
      <c r="D1611">
        <f t="shared" si="50"/>
        <v>157.56130000000002</v>
      </c>
      <c r="G1611" s="4">
        <v>39.399354478695564</v>
      </c>
      <c r="H1611">
        <f t="shared" si="51"/>
        <v>2513.2848221959898</v>
      </c>
    </row>
    <row r="1612" spans="1:8" x14ac:dyDescent="0.25">
      <c r="A1612" s="3">
        <v>41800.125</v>
      </c>
      <c r="B1612" s="2">
        <v>35.18</v>
      </c>
      <c r="C1612" s="2">
        <v>4.26</v>
      </c>
      <c r="D1612">
        <f t="shared" si="50"/>
        <v>149.86679999999998</v>
      </c>
      <c r="G1612" s="4">
        <v>39.39553410839747</v>
      </c>
      <c r="H1612">
        <f t="shared" si="51"/>
        <v>1385.9348899334229</v>
      </c>
    </row>
    <row r="1613" spans="1:8" x14ac:dyDescent="0.25">
      <c r="A1613" s="3">
        <v>41800.166666666664</v>
      </c>
      <c r="B1613" s="2">
        <v>84.55</v>
      </c>
      <c r="C1613" s="2">
        <v>6.64</v>
      </c>
      <c r="D1613">
        <f t="shared" si="50"/>
        <v>561.41199999999992</v>
      </c>
      <c r="G1613" s="4">
        <v>39.391715908174362</v>
      </c>
      <c r="H1613">
        <f t="shared" si="51"/>
        <v>3330.5695800361423</v>
      </c>
    </row>
    <row r="1614" spans="1:8" x14ac:dyDescent="0.25">
      <c r="A1614" s="3">
        <v>41800.208333333336</v>
      </c>
      <c r="B1614" s="2">
        <v>7.64</v>
      </c>
      <c r="C1614" s="2">
        <v>1.89</v>
      </c>
      <c r="D1614">
        <f t="shared" si="50"/>
        <v>14.439599999999999</v>
      </c>
      <c r="G1614" s="4">
        <v>39.387899894959169</v>
      </c>
      <c r="H1614">
        <f t="shared" si="51"/>
        <v>300.92355519748804</v>
      </c>
    </row>
    <row r="1615" spans="1:8" x14ac:dyDescent="0.25">
      <c r="A1615" s="3">
        <v>41800.25</v>
      </c>
      <c r="B1615" s="2">
        <v>32.5</v>
      </c>
      <c r="C1615" s="2">
        <v>2.02</v>
      </c>
      <c r="D1615">
        <f t="shared" si="50"/>
        <v>65.650000000000006</v>
      </c>
      <c r="G1615" s="4">
        <v>39.384086062260181</v>
      </c>
      <c r="H1615">
        <f t="shared" si="51"/>
        <v>1279.982797023456</v>
      </c>
    </row>
    <row r="1616" spans="1:8" x14ac:dyDescent="0.25">
      <c r="A1616" s="3">
        <v>41800.291666666664</v>
      </c>
      <c r="B1616" s="2">
        <v>18.260000000000002</v>
      </c>
      <c r="C1616" s="2">
        <v>7.94</v>
      </c>
      <c r="D1616">
        <f t="shared" si="50"/>
        <v>144.98440000000002</v>
      </c>
      <c r="G1616" s="4">
        <v>39.380274410339318</v>
      </c>
      <c r="H1616">
        <f t="shared" si="51"/>
        <v>719.083810732796</v>
      </c>
    </row>
    <row r="1617" spans="1:8" x14ac:dyDescent="0.25">
      <c r="A1617" s="3">
        <v>41800.333333333336</v>
      </c>
      <c r="B1617" s="2">
        <v>92.1</v>
      </c>
      <c r="C1617" s="2">
        <v>2.04</v>
      </c>
      <c r="D1617">
        <f t="shared" si="50"/>
        <v>187.88399999999999</v>
      </c>
      <c r="G1617" s="4">
        <v>39.376464949463177</v>
      </c>
      <c r="H1617">
        <f t="shared" si="51"/>
        <v>3626.5724218455584</v>
      </c>
    </row>
    <row r="1618" spans="1:8" x14ac:dyDescent="0.25">
      <c r="A1618" s="3">
        <v>41800.375</v>
      </c>
      <c r="B1618" s="2">
        <v>50</v>
      </c>
      <c r="C1618" s="2">
        <v>3.54</v>
      </c>
      <c r="D1618">
        <f t="shared" si="50"/>
        <v>177</v>
      </c>
      <c r="G1618" s="4">
        <v>39.372657671470883</v>
      </c>
      <c r="H1618">
        <f t="shared" si="51"/>
        <v>1968.6328835735442</v>
      </c>
    </row>
    <row r="1619" spans="1:8" x14ac:dyDescent="0.25">
      <c r="A1619" s="3">
        <v>41800.416666666664</v>
      </c>
      <c r="B1619" s="2">
        <v>77.41</v>
      </c>
      <c r="C1619" s="2">
        <v>3.15</v>
      </c>
      <c r="D1619">
        <f t="shared" si="50"/>
        <v>243.8415</v>
      </c>
      <c r="G1619" s="4">
        <v>39.368852582417595</v>
      </c>
      <c r="H1619">
        <f t="shared" si="51"/>
        <v>3047.5428784049459</v>
      </c>
    </row>
    <row r="1620" spans="1:8" x14ac:dyDescent="0.25">
      <c r="A1620" s="3">
        <v>41800.458333333336</v>
      </c>
      <c r="B1620" s="2">
        <v>22.2</v>
      </c>
      <c r="C1620" s="2">
        <v>5.78</v>
      </c>
      <c r="D1620">
        <f t="shared" si="50"/>
        <v>128.316</v>
      </c>
      <c r="G1620" s="4">
        <v>39.365049688795075</v>
      </c>
      <c r="H1620">
        <f t="shared" si="51"/>
        <v>873.90410309125059</v>
      </c>
    </row>
    <row r="1621" spans="1:8" x14ac:dyDescent="0.25">
      <c r="A1621" s="3">
        <v>41800.5</v>
      </c>
      <c r="B1621" s="2">
        <v>71.52</v>
      </c>
      <c r="C1621" s="2">
        <v>9.75</v>
      </c>
      <c r="D1621">
        <f t="shared" si="50"/>
        <v>697.31999999999994</v>
      </c>
      <c r="G1621" s="4">
        <v>39.361248988410296</v>
      </c>
      <c r="H1621">
        <f t="shared" si="51"/>
        <v>2815.1165276511042</v>
      </c>
    </row>
    <row r="1622" spans="1:8" x14ac:dyDescent="0.25">
      <c r="A1622" s="3">
        <v>41800.541666666664</v>
      </c>
      <c r="B1622" s="2">
        <v>86.21</v>
      </c>
      <c r="C1622" s="2">
        <v>3.56</v>
      </c>
      <c r="D1622">
        <f t="shared" si="50"/>
        <v>306.9076</v>
      </c>
      <c r="G1622" s="4">
        <v>39.357450473015064</v>
      </c>
      <c r="H1622">
        <f t="shared" si="51"/>
        <v>3393.0058052786285</v>
      </c>
    </row>
    <row r="1623" spans="1:8" x14ac:dyDescent="0.25">
      <c r="A1623" s="3">
        <v>41800.583333333336</v>
      </c>
      <c r="B1623" s="2">
        <v>77.069999999999993</v>
      </c>
      <c r="C1623" s="2">
        <v>9.7799999999999994</v>
      </c>
      <c r="D1623">
        <f t="shared" si="50"/>
        <v>753.74459999999988</v>
      </c>
      <c r="G1623" s="4">
        <v>39.353654171740018</v>
      </c>
      <c r="H1623">
        <f t="shared" si="51"/>
        <v>3032.9861270160031</v>
      </c>
    </row>
    <row r="1624" spans="1:8" x14ac:dyDescent="0.25">
      <c r="A1624" s="3">
        <v>41800.625</v>
      </c>
      <c r="B1624" s="2">
        <v>36.4</v>
      </c>
      <c r="C1624" s="2">
        <v>5.6</v>
      </c>
      <c r="D1624">
        <f t="shared" si="50"/>
        <v>203.83999999999997</v>
      </c>
      <c r="G1624" s="4">
        <v>39.349860053523436</v>
      </c>
      <c r="H1624">
        <f t="shared" si="51"/>
        <v>1432.334905948253</v>
      </c>
    </row>
    <row r="1625" spans="1:8" x14ac:dyDescent="0.25">
      <c r="A1625" s="3">
        <v>41800.666666666664</v>
      </c>
      <c r="B1625" s="2">
        <v>32.43</v>
      </c>
      <c r="C1625" s="2">
        <v>2.82</v>
      </c>
      <c r="D1625">
        <f t="shared" si="50"/>
        <v>91.45259999999999</v>
      </c>
      <c r="G1625" s="4">
        <v>39.346068151532741</v>
      </c>
      <c r="H1625">
        <f t="shared" si="51"/>
        <v>1275.9929901542068</v>
      </c>
    </row>
    <row r="1626" spans="1:8" x14ac:dyDescent="0.25">
      <c r="A1626" s="3">
        <v>41800.708333333336</v>
      </c>
      <c r="B1626" s="2">
        <v>87.8</v>
      </c>
      <c r="C1626" s="2">
        <v>8.85</v>
      </c>
      <c r="D1626">
        <f t="shared" si="50"/>
        <v>777.03</v>
      </c>
      <c r="G1626" s="4">
        <v>39.342278436462671</v>
      </c>
      <c r="H1626">
        <f t="shared" si="51"/>
        <v>3454.2520467214222</v>
      </c>
    </row>
    <row r="1627" spans="1:8" x14ac:dyDescent="0.25">
      <c r="A1627" s="3">
        <v>41800.75</v>
      </c>
      <c r="B1627" s="2">
        <v>24.83</v>
      </c>
      <c r="C1627" s="2">
        <v>0.5</v>
      </c>
      <c r="D1627">
        <f t="shared" si="50"/>
        <v>12.414999999999999</v>
      </c>
      <c r="G1627" s="4">
        <v>39.338490938142364</v>
      </c>
      <c r="H1627">
        <f t="shared" si="51"/>
        <v>976.77472999407485</v>
      </c>
    </row>
    <row r="1628" spans="1:8" x14ac:dyDescent="0.25">
      <c r="A1628" s="3">
        <v>41800.791666666664</v>
      </c>
      <c r="B1628" s="2">
        <v>58.67</v>
      </c>
      <c r="C1628" s="2">
        <v>1.81</v>
      </c>
      <c r="D1628">
        <f t="shared" si="50"/>
        <v>106.1927</v>
      </c>
      <c r="G1628" s="4">
        <v>39.334705641308005</v>
      </c>
      <c r="H1628">
        <f t="shared" si="51"/>
        <v>2307.7671799755408</v>
      </c>
    </row>
    <row r="1629" spans="1:8" x14ac:dyDescent="0.25">
      <c r="A1629" s="3">
        <v>41800.833333333336</v>
      </c>
      <c r="B1629" s="2">
        <v>59.89</v>
      </c>
      <c r="C1629" s="2">
        <v>7.48</v>
      </c>
      <c r="D1629">
        <f t="shared" si="50"/>
        <v>447.97720000000004</v>
      </c>
      <c r="G1629" s="4">
        <v>39.33092255675006</v>
      </c>
      <c r="H1629">
        <f t="shared" si="51"/>
        <v>2355.5289519237613</v>
      </c>
    </row>
    <row r="1630" spans="1:8" x14ac:dyDescent="0.25">
      <c r="A1630" s="3">
        <v>41800.875</v>
      </c>
      <c r="B1630" s="2">
        <v>48.58</v>
      </c>
      <c r="C1630" s="2">
        <v>2.68</v>
      </c>
      <c r="D1630">
        <f t="shared" si="50"/>
        <v>130.1944</v>
      </c>
      <c r="G1630" s="4">
        <v>39.327141680257128</v>
      </c>
      <c r="H1630">
        <f t="shared" si="51"/>
        <v>1910.5125428268911</v>
      </c>
    </row>
    <row r="1631" spans="1:8" x14ac:dyDescent="0.25">
      <c r="A1631" s="3">
        <v>41800.916666666664</v>
      </c>
      <c r="B1631" s="2">
        <v>10.23</v>
      </c>
      <c r="C1631" s="2">
        <v>5.58</v>
      </c>
      <c r="D1631">
        <f t="shared" si="50"/>
        <v>57.083400000000005</v>
      </c>
      <c r="G1631" s="4">
        <v>39.323363016040595</v>
      </c>
      <c r="H1631">
        <f t="shared" si="51"/>
        <v>402.2780036540953</v>
      </c>
    </row>
    <row r="1632" spans="1:8" x14ac:dyDescent="0.25">
      <c r="A1632" s="3">
        <v>41800.958333333336</v>
      </c>
      <c r="B1632" s="2">
        <v>67.45</v>
      </c>
      <c r="C1632" s="2">
        <v>9.2100000000000009</v>
      </c>
      <c r="D1632">
        <f t="shared" si="50"/>
        <v>621.21450000000004</v>
      </c>
      <c r="G1632" s="4">
        <v>39.319586568311912</v>
      </c>
      <c r="H1632">
        <f t="shared" si="51"/>
        <v>2652.1061140326387</v>
      </c>
    </row>
    <row r="1633" spans="1:8" x14ac:dyDescent="0.25">
      <c r="A1633" s="1">
        <v>41801</v>
      </c>
      <c r="B1633" s="2">
        <v>52.52</v>
      </c>
      <c r="C1633" s="2">
        <v>8.75</v>
      </c>
      <c r="D1633">
        <f t="shared" si="50"/>
        <v>459.55</v>
      </c>
      <c r="G1633" s="4">
        <v>39.315812332772317</v>
      </c>
      <c r="H1633">
        <f t="shared" si="51"/>
        <v>2064.8664637172024</v>
      </c>
    </row>
    <row r="1634" spans="1:8" x14ac:dyDescent="0.25">
      <c r="A1634" s="3">
        <v>41801.041666666664</v>
      </c>
      <c r="B1634" s="2">
        <v>96.43</v>
      </c>
      <c r="C1634" s="2">
        <v>4.21</v>
      </c>
      <c r="D1634">
        <f t="shared" si="50"/>
        <v>405.97030000000001</v>
      </c>
      <c r="G1634" s="4">
        <v>39.312040320037674</v>
      </c>
      <c r="H1634">
        <f t="shared" si="51"/>
        <v>3790.8600480612331</v>
      </c>
    </row>
    <row r="1635" spans="1:8" x14ac:dyDescent="0.25">
      <c r="A1635" s="3">
        <v>41801.083333333336</v>
      </c>
      <c r="B1635" s="2">
        <v>20.71</v>
      </c>
      <c r="C1635" s="2">
        <v>9.2200000000000006</v>
      </c>
      <c r="D1635">
        <f t="shared" si="50"/>
        <v>190.94620000000003</v>
      </c>
      <c r="G1635" s="4">
        <v>39.308270523878178</v>
      </c>
      <c r="H1635">
        <f t="shared" si="51"/>
        <v>814.07428254951708</v>
      </c>
    </row>
    <row r="1636" spans="1:8" x14ac:dyDescent="0.25">
      <c r="A1636" s="3">
        <v>41801.125</v>
      </c>
      <c r="B1636" s="2">
        <v>87.11</v>
      </c>
      <c r="C1636" s="2">
        <v>1.93</v>
      </c>
      <c r="D1636">
        <f t="shared" si="50"/>
        <v>168.1223</v>
      </c>
      <c r="G1636" s="4">
        <v>39.304502954560412</v>
      </c>
      <c r="H1636">
        <f t="shared" si="51"/>
        <v>3423.8152523717577</v>
      </c>
    </row>
    <row r="1637" spans="1:8" x14ac:dyDescent="0.25">
      <c r="A1637" s="3">
        <v>41801.166666666664</v>
      </c>
      <c r="B1637" s="2">
        <v>80.819999999999993</v>
      </c>
      <c r="C1637" s="2">
        <v>2.88</v>
      </c>
      <c r="D1637">
        <f t="shared" si="50"/>
        <v>232.76159999999996</v>
      </c>
      <c r="G1637" s="4">
        <v>39.300737606029209</v>
      </c>
      <c r="H1637">
        <f t="shared" si="51"/>
        <v>3176.2856133192804</v>
      </c>
    </row>
    <row r="1638" spans="1:8" x14ac:dyDescent="0.25">
      <c r="A1638" s="3">
        <v>41801.208333333336</v>
      </c>
      <c r="B1638" s="2">
        <v>59.54</v>
      </c>
      <c r="C1638" s="2">
        <v>9.02</v>
      </c>
      <c r="D1638">
        <f t="shared" si="50"/>
        <v>537.05079999999998</v>
      </c>
      <c r="G1638" s="4">
        <v>39.296974478109938</v>
      </c>
      <c r="H1638">
        <f t="shared" si="51"/>
        <v>2339.7418604266659</v>
      </c>
    </row>
    <row r="1639" spans="1:8" x14ac:dyDescent="0.25">
      <c r="A1639" s="3">
        <v>41801.25</v>
      </c>
      <c r="B1639" s="2">
        <v>90.04</v>
      </c>
      <c r="C1639" s="2">
        <v>3.31</v>
      </c>
      <c r="D1639">
        <f t="shared" si="50"/>
        <v>298.03240000000005</v>
      </c>
      <c r="G1639" s="4">
        <v>39.293213590015888</v>
      </c>
      <c r="H1639">
        <f t="shared" si="51"/>
        <v>3537.9609516450309</v>
      </c>
    </row>
    <row r="1640" spans="1:8" x14ac:dyDescent="0.25">
      <c r="A1640" s="3">
        <v>41801.291666666664</v>
      </c>
      <c r="B1640" s="2">
        <v>68.849999999999994</v>
      </c>
      <c r="C1640" s="2">
        <v>5.62</v>
      </c>
      <c r="D1640">
        <f t="shared" si="50"/>
        <v>386.93699999999995</v>
      </c>
      <c r="G1640" s="4">
        <v>39.289454922446446</v>
      </c>
      <c r="H1640">
        <f t="shared" si="51"/>
        <v>2705.0789714104376</v>
      </c>
    </row>
    <row r="1641" spans="1:8" x14ac:dyDescent="0.25">
      <c r="A1641" s="3">
        <v>41801.333333333336</v>
      </c>
      <c r="B1641" s="2">
        <v>60.81</v>
      </c>
      <c r="C1641" s="2">
        <v>6</v>
      </c>
      <c r="D1641">
        <f t="shared" si="50"/>
        <v>364.86</v>
      </c>
      <c r="G1641" s="4">
        <v>39.2856984882105</v>
      </c>
      <c r="H1641">
        <f t="shared" si="51"/>
        <v>2388.9633250680804</v>
      </c>
    </row>
    <row r="1642" spans="1:8" x14ac:dyDescent="0.25">
      <c r="A1642" s="3">
        <v>41801.375</v>
      </c>
      <c r="B1642" s="2">
        <v>29.8</v>
      </c>
      <c r="C1642" s="2">
        <v>4.18</v>
      </c>
      <c r="D1642">
        <f t="shared" si="50"/>
        <v>124.56399999999999</v>
      </c>
      <c r="G1642" s="4">
        <v>39.281944289501048</v>
      </c>
      <c r="H1642">
        <f t="shared" si="51"/>
        <v>1170.6019398271312</v>
      </c>
    </row>
    <row r="1643" spans="1:8" x14ac:dyDescent="0.25">
      <c r="A1643" s="3">
        <v>41801.416666666664</v>
      </c>
      <c r="B1643" s="2">
        <v>36.270000000000003</v>
      </c>
      <c r="C1643" s="2">
        <v>7.47</v>
      </c>
      <c r="D1643">
        <f t="shared" si="50"/>
        <v>270.93690000000004</v>
      </c>
      <c r="G1643" s="4">
        <v>39.278192321932075</v>
      </c>
      <c r="H1643">
        <f t="shared" si="51"/>
        <v>1424.6200355164765</v>
      </c>
    </row>
    <row r="1644" spans="1:8" x14ac:dyDescent="0.25">
      <c r="A1644" s="3">
        <v>41801.458333333336</v>
      </c>
      <c r="B1644" s="2">
        <v>0.82</v>
      </c>
      <c r="C1644" s="2">
        <v>5.75</v>
      </c>
      <c r="D1644">
        <f t="shared" si="50"/>
        <v>4.7149999999999999</v>
      </c>
      <c r="G1644" s="4">
        <v>39.274442598399723</v>
      </c>
      <c r="H1644">
        <f t="shared" si="51"/>
        <v>32.205042930687775</v>
      </c>
    </row>
    <row r="1645" spans="1:8" x14ac:dyDescent="0.25">
      <c r="A1645" s="3">
        <v>41801.5</v>
      </c>
      <c r="B1645" s="2">
        <v>4.18</v>
      </c>
      <c r="C1645" s="2">
        <v>5.19</v>
      </c>
      <c r="D1645">
        <f t="shared" si="50"/>
        <v>21.694199999999999</v>
      </c>
      <c r="G1645" s="4">
        <v>39.27069510793892</v>
      </c>
      <c r="H1645">
        <f t="shared" si="51"/>
        <v>164.15150555118467</v>
      </c>
    </row>
    <row r="1646" spans="1:8" x14ac:dyDescent="0.25">
      <c r="A1646" s="3">
        <v>41801.541666666664</v>
      </c>
      <c r="B1646" s="2">
        <v>63.73</v>
      </c>
      <c r="C1646" s="2">
        <v>1.57</v>
      </c>
      <c r="D1646">
        <f t="shared" si="50"/>
        <v>100.0561</v>
      </c>
      <c r="G1646" s="4">
        <v>39.266949861602072</v>
      </c>
      <c r="H1646">
        <f t="shared" si="51"/>
        <v>2502.4827146798998</v>
      </c>
    </row>
    <row r="1647" spans="1:8" x14ac:dyDescent="0.25">
      <c r="A1647" s="3">
        <v>41801.583333333336</v>
      </c>
      <c r="B1647" s="2">
        <v>81.31</v>
      </c>
      <c r="C1647" s="2">
        <v>7.94</v>
      </c>
      <c r="D1647">
        <f t="shared" si="50"/>
        <v>645.60140000000001</v>
      </c>
      <c r="G1647" s="4">
        <v>39.263206857021537</v>
      </c>
      <c r="H1647">
        <f t="shared" si="51"/>
        <v>3192.4913495444212</v>
      </c>
    </row>
    <row r="1648" spans="1:8" x14ac:dyDescent="0.25">
      <c r="A1648" s="3">
        <v>41801.625</v>
      </c>
      <c r="B1648" s="2">
        <v>42.86</v>
      </c>
      <c r="C1648" s="2">
        <v>9.56</v>
      </c>
      <c r="D1648">
        <f t="shared" si="50"/>
        <v>409.74160000000001</v>
      </c>
      <c r="G1648" s="4">
        <v>39.259466098146774</v>
      </c>
      <c r="H1648">
        <f t="shared" si="51"/>
        <v>1682.6607169665708</v>
      </c>
    </row>
    <row r="1649" spans="1:8" x14ac:dyDescent="0.25">
      <c r="A1649" s="3">
        <v>41801.666666666664</v>
      </c>
      <c r="B1649" s="2">
        <v>80.81</v>
      </c>
      <c r="C1649" s="2">
        <v>6.98</v>
      </c>
      <c r="D1649">
        <f t="shared" si="50"/>
        <v>564.05380000000002</v>
      </c>
      <c r="G1649" s="4">
        <v>39.255727585589</v>
      </c>
      <c r="H1649">
        <f t="shared" si="51"/>
        <v>3172.2553461914472</v>
      </c>
    </row>
    <row r="1650" spans="1:8" x14ac:dyDescent="0.25">
      <c r="A1650" s="3">
        <v>41801.708333333336</v>
      </c>
      <c r="B1650" s="2">
        <v>36.74</v>
      </c>
      <c r="C1650" s="2">
        <v>5.22</v>
      </c>
      <c r="D1650">
        <f t="shared" si="50"/>
        <v>191.78280000000001</v>
      </c>
      <c r="G1650" s="4">
        <v>39.251991318824309</v>
      </c>
      <c r="H1650">
        <f t="shared" si="51"/>
        <v>1442.1181610536053</v>
      </c>
    </row>
    <row r="1651" spans="1:8" x14ac:dyDescent="0.25">
      <c r="A1651" s="3">
        <v>41801.75</v>
      </c>
      <c r="B1651" s="2">
        <v>34.979999999999997</v>
      </c>
      <c r="C1651" s="2">
        <v>1.17</v>
      </c>
      <c r="D1651">
        <f t="shared" si="50"/>
        <v>40.926599999999993</v>
      </c>
      <c r="G1651" s="4">
        <v>39.248257308643197</v>
      </c>
      <c r="H1651">
        <f t="shared" si="51"/>
        <v>1372.9040406563388</v>
      </c>
    </row>
    <row r="1652" spans="1:8" x14ac:dyDescent="0.25">
      <c r="A1652" s="3">
        <v>41801.791666666664</v>
      </c>
      <c r="B1652" s="2">
        <v>81.459999999999994</v>
      </c>
      <c r="C1652" s="2">
        <v>7.99</v>
      </c>
      <c r="D1652">
        <f t="shared" si="50"/>
        <v>650.86540000000002</v>
      </c>
      <c r="G1652" s="4">
        <v>39.244525546535506</v>
      </c>
      <c r="H1652">
        <f t="shared" si="51"/>
        <v>3196.8590510207819</v>
      </c>
    </row>
    <row r="1653" spans="1:8" x14ac:dyDescent="0.25">
      <c r="A1653" s="3">
        <v>41801.833333333336</v>
      </c>
      <c r="B1653" s="2">
        <v>96.65</v>
      </c>
      <c r="C1653" s="2">
        <v>5.48</v>
      </c>
      <c r="D1653">
        <f t="shared" si="50"/>
        <v>529.64200000000005</v>
      </c>
      <c r="G1653" s="4">
        <v>39.240796043029782</v>
      </c>
      <c r="H1653">
        <f t="shared" si="51"/>
        <v>3792.6229375588287</v>
      </c>
    </row>
    <row r="1654" spans="1:8" x14ac:dyDescent="0.25">
      <c r="A1654" s="3">
        <v>41801.875</v>
      </c>
      <c r="B1654" s="2">
        <v>28.96</v>
      </c>
      <c r="C1654" s="2">
        <v>3.43</v>
      </c>
      <c r="D1654">
        <f t="shared" si="50"/>
        <v>99.332800000000006</v>
      </c>
      <c r="G1654" s="4">
        <v>39.237068787684791</v>
      </c>
      <c r="H1654">
        <f t="shared" si="51"/>
        <v>1136.3055120913516</v>
      </c>
    </row>
    <row r="1655" spans="1:8" x14ac:dyDescent="0.25">
      <c r="A1655" s="3">
        <v>41801.916666666664</v>
      </c>
      <c r="B1655" s="2">
        <v>98.91</v>
      </c>
      <c r="C1655" s="2">
        <v>9.76</v>
      </c>
      <c r="D1655">
        <f t="shared" si="50"/>
        <v>965.36159999999995</v>
      </c>
      <c r="G1655" s="4">
        <v>39.23334379936459</v>
      </c>
      <c r="H1655">
        <f t="shared" si="51"/>
        <v>3880.5700351951514</v>
      </c>
    </row>
    <row r="1656" spans="1:8" x14ac:dyDescent="0.25">
      <c r="A1656" s="3">
        <v>41801.958333333336</v>
      </c>
      <c r="B1656" s="2">
        <v>1.28</v>
      </c>
      <c r="C1656" s="2">
        <v>1.34</v>
      </c>
      <c r="D1656">
        <f t="shared" si="50"/>
        <v>1.7152000000000001</v>
      </c>
      <c r="G1656" s="4">
        <v>39.229621065434941</v>
      </c>
      <c r="H1656">
        <f t="shared" si="51"/>
        <v>50.213914963756729</v>
      </c>
    </row>
    <row r="1657" spans="1:8" x14ac:dyDescent="0.25">
      <c r="A1657" s="1">
        <v>41802</v>
      </c>
      <c r="B1657" s="2">
        <v>53.03</v>
      </c>
      <c r="C1657" s="2">
        <v>5.94</v>
      </c>
      <c r="D1657">
        <f t="shared" si="50"/>
        <v>314.99820000000005</v>
      </c>
      <c r="G1657" s="4">
        <v>39.225900594405971</v>
      </c>
      <c r="H1657">
        <f t="shared" si="51"/>
        <v>2080.1495085213487</v>
      </c>
    </row>
    <row r="1658" spans="1:8" x14ac:dyDescent="0.25">
      <c r="A1658" s="3">
        <v>41802.041666666664</v>
      </c>
      <c r="B1658" s="2">
        <v>27.77</v>
      </c>
      <c r="C1658" s="2">
        <v>6.99</v>
      </c>
      <c r="D1658">
        <f t="shared" si="50"/>
        <v>194.1123</v>
      </c>
      <c r="G1658" s="4">
        <v>39.222182388296098</v>
      </c>
      <c r="H1658">
        <f t="shared" si="51"/>
        <v>1089.2000049229825</v>
      </c>
    </row>
    <row r="1659" spans="1:8" x14ac:dyDescent="0.25">
      <c r="A1659" s="3">
        <v>41802.083333333336</v>
      </c>
      <c r="B1659" s="2">
        <v>65.739999999999995</v>
      </c>
      <c r="C1659" s="2">
        <v>0.38</v>
      </c>
      <c r="D1659">
        <f t="shared" si="50"/>
        <v>24.981199999999998</v>
      </c>
      <c r="G1659" s="4">
        <v>39.218466447105293</v>
      </c>
      <c r="H1659">
        <f t="shared" si="51"/>
        <v>2578.2219842327017</v>
      </c>
    </row>
    <row r="1660" spans="1:8" x14ac:dyDescent="0.25">
      <c r="A1660" s="3">
        <v>41802.125</v>
      </c>
      <c r="B1660" s="2">
        <v>23.82</v>
      </c>
      <c r="C1660" s="2">
        <v>1.98</v>
      </c>
      <c r="D1660">
        <f t="shared" si="50"/>
        <v>47.163600000000002</v>
      </c>
      <c r="G1660" s="4">
        <v>39.214752773026596</v>
      </c>
      <c r="H1660">
        <f t="shared" si="51"/>
        <v>934.09541105349354</v>
      </c>
    </row>
    <row r="1661" spans="1:8" x14ac:dyDescent="0.25">
      <c r="A1661" s="3">
        <v>41802.166666666664</v>
      </c>
      <c r="B1661" s="2">
        <v>15.79</v>
      </c>
      <c r="C1661" s="2">
        <v>2.17</v>
      </c>
      <c r="D1661">
        <f t="shared" si="50"/>
        <v>34.264299999999999</v>
      </c>
      <c r="G1661" s="4">
        <v>39.211041370271403</v>
      </c>
      <c r="H1661">
        <f t="shared" si="51"/>
        <v>619.14234323658536</v>
      </c>
    </row>
    <row r="1662" spans="1:8" x14ac:dyDescent="0.25">
      <c r="A1662" s="3">
        <v>41802.208333333336</v>
      </c>
      <c r="B1662" s="2">
        <v>92.5</v>
      </c>
      <c r="C1662" s="2">
        <v>4.54</v>
      </c>
      <c r="D1662">
        <f t="shared" si="50"/>
        <v>419.95</v>
      </c>
      <c r="G1662" s="4">
        <v>39.207332234541006</v>
      </c>
      <c r="H1662">
        <f t="shared" si="51"/>
        <v>3626.678231695043</v>
      </c>
    </row>
    <row r="1663" spans="1:8" x14ac:dyDescent="0.25">
      <c r="A1663" s="3">
        <v>41802.25</v>
      </c>
      <c r="B1663" s="2">
        <v>84.92</v>
      </c>
      <c r="C1663" s="2">
        <v>7.33</v>
      </c>
      <c r="D1663">
        <f t="shared" si="50"/>
        <v>622.46360000000004</v>
      </c>
      <c r="G1663" s="4">
        <v>39.203625374345535</v>
      </c>
      <c r="H1663">
        <f t="shared" si="51"/>
        <v>3329.1718667894229</v>
      </c>
    </row>
    <row r="1664" spans="1:8" x14ac:dyDescent="0.25">
      <c r="A1664" s="3">
        <v>41802.291666666664</v>
      </c>
      <c r="B1664" s="2">
        <v>4.8099999999999996</v>
      </c>
      <c r="C1664" s="2">
        <v>4.68</v>
      </c>
      <c r="D1664">
        <f t="shared" si="50"/>
        <v>22.510799999999996</v>
      </c>
      <c r="G1664" s="4">
        <v>39.199920791528761</v>
      </c>
      <c r="H1664">
        <f t="shared" si="51"/>
        <v>188.55161900725332</v>
      </c>
    </row>
    <row r="1665" spans="1:8" x14ac:dyDescent="0.25">
      <c r="A1665" s="3">
        <v>41802.333333333336</v>
      </c>
      <c r="B1665" s="2">
        <v>45.91</v>
      </c>
      <c r="C1665" s="2">
        <v>1.1299999999999999</v>
      </c>
      <c r="D1665">
        <f t="shared" si="50"/>
        <v>51.878299999999989</v>
      </c>
      <c r="G1665" s="4">
        <v>39.196218480384744</v>
      </c>
      <c r="H1665">
        <f t="shared" si="51"/>
        <v>1799.4983904344635</v>
      </c>
    </row>
    <row r="1666" spans="1:8" x14ac:dyDescent="0.25">
      <c r="A1666" s="3">
        <v>41802.375</v>
      </c>
      <c r="B1666" s="2">
        <v>39.880000000000003</v>
      </c>
      <c r="C1666" s="2">
        <v>2.0099999999999998</v>
      </c>
      <c r="D1666">
        <f t="shared" ref="D1666:D1729" si="52">B1666*C1666</f>
        <v>80.158799999999999</v>
      </c>
      <c r="G1666" s="4">
        <v>39.192518457060658</v>
      </c>
      <c r="H1666">
        <f t="shared" ref="H1666:H1729" si="53">B1666*G1666</f>
        <v>1562.9976360675792</v>
      </c>
    </row>
    <row r="1667" spans="1:8" x14ac:dyDescent="0.25">
      <c r="A1667" s="3">
        <v>41802.416666666664</v>
      </c>
      <c r="B1667" s="2">
        <v>64</v>
      </c>
      <c r="C1667" s="2">
        <v>4.32</v>
      </c>
      <c r="D1667">
        <f t="shared" si="52"/>
        <v>276.48</v>
      </c>
      <c r="G1667" s="4">
        <v>39.188820703041671</v>
      </c>
      <c r="H1667">
        <f t="shared" si="53"/>
        <v>2508.0845249946669</v>
      </c>
    </row>
    <row r="1668" spans="1:8" x14ac:dyDescent="0.25">
      <c r="A1668" s="3">
        <v>41802.458333333336</v>
      </c>
      <c r="B1668" s="2">
        <v>56.82</v>
      </c>
      <c r="C1668" s="2">
        <v>0.03</v>
      </c>
      <c r="D1668">
        <f t="shared" si="52"/>
        <v>1.7045999999999999</v>
      </c>
      <c r="G1668" s="4">
        <v>39.185125241315966</v>
      </c>
      <c r="H1668">
        <f t="shared" si="53"/>
        <v>2226.4988162115733</v>
      </c>
    </row>
    <row r="1669" spans="1:8" x14ac:dyDescent="0.25">
      <c r="A1669" s="3">
        <v>41802.5</v>
      </c>
      <c r="B1669" s="2">
        <v>43.27</v>
      </c>
      <c r="C1669" s="2">
        <v>0.88</v>
      </c>
      <c r="D1669">
        <f t="shared" si="52"/>
        <v>38.077600000000004</v>
      </c>
      <c r="G1669" s="4">
        <v>39.181432055299808</v>
      </c>
      <c r="H1669">
        <f t="shared" si="53"/>
        <v>1695.3805650328229</v>
      </c>
    </row>
    <row r="1670" spans="1:8" x14ac:dyDescent="0.25">
      <c r="A1670" s="3">
        <v>41802.541666666664</v>
      </c>
      <c r="B1670" s="2">
        <v>69.69</v>
      </c>
      <c r="C1670" s="2">
        <v>6.03</v>
      </c>
      <c r="D1670">
        <f t="shared" si="52"/>
        <v>420.23070000000001</v>
      </c>
      <c r="G1670" s="4">
        <v>39.177741161314991</v>
      </c>
      <c r="H1670">
        <f t="shared" si="53"/>
        <v>2730.2967815320417</v>
      </c>
    </row>
    <row r="1671" spans="1:8" x14ac:dyDescent="0.25">
      <c r="A1671" s="3">
        <v>41802.583333333336</v>
      </c>
      <c r="B1671" s="2">
        <v>42.35</v>
      </c>
      <c r="C1671" s="2">
        <v>1.1100000000000001</v>
      </c>
      <c r="D1671">
        <f t="shared" si="52"/>
        <v>47.008500000000005</v>
      </c>
      <c r="G1671" s="4">
        <v>39.174052553568245</v>
      </c>
      <c r="H1671">
        <f t="shared" si="53"/>
        <v>1659.0211256436153</v>
      </c>
    </row>
    <row r="1672" spans="1:8" x14ac:dyDescent="0.25">
      <c r="A1672" s="3">
        <v>41802.625</v>
      </c>
      <c r="B1672" s="2">
        <v>10</v>
      </c>
      <c r="C1672" s="2">
        <v>5.98</v>
      </c>
      <c r="D1672">
        <f t="shared" si="52"/>
        <v>59.800000000000004</v>
      </c>
      <c r="G1672" s="4">
        <v>39.170366236009066</v>
      </c>
      <c r="H1672">
        <f t="shared" si="53"/>
        <v>391.70366236009068</v>
      </c>
    </row>
    <row r="1673" spans="1:8" x14ac:dyDescent="0.25">
      <c r="A1673" s="3">
        <v>41802.666666666664</v>
      </c>
      <c r="B1673" s="2">
        <v>12.81</v>
      </c>
      <c r="C1673" s="2">
        <v>3.09</v>
      </c>
      <c r="D1673">
        <f t="shared" si="52"/>
        <v>39.582900000000002</v>
      </c>
      <c r="G1673" s="4">
        <v>39.166682210917777</v>
      </c>
      <c r="H1673">
        <f t="shared" si="53"/>
        <v>501.72519912185675</v>
      </c>
    </row>
    <row r="1674" spans="1:8" x14ac:dyDescent="0.25">
      <c r="A1674" s="3">
        <v>41802.708333333336</v>
      </c>
      <c r="B1674" s="2">
        <v>91.91</v>
      </c>
      <c r="C1674" s="2">
        <v>4.8899999999999997</v>
      </c>
      <c r="D1674">
        <f t="shared" si="52"/>
        <v>449.43989999999997</v>
      </c>
      <c r="G1674" s="4">
        <v>39.163000482243859</v>
      </c>
      <c r="H1674">
        <f t="shared" si="53"/>
        <v>3599.4713743230332</v>
      </c>
    </row>
    <row r="1675" spans="1:8" x14ac:dyDescent="0.25">
      <c r="A1675" s="3">
        <v>41802.75</v>
      </c>
      <c r="B1675" s="2">
        <v>19.170000000000002</v>
      </c>
      <c r="C1675" s="2">
        <v>0.51</v>
      </c>
      <c r="D1675">
        <f t="shared" si="52"/>
        <v>9.7767000000000017</v>
      </c>
      <c r="G1675" s="4">
        <v>39.159321039720709</v>
      </c>
      <c r="H1675">
        <f t="shared" si="53"/>
        <v>750.68418433144609</v>
      </c>
    </row>
    <row r="1676" spans="1:8" x14ac:dyDescent="0.25">
      <c r="A1676" s="3">
        <v>41802.791666666664</v>
      </c>
      <c r="B1676" s="2">
        <v>34.47</v>
      </c>
      <c r="C1676" s="2">
        <v>2.61</v>
      </c>
      <c r="D1676">
        <f t="shared" si="52"/>
        <v>89.966699999999989</v>
      </c>
      <c r="G1676" s="4">
        <v>39.155643904230779</v>
      </c>
      <c r="H1676">
        <f t="shared" si="53"/>
        <v>1349.6950453788349</v>
      </c>
    </row>
    <row r="1677" spans="1:8" x14ac:dyDescent="0.25">
      <c r="A1677" s="3">
        <v>41802.833333333336</v>
      </c>
      <c r="B1677" s="2">
        <v>46.34</v>
      </c>
      <c r="C1677" s="2">
        <v>9.7899999999999991</v>
      </c>
      <c r="D1677">
        <f t="shared" si="52"/>
        <v>453.66859999999997</v>
      </c>
      <c r="G1677" s="4">
        <v>39.151969063401751</v>
      </c>
      <c r="H1677">
        <f t="shared" si="53"/>
        <v>1814.3022463980374</v>
      </c>
    </row>
    <row r="1678" spans="1:8" x14ac:dyDescent="0.25">
      <c r="A1678" s="3">
        <v>41802.875</v>
      </c>
      <c r="B1678" s="2">
        <v>56.27</v>
      </c>
      <c r="C1678" s="2">
        <v>3.3</v>
      </c>
      <c r="D1678">
        <f t="shared" si="52"/>
        <v>185.691</v>
      </c>
      <c r="G1678" s="4">
        <v>39.148296525219905</v>
      </c>
      <c r="H1678">
        <f t="shared" si="53"/>
        <v>2202.874645474124</v>
      </c>
    </row>
    <row r="1679" spans="1:8" x14ac:dyDescent="0.25">
      <c r="A1679" s="3">
        <v>41802.916666666664</v>
      </c>
      <c r="B1679" s="2">
        <v>28.08</v>
      </c>
      <c r="C1679" s="2">
        <v>3.43</v>
      </c>
      <c r="D1679">
        <f t="shared" si="52"/>
        <v>96.314399999999992</v>
      </c>
      <c r="G1679" s="4">
        <v>39.144626292140181</v>
      </c>
      <c r="H1679">
        <f t="shared" si="53"/>
        <v>1099.1811062832962</v>
      </c>
    </row>
    <row r="1680" spans="1:8" x14ac:dyDescent="0.25">
      <c r="A1680" s="3">
        <v>41802.958333333336</v>
      </c>
      <c r="B1680" s="2">
        <v>43.82</v>
      </c>
      <c r="C1680" s="2">
        <v>8.0500000000000007</v>
      </c>
      <c r="D1680">
        <f t="shared" si="52"/>
        <v>352.75100000000003</v>
      </c>
      <c r="G1680" s="4">
        <v>39.140958359951192</v>
      </c>
      <c r="H1680">
        <f t="shared" si="53"/>
        <v>1715.1567953330612</v>
      </c>
    </row>
    <row r="1681" spans="1:8" x14ac:dyDescent="0.25">
      <c r="A1681" s="1">
        <v>41803</v>
      </c>
      <c r="B1681" s="2">
        <v>80.400000000000006</v>
      </c>
      <c r="C1681" s="2">
        <v>7.92</v>
      </c>
      <c r="D1681">
        <f t="shared" si="52"/>
        <v>636.76800000000003</v>
      </c>
      <c r="G1681" s="4">
        <v>39.137292732602397</v>
      </c>
      <c r="H1681">
        <f t="shared" si="53"/>
        <v>3146.6383357012328</v>
      </c>
    </row>
    <row r="1682" spans="1:8" x14ac:dyDescent="0.25">
      <c r="A1682" s="3">
        <v>41803.041666666664</v>
      </c>
      <c r="B1682" s="2">
        <v>83.41</v>
      </c>
      <c r="C1682" s="2">
        <v>8.11</v>
      </c>
      <c r="D1682">
        <f t="shared" si="52"/>
        <v>676.4550999999999</v>
      </c>
      <c r="G1682" s="4">
        <v>39.133629421058878</v>
      </c>
      <c r="H1682">
        <f t="shared" si="53"/>
        <v>3264.1360300105207</v>
      </c>
    </row>
    <row r="1683" spans="1:8" x14ac:dyDescent="0.25">
      <c r="A1683" s="3">
        <v>41803.083333333336</v>
      </c>
      <c r="B1683" s="2">
        <v>41.88</v>
      </c>
      <c r="C1683" s="2">
        <v>2.2799999999999998</v>
      </c>
      <c r="D1683">
        <f t="shared" si="52"/>
        <v>95.486400000000003</v>
      </c>
      <c r="G1683" s="4">
        <v>39.129968414268248</v>
      </c>
      <c r="H1683">
        <f t="shared" si="53"/>
        <v>1638.7630771895542</v>
      </c>
    </row>
    <row r="1684" spans="1:8" x14ac:dyDescent="0.25">
      <c r="A1684" s="3">
        <v>41803.125</v>
      </c>
      <c r="B1684" s="2">
        <v>35.909999999999997</v>
      </c>
      <c r="C1684" s="2">
        <v>7.3</v>
      </c>
      <c r="D1684">
        <f t="shared" si="52"/>
        <v>262.14299999999997</v>
      </c>
      <c r="G1684" s="4">
        <v>39.126309721089889</v>
      </c>
      <c r="H1684">
        <f t="shared" si="53"/>
        <v>1405.0257820843378</v>
      </c>
    </row>
    <row r="1685" spans="1:8" x14ac:dyDescent="0.25">
      <c r="A1685" s="3">
        <v>41803.166666666664</v>
      </c>
      <c r="B1685" s="2">
        <v>62.78</v>
      </c>
      <c r="C1685" s="2">
        <v>5.38</v>
      </c>
      <c r="D1685">
        <f t="shared" si="52"/>
        <v>337.75639999999999</v>
      </c>
      <c r="G1685" s="4">
        <v>39.122653345385963</v>
      </c>
      <c r="H1685">
        <f t="shared" si="53"/>
        <v>2456.1201770233306</v>
      </c>
    </row>
    <row r="1686" spans="1:8" x14ac:dyDescent="0.25">
      <c r="A1686" s="3">
        <v>41803.208333333336</v>
      </c>
      <c r="B1686" s="2">
        <v>83.97</v>
      </c>
      <c r="C1686" s="2">
        <v>3.59</v>
      </c>
      <c r="D1686">
        <f t="shared" si="52"/>
        <v>301.45229999999998</v>
      </c>
      <c r="G1686" s="4">
        <v>39.1189992811886</v>
      </c>
      <c r="H1686">
        <f t="shared" si="53"/>
        <v>3284.8223696414066</v>
      </c>
    </row>
    <row r="1687" spans="1:8" x14ac:dyDescent="0.25">
      <c r="A1687" s="3">
        <v>41803.25</v>
      </c>
      <c r="B1687" s="2">
        <v>32.58</v>
      </c>
      <c r="C1687" s="2">
        <v>7.71</v>
      </c>
      <c r="D1687">
        <f t="shared" si="52"/>
        <v>251.19179999999997</v>
      </c>
      <c r="G1687" s="4">
        <v>39.115347534552988</v>
      </c>
      <c r="H1687">
        <f t="shared" si="53"/>
        <v>1274.3780226757362</v>
      </c>
    </row>
    <row r="1688" spans="1:8" x14ac:dyDescent="0.25">
      <c r="A1688" s="3">
        <v>41803.291666666664</v>
      </c>
      <c r="B1688" s="2">
        <v>66</v>
      </c>
      <c r="C1688" s="2">
        <v>3.27</v>
      </c>
      <c r="D1688">
        <f t="shared" si="52"/>
        <v>215.82</v>
      </c>
      <c r="G1688" s="4">
        <v>39.111698116182289</v>
      </c>
      <c r="H1688">
        <f t="shared" si="53"/>
        <v>2581.3720756680309</v>
      </c>
    </row>
    <row r="1689" spans="1:8" x14ac:dyDescent="0.25">
      <c r="A1689" s="3">
        <v>41803.333333333336</v>
      </c>
      <c r="B1689" s="2">
        <v>74.5</v>
      </c>
      <c r="C1689" s="2">
        <v>7</v>
      </c>
      <c r="D1689">
        <f t="shared" si="52"/>
        <v>521.5</v>
      </c>
      <c r="G1689" s="4">
        <v>39.108051007037808</v>
      </c>
      <c r="H1689">
        <f t="shared" si="53"/>
        <v>2913.5498000243169</v>
      </c>
    </row>
    <row r="1690" spans="1:8" x14ac:dyDescent="0.25">
      <c r="A1690" s="3">
        <v>41803.375</v>
      </c>
      <c r="B1690" s="2">
        <v>80</v>
      </c>
      <c r="C1690" s="2">
        <v>5.57</v>
      </c>
      <c r="D1690">
        <f t="shared" si="52"/>
        <v>445.6</v>
      </c>
      <c r="G1690" s="4">
        <v>39.104406228176622</v>
      </c>
      <c r="H1690">
        <f t="shared" si="53"/>
        <v>3128.3524982541298</v>
      </c>
    </row>
    <row r="1691" spans="1:8" x14ac:dyDescent="0.25">
      <c r="A1691" s="3">
        <v>41803.416666666664</v>
      </c>
      <c r="B1691" s="2">
        <v>21.92</v>
      </c>
      <c r="C1691" s="2">
        <v>7.78</v>
      </c>
      <c r="D1691">
        <f t="shared" si="52"/>
        <v>170.53760000000003</v>
      </c>
      <c r="G1691" s="4">
        <v>39.100763773194316</v>
      </c>
      <c r="H1691">
        <f t="shared" si="53"/>
        <v>857.08874190841948</v>
      </c>
    </row>
    <row r="1692" spans="1:8" x14ac:dyDescent="0.25">
      <c r="A1692" s="3">
        <v>41803.458333333336</v>
      </c>
      <c r="B1692" s="2">
        <v>1.54</v>
      </c>
      <c r="C1692" s="2">
        <v>5.73</v>
      </c>
      <c r="D1692">
        <f t="shared" si="52"/>
        <v>8.8242000000000012</v>
      </c>
      <c r="G1692" s="4">
        <v>39.097123642352805</v>
      </c>
      <c r="H1692">
        <f t="shared" si="53"/>
        <v>60.209570409223325</v>
      </c>
    </row>
    <row r="1693" spans="1:8" x14ac:dyDescent="0.25">
      <c r="A1693" s="3">
        <v>41803.5</v>
      </c>
      <c r="B1693" s="2">
        <v>63.99</v>
      </c>
      <c r="C1693" s="2">
        <v>2.73</v>
      </c>
      <c r="D1693">
        <f t="shared" si="52"/>
        <v>174.6927</v>
      </c>
      <c r="G1693" s="4">
        <v>39.093485850217427</v>
      </c>
      <c r="H1693">
        <f t="shared" si="53"/>
        <v>2501.5921595554132</v>
      </c>
    </row>
    <row r="1694" spans="1:8" x14ac:dyDescent="0.25">
      <c r="A1694" s="3">
        <v>41803.541666666664</v>
      </c>
      <c r="B1694" s="2">
        <v>3.6</v>
      </c>
      <c r="C1694" s="2">
        <v>7.51</v>
      </c>
      <c r="D1694">
        <f t="shared" si="52"/>
        <v>27.036000000000001</v>
      </c>
      <c r="G1694" s="4">
        <v>39.089850377749507</v>
      </c>
      <c r="H1694">
        <f t="shared" si="53"/>
        <v>140.72346135989824</v>
      </c>
    </row>
    <row r="1695" spans="1:8" x14ac:dyDescent="0.25">
      <c r="A1695" s="3">
        <v>41803.583333333336</v>
      </c>
      <c r="B1695" s="2">
        <v>22.71</v>
      </c>
      <c r="C1695" s="2">
        <v>4.08</v>
      </c>
      <c r="D1695">
        <f t="shared" si="52"/>
        <v>92.656800000000004</v>
      </c>
      <c r="G1695" s="4">
        <v>39.086217237932516</v>
      </c>
      <c r="H1695">
        <f t="shared" si="53"/>
        <v>887.64799347344751</v>
      </c>
    </row>
    <row r="1696" spans="1:8" x14ac:dyDescent="0.25">
      <c r="A1696" s="3">
        <v>41803.625</v>
      </c>
      <c r="B1696" s="2">
        <v>42.38</v>
      </c>
      <c r="C1696" s="2">
        <v>0.32</v>
      </c>
      <c r="D1696">
        <f t="shared" si="52"/>
        <v>13.5616</v>
      </c>
      <c r="G1696" s="4">
        <v>39.082586442876838</v>
      </c>
      <c r="H1696">
        <f t="shared" si="53"/>
        <v>1656.3200134491206</v>
      </c>
    </row>
    <row r="1697" spans="1:8" x14ac:dyDescent="0.25">
      <c r="A1697" s="3">
        <v>41803.666666666664</v>
      </c>
      <c r="B1697" s="2">
        <v>99</v>
      </c>
      <c r="C1697" s="2">
        <v>7.46</v>
      </c>
      <c r="D1697">
        <f t="shared" si="52"/>
        <v>738.54</v>
      </c>
      <c r="G1697" s="4">
        <v>39.078957978279078</v>
      </c>
      <c r="H1697">
        <f t="shared" si="53"/>
        <v>3868.8168398496286</v>
      </c>
    </row>
    <row r="1698" spans="1:8" x14ac:dyDescent="0.25">
      <c r="A1698" s="3">
        <v>41803.708333333336</v>
      </c>
      <c r="B1698" s="2">
        <v>33.17</v>
      </c>
      <c r="C1698" s="2">
        <v>2.5499999999999998</v>
      </c>
      <c r="D1698">
        <f t="shared" si="52"/>
        <v>84.583500000000001</v>
      </c>
      <c r="G1698" s="4">
        <v>39.075331844139257</v>
      </c>
      <c r="H1698">
        <f t="shared" si="53"/>
        <v>1296.1287572700992</v>
      </c>
    </row>
    <row r="1699" spans="1:8" x14ac:dyDescent="0.25">
      <c r="A1699" s="3">
        <v>41803.75</v>
      </c>
      <c r="B1699" s="2">
        <v>31.41</v>
      </c>
      <c r="C1699" s="2">
        <v>2.4300000000000002</v>
      </c>
      <c r="D1699">
        <f t="shared" si="52"/>
        <v>76.326300000000003</v>
      </c>
      <c r="G1699" s="4">
        <v>39.071708065289265</v>
      </c>
      <c r="H1699">
        <f t="shared" si="53"/>
        <v>1227.2423503307359</v>
      </c>
    </row>
    <row r="1700" spans="1:8" x14ac:dyDescent="0.25">
      <c r="A1700" s="3">
        <v>41803.791666666664</v>
      </c>
      <c r="B1700" s="2">
        <v>33.049999999999997</v>
      </c>
      <c r="C1700" s="2">
        <v>7.42</v>
      </c>
      <c r="D1700">
        <f t="shared" si="52"/>
        <v>245.23099999999997</v>
      </c>
      <c r="G1700" s="4">
        <v>39.068086619090217</v>
      </c>
      <c r="H1700">
        <f t="shared" si="53"/>
        <v>1291.2002627609315</v>
      </c>
    </row>
    <row r="1701" spans="1:8" x14ac:dyDescent="0.25">
      <c r="A1701" s="3">
        <v>41803.833333333336</v>
      </c>
      <c r="B1701" s="2">
        <v>39.03</v>
      </c>
      <c r="C1701" s="2">
        <v>6.21</v>
      </c>
      <c r="D1701">
        <f t="shared" si="52"/>
        <v>242.37630000000001</v>
      </c>
      <c r="G1701" s="4">
        <v>39.064467511509989</v>
      </c>
      <c r="H1701">
        <f t="shared" si="53"/>
        <v>1524.686166974235</v>
      </c>
    </row>
    <row r="1702" spans="1:8" x14ac:dyDescent="0.25">
      <c r="A1702" s="3">
        <v>41803.875</v>
      </c>
      <c r="B1702" s="2">
        <v>95.73</v>
      </c>
      <c r="C1702" s="2">
        <v>6.92</v>
      </c>
      <c r="D1702">
        <f t="shared" si="52"/>
        <v>662.45159999999998</v>
      </c>
      <c r="G1702" s="4">
        <v>39.060850757463136</v>
      </c>
      <c r="H1702">
        <f t="shared" si="53"/>
        <v>3739.2952430119462</v>
      </c>
    </row>
    <row r="1703" spans="1:8" x14ac:dyDescent="0.25">
      <c r="A1703" s="3">
        <v>41803.916666666664</v>
      </c>
      <c r="B1703" s="2">
        <v>94.38</v>
      </c>
      <c r="C1703" s="2">
        <v>1.22</v>
      </c>
      <c r="D1703">
        <f t="shared" si="52"/>
        <v>115.14359999999999</v>
      </c>
      <c r="G1703" s="4">
        <v>39.05723635493127</v>
      </c>
      <c r="H1703">
        <f t="shared" si="53"/>
        <v>3686.2219671784133</v>
      </c>
    </row>
    <row r="1704" spans="1:8" x14ac:dyDescent="0.25">
      <c r="A1704" s="3">
        <v>41803.958333333336</v>
      </c>
      <c r="B1704" s="2">
        <v>26.42</v>
      </c>
      <c r="C1704" s="2">
        <v>7.17</v>
      </c>
      <c r="D1704">
        <f t="shared" si="52"/>
        <v>189.4314</v>
      </c>
      <c r="G1704" s="4">
        <v>39.053624286719504</v>
      </c>
      <c r="H1704">
        <f t="shared" si="53"/>
        <v>1031.7967536551294</v>
      </c>
    </row>
    <row r="1705" spans="1:8" x14ac:dyDescent="0.25">
      <c r="A1705" s="1">
        <v>41804</v>
      </c>
      <c r="B1705" s="2">
        <v>68.319999999999993</v>
      </c>
      <c r="C1705" s="2">
        <v>9.4700000000000006</v>
      </c>
      <c r="D1705">
        <f t="shared" si="52"/>
        <v>646.99040000000002</v>
      </c>
      <c r="G1705" s="4">
        <v>39.05001458678106</v>
      </c>
      <c r="H1705">
        <f t="shared" si="53"/>
        <v>2667.8969965688816</v>
      </c>
    </row>
    <row r="1706" spans="1:8" x14ac:dyDescent="0.25">
      <c r="A1706" s="3">
        <v>41804.041666666664</v>
      </c>
      <c r="B1706" s="2">
        <v>24.42</v>
      </c>
      <c r="C1706" s="2">
        <v>7.95</v>
      </c>
      <c r="D1706">
        <f t="shared" si="52"/>
        <v>194.13900000000001</v>
      </c>
      <c r="G1706" s="4">
        <v>39.046407223704975</v>
      </c>
      <c r="H1706">
        <f t="shared" si="53"/>
        <v>953.51326440287551</v>
      </c>
    </row>
    <row r="1707" spans="1:8" x14ac:dyDescent="0.25">
      <c r="A1707" s="3">
        <v>41804.083333333336</v>
      </c>
      <c r="B1707" s="2">
        <v>27.05</v>
      </c>
      <c r="C1707" s="2">
        <v>5.99</v>
      </c>
      <c r="D1707">
        <f t="shared" si="52"/>
        <v>162.02950000000001</v>
      </c>
      <c r="G1707" s="4">
        <v>39.042802222235849</v>
      </c>
      <c r="H1707">
        <f t="shared" si="53"/>
        <v>1056.1078001114797</v>
      </c>
    </row>
    <row r="1708" spans="1:8" x14ac:dyDescent="0.25">
      <c r="A1708" s="3">
        <v>41804.125</v>
      </c>
      <c r="B1708" s="2">
        <v>79.260000000000005</v>
      </c>
      <c r="C1708" s="2">
        <v>1.5</v>
      </c>
      <c r="D1708">
        <f t="shared" si="52"/>
        <v>118.89000000000001</v>
      </c>
      <c r="G1708" s="4">
        <v>39.039199580879163</v>
      </c>
      <c r="H1708">
        <f t="shared" si="53"/>
        <v>3094.2469587804826</v>
      </c>
    </row>
    <row r="1709" spans="1:8" x14ac:dyDescent="0.25">
      <c r="A1709" s="3">
        <v>41804.166666666664</v>
      </c>
      <c r="B1709" s="2">
        <v>17.260000000000002</v>
      </c>
      <c r="C1709" s="2">
        <v>5.69</v>
      </c>
      <c r="D1709">
        <f t="shared" si="52"/>
        <v>98.209400000000016</v>
      </c>
      <c r="G1709" s="4">
        <v>39.035599290775536</v>
      </c>
      <c r="H1709">
        <f t="shared" si="53"/>
        <v>673.75444375878578</v>
      </c>
    </row>
    <row r="1710" spans="1:8" x14ac:dyDescent="0.25">
      <c r="A1710" s="3">
        <v>41804.208333333336</v>
      </c>
      <c r="B1710" s="2">
        <v>21.63</v>
      </c>
      <c r="C1710" s="2">
        <v>7.26</v>
      </c>
      <c r="D1710">
        <f t="shared" si="52"/>
        <v>157.03379999999999</v>
      </c>
      <c r="G1710" s="4">
        <v>39.032001364733816</v>
      </c>
      <c r="H1710">
        <f t="shared" si="53"/>
        <v>844.26218951919236</v>
      </c>
    </row>
    <row r="1711" spans="1:8" x14ac:dyDescent="0.25">
      <c r="A1711" s="3">
        <v>41804.25</v>
      </c>
      <c r="B1711" s="2">
        <v>41.72</v>
      </c>
      <c r="C1711" s="2">
        <v>9.07</v>
      </c>
      <c r="D1711">
        <f t="shared" si="52"/>
        <v>378.40039999999999</v>
      </c>
      <c r="G1711" s="4">
        <v>39.028405796349588</v>
      </c>
      <c r="H1711">
        <f t="shared" si="53"/>
        <v>1628.2650898237048</v>
      </c>
    </row>
    <row r="1712" spans="1:8" x14ac:dyDescent="0.25">
      <c r="A1712" s="3">
        <v>41804.291666666664</v>
      </c>
      <c r="B1712" s="2">
        <v>45.22</v>
      </c>
      <c r="C1712" s="2">
        <v>4.28</v>
      </c>
      <c r="D1712">
        <f t="shared" si="52"/>
        <v>193.54160000000002</v>
      </c>
      <c r="G1712" s="4">
        <v>39.024812600450105</v>
      </c>
      <c r="H1712">
        <f t="shared" si="53"/>
        <v>1764.7020257923537</v>
      </c>
    </row>
    <row r="1713" spans="1:8" x14ac:dyDescent="0.25">
      <c r="A1713" s="3">
        <v>41804.333333333336</v>
      </c>
      <c r="B1713" s="2">
        <v>25.55</v>
      </c>
      <c r="C1713" s="2">
        <v>9.66</v>
      </c>
      <c r="D1713">
        <f t="shared" si="52"/>
        <v>246.81300000000002</v>
      </c>
      <c r="G1713" s="4">
        <v>39.021221760277022</v>
      </c>
      <c r="H1713">
        <f t="shared" si="53"/>
        <v>996.9922159750779</v>
      </c>
    </row>
    <row r="1714" spans="1:8" x14ac:dyDescent="0.25">
      <c r="A1714" s="3">
        <v>41804.375</v>
      </c>
      <c r="B1714" s="2">
        <v>69.48</v>
      </c>
      <c r="C1714" s="2">
        <v>2.41</v>
      </c>
      <c r="D1714">
        <f t="shared" si="52"/>
        <v>167.44680000000002</v>
      </c>
      <c r="G1714" s="4">
        <v>39.017633296538165</v>
      </c>
      <c r="H1714">
        <f t="shared" si="53"/>
        <v>2710.945161443472</v>
      </c>
    </row>
    <row r="1715" spans="1:8" x14ac:dyDescent="0.25">
      <c r="A1715" s="3">
        <v>41804.416666666664</v>
      </c>
      <c r="B1715" s="2">
        <v>84.67</v>
      </c>
      <c r="C1715" s="2">
        <v>6.94</v>
      </c>
      <c r="D1715">
        <f t="shared" si="52"/>
        <v>587.60980000000006</v>
      </c>
      <c r="G1715" s="4">
        <v>39.014047190806025</v>
      </c>
      <c r="H1715">
        <f t="shared" si="53"/>
        <v>3303.3193756455462</v>
      </c>
    </row>
    <row r="1716" spans="1:8" x14ac:dyDescent="0.25">
      <c r="A1716" s="3">
        <v>41804.458333333336</v>
      </c>
      <c r="B1716" s="2">
        <v>81.86</v>
      </c>
      <c r="C1716" s="2">
        <v>5.68</v>
      </c>
      <c r="D1716">
        <f t="shared" si="52"/>
        <v>464.96479999999997</v>
      </c>
      <c r="G1716" s="4">
        <v>39.010463467999863</v>
      </c>
      <c r="H1716">
        <f t="shared" si="53"/>
        <v>3193.3965394904685</v>
      </c>
    </row>
    <row r="1717" spans="1:8" x14ac:dyDescent="0.25">
      <c r="A1717" s="3">
        <v>41804.5</v>
      </c>
      <c r="B1717" s="2">
        <v>89.19</v>
      </c>
      <c r="C1717" s="2">
        <v>6.63</v>
      </c>
      <c r="D1717">
        <f t="shared" si="52"/>
        <v>591.3297</v>
      </c>
      <c r="G1717" s="4">
        <v>39.006882104869582</v>
      </c>
      <c r="H1717">
        <f t="shared" si="53"/>
        <v>3479.0238149333181</v>
      </c>
    </row>
    <row r="1718" spans="1:8" x14ac:dyDescent="0.25">
      <c r="A1718" s="3">
        <v>41804.541666666664</v>
      </c>
      <c r="B1718" s="2">
        <v>2.52</v>
      </c>
      <c r="C1718" s="2">
        <v>0.79</v>
      </c>
      <c r="D1718">
        <f t="shared" si="52"/>
        <v>1.9908000000000001</v>
      </c>
      <c r="G1718" s="4">
        <v>39.003303131244316</v>
      </c>
      <c r="H1718">
        <f t="shared" si="53"/>
        <v>98.288323890735683</v>
      </c>
    </row>
    <row r="1719" spans="1:8" x14ac:dyDescent="0.25">
      <c r="A1719" s="3">
        <v>41804.583333333336</v>
      </c>
      <c r="B1719" s="2">
        <v>38.369999999999997</v>
      </c>
      <c r="C1719" s="2">
        <v>4.8499999999999996</v>
      </c>
      <c r="D1719">
        <f t="shared" si="52"/>
        <v>186.09449999999998</v>
      </c>
      <c r="G1719" s="4">
        <v>38.999726521506346</v>
      </c>
      <c r="H1719">
        <f t="shared" si="53"/>
        <v>1496.4195066301984</v>
      </c>
    </row>
    <row r="1720" spans="1:8" x14ac:dyDescent="0.25">
      <c r="A1720" s="3">
        <v>41804.625</v>
      </c>
      <c r="B1720" s="2">
        <v>25.84</v>
      </c>
      <c r="C1720" s="2">
        <v>4.04</v>
      </c>
      <c r="D1720">
        <f t="shared" si="52"/>
        <v>104.39360000000001</v>
      </c>
      <c r="G1720" s="4">
        <v>38.996152294956268</v>
      </c>
      <c r="H1720">
        <f t="shared" si="53"/>
        <v>1007.66057530167</v>
      </c>
    </row>
    <row r="1721" spans="1:8" x14ac:dyDescent="0.25">
      <c r="A1721" s="3">
        <v>41804.666666666664</v>
      </c>
      <c r="B1721" s="2">
        <v>52.13</v>
      </c>
      <c r="C1721" s="2">
        <v>7.79</v>
      </c>
      <c r="D1721">
        <f t="shared" si="52"/>
        <v>406.09270000000004</v>
      </c>
      <c r="G1721" s="4">
        <v>38.992580451244855</v>
      </c>
      <c r="H1721">
        <f t="shared" si="53"/>
        <v>2032.6832189233944</v>
      </c>
    </row>
    <row r="1722" spans="1:8" x14ac:dyDescent="0.25">
      <c r="A1722" s="3">
        <v>41804.708333333336</v>
      </c>
      <c r="B1722" s="2">
        <v>80.25</v>
      </c>
      <c r="C1722" s="2">
        <v>8.57</v>
      </c>
      <c r="D1722">
        <f t="shared" si="52"/>
        <v>687.74250000000006</v>
      </c>
      <c r="G1722" s="4">
        <v>38.989010986509918</v>
      </c>
      <c r="H1722">
        <f t="shared" si="53"/>
        <v>3128.868131667421</v>
      </c>
    </row>
    <row r="1723" spans="1:8" x14ac:dyDescent="0.25">
      <c r="A1723" s="3">
        <v>41804.75</v>
      </c>
      <c r="B1723" s="2">
        <v>57.37</v>
      </c>
      <c r="C1723" s="2">
        <v>0.11</v>
      </c>
      <c r="D1723">
        <f t="shared" si="52"/>
        <v>6.3106999999999998</v>
      </c>
      <c r="G1723" s="4">
        <v>38.985443904700951</v>
      </c>
      <c r="H1723">
        <f t="shared" si="53"/>
        <v>2236.5949168126936</v>
      </c>
    </row>
    <row r="1724" spans="1:8" x14ac:dyDescent="0.25">
      <c r="A1724" s="3">
        <v>41804.791666666664</v>
      </c>
      <c r="B1724" s="2">
        <v>74.41</v>
      </c>
      <c r="C1724" s="2">
        <v>2.13</v>
      </c>
      <c r="D1724">
        <f t="shared" si="52"/>
        <v>158.49329999999998</v>
      </c>
      <c r="G1724" s="4">
        <v>38.981879205730642</v>
      </c>
      <c r="H1724">
        <f t="shared" si="53"/>
        <v>2900.6416316984169</v>
      </c>
    </row>
    <row r="1725" spans="1:8" x14ac:dyDescent="0.25">
      <c r="A1725" s="3">
        <v>41804.833333333336</v>
      </c>
      <c r="B1725" s="2">
        <v>17.53</v>
      </c>
      <c r="C1725" s="2">
        <v>8.9700000000000006</v>
      </c>
      <c r="D1725">
        <f t="shared" si="52"/>
        <v>157.24410000000003</v>
      </c>
      <c r="G1725" s="4">
        <v>38.978316900564074</v>
      </c>
      <c r="H1725">
        <f t="shared" si="53"/>
        <v>683.28989526688827</v>
      </c>
    </row>
    <row r="1726" spans="1:8" x14ac:dyDescent="0.25">
      <c r="A1726" s="3">
        <v>41804.875</v>
      </c>
      <c r="B1726" s="2">
        <v>63.55</v>
      </c>
      <c r="C1726" s="2">
        <v>7.8</v>
      </c>
      <c r="D1726">
        <f t="shared" si="52"/>
        <v>495.68999999999994</v>
      </c>
      <c r="G1726" s="4">
        <v>38.974756978410774</v>
      </c>
      <c r="H1726">
        <f t="shared" si="53"/>
        <v>2476.8458059780046</v>
      </c>
    </row>
    <row r="1727" spans="1:8" x14ac:dyDescent="0.25">
      <c r="A1727" s="3">
        <v>41804.916666666664</v>
      </c>
      <c r="B1727" s="2">
        <v>27.27</v>
      </c>
      <c r="C1727" s="2">
        <v>6.48</v>
      </c>
      <c r="D1727">
        <f t="shared" si="52"/>
        <v>176.70959999999999</v>
      </c>
      <c r="G1727" s="4">
        <v>38.971199449711982</v>
      </c>
      <c r="H1727">
        <f t="shared" si="53"/>
        <v>1062.7446089936457</v>
      </c>
    </row>
    <row r="1728" spans="1:8" x14ac:dyDescent="0.25">
      <c r="A1728" s="3">
        <v>41804.958333333336</v>
      </c>
      <c r="B1728" s="2">
        <v>55</v>
      </c>
      <c r="C1728" s="2">
        <v>2.81</v>
      </c>
      <c r="D1728">
        <f t="shared" si="52"/>
        <v>154.55000000000001</v>
      </c>
      <c r="G1728" s="4">
        <v>38.967644314467691</v>
      </c>
      <c r="H1728">
        <f t="shared" si="53"/>
        <v>2143.2204372957231</v>
      </c>
    </row>
    <row r="1729" spans="1:8" x14ac:dyDescent="0.25">
      <c r="A1729" s="1">
        <v>41805</v>
      </c>
      <c r="B1729" s="2">
        <v>86.58</v>
      </c>
      <c r="C1729" s="2">
        <v>3.97</v>
      </c>
      <c r="D1729">
        <f t="shared" si="52"/>
        <v>343.7226</v>
      </c>
      <c r="G1729" s="4">
        <v>38.964091575045529</v>
      </c>
      <c r="H1729">
        <f t="shared" si="53"/>
        <v>3373.5110485674418</v>
      </c>
    </row>
    <row r="1730" spans="1:8" x14ac:dyDescent="0.25">
      <c r="A1730" s="3">
        <v>41805.041666666664</v>
      </c>
      <c r="B1730" s="2">
        <v>1.94</v>
      </c>
      <c r="C1730" s="2">
        <v>0.38</v>
      </c>
      <c r="D1730">
        <f t="shared" ref="D1730:D1793" si="54">B1730*C1730</f>
        <v>0.73719999999999997</v>
      </c>
      <c r="G1730" s="4">
        <v>38.96054122705948</v>
      </c>
      <c r="H1730">
        <f t="shared" ref="H1730:H1793" si="55">B1730*G1730</f>
        <v>75.583449980495388</v>
      </c>
    </row>
    <row r="1731" spans="1:8" x14ac:dyDescent="0.25">
      <c r="A1731" s="3">
        <v>41805.083333333336</v>
      </c>
      <c r="B1731" s="2">
        <v>86.66</v>
      </c>
      <c r="C1731" s="2">
        <v>9.74</v>
      </c>
      <c r="D1731">
        <f t="shared" si="54"/>
        <v>844.0684</v>
      </c>
      <c r="G1731" s="4">
        <v>38.956993278845047</v>
      </c>
      <c r="H1731">
        <f t="shared" si="55"/>
        <v>3376.0130375447116</v>
      </c>
    </row>
    <row r="1732" spans="1:8" x14ac:dyDescent="0.25">
      <c r="A1732" s="3">
        <v>41805.125</v>
      </c>
      <c r="B1732" s="2">
        <v>42.75</v>
      </c>
      <c r="C1732" s="2">
        <v>0.26</v>
      </c>
      <c r="D1732">
        <f t="shared" si="54"/>
        <v>11.115</v>
      </c>
      <c r="G1732" s="4">
        <v>38.953447730576855</v>
      </c>
      <c r="H1732">
        <f t="shared" si="55"/>
        <v>1665.2598904821605</v>
      </c>
    </row>
    <row r="1733" spans="1:8" x14ac:dyDescent="0.25">
      <c r="A1733" s="3">
        <v>41805.166666666664</v>
      </c>
      <c r="B1733" s="2">
        <v>49.66</v>
      </c>
      <c r="C1733" s="2">
        <v>8.99</v>
      </c>
      <c r="D1733">
        <f t="shared" si="54"/>
        <v>446.4434</v>
      </c>
      <c r="G1733" s="4">
        <v>38.949904588572018</v>
      </c>
      <c r="H1733">
        <f t="shared" si="55"/>
        <v>1934.2522618684864</v>
      </c>
    </row>
    <row r="1734" spans="1:8" x14ac:dyDescent="0.25">
      <c r="A1734" s="3">
        <v>41805.208333333336</v>
      </c>
      <c r="B1734" s="2">
        <v>90.96</v>
      </c>
      <c r="C1734" s="2">
        <v>8.9499999999999993</v>
      </c>
      <c r="D1734">
        <f t="shared" si="54"/>
        <v>814.09199999999987</v>
      </c>
      <c r="G1734" s="4">
        <v>38.946363840021682</v>
      </c>
      <c r="H1734">
        <f t="shared" si="55"/>
        <v>3542.5612548883719</v>
      </c>
    </row>
    <row r="1735" spans="1:8" x14ac:dyDescent="0.25">
      <c r="A1735" s="3">
        <v>41805.25</v>
      </c>
      <c r="B1735" s="2">
        <v>72.319999999999993</v>
      </c>
      <c r="C1735" s="2">
        <v>7.61</v>
      </c>
      <c r="D1735">
        <f t="shared" si="54"/>
        <v>550.35519999999997</v>
      </c>
      <c r="G1735" s="4">
        <v>38.942825503964521</v>
      </c>
      <c r="H1735">
        <f t="shared" si="55"/>
        <v>2816.3451404467137</v>
      </c>
    </row>
    <row r="1736" spans="1:8" x14ac:dyDescent="0.25">
      <c r="A1736" s="3">
        <v>41805.291666666664</v>
      </c>
      <c r="B1736" s="2">
        <v>69.010000000000005</v>
      </c>
      <c r="C1736" s="2">
        <v>8.07</v>
      </c>
      <c r="D1736">
        <f t="shared" si="54"/>
        <v>556.91070000000002</v>
      </c>
      <c r="G1736" s="4">
        <v>38.939289578469442</v>
      </c>
      <c r="H1736">
        <f t="shared" si="55"/>
        <v>2687.2003738101762</v>
      </c>
    </row>
    <row r="1737" spans="1:8" x14ac:dyDescent="0.25">
      <c r="A1737" s="3">
        <v>41805.333333333336</v>
      </c>
      <c r="B1737" s="2">
        <v>92.05</v>
      </c>
      <c r="C1737" s="2">
        <v>8.77</v>
      </c>
      <c r="D1737">
        <f t="shared" si="54"/>
        <v>807.27849999999989</v>
      </c>
      <c r="G1737" s="4">
        <v>38.935756052833291</v>
      </c>
      <c r="H1737">
        <f t="shared" si="55"/>
        <v>3584.0363446633041</v>
      </c>
    </row>
    <row r="1738" spans="1:8" x14ac:dyDescent="0.25">
      <c r="A1738" s="3">
        <v>41805.375</v>
      </c>
      <c r="B1738" s="2">
        <v>57</v>
      </c>
      <c r="C1738" s="2">
        <v>3.75</v>
      </c>
      <c r="D1738">
        <f t="shared" si="54"/>
        <v>213.75</v>
      </c>
      <c r="G1738" s="4">
        <v>38.9322249437271</v>
      </c>
      <c r="H1738">
        <f t="shared" si="55"/>
        <v>2219.1368217924446</v>
      </c>
    </row>
    <row r="1739" spans="1:8" x14ac:dyDescent="0.25">
      <c r="A1739" s="3">
        <v>41805.416666666664</v>
      </c>
      <c r="B1739" s="2">
        <v>71.06</v>
      </c>
      <c r="C1739" s="2">
        <v>2.12</v>
      </c>
      <c r="D1739">
        <f t="shared" si="54"/>
        <v>150.64720000000003</v>
      </c>
      <c r="G1739" s="4">
        <v>38.928696243251913</v>
      </c>
      <c r="H1739">
        <f t="shared" si="55"/>
        <v>2766.273155045481</v>
      </c>
    </row>
    <row r="1740" spans="1:8" x14ac:dyDescent="0.25">
      <c r="A1740" s="3">
        <v>41805.458333333336</v>
      </c>
      <c r="B1740" s="2">
        <v>40.880000000000003</v>
      </c>
      <c r="C1740" s="2">
        <v>5.95</v>
      </c>
      <c r="D1740">
        <f t="shared" si="54"/>
        <v>243.23600000000002</v>
      </c>
      <c r="G1740" s="4">
        <v>38.925169959306693</v>
      </c>
      <c r="H1740">
        <f t="shared" si="55"/>
        <v>1591.2609479364578</v>
      </c>
    </row>
    <row r="1741" spans="1:8" x14ac:dyDescent="0.25">
      <c r="A1741" s="3">
        <v>41805.5</v>
      </c>
      <c r="B1741" s="2">
        <v>6.98</v>
      </c>
      <c r="C1741" s="2">
        <v>2.73</v>
      </c>
      <c r="D1741">
        <f t="shared" si="54"/>
        <v>19.055400000000002</v>
      </c>
      <c r="G1741" s="4">
        <v>38.921646090047652</v>
      </c>
      <c r="H1741">
        <f t="shared" si="55"/>
        <v>271.67308970853264</v>
      </c>
    </row>
    <row r="1742" spans="1:8" x14ac:dyDescent="0.25">
      <c r="A1742" s="3">
        <v>41805.541666666664</v>
      </c>
      <c r="B1742" s="2">
        <v>82.08</v>
      </c>
      <c r="C1742" s="2">
        <v>5.6</v>
      </c>
      <c r="D1742">
        <f t="shared" si="54"/>
        <v>459.64799999999997</v>
      </c>
      <c r="G1742" s="4">
        <v>38.918124639598901</v>
      </c>
      <c r="H1742">
        <f t="shared" si="55"/>
        <v>3194.3996704182778</v>
      </c>
    </row>
    <row r="1743" spans="1:8" x14ac:dyDescent="0.25">
      <c r="A1743" s="3">
        <v>41805.583333333336</v>
      </c>
      <c r="B1743" s="2">
        <v>86.54</v>
      </c>
      <c r="C1743" s="2">
        <v>8.59</v>
      </c>
      <c r="D1743">
        <f t="shared" si="54"/>
        <v>743.37860000000001</v>
      </c>
      <c r="G1743" s="4">
        <v>38.914605608135062</v>
      </c>
      <c r="H1743">
        <f t="shared" si="55"/>
        <v>3367.6699693280084</v>
      </c>
    </row>
    <row r="1744" spans="1:8" x14ac:dyDescent="0.25">
      <c r="A1744" s="3">
        <v>41805.625</v>
      </c>
      <c r="B1744" s="2">
        <v>89.61</v>
      </c>
      <c r="C1744" s="2">
        <v>3.2</v>
      </c>
      <c r="D1744">
        <f t="shared" si="54"/>
        <v>286.75200000000001</v>
      </c>
      <c r="G1744" s="4">
        <v>38.911088995394202</v>
      </c>
      <c r="H1744">
        <f t="shared" si="55"/>
        <v>3486.8226848772742</v>
      </c>
    </row>
    <row r="1745" spans="1:8" x14ac:dyDescent="0.25">
      <c r="A1745" s="3">
        <v>41805.666666666664</v>
      </c>
      <c r="B1745" s="2">
        <v>23.24</v>
      </c>
      <c r="C1745" s="2">
        <v>4.2300000000000004</v>
      </c>
      <c r="D1745">
        <f t="shared" si="54"/>
        <v>98.305199999999999</v>
      </c>
      <c r="G1745" s="4">
        <v>38.907574812079474</v>
      </c>
      <c r="H1745">
        <f t="shared" si="55"/>
        <v>904.21203863272694</v>
      </c>
    </row>
    <row r="1746" spans="1:8" x14ac:dyDescent="0.25">
      <c r="A1746" s="3">
        <v>41805.708333333336</v>
      </c>
      <c r="B1746" s="2">
        <v>83.28</v>
      </c>
      <c r="C1746" s="2">
        <v>4.93</v>
      </c>
      <c r="D1746">
        <f t="shared" si="54"/>
        <v>410.57040000000001</v>
      </c>
      <c r="G1746" s="4">
        <v>38.904063047662355</v>
      </c>
      <c r="H1746">
        <f t="shared" si="55"/>
        <v>3239.930370609321</v>
      </c>
    </row>
    <row r="1747" spans="1:8" x14ac:dyDescent="0.25">
      <c r="A1747" s="3">
        <v>41805.75</v>
      </c>
      <c r="B1747" s="2">
        <v>56.78</v>
      </c>
      <c r="C1747" s="2">
        <v>9.9</v>
      </c>
      <c r="D1747">
        <f t="shared" si="54"/>
        <v>562.12200000000007</v>
      </c>
      <c r="G1747" s="4">
        <v>38.900553712584056</v>
      </c>
      <c r="H1747">
        <f t="shared" si="55"/>
        <v>2208.7734398005227</v>
      </c>
    </row>
    <row r="1748" spans="1:8" x14ac:dyDescent="0.25">
      <c r="A1748" s="3">
        <v>41805.791666666664</v>
      </c>
      <c r="B1748" s="2">
        <v>9.65</v>
      </c>
      <c r="C1748" s="2">
        <v>4.7300000000000004</v>
      </c>
      <c r="D1748">
        <f t="shared" si="54"/>
        <v>45.644500000000008</v>
      </c>
      <c r="G1748" s="4">
        <v>38.897046804738864</v>
      </c>
      <c r="H1748">
        <f t="shared" si="55"/>
        <v>375.35650166573004</v>
      </c>
    </row>
    <row r="1749" spans="1:8" x14ac:dyDescent="0.25">
      <c r="A1749" s="3">
        <v>41805.833333333336</v>
      </c>
      <c r="B1749" s="2">
        <v>43.7</v>
      </c>
      <c r="C1749" s="2">
        <v>3.13</v>
      </c>
      <c r="D1749">
        <f t="shared" si="54"/>
        <v>136.78100000000001</v>
      </c>
      <c r="G1749" s="4">
        <v>38.893542328512837</v>
      </c>
      <c r="H1749">
        <f t="shared" si="55"/>
        <v>1699.647799756011</v>
      </c>
    </row>
    <row r="1750" spans="1:8" x14ac:dyDescent="0.25">
      <c r="A1750" s="3">
        <v>41805.875</v>
      </c>
      <c r="B1750" s="2">
        <v>87.06</v>
      </c>
      <c r="C1750" s="2">
        <v>2.91</v>
      </c>
      <c r="D1750">
        <f t="shared" si="54"/>
        <v>253.34460000000001</v>
      </c>
      <c r="G1750" s="4">
        <v>38.890040281625623</v>
      </c>
      <c r="H1750">
        <f t="shared" si="55"/>
        <v>3385.7669069183266</v>
      </c>
    </row>
    <row r="1751" spans="1:8" x14ac:dyDescent="0.25">
      <c r="A1751" s="3">
        <v>41805.916666666664</v>
      </c>
      <c r="B1751" s="2">
        <v>55.1</v>
      </c>
      <c r="C1751" s="2">
        <v>3.31</v>
      </c>
      <c r="D1751">
        <f t="shared" si="54"/>
        <v>182.381</v>
      </c>
      <c r="G1751" s="4">
        <v>38.886540670568976</v>
      </c>
      <c r="H1751">
        <f t="shared" si="55"/>
        <v>2142.6483909483509</v>
      </c>
    </row>
    <row r="1752" spans="1:8" x14ac:dyDescent="0.25">
      <c r="A1752" s="3">
        <v>41805.958333333336</v>
      </c>
      <c r="B1752" s="2">
        <v>21.24</v>
      </c>
      <c r="C1752" s="2">
        <v>0.66</v>
      </c>
      <c r="D1752">
        <f t="shared" si="54"/>
        <v>14.0184</v>
      </c>
      <c r="G1752" s="4">
        <v>38.883043492887943</v>
      </c>
      <c r="H1752">
        <f t="shared" si="55"/>
        <v>825.87584378893985</v>
      </c>
    </row>
    <row r="1753" spans="1:8" x14ac:dyDescent="0.25">
      <c r="A1753" s="1">
        <v>41806</v>
      </c>
      <c r="B1753" s="2">
        <v>33.67</v>
      </c>
      <c r="C1753" s="2">
        <v>8.0399999999999991</v>
      </c>
      <c r="D1753">
        <f t="shared" si="54"/>
        <v>270.70679999999999</v>
      </c>
      <c r="G1753" s="4">
        <v>38.879548755336202</v>
      </c>
      <c r="H1753">
        <f t="shared" si="55"/>
        <v>1309.0744065921699</v>
      </c>
    </row>
    <row r="1754" spans="1:8" x14ac:dyDescent="0.25">
      <c r="A1754" s="3">
        <v>41806.041666666664</v>
      </c>
      <c r="B1754" s="2">
        <v>75.849999999999994</v>
      </c>
      <c r="C1754" s="2">
        <v>1.69</v>
      </c>
      <c r="D1754">
        <f t="shared" si="54"/>
        <v>128.1865</v>
      </c>
      <c r="G1754" s="4">
        <v>38.876056455546113</v>
      </c>
      <c r="H1754">
        <f t="shared" si="55"/>
        <v>2948.7488821531724</v>
      </c>
    </row>
    <row r="1755" spans="1:8" x14ac:dyDescent="0.25">
      <c r="A1755" s="3">
        <v>41806.083333333336</v>
      </c>
      <c r="B1755" s="2">
        <v>61.76</v>
      </c>
      <c r="C1755" s="2">
        <v>7.81</v>
      </c>
      <c r="D1755">
        <f t="shared" si="54"/>
        <v>482.34559999999993</v>
      </c>
      <c r="G1755" s="4">
        <v>38.872566597816387</v>
      </c>
      <c r="H1755">
        <f t="shared" si="55"/>
        <v>2400.7697130811398</v>
      </c>
    </row>
    <row r="1756" spans="1:8" x14ac:dyDescent="0.25">
      <c r="A1756" s="3">
        <v>41806.125</v>
      </c>
      <c r="B1756" s="2">
        <v>96.41</v>
      </c>
      <c r="C1756" s="2">
        <v>2.0099999999999998</v>
      </c>
      <c r="D1756">
        <f t="shared" si="54"/>
        <v>193.78409999999997</v>
      </c>
      <c r="G1756" s="4">
        <v>38.869079177761009</v>
      </c>
      <c r="H1756">
        <f t="shared" si="55"/>
        <v>3747.3679235279387</v>
      </c>
    </row>
    <row r="1757" spans="1:8" x14ac:dyDescent="0.25">
      <c r="A1757" s="3">
        <v>41806.166666666664</v>
      </c>
      <c r="B1757" s="2">
        <v>77.849999999999994</v>
      </c>
      <c r="C1757" s="2">
        <v>6.89</v>
      </c>
      <c r="D1757">
        <f t="shared" si="54"/>
        <v>536.38649999999996</v>
      </c>
      <c r="G1757" s="4">
        <v>38.865594208538077</v>
      </c>
      <c r="H1757">
        <f t="shared" si="55"/>
        <v>3025.686509134689</v>
      </c>
    </row>
    <row r="1758" spans="1:8" x14ac:dyDescent="0.25">
      <c r="A1758" s="3">
        <v>41806.208333333336</v>
      </c>
      <c r="B1758" s="2">
        <v>2.79</v>
      </c>
      <c r="C1758" s="2">
        <v>6.77</v>
      </c>
      <c r="D1758">
        <f t="shared" si="54"/>
        <v>18.888299999999997</v>
      </c>
      <c r="G1758" s="4">
        <v>38.862111680938959</v>
      </c>
      <c r="H1758">
        <f t="shared" si="55"/>
        <v>108.42529158981969</v>
      </c>
    </row>
    <row r="1759" spans="1:8" x14ac:dyDescent="0.25">
      <c r="A1759" s="3">
        <v>41806.25</v>
      </c>
      <c r="B1759" s="2">
        <v>92.41</v>
      </c>
      <c r="C1759" s="2">
        <v>6.45</v>
      </c>
      <c r="D1759">
        <f t="shared" si="54"/>
        <v>596.04449999999997</v>
      </c>
      <c r="G1759" s="4">
        <v>38.858631601979269</v>
      </c>
      <c r="H1759">
        <f t="shared" si="55"/>
        <v>3590.9261463389039</v>
      </c>
    </row>
    <row r="1760" spans="1:8" x14ac:dyDescent="0.25">
      <c r="A1760" s="3">
        <v>41806.291666666664</v>
      </c>
      <c r="B1760" s="2">
        <v>98.07</v>
      </c>
      <c r="C1760" s="2">
        <v>9.2200000000000006</v>
      </c>
      <c r="D1760">
        <f t="shared" si="54"/>
        <v>904.20540000000005</v>
      </c>
      <c r="G1760" s="4">
        <v>38.855153977626884</v>
      </c>
      <c r="H1760">
        <f t="shared" si="55"/>
        <v>3810.5249505858683</v>
      </c>
    </row>
    <row r="1761" spans="1:8" x14ac:dyDescent="0.25">
      <c r="A1761" s="3">
        <v>41806.333333333336</v>
      </c>
      <c r="B1761" s="2">
        <v>10.050000000000001</v>
      </c>
      <c r="C1761" s="2">
        <v>9.59</v>
      </c>
      <c r="D1761">
        <f t="shared" si="54"/>
        <v>96.379500000000007</v>
      </c>
      <c r="G1761" s="4">
        <v>38.851678797440577</v>
      </c>
      <c r="H1761">
        <f t="shared" si="55"/>
        <v>390.45937191427782</v>
      </c>
    </row>
    <row r="1762" spans="1:8" x14ac:dyDescent="0.25">
      <c r="A1762" s="3">
        <v>41806.375</v>
      </c>
      <c r="B1762" s="2">
        <v>79.459999999999994</v>
      </c>
      <c r="C1762" s="2">
        <v>4.67</v>
      </c>
      <c r="D1762">
        <f t="shared" si="54"/>
        <v>371.07819999999998</v>
      </c>
      <c r="G1762" s="4">
        <v>38.848206072036199</v>
      </c>
      <c r="H1762">
        <f t="shared" si="55"/>
        <v>3086.8784544839959</v>
      </c>
    </row>
    <row r="1763" spans="1:8" x14ac:dyDescent="0.25">
      <c r="A1763" s="3">
        <v>41806.416666666664</v>
      </c>
      <c r="B1763" s="2">
        <v>75.94</v>
      </c>
      <c r="C1763" s="2">
        <v>0.64</v>
      </c>
      <c r="D1763">
        <f t="shared" si="54"/>
        <v>48.601599999999998</v>
      </c>
      <c r="G1763" s="4">
        <v>38.844735803257514</v>
      </c>
      <c r="H1763">
        <f t="shared" si="55"/>
        <v>2949.8692368993757</v>
      </c>
    </row>
    <row r="1764" spans="1:8" x14ac:dyDescent="0.25">
      <c r="A1764" s="3">
        <v>41806.458333333336</v>
      </c>
      <c r="B1764" s="2">
        <v>44.6</v>
      </c>
      <c r="C1764" s="2">
        <v>9.41</v>
      </c>
      <c r="D1764">
        <f t="shared" si="54"/>
        <v>419.68600000000004</v>
      </c>
      <c r="G1764" s="4">
        <v>38.84126798926075</v>
      </c>
      <c r="H1764">
        <f t="shared" si="55"/>
        <v>1732.3205523210295</v>
      </c>
    </row>
    <row r="1765" spans="1:8" x14ac:dyDescent="0.25">
      <c r="A1765" s="3">
        <v>41806.5</v>
      </c>
      <c r="B1765" s="2">
        <v>30.91</v>
      </c>
      <c r="C1765" s="2">
        <v>5.27</v>
      </c>
      <c r="D1765">
        <f t="shared" si="54"/>
        <v>162.89569999999998</v>
      </c>
      <c r="G1765" s="4">
        <v>38.837802636188414</v>
      </c>
      <c r="H1765">
        <f t="shared" si="55"/>
        <v>1200.4764794845839</v>
      </c>
    </row>
    <row r="1766" spans="1:8" x14ac:dyDescent="0.25">
      <c r="A1766" s="3">
        <v>41806.541666666664</v>
      </c>
      <c r="B1766" s="2">
        <v>64.88</v>
      </c>
      <c r="C1766" s="2">
        <v>8.35</v>
      </c>
      <c r="D1766">
        <f t="shared" si="54"/>
        <v>541.74799999999993</v>
      </c>
      <c r="G1766" s="4">
        <v>38.834339742284044</v>
      </c>
      <c r="H1766">
        <f t="shared" si="55"/>
        <v>2519.5719624793887</v>
      </c>
    </row>
    <row r="1767" spans="1:8" x14ac:dyDescent="0.25">
      <c r="A1767" s="3">
        <v>41806.583333333336</v>
      </c>
      <c r="B1767" s="2">
        <v>59.12</v>
      </c>
      <c r="C1767" s="2">
        <v>8.99</v>
      </c>
      <c r="D1767">
        <f t="shared" si="54"/>
        <v>531.48879999999997</v>
      </c>
      <c r="G1767" s="4">
        <v>38.830879311235172</v>
      </c>
      <c r="H1767">
        <f t="shared" si="55"/>
        <v>2295.6815848802235</v>
      </c>
    </row>
    <row r="1768" spans="1:8" x14ac:dyDescent="0.25">
      <c r="A1768" s="3">
        <v>41806.625</v>
      </c>
      <c r="B1768" s="2">
        <v>91.99</v>
      </c>
      <c r="C1768" s="2">
        <v>2.42</v>
      </c>
      <c r="D1768">
        <f t="shared" si="54"/>
        <v>222.61579999999998</v>
      </c>
      <c r="G1768" s="4">
        <v>38.827421341285351</v>
      </c>
      <c r="H1768">
        <f t="shared" si="55"/>
        <v>3571.7344891848393</v>
      </c>
    </row>
    <row r="1769" spans="1:8" x14ac:dyDescent="0.25">
      <c r="A1769" s="3">
        <v>41806.666666666664</v>
      </c>
      <c r="B1769" s="2">
        <v>38.28</v>
      </c>
      <c r="C1769" s="2">
        <v>9.07</v>
      </c>
      <c r="D1769">
        <f t="shared" si="54"/>
        <v>347.19960000000003</v>
      </c>
      <c r="G1769" s="4">
        <v>38.823965836645989</v>
      </c>
      <c r="H1769">
        <f t="shared" si="55"/>
        <v>1486.1814122268086</v>
      </c>
    </row>
    <row r="1770" spans="1:8" x14ac:dyDescent="0.25">
      <c r="A1770" s="3">
        <v>41806.708333333336</v>
      </c>
      <c r="B1770" s="2">
        <v>37.18</v>
      </c>
      <c r="C1770" s="2">
        <v>3.54</v>
      </c>
      <c r="D1770">
        <f t="shared" si="54"/>
        <v>131.6172</v>
      </c>
      <c r="G1770" s="4">
        <v>38.820512799248164</v>
      </c>
      <c r="H1770">
        <f t="shared" si="55"/>
        <v>1443.3466658760467</v>
      </c>
    </row>
    <row r="1771" spans="1:8" x14ac:dyDescent="0.25">
      <c r="A1771" s="3">
        <v>41806.75</v>
      </c>
      <c r="B1771" s="2">
        <v>43.93</v>
      </c>
      <c r="C1771" s="2">
        <v>2.36</v>
      </c>
      <c r="D1771">
        <f t="shared" si="54"/>
        <v>103.67479999999999</v>
      </c>
      <c r="G1771" s="4">
        <v>38.817062235670939</v>
      </c>
      <c r="H1771">
        <f t="shared" si="55"/>
        <v>1705.2335440130244</v>
      </c>
    </row>
    <row r="1772" spans="1:8" x14ac:dyDescent="0.25">
      <c r="A1772" s="3">
        <v>41806.791666666664</v>
      </c>
      <c r="B1772" s="2">
        <v>16.88</v>
      </c>
      <c r="C1772" s="2">
        <v>4.45</v>
      </c>
      <c r="D1772">
        <f t="shared" si="54"/>
        <v>75.116</v>
      </c>
      <c r="G1772" s="4">
        <v>38.813614139160634</v>
      </c>
      <c r="H1772">
        <f t="shared" si="55"/>
        <v>655.17380666903148</v>
      </c>
    </row>
    <row r="1773" spans="1:8" x14ac:dyDescent="0.25">
      <c r="A1773" s="3">
        <v>41806.833333333336</v>
      </c>
      <c r="B1773" s="2">
        <v>48.93</v>
      </c>
      <c r="C1773" s="2">
        <v>7.66</v>
      </c>
      <c r="D1773">
        <f t="shared" si="54"/>
        <v>374.80380000000002</v>
      </c>
      <c r="G1773" s="4">
        <v>38.81016851234682</v>
      </c>
      <c r="H1773">
        <f t="shared" si="55"/>
        <v>1898.9815453091298</v>
      </c>
    </row>
    <row r="1774" spans="1:8" x14ac:dyDescent="0.25">
      <c r="A1774" s="3">
        <v>41806.875</v>
      </c>
      <c r="B1774" s="2">
        <v>19.170000000000002</v>
      </c>
      <c r="C1774" s="2">
        <v>6.41</v>
      </c>
      <c r="D1774">
        <f t="shared" si="54"/>
        <v>122.87970000000001</v>
      </c>
      <c r="G1774" s="4">
        <v>38.806725363215776</v>
      </c>
      <c r="H1774">
        <f t="shared" si="55"/>
        <v>743.92492521284646</v>
      </c>
    </row>
    <row r="1775" spans="1:8" x14ac:dyDescent="0.25">
      <c r="A1775" s="3">
        <v>41806.916666666664</v>
      </c>
      <c r="B1775" s="2">
        <v>7.24</v>
      </c>
      <c r="C1775" s="2">
        <v>7.73</v>
      </c>
      <c r="D1775">
        <f t="shared" si="54"/>
        <v>55.965200000000003</v>
      </c>
      <c r="G1775" s="4">
        <v>38.803284690185649</v>
      </c>
      <c r="H1775">
        <f t="shared" si="55"/>
        <v>280.93578115694413</v>
      </c>
    </row>
    <row r="1776" spans="1:8" x14ac:dyDescent="0.25">
      <c r="A1776" s="3">
        <v>41806.958333333336</v>
      </c>
      <c r="B1776" s="2">
        <v>46.04</v>
      </c>
      <c r="C1776" s="2">
        <v>2.4700000000000002</v>
      </c>
      <c r="D1776">
        <f t="shared" si="54"/>
        <v>113.7188</v>
      </c>
      <c r="G1776" s="4">
        <v>38.79984649264528</v>
      </c>
      <c r="H1776">
        <f t="shared" si="55"/>
        <v>1786.3449325213887</v>
      </c>
    </row>
    <row r="1777" spans="1:8" x14ac:dyDescent="0.25">
      <c r="A1777" s="1">
        <v>41807</v>
      </c>
      <c r="B1777" s="2">
        <v>89.98</v>
      </c>
      <c r="C1777" s="2">
        <v>0.88</v>
      </c>
      <c r="D1777">
        <f t="shared" si="54"/>
        <v>79.182400000000001</v>
      </c>
      <c r="G1777" s="4">
        <v>38.796410775155302</v>
      </c>
      <c r="H1777">
        <f t="shared" si="55"/>
        <v>3490.901041548474</v>
      </c>
    </row>
    <row r="1778" spans="1:8" x14ac:dyDescent="0.25">
      <c r="A1778" s="3">
        <v>41807.041666666664</v>
      </c>
      <c r="B1778" s="2">
        <v>92.3</v>
      </c>
      <c r="C1778" s="2">
        <v>0.62</v>
      </c>
      <c r="D1778">
        <f t="shared" si="54"/>
        <v>57.225999999999999</v>
      </c>
      <c r="G1778" s="4">
        <v>38.792977537715736</v>
      </c>
      <c r="H1778">
        <f t="shared" si="55"/>
        <v>3580.5918267311622</v>
      </c>
    </row>
    <row r="1779" spans="1:8" x14ac:dyDescent="0.25">
      <c r="A1779" s="3">
        <v>41807.083333333336</v>
      </c>
      <c r="B1779" s="2">
        <v>58.58</v>
      </c>
      <c r="C1779" s="2">
        <v>0.92</v>
      </c>
      <c r="D1779">
        <f t="shared" si="54"/>
        <v>53.893599999999999</v>
      </c>
      <c r="G1779" s="4">
        <v>38.789546786469074</v>
      </c>
      <c r="H1779">
        <f t="shared" si="55"/>
        <v>2272.2916507513582</v>
      </c>
    </row>
    <row r="1780" spans="1:8" x14ac:dyDescent="0.25">
      <c r="A1780" s="3">
        <v>41807.125</v>
      </c>
      <c r="B1780" s="2">
        <v>77.45</v>
      </c>
      <c r="C1780" s="2">
        <v>7.7</v>
      </c>
      <c r="D1780">
        <f t="shared" si="54"/>
        <v>596.36500000000001</v>
      </c>
      <c r="G1780" s="4">
        <v>38.786118515360123</v>
      </c>
      <c r="H1780">
        <f t="shared" si="55"/>
        <v>3003.9848790146416</v>
      </c>
    </row>
    <row r="1781" spans="1:8" x14ac:dyDescent="0.25">
      <c r="A1781" s="3">
        <v>41807.166666666664</v>
      </c>
      <c r="B1781" s="2">
        <v>54.24</v>
      </c>
      <c r="C1781" s="2">
        <v>2.34</v>
      </c>
      <c r="D1781">
        <f t="shared" si="54"/>
        <v>126.9216</v>
      </c>
      <c r="G1781" s="4">
        <v>38.782692736848503</v>
      </c>
      <c r="H1781">
        <f t="shared" si="55"/>
        <v>2103.5732540466629</v>
      </c>
    </row>
    <row r="1782" spans="1:8" x14ac:dyDescent="0.25">
      <c r="A1782" s="3">
        <v>41807.208333333336</v>
      </c>
      <c r="B1782" s="2">
        <v>78.989999999999995</v>
      </c>
      <c r="C1782" s="2">
        <v>5.81</v>
      </c>
      <c r="D1782">
        <f t="shared" si="54"/>
        <v>458.93189999999993</v>
      </c>
      <c r="G1782" s="4">
        <v>38.779269438299984</v>
      </c>
      <c r="H1782">
        <f t="shared" si="55"/>
        <v>3063.1744929313154</v>
      </c>
    </row>
    <row r="1783" spans="1:8" x14ac:dyDescent="0.25">
      <c r="A1783" s="3">
        <v>41807.25</v>
      </c>
      <c r="B1783" s="2">
        <v>22.16</v>
      </c>
      <c r="C1783" s="2">
        <v>5.82</v>
      </c>
      <c r="D1783">
        <f t="shared" si="54"/>
        <v>128.97120000000001</v>
      </c>
      <c r="G1783" s="4">
        <v>38.775848636647524</v>
      </c>
      <c r="H1783">
        <f t="shared" si="55"/>
        <v>859.27280578810917</v>
      </c>
    </row>
    <row r="1784" spans="1:8" x14ac:dyDescent="0.25">
      <c r="A1784" s="3">
        <v>41807.291666666664</v>
      </c>
      <c r="B1784" s="2">
        <v>89.31</v>
      </c>
      <c r="C1784" s="2">
        <v>3.2</v>
      </c>
      <c r="D1784">
        <f t="shared" si="54"/>
        <v>285.79200000000003</v>
      </c>
      <c r="G1784" s="4">
        <v>38.772430321275273</v>
      </c>
      <c r="H1784">
        <f t="shared" si="55"/>
        <v>3462.7657519930949</v>
      </c>
    </row>
    <row r="1785" spans="1:8" x14ac:dyDescent="0.25">
      <c r="A1785" s="3">
        <v>41807.333333333336</v>
      </c>
      <c r="B1785" s="2">
        <v>99.46</v>
      </c>
      <c r="C1785" s="2">
        <v>1.44</v>
      </c>
      <c r="D1785">
        <f t="shared" si="54"/>
        <v>143.22239999999999</v>
      </c>
      <c r="G1785" s="4">
        <v>38.769014504904789</v>
      </c>
      <c r="H1785">
        <f t="shared" si="55"/>
        <v>3855.9661826578299</v>
      </c>
    </row>
    <row r="1786" spans="1:8" x14ac:dyDescent="0.25">
      <c r="A1786" s="3">
        <v>41807.375</v>
      </c>
      <c r="B1786" s="2">
        <v>98.93</v>
      </c>
      <c r="C1786" s="2">
        <v>0.99</v>
      </c>
      <c r="D1786">
        <f t="shared" si="54"/>
        <v>97.940700000000007</v>
      </c>
      <c r="G1786" s="4">
        <v>38.765601176920228</v>
      </c>
      <c r="H1786">
        <f t="shared" si="55"/>
        <v>3835.0809244327183</v>
      </c>
    </row>
    <row r="1787" spans="1:8" x14ac:dyDescent="0.25">
      <c r="A1787" s="3">
        <v>41807.416666666664</v>
      </c>
      <c r="B1787" s="2">
        <v>83.71</v>
      </c>
      <c r="C1787" s="2">
        <v>4.13</v>
      </c>
      <c r="D1787">
        <f t="shared" si="54"/>
        <v>345.72229999999996</v>
      </c>
      <c r="G1787" s="4">
        <v>38.762190347937427</v>
      </c>
      <c r="H1787">
        <f t="shared" si="55"/>
        <v>3244.7829540258417</v>
      </c>
    </row>
    <row r="1788" spans="1:8" x14ac:dyDescent="0.25">
      <c r="A1788" s="3">
        <v>41807.458333333336</v>
      </c>
      <c r="B1788" s="2">
        <v>17.79</v>
      </c>
      <c r="C1788" s="2">
        <v>5.16</v>
      </c>
      <c r="D1788">
        <f t="shared" si="54"/>
        <v>91.796399999999991</v>
      </c>
      <c r="G1788" s="4">
        <v>38.758782017869081</v>
      </c>
      <c r="H1788">
        <f t="shared" si="55"/>
        <v>689.51873209789096</v>
      </c>
    </row>
    <row r="1789" spans="1:8" x14ac:dyDescent="0.25">
      <c r="A1789" s="3">
        <v>41807.5</v>
      </c>
      <c r="B1789" s="2">
        <v>11.57</v>
      </c>
      <c r="C1789" s="2">
        <v>6.7</v>
      </c>
      <c r="D1789">
        <f t="shared" si="54"/>
        <v>77.519000000000005</v>
      </c>
      <c r="G1789" s="4">
        <v>38.755376191188532</v>
      </c>
      <c r="H1789">
        <f t="shared" si="55"/>
        <v>448.39970253205132</v>
      </c>
    </row>
    <row r="1790" spans="1:8" x14ac:dyDescent="0.25">
      <c r="A1790" s="3">
        <v>41807.541666666664</v>
      </c>
      <c r="B1790" s="2">
        <v>27.34</v>
      </c>
      <c r="C1790" s="2">
        <v>3.54</v>
      </c>
      <c r="D1790">
        <f t="shared" si="54"/>
        <v>96.783600000000007</v>
      </c>
      <c r="G1790" s="4">
        <v>38.751972861054803</v>
      </c>
      <c r="H1790">
        <f t="shared" si="55"/>
        <v>1059.4789380212383</v>
      </c>
    </row>
    <row r="1791" spans="1:8" x14ac:dyDescent="0.25">
      <c r="A1791" s="3">
        <v>41807.583333333336</v>
      </c>
      <c r="B1791" s="2">
        <v>81.37</v>
      </c>
      <c r="C1791" s="2">
        <v>2.68</v>
      </c>
      <c r="D1791">
        <f t="shared" si="54"/>
        <v>218.07160000000002</v>
      </c>
      <c r="G1791" s="4">
        <v>38.748572038432975</v>
      </c>
      <c r="H1791">
        <f t="shared" si="55"/>
        <v>3152.9713067672915</v>
      </c>
    </row>
    <row r="1792" spans="1:8" x14ac:dyDescent="0.25">
      <c r="A1792" s="3">
        <v>41807.625</v>
      </c>
      <c r="B1792" s="2">
        <v>45.84</v>
      </c>
      <c r="C1792" s="2">
        <v>6.25</v>
      </c>
      <c r="D1792">
        <f t="shared" si="54"/>
        <v>286.5</v>
      </c>
      <c r="G1792" s="4">
        <v>38.745173719111627</v>
      </c>
      <c r="H1792">
        <f t="shared" si="55"/>
        <v>1776.078763284077</v>
      </c>
    </row>
    <row r="1793" spans="1:8" x14ac:dyDescent="0.25">
      <c r="A1793" s="3">
        <v>41807.666666666664</v>
      </c>
      <c r="B1793" s="2">
        <v>70.09</v>
      </c>
      <c r="C1793" s="2">
        <v>8.23</v>
      </c>
      <c r="D1793">
        <f t="shared" si="54"/>
        <v>576.84070000000008</v>
      </c>
      <c r="G1793" s="4">
        <v>38.741777904934551</v>
      </c>
      <c r="H1793">
        <f t="shared" si="55"/>
        <v>2715.4112133568628</v>
      </c>
    </row>
    <row r="1794" spans="1:8" x14ac:dyDescent="0.25">
      <c r="A1794" s="3">
        <v>41807.708333333336</v>
      </c>
      <c r="B1794" s="2">
        <v>52.81</v>
      </c>
      <c r="C1794" s="2">
        <v>9.9700000000000006</v>
      </c>
      <c r="D1794">
        <f t="shared" ref="D1794:D1857" si="56">B1794*C1794</f>
        <v>526.51570000000004</v>
      </c>
      <c r="G1794" s="4">
        <v>38.738384602568097</v>
      </c>
      <c r="H1794">
        <f t="shared" ref="H1794:H1857" si="57">B1794*G1794</f>
        <v>2045.7740908616213</v>
      </c>
    </row>
    <row r="1795" spans="1:8" x14ac:dyDescent="0.25">
      <c r="A1795" s="3">
        <v>41807.75</v>
      </c>
      <c r="B1795" s="2">
        <v>56.93</v>
      </c>
      <c r="C1795" s="2">
        <v>5.93</v>
      </c>
      <c r="D1795">
        <f t="shared" si="56"/>
        <v>337.5949</v>
      </c>
      <c r="G1795" s="4">
        <v>38.734993811663031</v>
      </c>
      <c r="H1795">
        <f t="shared" si="57"/>
        <v>2205.1831976979765</v>
      </c>
    </row>
    <row r="1796" spans="1:8" x14ac:dyDescent="0.25">
      <c r="A1796" s="3">
        <v>41807.791666666664</v>
      </c>
      <c r="B1796" s="2">
        <v>70.97</v>
      </c>
      <c r="C1796" s="2">
        <v>1.67</v>
      </c>
      <c r="D1796">
        <f t="shared" si="56"/>
        <v>118.51989999999999</v>
      </c>
      <c r="G1796" s="4">
        <v>38.731605532306645</v>
      </c>
      <c r="H1796">
        <f t="shared" si="57"/>
        <v>2748.7820446278024</v>
      </c>
    </row>
    <row r="1797" spans="1:8" x14ac:dyDescent="0.25">
      <c r="A1797" s="3">
        <v>41807.833333333336</v>
      </c>
      <c r="B1797" s="2">
        <v>33.1</v>
      </c>
      <c r="C1797" s="2">
        <v>8.2100000000000009</v>
      </c>
      <c r="D1797">
        <f t="shared" si="56"/>
        <v>271.75100000000003</v>
      </c>
      <c r="G1797" s="4">
        <v>38.728219762567882</v>
      </c>
      <c r="H1797">
        <f t="shared" si="57"/>
        <v>1281.904074140997</v>
      </c>
    </row>
    <row r="1798" spans="1:8" x14ac:dyDescent="0.25">
      <c r="A1798" s="3">
        <v>41807.875</v>
      </c>
      <c r="B1798" s="2">
        <v>58.67</v>
      </c>
      <c r="C1798" s="2">
        <v>5</v>
      </c>
      <c r="D1798">
        <f t="shared" si="56"/>
        <v>293.35000000000002</v>
      </c>
      <c r="G1798" s="4">
        <v>38.724836510869551</v>
      </c>
      <c r="H1798">
        <f t="shared" si="57"/>
        <v>2271.9861580927168</v>
      </c>
    </row>
    <row r="1799" spans="1:8" x14ac:dyDescent="0.25">
      <c r="A1799" s="3">
        <v>41807.916666666664</v>
      </c>
      <c r="B1799" s="2">
        <v>99.87</v>
      </c>
      <c r="C1799" s="2">
        <v>3.88</v>
      </c>
      <c r="D1799">
        <f t="shared" si="56"/>
        <v>387.49560000000002</v>
      </c>
      <c r="G1799" s="4">
        <v>38.721455779055425</v>
      </c>
      <c r="H1799">
        <f t="shared" si="57"/>
        <v>3867.1117886542656</v>
      </c>
    </row>
    <row r="1800" spans="1:8" x14ac:dyDescent="0.25">
      <c r="A1800" s="3">
        <v>41807.958333333336</v>
      </c>
      <c r="B1800" s="2">
        <v>29.1</v>
      </c>
      <c r="C1800" s="2">
        <v>1.5</v>
      </c>
      <c r="D1800">
        <f t="shared" si="56"/>
        <v>43.650000000000006</v>
      </c>
      <c r="G1800" s="4">
        <v>38.718077565194427</v>
      </c>
      <c r="H1800">
        <f t="shared" si="57"/>
        <v>1126.6960571471579</v>
      </c>
    </row>
    <row r="1801" spans="1:8" x14ac:dyDescent="0.25">
      <c r="A1801" s="1">
        <v>41808</v>
      </c>
      <c r="B1801" s="2">
        <v>88.82</v>
      </c>
      <c r="C1801" s="2">
        <v>3.14</v>
      </c>
      <c r="D1801">
        <f t="shared" si="56"/>
        <v>278.89479999999998</v>
      </c>
      <c r="G1801" s="4">
        <v>38.714701871479569</v>
      </c>
      <c r="H1801">
        <f t="shared" si="57"/>
        <v>3438.6398202248151</v>
      </c>
    </row>
    <row r="1802" spans="1:8" x14ac:dyDescent="0.25">
      <c r="A1802" s="3">
        <v>41808.041666666664</v>
      </c>
      <c r="B1802" s="2">
        <v>19.32</v>
      </c>
      <c r="C1802" s="2">
        <v>5.34</v>
      </c>
      <c r="D1802">
        <f t="shared" si="56"/>
        <v>103.1688</v>
      </c>
      <c r="G1802" s="4">
        <v>38.711328695717839</v>
      </c>
      <c r="H1802">
        <f t="shared" si="57"/>
        <v>747.90287040126861</v>
      </c>
    </row>
    <row r="1803" spans="1:8" x14ac:dyDescent="0.25">
      <c r="A1803" s="3">
        <v>41808.083333333336</v>
      </c>
      <c r="B1803" s="2">
        <v>94.29</v>
      </c>
      <c r="C1803" s="2">
        <v>0.76</v>
      </c>
      <c r="D1803">
        <f t="shared" si="56"/>
        <v>71.66040000000001</v>
      </c>
      <c r="G1803" s="4">
        <v>38.707958052561864</v>
      </c>
      <c r="H1803">
        <f t="shared" si="57"/>
        <v>3649.7733647760583</v>
      </c>
    </row>
    <row r="1804" spans="1:8" x14ac:dyDescent="0.25">
      <c r="A1804" s="3">
        <v>41808.125</v>
      </c>
      <c r="B1804" s="2">
        <v>8.09</v>
      </c>
      <c r="C1804" s="2">
        <v>7.72</v>
      </c>
      <c r="D1804">
        <f t="shared" si="56"/>
        <v>62.454799999999999</v>
      </c>
      <c r="G1804" s="4">
        <v>38.704589929464724</v>
      </c>
      <c r="H1804">
        <f t="shared" si="57"/>
        <v>313.12013252936964</v>
      </c>
    </row>
    <row r="1805" spans="1:8" x14ac:dyDescent="0.25">
      <c r="A1805" s="3">
        <v>41808.166666666664</v>
      </c>
      <c r="B1805" s="2">
        <v>96.53</v>
      </c>
      <c r="C1805" s="2">
        <v>5.87</v>
      </c>
      <c r="D1805">
        <f t="shared" si="56"/>
        <v>566.63110000000006</v>
      </c>
      <c r="G1805" s="4">
        <v>38.70122433914797</v>
      </c>
      <c r="H1805">
        <f t="shared" si="57"/>
        <v>3735.8291854579534</v>
      </c>
    </row>
    <row r="1806" spans="1:8" x14ac:dyDescent="0.25">
      <c r="A1806" s="3">
        <v>41808.208333333336</v>
      </c>
      <c r="B1806" s="2">
        <v>75.38</v>
      </c>
      <c r="C1806" s="2">
        <v>0.95</v>
      </c>
      <c r="D1806">
        <f t="shared" si="56"/>
        <v>71.61099999999999</v>
      </c>
      <c r="G1806" s="4">
        <v>38.697861270908433</v>
      </c>
      <c r="H1806">
        <f t="shared" si="57"/>
        <v>2917.0447826010777</v>
      </c>
    </row>
    <row r="1807" spans="1:8" x14ac:dyDescent="0.25">
      <c r="A1807" s="3">
        <v>41808.25</v>
      </c>
      <c r="B1807" s="2">
        <v>57.66</v>
      </c>
      <c r="C1807" s="2">
        <v>7.13</v>
      </c>
      <c r="D1807">
        <f t="shared" si="56"/>
        <v>411.11579999999998</v>
      </c>
      <c r="G1807" s="4">
        <v>38.69450073536197</v>
      </c>
      <c r="H1807">
        <f t="shared" si="57"/>
        <v>2231.124912400971</v>
      </c>
    </row>
    <row r="1808" spans="1:8" x14ac:dyDescent="0.25">
      <c r="A1808" s="3">
        <v>41808.291666666664</v>
      </c>
      <c r="B1808" s="2">
        <v>39.01</v>
      </c>
      <c r="C1808" s="2">
        <v>1.1000000000000001</v>
      </c>
      <c r="D1808">
        <f t="shared" si="56"/>
        <v>42.911000000000001</v>
      </c>
      <c r="G1808" s="4">
        <v>38.691142736807308</v>
      </c>
      <c r="H1808">
        <f t="shared" si="57"/>
        <v>1509.341478162853</v>
      </c>
    </row>
    <row r="1809" spans="1:8" x14ac:dyDescent="0.25">
      <c r="A1809" s="3">
        <v>41808.333333333336</v>
      </c>
      <c r="B1809" s="2">
        <v>58.75</v>
      </c>
      <c r="C1809" s="2">
        <v>9.89</v>
      </c>
      <c r="D1809">
        <f t="shared" si="56"/>
        <v>581.03750000000002</v>
      </c>
      <c r="G1809" s="4">
        <v>38.687787270858394</v>
      </c>
      <c r="H1809">
        <f t="shared" si="57"/>
        <v>2272.9075021629305</v>
      </c>
    </row>
    <row r="1810" spans="1:8" x14ac:dyDescent="0.25">
      <c r="A1810" s="3">
        <v>41808.375</v>
      </c>
      <c r="B1810" s="2">
        <v>8.3800000000000008</v>
      </c>
      <c r="C1810" s="2">
        <v>3.01</v>
      </c>
      <c r="D1810">
        <f t="shared" si="56"/>
        <v>25.223800000000001</v>
      </c>
      <c r="G1810" s="4">
        <v>38.684434339882891</v>
      </c>
      <c r="H1810">
        <f t="shared" si="57"/>
        <v>324.17555976821865</v>
      </c>
    </row>
    <row r="1811" spans="1:8" x14ac:dyDescent="0.25">
      <c r="A1811" s="3">
        <v>41808.416666666664</v>
      </c>
      <c r="B1811" s="2">
        <v>56.44</v>
      </c>
      <c r="C1811" s="2">
        <v>5.6</v>
      </c>
      <c r="D1811">
        <f t="shared" si="56"/>
        <v>316.06399999999996</v>
      </c>
      <c r="G1811" s="4">
        <v>38.681083945724559</v>
      </c>
      <c r="H1811">
        <f t="shared" si="57"/>
        <v>2183.1603778966942</v>
      </c>
    </row>
    <row r="1812" spans="1:8" x14ac:dyDescent="0.25">
      <c r="A1812" s="3">
        <v>41808.458333333336</v>
      </c>
      <c r="B1812" s="2">
        <v>76.61</v>
      </c>
      <c r="C1812" s="2">
        <v>4.9800000000000004</v>
      </c>
      <c r="D1812">
        <f t="shared" si="56"/>
        <v>381.51780000000002</v>
      </c>
      <c r="G1812" s="4">
        <v>38.677736092594813</v>
      </c>
      <c r="H1812">
        <f t="shared" si="57"/>
        <v>2963.1013620536887</v>
      </c>
    </row>
    <row r="1813" spans="1:8" x14ac:dyDescent="0.25">
      <c r="A1813" s="3">
        <v>41808.5</v>
      </c>
      <c r="B1813" s="2">
        <v>98.98</v>
      </c>
      <c r="C1813" s="2">
        <v>5.23</v>
      </c>
      <c r="D1813">
        <f t="shared" si="56"/>
        <v>517.66540000000009</v>
      </c>
      <c r="G1813" s="4">
        <v>38.674390782948606</v>
      </c>
      <c r="H1813">
        <f t="shared" si="57"/>
        <v>3827.9911996962533</v>
      </c>
    </row>
    <row r="1814" spans="1:8" x14ac:dyDescent="0.25">
      <c r="A1814" s="3">
        <v>41808.541666666664</v>
      </c>
      <c r="B1814" s="2">
        <v>56.6</v>
      </c>
      <c r="C1814" s="2">
        <v>9.24</v>
      </c>
      <c r="D1814">
        <f t="shared" si="56"/>
        <v>522.98400000000004</v>
      </c>
      <c r="G1814" s="4">
        <v>38.671048012050655</v>
      </c>
      <c r="H1814">
        <f t="shared" si="57"/>
        <v>2188.7813174820672</v>
      </c>
    </row>
    <row r="1815" spans="1:8" x14ac:dyDescent="0.25">
      <c r="A1815" s="3">
        <v>41808.583333333336</v>
      </c>
      <c r="B1815" s="2">
        <v>94.11</v>
      </c>
      <c r="C1815" s="2">
        <v>6.95</v>
      </c>
      <c r="D1815">
        <f t="shared" si="56"/>
        <v>654.06450000000007</v>
      </c>
      <c r="G1815" s="4">
        <v>38.667707786654638</v>
      </c>
      <c r="H1815">
        <f t="shared" si="57"/>
        <v>3639.0179798020681</v>
      </c>
    </row>
    <row r="1816" spans="1:8" x14ac:dyDescent="0.25">
      <c r="A1816" s="3">
        <v>41808.625</v>
      </c>
      <c r="B1816" s="2">
        <v>23.28</v>
      </c>
      <c r="C1816" s="2">
        <v>8.2899999999999991</v>
      </c>
      <c r="D1816">
        <f t="shared" si="56"/>
        <v>192.99119999999999</v>
      </c>
      <c r="G1816" s="4">
        <v>38.664370108866258</v>
      </c>
      <c r="H1816">
        <f t="shared" si="57"/>
        <v>900.1065361344065</v>
      </c>
    </row>
    <row r="1817" spans="1:8" x14ac:dyDescent="0.25">
      <c r="A1817" s="3">
        <v>41808.666666666664</v>
      </c>
      <c r="B1817" s="2">
        <v>52.78</v>
      </c>
      <c r="C1817" s="2">
        <v>9.74</v>
      </c>
      <c r="D1817">
        <f t="shared" si="56"/>
        <v>514.07720000000006</v>
      </c>
      <c r="G1817" s="4">
        <v>38.661034978161652</v>
      </c>
      <c r="H1817">
        <f t="shared" si="57"/>
        <v>2040.5294261473721</v>
      </c>
    </row>
    <row r="1818" spans="1:8" x14ac:dyDescent="0.25">
      <c r="A1818" s="3">
        <v>41808.708333333336</v>
      </c>
      <c r="B1818" s="2">
        <v>94.84</v>
      </c>
      <c r="C1818" s="2">
        <v>8.52</v>
      </c>
      <c r="D1818">
        <f t="shared" si="56"/>
        <v>808.03679999999997</v>
      </c>
      <c r="G1818" s="4">
        <v>38.65770239945072</v>
      </c>
      <c r="H1818">
        <f t="shared" si="57"/>
        <v>3666.2964955639063</v>
      </c>
    </row>
    <row r="1819" spans="1:8" x14ac:dyDescent="0.25">
      <c r="A1819" s="3">
        <v>41808.75</v>
      </c>
      <c r="B1819" s="2">
        <v>5.99</v>
      </c>
      <c r="C1819" s="2">
        <v>0.65</v>
      </c>
      <c r="D1819">
        <f t="shared" si="56"/>
        <v>3.8935000000000004</v>
      </c>
      <c r="G1819" s="4">
        <v>38.654372372296912</v>
      </c>
      <c r="H1819">
        <f t="shared" si="57"/>
        <v>231.53969051005851</v>
      </c>
    </row>
    <row r="1820" spans="1:8" x14ac:dyDescent="0.25">
      <c r="A1820" s="3">
        <v>41808.791666666664</v>
      </c>
      <c r="B1820" s="2">
        <v>46.22</v>
      </c>
      <c r="C1820" s="2">
        <v>0.42</v>
      </c>
      <c r="D1820">
        <f t="shared" si="56"/>
        <v>19.412399999999998</v>
      </c>
      <c r="G1820" s="4">
        <v>38.651044886433624</v>
      </c>
      <c r="H1820">
        <f t="shared" si="57"/>
        <v>1786.4512946509622</v>
      </c>
    </row>
    <row r="1821" spans="1:8" x14ac:dyDescent="0.25">
      <c r="A1821" s="3">
        <v>41808.833333333336</v>
      </c>
      <c r="B1821" s="2">
        <v>29.42</v>
      </c>
      <c r="C1821" s="2">
        <v>1.6</v>
      </c>
      <c r="D1821">
        <f t="shared" si="56"/>
        <v>47.072000000000003</v>
      </c>
      <c r="G1821" s="4">
        <v>38.647719973009892</v>
      </c>
      <c r="H1821">
        <f t="shared" si="57"/>
        <v>1137.015921605951</v>
      </c>
    </row>
    <row r="1822" spans="1:8" x14ac:dyDescent="0.25">
      <c r="A1822" s="3">
        <v>41808.875</v>
      </c>
      <c r="B1822" s="2">
        <v>24.33</v>
      </c>
      <c r="C1822" s="2">
        <v>6.38</v>
      </c>
      <c r="D1822">
        <f t="shared" si="56"/>
        <v>155.22539999999998</v>
      </c>
      <c r="G1822" s="4">
        <v>38.644397600963998</v>
      </c>
      <c r="H1822">
        <f t="shared" si="57"/>
        <v>940.21819363145403</v>
      </c>
    </row>
    <row r="1823" spans="1:8" x14ac:dyDescent="0.25">
      <c r="A1823" s="3">
        <v>41808.916666666664</v>
      </c>
      <c r="B1823" s="2">
        <v>57.02</v>
      </c>
      <c r="C1823" s="2">
        <v>9.6199999999999992</v>
      </c>
      <c r="D1823">
        <f t="shared" si="56"/>
        <v>548.53239999999994</v>
      </c>
      <c r="G1823" s="4">
        <v>38.641077799513901</v>
      </c>
      <c r="H1823">
        <f t="shared" si="57"/>
        <v>2203.314256128283</v>
      </c>
    </row>
    <row r="1824" spans="1:8" x14ac:dyDescent="0.25">
      <c r="A1824" s="3">
        <v>41808.958333333336</v>
      </c>
      <c r="B1824" s="2">
        <v>38.56</v>
      </c>
      <c r="C1824" s="2">
        <v>3.51</v>
      </c>
      <c r="D1824">
        <f t="shared" si="56"/>
        <v>135.34559999999999</v>
      </c>
      <c r="G1824" s="4">
        <v>38.637760547689822</v>
      </c>
      <c r="H1824">
        <f t="shared" si="57"/>
        <v>1489.8720467189196</v>
      </c>
    </row>
    <row r="1825" spans="1:8" x14ac:dyDescent="0.25">
      <c r="A1825" s="1">
        <v>41809</v>
      </c>
      <c r="B1825" s="2">
        <v>29.78</v>
      </c>
      <c r="C1825" s="2">
        <v>4.47</v>
      </c>
      <c r="D1825">
        <f t="shared" si="56"/>
        <v>133.11660000000001</v>
      </c>
      <c r="G1825" s="4">
        <v>38.63444586005712</v>
      </c>
      <c r="H1825">
        <f t="shared" si="57"/>
        <v>1150.5337977125012</v>
      </c>
    </row>
    <row r="1826" spans="1:8" x14ac:dyDescent="0.25">
      <c r="A1826" s="3">
        <v>41809.041666666664</v>
      </c>
      <c r="B1826" s="2">
        <v>64.17</v>
      </c>
      <c r="C1826" s="2">
        <v>8.68</v>
      </c>
      <c r="D1826">
        <f t="shared" si="56"/>
        <v>556.99559999999997</v>
      </c>
      <c r="G1826" s="4">
        <v>38.631133741089116</v>
      </c>
      <c r="H1826">
        <f t="shared" si="57"/>
        <v>2478.9598521656885</v>
      </c>
    </row>
    <row r="1827" spans="1:8" x14ac:dyDescent="0.25">
      <c r="A1827" s="3">
        <v>41809.083333333336</v>
      </c>
      <c r="B1827" s="2">
        <v>61.91</v>
      </c>
      <c r="C1827" s="2">
        <v>5.97</v>
      </c>
      <c r="D1827">
        <f t="shared" si="56"/>
        <v>369.60269999999997</v>
      </c>
      <c r="G1827" s="4">
        <v>38.627824182101058</v>
      </c>
      <c r="H1827">
        <f t="shared" si="57"/>
        <v>2391.4485951138763</v>
      </c>
    </row>
    <row r="1828" spans="1:8" x14ac:dyDescent="0.25">
      <c r="A1828" s="3">
        <v>41809.125</v>
      </c>
      <c r="B1828" s="2">
        <v>94.45</v>
      </c>
      <c r="C1828" s="2">
        <v>6.48</v>
      </c>
      <c r="D1828">
        <f t="shared" si="56"/>
        <v>612.03600000000006</v>
      </c>
      <c r="G1828" s="4">
        <v>38.624517185460583</v>
      </c>
      <c r="H1828">
        <f t="shared" si="57"/>
        <v>3648.085648166752</v>
      </c>
    </row>
    <row r="1829" spans="1:8" x14ac:dyDescent="0.25">
      <c r="A1829" s="3">
        <v>41809.166666666664</v>
      </c>
      <c r="B1829" s="2">
        <v>19.71</v>
      </c>
      <c r="C1829" s="2">
        <v>1.46</v>
      </c>
      <c r="D1829">
        <f t="shared" si="56"/>
        <v>28.776600000000002</v>
      </c>
      <c r="G1829" s="4">
        <v>38.621212767926046</v>
      </c>
      <c r="H1829">
        <f t="shared" si="57"/>
        <v>761.22410365582243</v>
      </c>
    </row>
    <row r="1830" spans="1:8" x14ac:dyDescent="0.25">
      <c r="A1830" s="3">
        <v>41809.208333333336</v>
      </c>
      <c r="B1830" s="2">
        <v>79.19</v>
      </c>
      <c r="C1830" s="2">
        <v>3.65</v>
      </c>
      <c r="D1830">
        <f t="shared" si="56"/>
        <v>289.04349999999999</v>
      </c>
      <c r="G1830" s="4">
        <v>38.617910908265735</v>
      </c>
      <c r="H1830">
        <f t="shared" si="57"/>
        <v>3058.1523648255634</v>
      </c>
    </row>
    <row r="1831" spans="1:8" x14ac:dyDescent="0.25">
      <c r="A1831" s="3">
        <v>41809.25</v>
      </c>
      <c r="B1831" s="2">
        <v>11.35</v>
      </c>
      <c r="C1831" s="2">
        <v>8.33</v>
      </c>
      <c r="D1831">
        <f t="shared" si="56"/>
        <v>94.545500000000004</v>
      </c>
      <c r="G1831" s="4">
        <v>38.614611627711369</v>
      </c>
      <c r="H1831">
        <f t="shared" si="57"/>
        <v>438.27584197452404</v>
      </c>
    </row>
    <row r="1832" spans="1:8" x14ac:dyDescent="0.25">
      <c r="A1832" s="3">
        <v>41809.291666666664</v>
      </c>
      <c r="B1832" s="2">
        <v>84.18</v>
      </c>
      <c r="C1832" s="2">
        <v>6.29</v>
      </c>
      <c r="D1832">
        <f t="shared" si="56"/>
        <v>529.49220000000003</v>
      </c>
      <c r="G1832" s="4">
        <v>38.611314913715994</v>
      </c>
      <c r="H1832">
        <f t="shared" si="57"/>
        <v>3250.3004894366127</v>
      </c>
    </row>
    <row r="1833" spans="1:8" x14ac:dyDescent="0.25">
      <c r="A1833" s="3">
        <v>41809.333333333336</v>
      </c>
      <c r="B1833" s="2">
        <v>59.88</v>
      </c>
      <c r="C1833" s="2">
        <v>1.34</v>
      </c>
      <c r="D1833">
        <f t="shared" si="56"/>
        <v>80.239200000000011</v>
      </c>
      <c r="G1833" s="4">
        <v>38.60802078707475</v>
      </c>
      <c r="H1833">
        <f t="shared" si="57"/>
        <v>2311.8482847300361</v>
      </c>
    </row>
    <row r="1834" spans="1:8" x14ac:dyDescent="0.25">
      <c r="A1834" s="3">
        <v>41809.375</v>
      </c>
      <c r="B1834" s="2">
        <v>48.57</v>
      </c>
      <c r="C1834" s="2">
        <v>0.91</v>
      </c>
      <c r="D1834">
        <f t="shared" si="56"/>
        <v>44.198700000000002</v>
      </c>
      <c r="G1834" s="4">
        <v>38.604729220675388</v>
      </c>
      <c r="H1834">
        <f t="shared" si="57"/>
        <v>1875.0316982482036</v>
      </c>
    </row>
    <row r="1835" spans="1:8" x14ac:dyDescent="0.25">
      <c r="A1835" s="3">
        <v>41809.416666666664</v>
      </c>
      <c r="B1835" s="2">
        <v>9.6999999999999993</v>
      </c>
      <c r="C1835" s="2">
        <v>8.3699999999999992</v>
      </c>
      <c r="D1835">
        <f t="shared" si="56"/>
        <v>81.188999999999993</v>
      </c>
      <c r="G1835" s="4">
        <v>38.601440246016196</v>
      </c>
      <c r="H1835">
        <f t="shared" si="57"/>
        <v>374.43397038635709</v>
      </c>
    </row>
    <row r="1836" spans="1:8" x14ac:dyDescent="0.25">
      <c r="A1836" s="3">
        <v>41809.458333333336</v>
      </c>
      <c r="B1836" s="2">
        <v>68.680000000000007</v>
      </c>
      <c r="C1836" s="2">
        <v>7.98</v>
      </c>
      <c r="D1836">
        <f t="shared" si="56"/>
        <v>548.06640000000004</v>
      </c>
      <c r="G1836" s="4">
        <v>38.59815384397119</v>
      </c>
      <c r="H1836">
        <f t="shared" si="57"/>
        <v>2650.9212060039417</v>
      </c>
    </row>
    <row r="1837" spans="1:8" x14ac:dyDescent="0.25">
      <c r="A1837" s="3">
        <v>41809.5</v>
      </c>
      <c r="B1837" s="2">
        <v>22.33</v>
      </c>
      <c r="C1837" s="2">
        <v>0.28000000000000003</v>
      </c>
      <c r="D1837">
        <f t="shared" si="56"/>
        <v>6.2523999999999997</v>
      </c>
      <c r="G1837" s="4">
        <v>38.594870025330835</v>
      </c>
      <c r="H1837">
        <f t="shared" si="57"/>
        <v>861.82344766563745</v>
      </c>
    </row>
    <row r="1838" spans="1:8" x14ac:dyDescent="0.25">
      <c r="A1838" s="3">
        <v>41809.541666666664</v>
      </c>
      <c r="B1838" s="2">
        <v>52</v>
      </c>
      <c r="C1838" s="2">
        <v>8.8699999999999992</v>
      </c>
      <c r="D1838">
        <f t="shared" si="56"/>
        <v>461.23999999999995</v>
      </c>
      <c r="G1838" s="4">
        <v>38.591588787814807</v>
      </c>
      <c r="H1838">
        <f t="shared" si="57"/>
        <v>2006.7626169663699</v>
      </c>
    </row>
    <row r="1839" spans="1:8" x14ac:dyDescent="0.25">
      <c r="A1839" s="3">
        <v>41809.583333333336</v>
      </c>
      <c r="B1839" s="2">
        <v>4.09</v>
      </c>
      <c r="C1839" s="2">
        <v>1.72</v>
      </c>
      <c r="D1839">
        <f t="shared" si="56"/>
        <v>7.0347999999999997</v>
      </c>
      <c r="G1839" s="4">
        <v>38.58831013800215</v>
      </c>
      <c r="H1839">
        <f t="shared" si="57"/>
        <v>157.82618846442878</v>
      </c>
    </row>
    <row r="1840" spans="1:8" x14ac:dyDescent="0.25">
      <c r="A1840" s="3">
        <v>41809.625</v>
      </c>
      <c r="B1840" s="2">
        <v>76.69</v>
      </c>
      <c r="C1840" s="2">
        <v>0.54</v>
      </c>
      <c r="D1840">
        <f t="shared" si="56"/>
        <v>41.412600000000005</v>
      </c>
      <c r="G1840" s="4">
        <v>38.585034071332224</v>
      </c>
      <c r="H1840">
        <f t="shared" si="57"/>
        <v>2959.0862629304684</v>
      </c>
    </row>
    <row r="1841" spans="1:8" x14ac:dyDescent="0.25">
      <c r="A1841" s="3">
        <v>41809.666666666664</v>
      </c>
      <c r="B1841" s="2">
        <v>79.14</v>
      </c>
      <c r="C1841" s="2">
        <v>3.11</v>
      </c>
      <c r="D1841">
        <f t="shared" si="56"/>
        <v>246.12539999999998</v>
      </c>
      <c r="G1841" s="4">
        <v>38.581760596402454</v>
      </c>
      <c r="H1841">
        <f t="shared" si="57"/>
        <v>3053.3605335992902</v>
      </c>
    </row>
    <row r="1842" spans="1:8" x14ac:dyDescent="0.25">
      <c r="A1842" s="3">
        <v>41809.708333333336</v>
      </c>
      <c r="B1842" s="2">
        <v>11.54</v>
      </c>
      <c r="C1842" s="2">
        <v>7.44</v>
      </c>
      <c r="D1842">
        <f t="shared" si="56"/>
        <v>85.857600000000005</v>
      </c>
      <c r="G1842" s="4">
        <v>38.578489706983049</v>
      </c>
      <c r="H1842">
        <f t="shared" si="57"/>
        <v>445.19577121858435</v>
      </c>
    </row>
    <row r="1843" spans="1:8" x14ac:dyDescent="0.25">
      <c r="A1843" s="3">
        <v>41809.75</v>
      </c>
      <c r="B1843" s="2">
        <v>89.53</v>
      </c>
      <c r="C1843" s="2">
        <v>7.21</v>
      </c>
      <c r="D1843">
        <f t="shared" si="56"/>
        <v>645.51130000000001</v>
      </c>
      <c r="G1843" s="4">
        <v>38.575221415620931</v>
      </c>
      <c r="H1843">
        <f t="shared" si="57"/>
        <v>3453.639573340542</v>
      </c>
    </row>
    <row r="1844" spans="1:8" x14ac:dyDescent="0.25">
      <c r="A1844" s="3">
        <v>41809.791666666664</v>
      </c>
      <c r="B1844" s="2">
        <v>1.81</v>
      </c>
      <c r="C1844" s="2">
        <v>5.49</v>
      </c>
      <c r="D1844">
        <f t="shared" si="56"/>
        <v>9.9369000000000014</v>
      </c>
      <c r="G1844" s="4">
        <v>38.571955709419932</v>
      </c>
      <c r="H1844">
        <f t="shared" si="57"/>
        <v>69.815239834050075</v>
      </c>
    </row>
    <row r="1845" spans="1:8" x14ac:dyDescent="0.25">
      <c r="A1845" s="3">
        <v>41809.833333333336</v>
      </c>
      <c r="B1845" s="2">
        <v>23.95</v>
      </c>
      <c r="C1845" s="2">
        <v>0.5</v>
      </c>
      <c r="D1845">
        <f t="shared" si="56"/>
        <v>11.975</v>
      </c>
      <c r="G1845" s="4">
        <v>38.568692603731165</v>
      </c>
      <c r="H1845">
        <f t="shared" si="57"/>
        <v>923.72018785936143</v>
      </c>
    </row>
    <row r="1846" spans="1:8" x14ac:dyDescent="0.25">
      <c r="A1846" s="3">
        <v>41809.875</v>
      </c>
      <c r="B1846" s="2">
        <v>46.83</v>
      </c>
      <c r="C1846" s="2">
        <v>3.45</v>
      </c>
      <c r="D1846">
        <f t="shared" si="56"/>
        <v>161.5635</v>
      </c>
      <c r="G1846" s="4">
        <v>38.565432091626342</v>
      </c>
      <c r="H1846">
        <f t="shared" si="57"/>
        <v>1806.0191848508616</v>
      </c>
    </row>
    <row r="1847" spans="1:8" x14ac:dyDescent="0.25">
      <c r="A1847" s="3">
        <v>41809.916666666664</v>
      </c>
      <c r="B1847" s="2">
        <v>20.79</v>
      </c>
      <c r="C1847" s="2">
        <v>2.3199999999999998</v>
      </c>
      <c r="D1847">
        <f t="shared" si="56"/>
        <v>48.232799999999997</v>
      </c>
      <c r="G1847" s="4">
        <v>38.562174177753434</v>
      </c>
      <c r="H1847">
        <f t="shared" si="57"/>
        <v>801.70760115549388</v>
      </c>
    </row>
    <row r="1848" spans="1:8" x14ac:dyDescent="0.25">
      <c r="A1848" s="3">
        <v>41809.958333333336</v>
      </c>
      <c r="B1848" s="2">
        <v>35.46</v>
      </c>
      <c r="C1848" s="2">
        <v>9.1300000000000008</v>
      </c>
      <c r="D1848">
        <f t="shared" si="56"/>
        <v>323.74980000000005</v>
      </c>
      <c r="G1848" s="4">
        <v>38.558918863956201</v>
      </c>
      <c r="H1848">
        <f t="shared" si="57"/>
        <v>1367.2992629158869</v>
      </c>
    </row>
    <row r="1849" spans="1:8" x14ac:dyDescent="0.25">
      <c r="A1849" s="1">
        <v>41810</v>
      </c>
      <c r="B1849" s="2">
        <v>70.19</v>
      </c>
      <c r="C1849" s="2">
        <v>2.5099999999999998</v>
      </c>
      <c r="D1849">
        <f t="shared" si="56"/>
        <v>176.17689999999999</v>
      </c>
      <c r="G1849" s="4">
        <v>38.555666152514995</v>
      </c>
      <c r="H1849">
        <f t="shared" si="57"/>
        <v>2706.2222072450272</v>
      </c>
    </row>
    <row r="1850" spans="1:8" x14ac:dyDescent="0.25">
      <c r="A1850" s="3">
        <v>41810.041666666664</v>
      </c>
      <c r="B1850" s="2">
        <v>99.8</v>
      </c>
      <c r="C1850" s="2">
        <v>2.0299999999999998</v>
      </c>
      <c r="D1850">
        <f t="shared" si="56"/>
        <v>202.59399999999997</v>
      </c>
      <c r="G1850" s="4">
        <v>38.55241604316786</v>
      </c>
      <c r="H1850">
        <f t="shared" si="57"/>
        <v>3847.5311211081521</v>
      </c>
    </row>
    <row r="1851" spans="1:8" x14ac:dyDescent="0.25">
      <c r="A1851" s="3">
        <v>41810.083333333336</v>
      </c>
      <c r="B1851" s="2">
        <v>15</v>
      </c>
      <c r="C1851" s="2">
        <v>9.27</v>
      </c>
      <c r="D1851">
        <f t="shared" si="56"/>
        <v>139.04999999999998</v>
      </c>
      <c r="G1851" s="4">
        <v>38.54916853635136</v>
      </c>
      <c r="H1851">
        <f t="shared" si="57"/>
        <v>578.23752804527044</v>
      </c>
    </row>
    <row r="1852" spans="1:8" x14ac:dyDescent="0.25">
      <c r="A1852" s="3">
        <v>41810.125</v>
      </c>
      <c r="B1852" s="2">
        <v>93.85</v>
      </c>
      <c r="C1852" s="2">
        <v>8.07</v>
      </c>
      <c r="D1852">
        <f t="shared" si="56"/>
        <v>757.36950000000002</v>
      </c>
      <c r="G1852" s="4">
        <v>38.545923640226384</v>
      </c>
      <c r="H1852">
        <f t="shared" si="57"/>
        <v>3617.534933635246</v>
      </c>
    </row>
    <row r="1853" spans="1:8" x14ac:dyDescent="0.25">
      <c r="A1853" s="3">
        <v>41810.166666666664</v>
      </c>
      <c r="B1853" s="2">
        <v>21.54</v>
      </c>
      <c r="C1853" s="2">
        <v>3.58</v>
      </c>
      <c r="D1853">
        <f t="shared" si="56"/>
        <v>77.113199999999992</v>
      </c>
      <c r="G1853" s="4">
        <v>38.542681350319597</v>
      </c>
      <c r="H1853">
        <f t="shared" si="57"/>
        <v>830.20935628588404</v>
      </c>
    </row>
    <row r="1854" spans="1:8" x14ac:dyDescent="0.25">
      <c r="A1854" s="3">
        <v>41810.208333333336</v>
      </c>
      <c r="B1854" s="2">
        <v>57.67</v>
      </c>
      <c r="C1854" s="2">
        <v>5.07</v>
      </c>
      <c r="D1854">
        <f t="shared" si="56"/>
        <v>292.38690000000003</v>
      </c>
      <c r="G1854" s="4">
        <v>38.539441667242166</v>
      </c>
      <c r="H1854">
        <f t="shared" si="57"/>
        <v>2222.5696009498556</v>
      </c>
    </row>
    <row r="1855" spans="1:8" x14ac:dyDescent="0.25">
      <c r="A1855" s="3">
        <v>41810.25</v>
      </c>
      <c r="B1855" s="2">
        <v>53.72</v>
      </c>
      <c r="C1855" s="2">
        <v>8.16</v>
      </c>
      <c r="D1855">
        <f t="shared" si="56"/>
        <v>438.35520000000002</v>
      </c>
      <c r="G1855" s="4">
        <v>38.536204594681642</v>
      </c>
      <c r="H1855">
        <f t="shared" si="57"/>
        <v>2070.1649108262977</v>
      </c>
    </row>
    <row r="1856" spans="1:8" x14ac:dyDescent="0.25">
      <c r="A1856" s="3">
        <v>41810.291666666664</v>
      </c>
      <c r="B1856" s="2">
        <v>9.86</v>
      </c>
      <c r="C1856" s="2">
        <v>3.54</v>
      </c>
      <c r="D1856">
        <f t="shared" si="56"/>
        <v>34.904399999999995</v>
      </c>
      <c r="G1856" s="4">
        <v>38.532970143341174</v>
      </c>
      <c r="H1856">
        <f t="shared" si="57"/>
        <v>379.93508561334397</v>
      </c>
    </row>
    <row r="1857" spans="1:8" x14ac:dyDescent="0.25">
      <c r="A1857" s="3">
        <v>41810.333333333336</v>
      </c>
      <c r="B1857" s="2">
        <v>47.87</v>
      </c>
      <c r="C1857" s="2">
        <v>3.67</v>
      </c>
      <c r="D1857">
        <f t="shared" si="56"/>
        <v>175.68289999999999</v>
      </c>
      <c r="G1857" s="4">
        <v>38.529738296637056</v>
      </c>
      <c r="H1857">
        <f t="shared" si="57"/>
        <v>1844.4185722600157</v>
      </c>
    </row>
    <row r="1858" spans="1:8" x14ac:dyDescent="0.25">
      <c r="A1858" s="3">
        <v>41810.375</v>
      </c>
      <c r="B1858" s="2">
        <v>32.82</v>
      </c>
      <c r="C1858" s="2">
        <v>5.49</v>
      </c>
      <c r="D1858">
        <f t="shared" ref="D1858:D1921" si="58">B1858*C1858</f>
        <v>180.18180000000001</v>
      </c>
      <c r="G1858" s="4">
        <v>38.526509070891059</v>
      </c>
      <c r="H1858">
        <f t="shared" ref="H1858:H1921" si="59">B1858*G1858</f>
        <v>1264.4400277066445</v>
      </c>
    </row>
    <row r="1859" spans="1:8" x14ac:dyDescent="0.25">
      <c r="A1859" s="3">
        <v>41810.416666666664</v>
      </c>
      <c r="B1859" s="2">
        <v>43.26</v>
      </c>
      <c r="C1859" s="2">
        <v>3.37</v>
      </c>
      <c r="D1859">
        <f t="shared" si="58"/>
        <v>145.78620000000001</v>
      </c>
      <c r="G1859" s="4">
        <v>38.523282462328339</v>
      </c>
      <c r="H1859">
        <f t="shared" si="59"/>
        <v>1666.5171993203239</v>
      </c>
    </row>
    <row r="1860" spans="1:8" x14ac:dyDescent="0.25">
      <c r="A1860" s="3">
        <v>41810.458333333336</v>
      </c>
      <c r="B1860" s="2">
        <v>96.29</v>
      </c>
      <c r="C1860" s="2">
        <v>5.97</v>
      </c>
      <c r="D1860">
        <f t="shared" si="58"/>
        <v>574.85130000000004</v>
      </c>
      <c r="G1860" s="4">
        <v>38.520058472967278</v>
      </c>
      <c r="H1860">
        <f t="shared" si="59"/>
        <v>3709.0964303620194</v>
      </c>
    </row>
    <row r="1861" spans="1:8" x14ac:dyDescent="0.25">
      <c r="A1861" s="3">
        <v>41810.5</v>
      </c>
      <c r="B1861" s="2">
        <v>80.38</v>
      </c>
      <c r="C1861" s="2">
        <v>3.07</v>
      </c>
      <c r="D1861">
        <f t="shared" si="58"/>
        <v>246.76659999999998</v>
      </c>
      <c r="G1861" s="4">
        <v>38.516837106844683</v>
      </c>
      <c r="H1861">
        <f t="shared" si="59"/>
        <v>3095.9833666481754</v>
      </c>
    </row>
    <row r="1862" spans="1:8" x14ac:dyDescent="0.25">
      <c r="A1862" s="3">
        <v>41810.541666666664</v>
      </c>
      <c r="B1862" s="2">
        <v>64.44</v>
      </c>
      <c r="C1862" s="2">
        <v>3.62</v>
      </c>
      <c r="D1862">
        <f t="shared" si="58"/>
        <v>233.27279999999999</v>
      </c>
      <c r="G1862" s="4">
        <v>38.513618355712332</v>
      </c>
      <c r="H1862">
        <f t="shared" si="59"/>
        <v>2481.8175668421027</v>
      </c>
    </row>
    <row r="1863" spans="1:8" x14ac:dyDescent="0.25">
      <c r="A1863" s="3">
        <v>41810.583333333336</v>
      </c>
      <c r="B1863" s="2">
        <v>76.77</v>
      </c>
      <c r="C1863" s="2">
        <v>5.0599999999999996</v>
      </c>
      <c r="D1863">
        <f t="shared" si="58"/>
        <v>388.45619999999997</v>
      </c>
      <c r="G1863" s="4">
        <v>38.510402236328574</v>
      </c>
      <c r="H1863">
        <f t="shared" si="59"/>
        <v>2956.4435796829443</v>
      </c>
    </row>
    <row r="1864" spans="1:8" x14ac:dyDescent="0.25">
      <c r="A1864" s="3">
        <v>41810.625</v>
      </c>
      <c r="B1864" s="2">
        <v>19.34</v>
      </c>
      <c r="C1864" s="2">
        <v>3.33</v>
      </c>
      <c r="D1864">
        <f t="shared" si="58"/>
        <v>64.402200000000008</v>
      </c>
      <c r="G1864" s="4">
        <v>38.507188742550923</v>
      </c>
      <c r="H1864">
        <f t="shared" si="59"/>
        <v>744.72903028093481</v>
      </c>
    </row>
    <row r="1865" spans="1:8" x14ac:dyDescent="0.25">
      <c r="A1865" s="3">
        <v>41810.666666666664</v>
      </c>
      <c r="B1865" s="2">
        <v>16.68</v>
      </c>
      <c r="C1865" s="2">
        <v>2.23</v>
      </c>
      <c r="D1865">
        <f t="shared" si="58"/>
        <v>37.196399999999997</v>
      </c>
      <c r="G1865" s="4">
        <v>38.503977867800316</v>
      </c>
      <c r="H1865">
        <f t="shared" si="59"/>
        <v>642.24635083490921</v>
      </c>
    </row>
    <row r="1866" spans="1:8" x14ac:dyDescent="0.25">
      <c r="A1866" s="3">
        <v>41810.708333333336</v>
      </c>
      <c r="B1866" s="2">
        <v>50.32</v>
      </c>
      <c r="C1866" s="2">
        <v>6.12</v>
      </c>
      <c r="D1866">
        <f t="shared" si="58"/>
        <v>307.95839999999998</v>
      </c>
      <c r="G1866" s="4">
        <v>38.500769637607156</v>
      </c>
      <c r="H1866">
        <f t="shared" si="59"/>
        <v>1937.3587281643922</v>
      </c>
    </row>
    <row r="1867" spans="1:8" x14ac:dyDescent="0.25">
      <c r="A1867" s="3">
        <v>41810.75</v>
      </c>
      <c r="B1867" s="2">
        <v>53.74</v>
      </c>
      <c r="C1867" s="2">
        <v>6.95</v>
      </c>
      <c r="D1867">
        <f t="shared" si="58"/>
        <v>373.49299999999999</v>
      </c>
      <c r="G1867" s="4">
        <v>38.497564022055009</v>
      </c>
      <c r="H1867">
        <f t="shared" si="59"/>
        <v>2068.8590905452361</v>
      </c>
    </row>
    <row r="1868" spans="1:8" x14ac:dyDescent="0.25">
      <c r="A1868" s="3">
        <v>41810.791666666664</v>
      </c>
      <c r="B1868" s="2">
        <v>35.880000000000003</v>
      </c>
      <c r="C1868" s="2">
        <v>9.73</v>
      </c>
      <c r="D1868">
        <f t="shared" si="58"/>
        <v>349.11240000000004</v>
      </c>
      <c r="G1868" s="4">
        <v>38.49436105140957</v>
      </c>
      <c r="H1868">
        <f t="shared" si="59"/>
        <v>1381.1776745245754</v>
      </c>
    </row>
    <row r="1869" spans="1:8" x14ac:dyDescent="0.25">
      <c r="A1869" s="3">
        <v>41810.833333333336</v>
      </c>
      <c r="B1869" s="2">
        <v>93.16</v>
      </c>
      <c r="C1869" s="2">
        <v>7.0000000000000007E-2</v>
      </c>
      <c r="D1869">
        <f t="shared" si="58"/>
        <v>6.5212000000000003</v>
      </c>
      <c r="G1869" s="4">
        <v>38.491160703740647</v>
      </c>
      <c r="H1869">
        <f t="shared" si="59"/>
        <v>3585.8365311604784</v>
      </c>
    </row>
    <row r="1870" spans="1:8" x14ac:dyDescent="0.25">
      <c r="A1870" s="3">
        <v>41810.875</v>
      </c>
      <c r="B1870" s="2">
        <v>47.08</v>
      </c>
      <c r="C1870" s="2">
        <v>3.93</v>
      </c>
      <c r="D1870">
        <f t="shared" si="58"/>
        <v>185.02440000000001</v>
      </c>
      <c r="G1870" s="4">
        <v>38.487962998523464</v>
      </c>
      <c r="H1870">
        <f t="shared" si="59"/>
        <v>1812.0132979704847</v>
      </c>
    </row>
    <row r="1871" spans="1:8" x14ac:dyDescent="0.25">
      <c r="A1871" s="3">
        <v>41810.916666666664</v>
      </c>
      <c r="B1871" s="2">
        <v>82.69</v>
      </c>
      <c r="C1871" s="2">
        <v>8.51</v>
      </c>
      <c r="D1871">
        <f t="shared" si="58"/>
        <v>703.69189999999992</v>
      </c>
      <c r="G1871" s="4">
        <v>38.484767933652343</v>
      </c>
      <c r="H1871">
        <f t="shared" si="59"/>
        <v>3182.3054604337121</v>
      </c>
    </row>
    <row r="1872" spans="1:8" x14ac:dyDescent="0.25">
      <c r="A1872" s="3">
        <v>41810.958333333336</v>
      </c>
      <c r="B1872" s="2">
        <v>73.45</v>
      </c>
      <c r="C1872" s="2">
        <v>3.49</v>
      </c>
      <c r="D1872">
        <f t="shared" si="58"/>
        <v>256.34050000000002</v>
      </c>
      <c r="G1872" s="4">
        <v>38.481575498336788</v>
      </c>
      <c r="H1872">
        <f t="shared" si="59"/>
        <v>2826.4717203528371</v>
      </c>
    </row>
    <row r="1873" spans="1:8" x14ac:dyDescent="0.25">
      <c r="A1873" s="1">
        <v>41811</v>
      </c>
      <c r="B1873" s="2">
        <v>10.4</v>
      </c>
      <c r="C1873" s="2">
        <v>7.36</v>
      </c>
      <c r="D1873">
        <f t="shared" si="58"/>
        <v>76.544000000000011</v>
      </c>
      <c r="G1873" s="4">
        <v>38.478385711702799</v>
      </c>
      <c r="H1873">
        <f t="shared" si="59"/>
        <v>400.17521140170913</v>
      </c>
    </row>
    <row r="1874" spans="1:8" x14ac:dyDescent="0.25">
      <c r="A1874" s="3">
        <v>41811.041666666664</v>
      </c>
      <c r="B1874" s="2">
        <v>80.53</v>
      </c>
      <c r="C1874" s="2">
        <v>1.88</v>
      </c>
      <c r="D1874">
        <f t="shared" si="58"/>
        <v>151.3964</v>
      </c>
      <c r="G1874" s="4">
        <v>38.475198561203435</v>
      </c>
      <c r="H1874">
        <f t="shared" si="59"/>
        <v>3098.4077401337127</v>
      </c>
    </row>
    <row r="1875" spans="1:8" x14ac:dyDescent="0.25">
      <c r="A1875" s="3">
        <v>41811.083333333336</v>
      </c>
      <c r="B1875" s="2">
        <v>22.14</v>
      </c>
      <c r="C1875" s="2">
        <v>2.5499999999999998</v>
      </c>
      <c r="D1875">
        <f t="shared" si="58"/>
        <v>56.457000000000001</v>
      </c>
      <c r="G1875" s="4">
        <v>38.472014057105305</v>
      </c>
      <c r="H1875">
        <f t="shared" si="59"/>
        <v>851.77039122431142</v>
      </c>
    </row>
    <row r="1876" spans="1:8" x14ac:dyDescent="0.25">
      <c r="A1876" s="3">
        <v>41811.125</v>
      </c>
      <c r="B1876" s="2">
        <v>29.06</v>
      </c>
      <c r="C1876" s="2">
        <v>4.78</v>
      </c>
      <c r="D1876">
        <f t="shared" si="58"/>
        <v>138.9068</v>
      </c>
      <c r="G1876" s="4">
        <v>38.468832201776046</v>
      </c>
      <c r="H1876">
        <f t="shared" si="59"/>
        <v>1117.9042637836119</v>
      </c>
    </row>
    <row r="1877" spans="1:8" x14ac:dyDescent="0.25">
      <c r="A1877" s="3">
        <v>41811.166666666664</v>
      </c>
      <c r="B1877" s="2">
        <v>40.32</v>
      </c>
      <c r="C1877" s="2">
        <v>6.1</v>
      </c>
      <c r="D1877">
        <f t="shared" si="58"/>
        <v>245.952</v>
      </c>
      <c r="G1877" s="4">
        <v>38.465652990829618</v>
      </c>
      <c r="H1877">
        <f t="shared" si="59"/>
        <v>1550.9351285902503</v>
      </c>
    </row>
    <row r="1878" spans="1:8" x14ac:dyDescent="0.25">
      <c r="A1878" s="3">
        <v>41811.208333333336</v>
      </c>
      <c r="B1878" s="2">
        <v>9.2200000000000006</v>
      </c>
      <c r="C1878" s="2">
        <v>9.1</v>
      </c>
      <c r="D1878">
        <f t="shared" si="58"/>
        <v>83.902000000000001</v>
      </c>
      <c r="G1878" s="4">
        <v>38.462476420054607</v>
      </c>
      <c r="H1878">
        <f t="shared" si="59"/>
        <v>354.62403259290352</v>
      </c>
    </row>
    <row r="1879" spans="1:8" x14ac:dyDescent="0.25">
      <c r="A1879" s="3">
        <v>41811.25</v>
      </c>
      <c r="B1879" s="2">
        <v>89.21</v>
      </c>
      <c r="C1879" s="2">
        <v>0.2</v>
      </c>
      <c r="D1879">
        <f t="shared" si="58"/>
        <v>17.841999999999999</v>
      </c>
      <c r="G1879" s="4">
        <v>38.459302512963042</v>
      </c>
      <c r="H1879">
        <f t="shared" si="59"/>
        <v>3430.9543771814328</v>
      </c>
    </row>
    <row r="1880" spans="1:8" x14ac:dyDescent="0.25">
      <c r="A1880" s="3">
        <v>41811.291666666664</v>
      </c>
      <c r="B1880" s="2">
        <v>83.36</v>
      </c>
      <c r="C1880" s="2">
        <v>8.17</v>
      </c>
      <c r="D1880">
        <f t="shared" si="58"/>
        <v>681.05119999999999</v>
      </c>
      <c r="G1880" s="4">
        <v>38.456131250079693</v>
      </c>
      <c r="H1880">
        <f t="shared" si="59"/>
        <v>3205.703101006643</v>
      </c>
    </row>
    <row r="1881" spans="1:8" x14ac:dyDescent="0.25">
      <c r="A1881" s="3">
        <v>41811.333333333336</v>
      </c>
      <c r="B1881" s="2">
        <v>6.39</v>
      </c>
      <c r="C1881" s="2">
        <v>6.7</v>
      </c>
      <c r="D1881">
        <f t="shared" si="58"/>
        <v>42.813000000000002</v>
      </c>
      <c r="G1881" s="4">
        <v>38.452962644300726</v>
      </c>
      <c r="H1881">
        <f t="shared" si="59"/>
        <v>245.71443129708163</v>
      </c>
    </row>
    <row r="1882" spans="1:8" x14ac:dyDescent="0.25">
      <c r="A1882" s="3">
        <v>41811.375</v>
      </c>
      <c r="B1882" s="2">
        <v>49.58</v>
      </c>
      <c r="C1882" s="2">
        <v>8.32</v>
      </c>
      <c r="D1882">
        <f t="shared" si="58"/>
        <v>412.50560000000002</v>
      </c>
      <c r="G1882" s="4">
        <v>38.449796687377933</v>
      </c>
      <c r="H1882">
        <f t="shared" si="59"/>
        <v>1906.3409197601979</v>
      </c>
    </row>
    <row r="1883" spans="1:8" x14ac:dyDescent="0.25">
      <c r="A1883" s="3">
        <v>41811.416666666664</v>
      </c>
      <c r="B1883" s="2">
        <v>26.38</v>
      </c>
      <c r="C1883" s="2">
        <v>8.91</v>
      </c>
      <c r="D1883">
        <f t="shared" si="58"/>
        <v>235.04579999999999</v>
      </c>
      <c r="G1883" s="4">
        <v>38.446633391596329</v>
      </c>
      <c r="H1883">
        <f t="shared" si="59"/>
        <v>1014.2221888703111</v>
      </c>
    </row>
    <row r="1884" spans="1:8" x14ac:dyDescent="0.25">
      <c r="A1884" s="3">
        <v>41811.458333333336</v>
      </c>
      <c r="B1884" s="2">
        <v>67.099999999999994</v>
      </c>
      <c r="C1884" s="2">
        <v>8.1199999999999992</v>
      </c>
      <c r="D1884">
        <f t="shared" si="58"/>
        <v>544.85199999999986</v>
      </c>
      <c r="G1884" s="4">
        <v>38.443472753006411</v>
      </c>
      <c r="H1884">
        <f t="shared" si="59"/>
        <v>2579.55702172673</v>
      </c>
    </row>
    <row r="1885" spans="1:8" x14ac:dyDescent="0.25">
      <c r="A1885" s="3">
        <v>41811.5</v>
      </c>
      <c r="B1885" s="2">
        <v>47.84</v>
      </c>
      <c r="C1885" s="2">
        <v>8.0299999999999994</v>
      </c>
      <c r="D1885">
        <f t="shared" si="58"/>
        <v>384.15519999999998</v>
      </c>
      <c r="G1885" s="4">
        <v>38.440314773626589</v>
      </c>
      <c r="H1885">
        <f t="shared" si="59"/>
        <v>1838.9846587702962</v>
      </c>
    </row>
    <row r="1886" spans="1:8" x14ac:dyDescent="0.25">
      <c r="A1886" s="3">
        <v>41811.541666666664</v>
      </c>
      <c r="B1886" s="2">
        <v>23.79</v>
      </c>
      <c r="C1886" s="2">
        <v>6.63</v>
      </c>
      <c r="D1886">
        <f t="shared" si="58"/>
        <v>157.7277</v>
      </c>
      <c r="G1886" s="4">
        <v>38.437159455387942</v>
      </c>
      <c r="H1886">
        <f t="shared" si="59"/>
        <v>914.42002344367916</v>
      </c>
    </row>
    <row r="1887" spans="1:8" x14ac:dyDescent="0.25">
      <c r="A1887" s="3">
        <v>41811.583333333336</v>
      </c>
      <c r="B1887" s="2">
        <v>63.86</v>
      </c>
      <c r="C1887" s="2">
        <v>6.21</v>
      </c>
      <c r="D1887">
        <f t="shared" si="58"/>
        <v>396.57060000000001</v>
      </c>
      <c r="G1887" s="4">
        <v>38.434006802938448</v>
      </c>
      <c r="H1887">
        <f t="shared" si="59"/>
        <v>2454.3956744356492</v>
      </c>
    </row>
    <row r="1888" spans="1:8" x14ac:dyDescent="0.25">
      <c r="A1888" s="3">
        <v>41811.625</v>
      </c>
      <c r="B1888" s="2">
        <v>13.51</v>
      </c>
      <c r="C1888" s="2">
        <v>2.25</v>
      </c>
      <c r="D1888">
        <f t="shared" si="58"/>
        <v>30.397500000000001</v>
      </c>
      <c r="G1888" s="4">
        <v>38.430856815841537</v>
      </c>
      <c r="H1888">
        <f t="shared" si="59"/>
        <v>519.20087558201919</v>
      </c>
    </row>
    <row r="1889" spans="1:8" x14ac:dyDescent="0.25">
      <c r="A1889" s="3">
        <v>41811.666666666664</v>
      </c>
      <c r="B1889" s="2">
        <v>55.74</v>
      </c>
      <c r="C1889" s="2">
        <v>2.97</v>
      </c>
      <c r="D1889">
        <f t="shared" si="58"/>
        <v>165.54780000000002</v>
      </c>
      <c r="G1889" s="4">
        <v>38.427709488042026</v>
      </c>
      <c r="H1889">
        <f t="shared" si="59"/>
        <v>2141.9605268634627</v>
      </c>
    </row>
    <row r="1890" spans="1:8" x14ac:dyDescent="0.25">
      <c r="A1890" s="3">
        <v>41811.708333333336</v>
      </c>
      <c r="B1890" s="2">
        <v>15.26</v>
      </c>
      <c r="C1890" s="2">
        <v>9.6300000000000008</v>
      </c>
      <c r="D1890">
        <f t="shared" si="58"/>
        <v>146.9538</v>
      </c>
      <c r="G1890" s="4">
        <v>38.424564834192566</v>
      </c>
      <c r="H1890">
        <f t="shared" si="59"/>
        <v>586.35885936977854</v>
      </c>
    </row>
    <row r="1891" spans="1:8" x14ac:dyDescent="0.25">
      <c r="A1891" s="3">
        <v>41811.75</v>
      </c>
      <c r="B1891" s="2">
        <v>51.41</v>
      </c>
      <c r="C1891" s="2">
        <v>9.61</v>
      </c>
      <c r="D1891">
        <f t="shared" si="58"/>
        <v>494.05009999999993</v>
      </c>
      <c r="G1891" s="4">
        <v>38.421422845782992</v>
      </c>
      <c r="H1891">
        <f t="shared" si="59"/>
        <v>1975.2453485017036</v>
      </c>
    </row>
    <row r="1892" spans="1:8" x14ac:dyDescent="0.25">
      <c r="A1892" s="3">
        <v>41811.791666666664</v>
      </c>
      <c r="B1892" s="2">
        <v>30.85</v>
      </c>
      <c r="C1892" s="2">
        <v>2.37</v>
      </c>
      <c r="D1892">
        <f t="shared" si="58"/>
        <v>73.114500000000007</v>
      </c>
      <c r="G1892" s="4">
        <v>38.418283531498091</v>
      </c>
      <c r="H1892">
        <f t="shared" si="59"/>
        <v>1185.2040469467161</v>
      </c>
    </row>
    <row r="1893" spans="1:8" x14ac:dyDescent="0.25">
      <c r="A1893" s="3">
        <v>41811.833333333336</v>
      </c>
      <c r="B1893" s="2">
        <v>39.630000000000003</v>
      </c>
      <c r="C1893" s="2">
        <v>6.38</v>
      </c>
      <c r="D1893">
        <f t="shared" si="58"/>
        <v>252.83940000000001</v>
      </c>
      <c r="G1893" s="4">
        <v>38.415146886951817</v>
      </c>
      <c r="H1893">
        <f t="shared" si="59"/>
        <v>1522.3922711299006</v>
      </c>
    </row>
    <row r="1894" spans="1:8" x14ac:dyDescent="0.25">
      <c r="A1894" s="3">
        <v>41811.875</v>
      </c>
      <c r="B1894" s="2">
        <v>91.6</v>
      </c>
      <c r="C1894" s="2">
        <v>4.1500000000000004</v>
      </c>
      <c r="D1894">
        <f t="shared" si="58"/>
        <v>380.14</v>
      </c>
      <c r="G1894" s="4">
        <v>38.412012918286656</v>
      </c>
      <c r="H1894">
        <f t="shared" si="59"/>
        <v>3518.5403833150576</v>
      </c>
    </row>
    <row r="1895" spans="1:8" x14ac:dyDescent="0.25">
      <c r="A1895" s="3">
        <v>41811.916666666664</v>
      </c>
      <c r="B1895" s="2">
        <v>63.51</v>
      </c>
      <c r="C1895" s="2">
        <v>3.82</v>
      </c>
      <c r="D1895">
        <f t="shared" si="58"/>
        <v>242.60819999999998</v>
      </c>
      <c r="G1895" s="4">
        <v>38.408881625939181</v>
      </c>
      <c r="H1895">
        <f t="shared" si="59"/>
        <v>2439.3480720633975</v>
      </c>
    </row>
    <row r="1896" spans="1:8" x14ac:dyDescent="0.25">
      <c r="A1896" s="3">
        <v>41811.958333333336</v>
      </c>
      <c r="B1896" s="2">
        <v>58.66</v>
      </c>
      <c r="C1896" s="2">
        <v>7.97</v>
      </c>
      <c r="D1896">
        <f t="shared" si="58"/>
        <v>467.52019999999993</v>
      </c>
      <c r="G1896" s="4">
        <v>38.405753007454429</v>
      </c>
      <c r="H1896">
        <f t="shared" si="59"/>
        <v>2252.8814714172768</v>
      </c>
    </row>
    <row r="1897" spans="1:8" x14ac:dyDescent="0.25">
      <c r="A1897" s="1">
        <v>41812</v>
      </c>
      <c r="B1897" s="2">
        <v>58.39</v>
      </c>
      <c r="C1897" s="2">
        <v>2.46</v>
      </c>
      <c r="D1897">
        <f t="shared" si="58"/>
        <v>143.63939999999999</v>
      </c>
      <c r="G1897" s="4">
        <v>38.402627071429862</v>
      </c>
      <c r="H1897">
        <f t="shared" si="59"/>
        <v>2242.3293947007896</v>
      </c>
    </row>
    <row r="1898" spans="1:8" x14ac:dyDescent="0.25">
      <c r="A1898" s="3">
        <v>41812.041666666664</v>
      </c>
      <c r="B1898" s="2">
        <v>12.02</v>
      </c>
      <c r="C1898" s="2">
        <v>3.09</v>
      </c>
      <c r="D1898">
        <f t="shared" si="58"/>
        <v>37.141799999999996</v>
      </c>
      <c r="G1898" s="4">
        <v>38.399503811286408</v>
      </c>
      <c r="H1898">
        <f t="shared" si="59"/>
        <v>461.56203581166261</v>
      </c>
    </row>
    <row r="1899" spans="1:8" x14ac:dyDescent="0.25">
      <c r="A1899" s="3">
        <v>41812.083333333336</v>
      </c>
      <c r="B1899" s="2">
        <v>38.1</v>
      </c>
      <c r="C1899" s="2">
        <v>4.42</v>
      </c>
      <c r="D1899">
        <f t="shared" si="58"/>
        <v>168.40200000000002</v>
      </c>
      <c r="G1899" s="4">
        <v>38.396383244306293</v>
      </c>
      <c r="H1899">
        <f t="shared" si="59"/>
        <v>1462.9022016080698</v>
      </c>
    </row>
    <row r="1900" spans="1:8" x14ac:dyDescent="0.25">
      <c r="A1900" s="3">
        <v>41812.125</v>
      </c>
      <c r="B1900" s="2">
        <v>75.150000000000006</v>
      </c>
      <c r="C1900" s="2">
        <v>7.69</v>
      </c>
      <c r="D1900">
        <f t="shared" si="58"/>
        <v>577.90350000000012</v>
      </c>
      <c r="G1900" s="4">
        <v>38.393265349170512</v>
      </c>
      <c r="H1900">
        <f t="shared" si="59"/>
        <v>2885.2538909901641</v>
      </c>
    </row>
    <row r="1901" spans="1:8" x14ac:dyDescent="0.25">
      <c r="A1901" s="3">
        <v>41812.166666666664</v>
      </c>
      <c r="B1901" s="2">
        <v>10.130000000000001</v>
      </c>
      <c r="C1901" s="2">
        <v>3.77</v>
      </c>
      <c r="D1901">
        <f t="shared" si="58"/>
        <v>38.190100000000001</v>
      </c>
      <c r="G1901" s="4">
        <v>38.390150140531695</v>
      </c>
      <c r="H1901">
        <f t="shared" si="59"/>
        <v>388.89222092358608</v>
      </c>
    </row>
    <row r="1902" spans="1:8" x14ac:dyDescent="0.25">
      <c r="A1902" s="3">
        <v>41812.208333333336</v>
      </c>
      <c r="B1902" s="2">
        <v>9.9</v>
      </c>
      <c r="C1902" s="2">
        <v>4.79</v>
      </c>
      <c r="D1902">
        <f t="shared" si="58"/>
        <v>47.420999999999999</v>
      </c>
      <c r="G1902" s="4">
        <v>38.387037622775878</v>
      </c>
      <c r="H1902">
        <f t="shared" si="59"/>
        <v>380.03167246548122</v>
      </c>
    </row>
    <row r="1903" spans="1:8" x14ac:dyDescent="0.25">
      <c r="A1903" s="3">
        <v>41812.25</v>
      </c>
      <c r="B1903" s="2">
        <v>16.920000000000002</v>
      </c>
      <c r="C1903" s="2">
        <v>9.7200000000000006</v>
      </c>
      <c r="D1903">
        <f t="shared" si="58"/>
        <v>164.46240000000003</v>
      </c>
      <c r="G1903" s="4">
        <v>38.383927791778966</v>
      </c>
      <c r="H1903">
        <f t="shared" si="59"/>
        <v>649.45605823690016</v>
      </c>
    </row>
    <row r="1904" spans="1:8" x14ac:dyDescent="0.25">
      <c r="A1904" s="3">
        <v>41812.291666666664</v>
      </c>
      <c r="B1904" s="2">
        <v>71.52</v>
      </c>
      <c r="C1904" s="2">
        <v>1.55</v>
      </c>
      <c r="D1904">
        <f t="shared" si="58"/>
        <v>110.85599999999999</v>
      </c>
      <c r="G1904" s="4">
        <v>38.380820653421516</v>
      </c>
      <c r="H1904">
        <f t="shared" si="59"/>
        <v>2744.9962931327068</v>
      </c>
    </row>
    <row r="1905" spans="1:8" x14ac:dyDescent="0.25">
      <c r="A1905" s="3">
        <v>41812.333333333336</v>
      </c>
      <c r="B1905" s="2">
        <v>97.78</v>
      </c>
      <c r="C1905" s="2">
        <v>6.14</v>
      </c>
      <c r="D1905">
        <f t="shared" si="58"/>
        <v>600.36919999999998</v>
      </c>
      <c r="G1905" s="4">
        <v>38.377716201997586</v>
      </c>
      <c r="H1905">
        <f t="shared" si="59"/>
        <v>3752.5730902313239</v>
      </c>
    </row>
    <row r="1906" spans="1:8" x14ac:dyDescent="0.25">
      <c r="A1906" s="3">
        <v>41812.375</v>
      </c>
      <c r="B1906" s="2">
        <v>73.42</v>
      </c>
      <c r="C1906" s="2">
        <v>4.38</v>
      </c>
      <c r="D1906">
        <f t="shared" si="58"/>
        <v>321.57960000000003</v>
      </c>
      <c r="G1906" s="4">
        <v>38.374614445406152</v>
      </c>
      <c r="H1906">
        <f t="shared" si="59"/>
        <v>2817.4641925817195</v>
      </c>
    </row>
    <row r="1907" spans="1:8" x14ac:dyDescent="0.25">
      <c r="A1907" s="3">
        <v>41812.416666666664</v>
      </c>
      <c r="B1907" s="2">
        <v>66.510000000000005</v>
      </c>
      <c r="C1907" s="2">
        <v>5.05</v>
      </c>
      <c r="D1907">
        <f t="shared" si="58"/>
        <v>335.87549999999999</v>
      </c>
      <c r="G1907" s="4">
        <v>38.37151538408375</v>
      </c>
      <c r="H1907">
        <f t="shared" si="59"/>
        <v>2552.0894881954105</v>
      </c>
    </row>
    <row r="1908" spans="1:8" x14ac:dyDescent="0.25">
      <c r="A1908" s="3">
        <v>41812.458333333336</v>
      </c>
      <c r="B1908" s="2">
        <v>93.13</v>
      </c>
      <c r="C1908" s="2">
        <v>4.16</v>
      </c>
      <c r="D1908">
        <f t="shared" si="58"/>
        <v>387.42079999999999</v>
      </c>
      <c r="G1908" s="4">
        <v>38.368419015575434</v>
      </c>
      <c r="H1908">
        <f t="shared" si="59"/>
        <v>3573.2508629205399</v>
      </c>
    </row>
    <row r="1909" spans="1:8" x14ac:dyDescent="0.25">
      <c r="A1909" s="3">
        <v>41812.5</v>
      </c>
      <c r="B1909" s="2">
        <v>76.44</v>
      </c>
      <c r="C1909" s="2">
        <v>4.6399999999999997</v>
      </c>
      <c r="D1909">
        <f t="shared" si="58"/>
        <v>354.68159999999995</v>
      </c>
      <c r="G1909" s="4">
        <v>38.365325348391345</v>
      </c>
      <c r="H1909">
        <f t="shared" si="59"/>
        <v>2932.6454696310343</v>
      </c>
    </row>
    <row r="1910" spans="1:8" x14ac:dyDescent="0.25">
      <c r="A1910" s="3">
        <v>41812.541666666664</v>
      </c>
      <c r="B1910" s="2">
        <v>83.95</v>
      </c>
      <c r="C1910" s="2">
        <v>4.8</v>
      </c>
      <c r="D1910">
        <f t="shared" si="58"/>
        <v>402.96</v>
      </c>
      <c r="G1910" s="4">
        <v>38.362234380600398</v>
      </c>
      <c r="H1910">
        <f t="shared" si="59"/>
        <v>3220.5095762514034</v>
      </c>
    </row>
    <row r="1911" spans="1:8" x14ac:dyDescent="0.25">
      <c r="A1911" s="3">
        <v>41812.583333333336</v>
      </c>
      <c r="B1911" s="2">
        <v>69.89</v>
      </c>
      <c r="C1911" s="2">
        <v>0.67</v>
      </c>
      <c r="D1911">
        <f t="shared" si="58"/>
        <v>46.826300000000003</v>
      </c>
      <c r="G1911" s="4">
        <v>38.359146116152068</v>
      </c>
      <c r="H1911">
        <f t="shared" si="59"/>
        <v>2680.9207220578683</v>
      </c>
    </row>
    <row r="1912" spans="1:8" x14ac:dyDescent="0.25">
      <c r="A1912" s="3">
        <v>41812.625</v>
      </c>
      <c r="B1912" s="2">
        <v>81.63</v>
      </c>
      <c r="C1912" s="2">
        <v>7.35</v>
      </c>
      <c r="D1912">
        <f t="shared" si="58"/>
        <v>599.98049999999989</v>
      </c>
      <c r="G1912" s="4">
        <v>38.356060542761362</v>
      </c>
      <c r="H1912">
        <f t="shared" si="59"/>
        <v>3131.0052221056098</v>
      </c>
    </row>
    <row r="1913" spans="1:8" x14ac:dyDescent="0.25">
      <c r="A1913" s="3">
        <v>41812.666666666664</v>
      </c>
      <c r="B1913" s="2">
        <v>86.35</v>
      </c>
      <c r="C1913" s="2">
        <v>4.7</v>
      </c>
      <c r="D1913">
        <f t="shared" si="58"/>
        <v>405.84499999999997</v>
      </c>
      <c r="G1913" s="4">
        <v>38.352977685260214</v>
      </c>
      <c r="H1913">
        <f t="shared" si="59"/>
        <v>3311.7796231222192</v>
      </c>
    </row>
    <row r="1914" spans="1:8" x14ac:dyDescent="0.25">
      <c r="A1914" s="3">
        <v>41812.708333333336</v>
      </c>
      <c r="B1914" s="2">
        <v>62.31</v>
      </c>
      <c r="C1914" s="2">
        <v>8.73</v>
      </c>
      <c r="D1914">
        <f t="shared" si="58"/>
        <v>543.96630000000005</v>
      </c>
      <c r="G1914" s="4">
        <v>38.349897533556636</v>
      </c>
      <c r="H1914">
        <f t="shared" si="59"/>
        <v>2389.5821153159141</v>
      </c>
    </row>
    <row r="1915" spans="1:8" x14ac:dyDescent="0.25">
      <c r="A1915" s="3">
        <v>41812.75</v>
      </c>
      <c r="B1915" s="2">
        <v>61.64</v>
      </c>
      <c r="C1915" s="2">
        <v>0.69</v>
      </c>
      <c r="D1915">
        <f t="shared" si="58"/>
        <v>42.531599999999997</v>
      </c>
      <c r="G1915" s="4">
        <v>38.34682008107157</v>
      </c>
      <c r="H1915">
        <f t="shared" si="59"/>
        <v>2363.6979897972515</v>
      </c>
    </row>
    <row r="1916" spans="1:8" x14ac:dyDescent="0.25">
      <c r="A1916" s="3">
        <v>41812.791666666664</v>
      </c>
      <c r="B1916" s="2">
        <v>34.5</v>
      </c>
      <c r="C1916" s="2">
        <v>5.5</v>
      </c>
      <c r="D1916">
        <f t="shared" si="58"/>
        <v>189.75</v>
      </c>
      <c r="G1916" s="4">
        <v>38.34374534254497</v>
      </c>
      <c r="H1916">
        <f t="shared" si="59"/>
        <v>1322.8592143178014</v>
      </c>
    </row>
    <row r="1917" spans="1:8" x14ac:dyDescent="0.25">
      <c r="A1917" s="3">
        <v>41812.833333333336</v>
      </c>
      <c r="B1917" s="2">
        <v>63.27</v>
      </c>
      <c r="C1917" s="2">
        <v>0.08</v>
      </c>
      <c r="D1917">
        <f t="shared" si="58"/>
        <v>5.0616000000000003</v>
      </c>
      <c r="G1917" s="4">
        <v>38.340673309728636</v>
      </c>
      <c r="H1917">
        <f t="shared" si="59"/>
        <v>2425.8144003065308</v>
      </c>
    </row>
    <row r="1918" spans="1:8" x14ac:dyDescent="0.25">
      <c r="A1918" s="3">
        <v>41812.875</v>
      </c>
      <c r="B1918" s="2">
        <v>9.82</v>
      </c>
      <c r="C1918" s="2">
        <v>7.06</v>
      </c>
      <c r="D1918">
        <f t="shared" si="58"/>
        <v>69.3292</v>
      </c>
      <c r="G1918" s="4">
        <v>38.337603999293599</v>
      </c>
      <c r="H1918">
        <f t="shared" si="59"/>
        <v>376.47527127306313</v>
      </c>
    </row>
    <row r="1919" spans="1:8" x14ac:dyDescent="0.25">
      <c r="A1919" s="3">
        <v>41812.916666666664</v>
      </c>
      <c r="B1919" s="2">
        <v>11.19</v>
      </c>
      <c r="C1919" s="2">
        <v>3.42</v>
      </c>
      <c r="D1919">
        <f t="shared" si="58"/>
        <v>38.269799999999996</v>
      </c>
      <c r="G1919" s="4">
        <v>38.334537390182781</v>
      </c>
      <c r="H1919">
        <f t="shared" si="59"/>
        <v>428.96347339614528</v>
      </c>
    </row>
    <row r="1920" spans="1:8" x14ac:dyDescent="0.25">
      <c r="A1920" s="3">
        <v>41812.958333333336</v>
      </c>
      <c r="B1920" s="2">
        <v>19.649999999999999</v>
      </c>
      <c r="C1920" s="2">
        <v>9.01</v>
      </c>
      <c r="D1920">
        <f t="shared" si="58"/>
        <v>177.04649999999998</v>
      </c>
      <c r="G1920" s="4">
        <v>38.331473499416461</v>
      </c>
      <c r="H1920">
        <f t="shared" si="59"/>
        <v>753.21345426353344</v>
      </c>
    </row>
    <row r="1921" spans="1:8" x14ac:dyDescent="0.25">
      <c r="A1921" s="1">
        <v>41813</v>
      </c>
      <c r="B1921" s="2">
        <v>6.81</v>
      </c>
      <c r="C1921" s="2">
        <v>0.36</v>
      </c>
      <c r="D1921">
        <f t="shared" si="58"/>
        <v>2.4515999999999996</v>
      </c>
      <c r="G1921" s="4">
        <v>38.328412326907326</v>
      </c>
      <c r="H1921">
        <f t="shared" si="59"/>
        <v>261.0164879462389</v>
      </c>
    </row>
    <row r="1922" spans="1:8" x14ac:dyDescent="0.25">
      <c r="A1922" s="3">
        <v>41813.041666666664</v>
      </c>
      <c r="B1922" s="2">
        <v>77.89</v>
      </c>
      <c r="C1922" s="2">
        <v>0.16</v>
      </c>
      <c r="D1922">
        <f t="shared" ref="D1922:D1985" si="60">B1922*C1922</f>
        <v>12.462400000000001</v>
      </c>
      <c r="G1922" s="4">
        <v>38.325353870549691</v>
      </c>
      <c r="H1922">
        <f t="shared" ref="H1922:H1985" si="61">B1922*G1922</f>
        <v>2985.1618129771155</v>
      </c>
    </row>
    <row r="1923" spans="1:8" x14ac:dyDescent="0.25">
      <c r="A1923" s="3">
        <v>41813.083333333336</v>
      </c>
      <c r="B1923" s="2">
        <v>22.77</v>
      </c>
      <c r="C1923" s="2">
        <v>8.52</v>
      </c>
      <c r="D1923">
        <f t="shared" si="60"/>
        <v>194.00039999999998</v>
      </c>
      <c r="G1923" s="4">
        <v>38.322298138679038</v>
      </c>
      <c r="H1923">
        <f t="shared" si="61"/>
        <v>872.59872861772169</v>
      </c>
    </row>
    <row r="1924" spans="1:8" x14ac:dyDescent="0.25">
      <c r="A1924" s="3">
        <v>41813.125</v>
      </c>
      <c r="B1924" s="2">
        <v>97.9</v>
      </c>
      <c r="C1924" s="2">
        <v>1.1599999999999999</v>
      </c>
      <c r="D1924">
        <f t="shared" si="60"/>
        <v>113.56399999999999</v>
      </c>
      <c r="G1924" s="4">
        <v>38.319245121028786</v>
      </c>
      <c r="H1924">
        <f t="shared" si="61"/>
        <v>3751.4540973487183</v>
      </c>
    </row>
    <row r="1925" spans="1:8" x14ac:dyDescent="0.25">
      <c r="A1925" s="3">
        <v>41813.166666666664</v>
      </c>
      <c r="B1925" s="2">
        <v>99</v>
      </c>
      <c r="C1925" s="2">
        <v>9.74</v>
      </c>
      <c r="D1925">
        <f t="shared" si="60"/>
        <v>964.26</v>
      </c>
      <c r="G1925" s="4">
        <v>38.31619483190233</v>
      </c>
      <c r="H1925">
        <f t="shared" si="61"/>
        <v>3793.3032883583305</v>
      </c>
    </row>
    <row r="1926" spans="1:8" x14ac:dyDescent="0.25">
      <c r="A1926" s="3">
        <v>41813.208333333336</v>
      </c>
      <c r="B1926" s="2">
        <v>3.11</v>
      </c>
      <c r="C1926" s="2">
        <v>6.96</v>
      </c>
      <c r="D1926">
        <f t="shared" si="60"/>
        <v>21.645599999999998</v>
      </c>
      <c r="G1926" s="4">
        <v>38.31314725901467</v>
      </c>
      <c r="H1926">
        <f t="shared" si="61"/>
        <v>119.15388797553562</v>
      </c>
    </row>
    <row r="1927" spans="1:8" x14ac:dyDescent="0.25">
      <c r="A1927" s="3">
        <v>41813.25</v>
      </c>
      <c r="B1927" s="2">
        <v>76.12</v>
      </c>
      <c r="C1927" s="2">
        <v>6.23</v>
      </c>
      <c r="D1927">
        <f t="shared" si="60"/>
        <v>474.22760000000005</v>
      </c>
      <c r="G1927" s="4">
        <v>38.310102425615881</v>
      </c>
      <c r="H1927">
        <f t="shared" si="61"/>
        <v>2916.1649966378809</v>
      </c>
    </row>
    <row r="1928" spans="1:8" x14ac:dyDescent="0.25">
      <c r="A1928" s="3">
        <v>41813.291666666664</v>
      </c>
      <c r="B1928" s="2">
        <v>50.09</v>
      </c>
      <c r="C1928" s="2">
        <v>8.82</v>
      </c>
      <c r="D1928">
        <f t="shared" si="60"/>
        <v>441.79380000000003</v>
      </c>
      <c r="G1928" s="4">
        <v>38.307060304069857</v>
      </c>
      <c r="H1928">
        <f t="shared" si="61"/>
        <v>1918.8006506308593</v>
      </c>
    </row>
    <row r="1929" spans="1:8" x14ac:dyDescent="0.25">
      <c r="A1929" s="3">
        <v>41813.333333333336</v>
      </c>
      <c r="B1929" s="2">
        <v>19.809999999999999</v>
      </c>
      <c r="C1929" s="2">
        <v>9.23</v>
      </c>
      <c r="D1929">
        <f t="shared" si="60"/>
        <v>182.84629999999999</v>
      </c>
      <c r="G1929" s="4">
        <v>38.30402091745205</v>
      </c>
      <c r="H1929">
        <f t="shared" si="61"/>
        <v>758.80265437472508</v>
      </c>
    </row>
    <row r="1930" spans="1:8" x14ac:dyDescent="0.25">
      <c r="A1930" s="3">
        <v>41813.375</v>
      </c>
      <c r="B1930" s="2">
        <v>17.170000000000002</v>
      </c>
      <c r="C1930" s="2">
        <v>3.63</v>
      </c>
      <c r="D1930">
        <f t="shared" si="60"/>
        <v>62.327100000000002</v>
      </c>
      <c r="G1930" s="4">
        <v>38.300984266111705</v>
      </c>
      <c r="H1930">
        <f t="shared" si="61"/>
        <v>657.62789984913809</v>
      </c>
    </row>
    <row r="1931" spans="1:8" x14ac:dyDescent="0.25">
      <c r="A1931" s="3">
        <v>41813.416666666664</v>
      </c>
      <c r="B1931" s="2">
        <v>28.79</v>
      </c>
      <c r="C1931" s="2">
        <v>2.3199999999999998</v>
      </c>
      <c r="D1931">
        <f t="shared" si="60"/>
        <v>66.7928</v>
      </c>
      <c r="G1931" s="4">
        <v>38.297950341538694</v>
      </c>
      <c r="H1931">
        <f t="shared" si="61"/>
        <v>1102.5979903328989</v>
      </c>
    </row>
    <row r="1932" spans="1:8" x14ac:dyDescent="0.25">
      <c r="A1932" s="3">
        <v>41813.458333333336</v>
      </c>
      <c r="B1932" s="2">
        <v>41.37</v>
      </c>
      <c r="C1932" s="2">
        <v>3.95</v>
      </c>
      <c r="D1932">
        <f t="shared" si="60"/>
        <v>163.41149999999999</v>
      </c>
      <c r="G1932" s="4">
        <v>38.294919153999608</v>
      </c>
      <c r="H1932">
        <f t="shared" si="61"/>
        <v>1584.2608054009636</v>
      </c>
    </row>
    <row r="1933" spans="1:8" x14ac:dyDescent="0.25">
      <c r="A1933" s="3">
        <v>41813.5</v>
      </c>
      <c r="B1933" s="2">
        <v>72.52</v>
      </c>
      <c r="C1933" s="2">
        <v>2.67</v>
      </c>
      <c r="D1933">
        <f t="shared" si="60"/>
        <v>193.62839999999997</v>
      </c>
      <c r="G1933" s="4">
        <v>38.291890695420861</v>
      </c>
      <c r="H1933">
        <f t="shared" si="61"/>
        <v>2776.9279132319207</v>
      </c>
    </row>
    <row r="1934" spans="1:8" x14ac:dyDescent="0.25">
      <c r="A1934" s="3">
        <v>41813.541666666664</v>
      </c>
      <c r="B1934" s="2">
        <v>5.86</v>
      </c>
      <c r="C1934" s="2">
        <v>5.82</v>
      </c>
      <c r="D1934">
        <f t="shared" si="60"/>
        <v>34.105200000000004</v>
      </c>
      <c r="G1934" s="4">
        <v>38.288864978087467</v>
      </c>
      <c r="H1934">
        <f t="shared" si="61"/>
        <v>224.37274877159257</v>
      </c>
    </row>
    <row r="1935" spans="1:8" x14ac:dyDescent="0.25">
      <c r="A1935" s="3">
        <v>41813.583333333336</v>
      </c>
      <c r="B1935" s="2">
        <v>81.3</v>
      </c>
      <c r="C1935" s="2">
        <v>5.17</v>
      </c>
      <c r="D1935">
        <f t="shared" si="60"/>
        <v>420.32099999999997</v>
      </c>
      <c r="G1935" s="4">
        <v>38.285842000330256</v>
      </c>
      <c r="H1935">
        <f t="shared" si="61"/>
        <v>3112.6389546268497</v>
      </c>
    </row>
    <row r="1936" spans="1:8" x14ac:dyDescent="0.25">
      <c r="A1936" s="3">
        <v>41813.625</v>
      </c>
      <c r="B1936" s="2">
        <v>53.29</v>
      </c>
      <c r="C1936" s="2">
        <v>9.08</v>
      </c>
      <c r="D1936">
        <f t="shared" si="60"/>
        <v>483.8732</v>
      </c>
      <c r="G1936" s="4">
        <v>38.282821753289852</v>
      </c>
      <c r="H1936">
        <f t="shared" si="61"/>
        <v>2040.0915712328162</v>
      </c>
    </row>
    <row r="1937" spans="1:8" x14ac:dyDescent="0.25">
      <c r="A1937" s="3">
        <v>41813.666666666664</v>
      </c>
      <c r="B1937" s="2">
        <v>18.3</v>
      </c>
      <c r="C1937" s="2">
        <v>2.78</v>
      </c>
      <c r="D1937">
        <f t="shared" si="60"/>
        <v>50.873999999999995</v>
      </c>
      <c r="G1937" s="4">
        <v>38.279804256354169</v>
      </c>
      <c r="H1937">
        <f t="shared" si="61"/>
        <v>700.52041789128134</v>
      </c>
    </row>
    <row r="1938" spans="1:8" x14ac:dyDescent="0.25">
      <c r="A1938" s="3">
        <v>41813.708333333336</v>
      </c>
      <c r="B1938" s="2">
        <v>97.25</v>
      </c>
      <c r="C1938" s="2">
        <v>2.42</v>
      </c>
      <c r="D1938">
        <f t="shared" si="60"/>
        <v>235.345</v>
      </c>
      <c r="G1938" s="4">
        <v>38.27678950057652</v>
      </c>
      <c r="H1938">
        <f t="shared" si="61"/>
        <v>3722.4177789310666</v>
      </c>
    </row>
    <row r="1939" spans="1:8" x14ac:dyDescent="0.25">
      <c r="A1939" s="3">
        <v>41813.75</v>
      </c>
      <c r="B1939" s="2">
        <v>43.62</v>
      </c>
      <c r="C1939" s="2">
        <v>1.67</v>
      </c>
      <c r="D1939">
        <f t="shared" si="60"/>
        <v>72.845399999999998</v>
      </c>
      <c r="G1939" s="4">
        <v>38.273777482182034</v>
      </c>
      <c r="H1939">
        <f t="shared" si="61"/>
        <v>1669.5021737727802</v>
      </c>
    </row>
    <row r="1940" spans="1:8" x14ac:dyDescent="0.25">
      <c r="A1940" s="3">
        <v>41813.791666666664</v>
      </c>
      <c r="B1940" s="2">
        <v>44.13</v>
      </c>
      <c r="C1940" s="2">
        <v>7.3</v>
      </c>
      <c r="D1940">
        <f t="shared" si="60"/>
        <v>322.149</v>
      </c>
      <c r="G1940" s="4">
        <v>38.270768220034782</v>
      </c>
      <c r="H1940">
        <f t="shared" si="61"/>
        <v>1688.8890015501349</v>
      </c>
    </row>
    <row r="1941" spans="1:8" x14ac:dyDescent="0.25">
      <c r="A1941" s="3">
        <v>41813.833333333336</v>
      </c>
      <c r="B1941" s="2">
        <v>89.82</v>
      </c>
      <c r="C1941" s="2">
        <v>8.67</v>
      </c>
      <c r="D1941">
        <f t="shared" si="60"/>
        <v>778.73939999999993</v>
      </c>
      <c r="G1941" s="4">
        <v>38.267761699132855</v>
      </c>
      <c r="H1941">
        <f t="shared" si="61"/>
        <v>3437.210355816113</v>
      </c>
    </row>
    <row r="1942" spans="1:8" x14ac:dyDescent="0.25">
      <c r="A1942" s="3">
        <v>41813.875</v>
      </c>
      <c r="B1942" s="2">
        <v>40.450000000000003</v>
      </c>
      <c r="C1942" s="2">
        <v>6.89</v>
      </c>
      <c r="D1942">
        <f t="shared" si="60"/>
        <v>278.70050000000003</v>
      </c>
      <c r="G1942" s="4">
        <v>38.264757924124247</v>
      </c>
      <c r="H1942">
        <f t="shared" si="61"/>
        <v>1547.8094580308259</v>
      </c>
    </row>
    <row r="1943" spans="1:8" x14ac:dyDescent="0.25">
      <c r="A1943" s="3">
        <v>41813.916666666664</v>
      </c>
      <c r="B1943" s="2">
        <v>43.83</v>
      </c>
      <c r="C1943" s="2">
        <v>2.67</v>
      </c>
      <c r="D1943">
        <f t="shared" si="60"/>
        <v>117.02609999999999</v>
      </c>
      <c r="G1943" s="4">
        <v>38.261756907381255</v>
      </c>
      <c r="H1943">
        <f t="shared" si="61"/>
        <v>1677.0128052505204</v>
      </c>
    </row>
    <row r="1944" spans="1:8" x14ac:dyDescent="0.25">
      <c r="A1944" s="3">
        <v>41813.958333333336</v>
      </c>
      <c r="B1944" s="2">
        <v>76.95</v>
      </c>
      <c r="C1944" s="2">
        <v>2.76</v>
      </c>
      <c r="D1944">
        <f t="shared" si="60"/>
        <v>212.38200000000001</v>
      </c>
      <c r="G1944" s="4">
        <v>38.258758636095017</v>
      </c>
      <c r="H1944">
        <f t="shared" si="61"/>
        <v>2944.0114770475116</v>
      </c>
    </row>
    <row r="1945" spans="1:8" x14ac:dyDescent="0.25">
      <c r="A1945" s="1">
        <v>41814</v>
      </c>
      <c r="B1945" s="2">
        <v>9.1199999999999992</v>
      </c>
      <c r="C1945" s="2">
        <v>7.22</v>
      </c>
      <c r="D1945">
        <f t="shared" si="60"/>
        <v>65.846399999999988</v>
      </c>
      <c r="G1945" s="4">
        <v>38.255763117106525</v>
      </c>
      <c r="H1945">
        <f t="shared" si="61"/>
        <v>348.8925596280115</v>
      </c>
    </row>
    <row r="1946" spans="1:8" x14ac:dyDescent="0.25">
      <c r="A1946" s="3">
        <v>41814.041666666664</v>
      </c>
      <c r="B1946" s="2">
        <v>99.17</v>
      </c>
      <c r="C1946" s="2">
        <v>2.63</v>
      </c>
      <c r="D1946">
        <f t="shared" si="60"/>
        <v>260.81709999999998</v>
      </c>
      <c r="G1946" s="4">
        <v>38.25277035831472</v>
      </c>
      <c r="H1946">
        <f t="shared" si="61"/>
        <v>3793.5272364340708</v>
      </c>
    </row>
    <row r="1947" spans="1:8" x14ac:dyDescent="0.25">
      <c r="A1947" s="3">
        <v>41814.083333333336</v>
      </c>
      <c r="B1947" s="2">
        <v>74.16</v>
      </c>
      <c r="C1947" s="2">
        <v>6.74</v>
      </c>
      <c r="D1947">
        <f t="shared" si="60"/>
        <v>499.83839999999998</v>
      </c>
      <c r="G1947" s="4">
        <v>38.249780351646045</v>
      </c>
      <c r="H1947">
        <f t="shared" si="61"/>
        <v>2836.6037108780706</v>
      </c>
    </row>
    <row r="1948" spans="1:8" x14ac:dyDescent="0.25">
      <c r="A1948" s="3">
        <v>41814.125</v>
      </c>
      <c r="B1948" s="2">
        <v>31.84</v>
      </c>
      <c r="C1948" s="2">
        <v>3.25</v>
      </c>
      <c r="D1948">
        <f t="shared" si="60"/>
        <v>103.48</v>
      </c>
      <c r="G1948" s="4">
        <v>38.246793109560102</v>
      </c>
      <c r="H1948">
        <f t="shared" si="61"/>
        <v>1217.7778926083936</v>
      </c>
    </row>
    <row r="1949" spans="1:8" x14ac:dyDescent="0.25">
      <c r="A1949" s="3">
        <v>41814.166666666664</v>
      </c>
      <c r="B1949" s="2">
        <v>7.84</v>
      </c>
      <c r="C1949" s="2">
        <v>0.72</v>
      </c>
      <c r="D1949">
        <f t="shared" si="60"/>
        <v>5.6448</v>
      </c>
      <c r="G1949" s="4">
        <v>38.243808615123925</v>
      </c>
      <c r="H1949">
        <f t="shared" si="61"/>
        <v>299.83145954257157</v>
      </c>
    </row>
    <row r="1950" spans="1:8" x14ac:dyDescent="0.25">
      <c r="A1950" s="3">
        <v>41814.208333333336</v>
      </c>
      <c r="B1950" s="2">
        <v>39.229999999999997</v>
      </c>
      <c r="C1950" s="2">
        <v>7.45</v>
      </c>
      <c r="D1950">
        <f t="shared" si="60"/>
        <v>292.26349999999996</v>
      </c>
      <c r="G1950" s="4">
        <v>38.240826889743836</v>
      </c>
      <c r="H1950">
        <f t="shared" si="61"/>
        <v>1500.1876388846506</v>
      </c>
    </row>
    <row r="1951" spans="1:8" x14ac:dyDescent="0.25">
      <c r="A1951" s="3">
        <v>41814.25</v>
      </c>
      <c r="B1951" s="2">
        <v>72.5</v>
      </c>
      <c r="C1951" s="2">
        <v>3.69</v>
      </c>
      <c r="D1951">
        <f t="shared" si="60"/>
        <v>267.52499999999998</v>
      </c>
      <c r="G1951" s="4">
        <v>38.237847926840779</v>
      </c>
      <c r="H1951">
        <f t="shared" si="61"/>
        <v>2772.2439746959562</v>
      </c>
    </row>
    <row r="1952" spans="1:8" x14ac:dyDescent="0.25">
      <c r="A1952" s="3">
        <v>41814.291666666664</v>
      </c>
      <c r="B1952" s="2">
        <v>31.04</v>
      </c>
      <c r="C1952" s="2">
        <v>3.9</v>
      </c>
      <c r="D1952">
        <f t="shared" si="60"/>
        <v>121.056</v>
      </c>
      <c r="G1952" s="4">
        <v>38.23487172009763</v>
      </c>
      <c r="H1952">
        <f t="shared" si="61"/>
        <v>1186.8104181918304</v>
      </c>
    </row>
    <row r="1953" spans="1:8" x14ac:dyDescent="0.25">
      <c r="A1953" s="3">
        <v>41814.333333333336</v>
      </c>
      <c r="B1953" s="2">
        <v>87.57</v>
      </c>
      <c r="C1953" s="2">
        <v>3.35</v>
      </c>
      <c r="D1953">
        <f t="shared" si="60"/>
        <v>293.35949999999997</v>
      </c>
      <c r="G1953" s="4">
        <v>38.23189829276447</v>
      </c>
      <c r="H1953">
        <f t="shared" si="61"/>
        <v>3347.9673334973845</v>
      </c>
    </row>
    <row r="1954" spans="1:8" x14ac:dyDescent="0.25">
      <c r="A1954" s="3">
        <v>41814.375</v>
      </c>
      <c r="B1954" s="2">
        <v>9.17</v>
      </c>
      <c r="C1954" s="2">
        <v>4.6100000000000003</v>
      </c>
      <c r="D1954">
        <f t="shared" si="60"/>
        <v>42.273700000000005</v>
      </c>
      <c r="G1954" s="4">
        <v>38.228927619572829</v>
      </c>
      <c r="H1954">
        <f t="shared" si="61"/>
        <v>350.55926627148284</v>
      </c>
    </row>
    <row r="1955" spans="1:8" x14ac:dyDescent="0.25">
      <c r="A1955" s="3">
        <v>41814.416666666664</v>
      </c>
      <c r="B1955" s="2">
        <v>39.85</v>
      </c>
      <c r="C1955" s="2">
        <v>4.25</v>
      </c>
      <c r="D1955">
        <f t="shared" si="60"/>
        <v>169.36250000000001</v>
      </c>
      <c r="G1955" s="4">
        <v>38.225959721579763</v>
      </c>
      <c r="H1955">
        <f t="shared" si="61"/>
        <v>1523.3044949049536</v>
      </c>
    </row>
    <row r="1956" spans="1:8" x14ac:dyDescent="0.25">
      <c r="A1956" s="3">
        <v>41814.458333333336</v>
      </c>
      <c r="B1956" s="2">
        <v>24.03</v>
      </c>
      <c r="C1956" s="2">
        <v>2.91</v>
      </c>
      <c r="D1956">
        <f t="shared" si="60"/>
        <v>69.927300000000002</v>
      </c>
      <c r="G1956" s="4">
        <v>38.222994588082123</v>
      </c>
      <c r="H1956">
        <f t="shared" si="61"/>
        <v>918.49855995161352</v>
      </c>
    </row>
    <row r="1957" spans="1:8" x14ac:dyDescent="0.25">
      <c r="A1957" s="3">
        <v>41814.5</v>
      </c>
      <c r="B1957" s="2">
        <v>60.41</v>
      </c>
      <c r="C1957" s="2">
        <v>2.23</v>
      </c>
      <c r="D1957">
        <f t="shared" si="60"/>
        <v>134.71429999999998</v>
      </c>
      <c r="G1957" s="4">
        <v>38.220032227851988</v>
      </c>
      <c r="H1957">
        <f t="shared" si="61"/>
        <v>2308.8721468845383</v>
      </c>
    </row>
    <row r="1958" spans="1:8" x14ac:dyDescent="0.25">
      <c r="A1958" s="3">
        <v>41814.541666666664</v>
      </c>
      <c r="B1958" s="2">
        <v>50.2</v>
      </c>
      <c r="C1958" s="2">
        <v>0.93</v>
      </c>
      <c r="D1958">
        <f t="shared" si="60"/>
        <v>46.686000000000007</v>
      </c>
      <c r="G1958" s="4">
        <v>38.217072642645803</v>
      </c>
      <c r="H1958">
        <f t="shared" si="61"/>
        <v>1918.4970466608195</v>
      </c>
    </row>
    <row r="1959" spans="1:8" x14ac:dyDescent="0.25">
      <c r="A1959" s="3">
        <v>41814.583333333336</v>
      </c>
      <c r="B1959" s="2">
        <v>42.72</v>
      </c>
      <c r="C1959" s="2">
        <v>8.2899999999999991</v>
      </c>
      <c r="D1959">
        <f t="shared" si="60"/>
        <v>354.14879999999994</v>
      </c>
      <c r="G1959" s="4">
        <v>38.214115834831219</v>
      </c>
      <c r="H1959">
        <f t="shared" si="61"/>
        <v>1632.5070284639896</v>
      </c>
    </row>
    <row r="1960" spans="1:8" x14ac:dyDescent="0.25">
      <c r="A1960" s="3">
        <v>41814.625</v>
      </c>
      <c r="B1960" s="2">
        <v>24.15</v>
      </c>
      <c r="C1960" s="2">
        <v>7.63</v>
      </c>
      <c r="D1960">
        <f t="shared" si="60"/>
        <v>184.2645</v>
      </c>
      <c r="G1960" s="4">
        <v>38.211161795810781</v>
      </c>
      <c r="H1960">
        <f t="shared" si="61"/>
        <v>922.79955736883028</v>
      </c>
    </row>
    <row r="1961" spans="1:8" x14ac:dyDescent="0.25">
      <c r="A1961" s="3">
        <v>41814.666666666664</v>
      </c>
      <c r="B1961" s="2">
        <v>2.0299999999999998</v>
      </c>
      <c r="C1961" s="2">
        <v>3.4</v>
      </c>
      <c r="D1961">
        <f t="shared" si="60"/>
        <v>6.9019999999999992</v>
      </c>
      <c r="G1961" s="4">
        <v>38.208210538393352</v>
      </c>
      <c r="H1961">
        <f t="shared" si="61"/>
        <v>77.562667392938494</v>
      </c>
    </row>
    <row r="1962" spans="1:8" x14ac:dyDescent="0.25">
      <c r="A1962" s="3">
        <v>41814.708333333336</v>
      </c>
      <c r="B1962" s="2">
        <v>12.72</v>
      </c>
      <c r="C1962" s="2">
        <v>9.94</v>
      </c>
      <c r="D1962">
        <f t="shared" si="60"/>
        <v>126.43680000000001</v>
      </c>
      <c r="G1962" s="4">
        <v>38.205262058192908</v>
      </c>
      <c r="H1962">
        <f t="shared" si="61"/>
        <v>485.97093338021381</v>
      </c>
    </row>
    <row r="1963" spans="1:8" x14ac:dyDescent="0.25">
      <c r="A1963" s="3">
        <v>41814.75</v>
      </c>
      <c r="B1963" s="2">
        <v>91.53</v>
      </c>
      <c r="C1963" s="2">
        <v>8.57</v>
      </c>
      <c r="D1963">
        <f t="shared" si="60"/>
        <v>784.41210000000001</v>
      </c>
      <c r="G1963" s="4">
        <v>38.202316357402452</v>
      </c>
      <c r="H1963">
        <f t="shared" si="61"/>
        <v>3496.6580161930465</v>
      </c>
    </row>
    <row r="1964" spans="1:8" x14ac:dyDescent="0.25">
      <c r="A1964" s="3">
        <v>41814.791666666664</v>
      </c>
      <c r="B1964" s="2">
        <v>8.7200000000000006</v>
      </c>
      <c r="C1964" s="2">
        <v>1.96</v>
      </c>
      <c r="D1964">
        <f t="shared" si="60"/>
        <v>17.091200000000001</v>
      </c>
      <c r="G1964" s="4">
        <v>38.199373442339109</v>
      </c>
      <c r="H1964">
        <f t="shared" si="61"/>
        <v>333.09853641719707</v>
      </c>
    </row>
    <row r="1965" spans="1:8" x14ac:dyDescent="0.25">
      <c r="A1965" s="3">
        <v>41814.833333333336</v>
      </c>
      <c r="B1965" s="2">
        <v>21.32</v>
      </c>
      <c r="C1965" s="2">
        <v>6.69</v>
      </c>
      <c r="D1965">
        <f t="shared" si="60"/>
        <v>142.63080000000002</v>
      </c>
      <c r="G1965" s="4">
        <v>38.196433306685762</v>
      </c>
      <c r="H1965">
        <f t="shared" si="61"/>
        <v>814.3479580985404</v>
      </c>
    </row>
    <row r="1966" spans="1:8" x14ac:dyDescent="0.25">
      <c r="A1966" s="3">
        <v>41814.875</v>
      </c>
      <c r="B1966" s="2">
        <v>11.63</v>
      </c>
      <c r="C1966" s="2">
        <v>6.34</v>
      </c>
      <c r="D1966">
        <f t="shared" si="60"/>
        <v>73.734200000000001</v>
      </c>
      <c r="G1966" s="4">
        <v>38.193495956846839</v>
      </c>
      <c r="H1966">
        <f t="shared" si="61"/>
        <v>444.19035797812876</v>
      </c>
    </row>
    <row r="1967" spans="1:8" x14ac:dyDescent="0.25">
      <c r="A1967" s="3">
        <v>41814.916666666664</v>
      </c>
      <c r="B1967" s="2">
        <v>22.46</v>
      </c>
      <c r="C1967" s="2">
        <v>0.47</v>
      </c>
      <c r="D1967">
        <f t="shared" si="60"/>
        <v>10.5562</v>
      </c>
      <c r="G1967" s="4">
        <v>38.190561398877527</v>
      </c>
      <c r="H1967">
        <f t="shared" si="61"/>
        <v>857.76000901878933</v>
      </c>
    </row>
    <row r="1968" spans="1:8" x14ac:dyDescent="0.25">
      <c r="A1968" s="3">
        <v>41814.958333333336</v>
      </c>
      <c r="B1968" s="2">
        <v>60.96</v>
      </c>
      <c r="C1968" s="2">
        <v>8.34</v>
      </c>
      <c r="D1968">
        <f t="shared" si="60"/>
        <v>508.40640000000002</v>
      </c>
      <c r="G1968" s="4">
        <v>38.187629618299816</v>
      </c>
      <c r="H1968">
        <f t="shared" si="61"/>
        <v>2327.9179015315567</v>
      </c>
    </row>
    <row r="1969" spans="1:8" x14ac:dyDescent="0.25">
      <c r="A1969" s="1">
        <v>41815</v>
      </c>
      <c r="B1969" s="2">
        <v>6.13</v>
      </c>
      <c r="C1969" s="2">
        <v>5.99</v>
      </c>
      <c r="D1969">
        <f t="shared" si="60"/>
        <v>36.718699999999998</v>
      </c>
      <c r="G1969" s="4">
        <v>38.184700634065059</v>
      </c>
      <c r="H1969">
        <f t="shared" si="61"/>
        <v>234.07221488681881</v>
      </c>
    </row>
    <row r="1970" spans="1:8" x14ac:dyDescent="0.25">
      <c r="A1970" s="3">
        <v>41815.041666666664</v>
      </c>
      <c r="B1970" s="2">
        <v>24.97</v>
      </c>
      <c r="C1970" s="2">
        <v>4.3</v>
      </c>
      <c r="D1970">
        <f t="shared" si="60"/>
        <v>107.371</v>
      </c>
      <c r="G1970" s="4">
        <v>38.181774435470111</v>
      </c>
      <c r="H1970">
        <f t="shared" si="61"/>
        <v>953.39890765368864</v>
      </c>
    </row>
    <row r="1971" spans="1:8" x14ac:dyDescent="0.25">
      <c r="A1971" s="3">
        <v>41815.083333333336</v>
      </c>
      <c r="B1971" s="2">
        <v>94.83</v>
      </c>
      <c r="C1971" s="2">
        <v>2.61</v>
      </c>
      <c r="D1971">
        <f t="shared" si="60"/>
        <v>247.50629999999998</v>
      </c>
      <c r="G1971" s="4">
        <v>38.178851039535232</v>
      </c>
      <c r="H1971">
        <f t="shared" si="61"/>
        <v>3620.5004440791258</v>
      </c>
    </row>
    <row r="1972" spans="1:8" x14ac:dyDescent="0.25">
      <c r="A1972" s="3">
        <v>41815.125</v>
      </c>
      <c r="B1972" s="2">
        <v>22.97</v>
      </c>
      <c r="C1972" s="2">
        <v>4.8899999999999997</v>
      </c>
      <c r="D1972">
        <f t="shared" si="60"/>
        <v>112.32329999999999</v>
      </c>
      <c r="G1972" s="4">
        <v>38.175930427134453</v>
      </c>
      <c r="H1972">
        <f t="shared" si="61"/>
        <v>876.90112191127832</v>
      </c>
    </row>
    <row r="1973" spans="1:8" x14ac:dyDescent="0.25">
      <c r="A1973" s="3">
        <v>41815.166666666664</v>
      </c>
      <c r="B1973" s="2">
        <v>74.55</v>
      </c>
      <c r="C1973" s="2">
        <v>7.94</v>
      </c>
      <c r="D1973">
        <f t="shared" si="60"/>
        <v>591.92700000000002</v>
      </c>
      <c r="G1973" s="4">
        <v>38.173012608883617</v>
      </c>
      <c r="H1973">
        <f t="shared" si="61"/>
        <v>2845.7980899922736</v>
      </c>
    </row>
    <row r="1974" spans="1:8" x14ac:dyDescent="0.25">
      <c r="A1974" s="3">
        <v>41815.208333333336</v>
      </c>
      <c r="B1974" s="2">
        <v>30.67</v>
      </c>
      <c r="C1974" s="2">
        <v>4.0999999999999996</v>
      </c>
      <c r="D1974">
        <f t="shared" si="60"/>
        <v>125.747</v>
      </c>
      <c r="G1974" s="4">
        <v>38.170097599784597</v>
      </c>
      <c r="H1974">
        <f t="shared" si="61"/>
        <v>1170.6768933853937</v>
      </c>
    </row>
    <row r="1975" spans="1:8" x14ac:dyDescent="0.25">
      <c r="A1975" s="3">
        <v>41815.25</v>
      </c>
      <c r="B1975" s="2">
        <v>99.52</v>
      </c>
      <c r="C1975" s="2">
        <v>7.41</v>
      </c>
      <c r="D1975">
        <f t="shared" si="60"/>
        <v>737.44319999999993</v>
      </c>
      <c r="G1975" s="4">
        <v>38.167185376150755</v>
      </c>
      <c r="H1975">
        <f t="shared" si="61"/>
        <v>3798.3982886345229</v>
      </c>
    </row>
    <row r="1976" spans="1:8" x14ac:dyDescent="0.25">
      <c r="A1976" s="3">
        <v>41815.291666666664</v>
      </c>
      <c r="B1976" s="2">
        <v>74.64</v>
      </c>
      <c r="C1976" s="2">
        <v>4.5599999999999996</v>
      </c>
      <c r="D1976">
        <f t="shared" si="60"/>
        <v>340.35839999999996</v>
      </c>
      <c r="G1976" s="4">
        <v>38.164275955177004</v>
      </c>
      <c r="H1976">
        <f t="shared" si="61"/>
        <v>2848.5815572944116</v>
      </c>
    </row>
    <row r="1977" spans="1:8" x14ac:dyDescent="0.25">
      <c r="A1977" s="3">
        <v>41815.333333333336</v>
      </c>
      <c r="B1977" s="2">
        <v>33.65</v>
      </c>
      <c r="C1977" s="2">
        <v>7.49</v>
      </c>
      <c r="D1977">
        <f t="shared" si="60"/>
        <v>252.0385</v>
      </c>
      <c r="G1977" s="4">
        <v>38.161369343180439</v>
      </c>
      <c r="H1977">
        <f t="shared" si="61"/>
        <v>1284.1300783980216</v>
      </c>
    </row>
    <row r="1978" spans="1:8" x14ac:dyDescent="0.25">
      <c r="A1978" s="3">
        <v>41815.375</v>
      </c>
      <c r="B1978" s="2">
        <v>3.9</v>
      </c>
      <c r="C1978" s="2">
        <v>5.93</v>
      </c>
      <c r="D1978">
        <f t="shared" si="60"/>
        <v>23.126999999999999</v>
      </c>
      <c r="G1978" s="4">
        <v>38.158465521122402</v>
      </c>
      <c r="H1978">
        <f t="shared" si="61"/>
        <v>148.81801553237736</v>
      </c>
    </row>
    <row r="1979" spans="1:8" x14ac:dyDescent="0.25">
      <c r="A1979" s="3">
        <v>41815.416666666664</v>
      </c>
      <c r="B1979" s="2">
        <v>90.39</v>
      </c>
      <c r="C1979" s="2">
        <v>0.19</v>
      </c>
      <c r="D1979">
        <f t="shared" si="60"/>
        <v>17.174099999999999</v>
      </c>
      <c r="G1979" s="4">
        <v>38.155564512165668</v>
      </c>
      <c r="H1979">
        <f t="shared" si="61"/>
        <v>3448.8814762546549</v>
      </c>
    </row>
    <row r="1980" spans="1:8" x14ac:dyDescent="0.25">
      <c r="A1980" s="3">
        <v>41815.458333333336</v>
      </c>
      <c r="B1980" s="2">
        <v>97.56</v>
      </c>
      <c r="C1980" s="2">
        <v>5.05</v>
      </c>
      <c r="D1980">
        <f t="shared" si="60"/>
        <v>492.678</v>
      </c>
      <c r="G1980" s="4">
        <v>38.152666305869012</v>
      </c>
      <c r="H1980">
        <f t="shared" si="61"/>
        <v>3722.174124800581</v>
      </c>
    </row>
    <row r="1981" spans="1:8" x14ac:dyDescent="0.25">
      <c r="A1981" s="3">
        <v>41815.5</v>
      </c>
      <c r="B1981" s="2">
        <v>46.88</v>
      </c>
      <c r="C1981" s="2">
        <v>1.63</v>
      </c>
      <c r="D1981">
        <f t="shared" si="60"/>
        <v>76.414400000000001</v>
      </c>
      <c r="G1981" s="4">
        <v>38.149770904250829</v>
      </c>
      <c r="H1981">
        <f t="shared" si="61"/>
        <v>1788.4612599912789</v>
      </c>
    </row>
    <row r="1982" spans="1:8" x14ac:dyDescent="0.25">
      <c r="A1982" s="3">
        <v>41815.541666666664</v>
      </c>
      <c r="B1982" s="2">
        <v>88.06</v>
      </c>
      <c r="C1982" s="2">
        <v>9.11</v>
      </c>
      <c r="D1982">
        <f t="shared" si="60"/>
        <v>802.22659999999996</v>
      </c>
      <c r="G1982" s="4">
        <v>38.146878317839651</v>
      </c>
      <c r="H1982">
        <f t="shared" si="61"/>
        <v>3359.2141046689599</v>
      </c>
    </row>
    <row r="1983" spans="1:8" x14ac:dyDescent="0.25">
      <c r="A1983" s="3">
        <v>41815.583333333336</v>
      </c>
      <c r="B1983" s="2">
        <v>11.84</v>
      </c>
      <c r="C1983" s="2">
        <v>0</v>
      </c>
      <c r="D1983">
        <f t="shared" si="60"/>
        <v>0</v>
      </c>
      <c r="G1983" s="4">
        <v>38.143988536281576</v>
      </c>
      <c r="H1983">
        <f t="shared" si="61"/>
        <v>451.62482426957388</v>
      </c>
    </row>
    <row r="1984" spans="1:8" x14ac:dyDescent="0.25">
      <c r="A1984" s="3">
        <v>41815.625</v>
      </c>
      <c r="B1984" s="2">
        <v>4.95</v>
      </c>
      <c r="C1984" s="2">
        <v>8.68</v>
      </c>
      <c r="D1984">
        <f t="shared" si="60"/>
        <v>42.966000000000001</v>
      </c>
      <c r="G1984" s="4">
        <v>38.141101563438752</v>
      </c>
      <c r="H1984">
        <f t="shared" si="61"/>
        <v>188.79845273902183</v>
      </c>
    </row>
    <row r="1985" spans="1:8" x14ac:dyDescent="0.25">
      <c r="A1985" s="3">
        <v>41815.666666666664</v>
      </c>
      <c r="B1985" s="2">
        <v>31.69</v>
      </c>
      <c r="C1985" s="2">
        <v>9.5500000000000007</v>
      </c>
      <c r="D1985">
        <f t="shared" si="60"/>
        <v>302.63950000000006</v>
      </c>
      <c r="G1985" s="4">
        <v>38.138217408170583</v>
      </c>
      <c r="H1985">
        <f t="shared" si="61"/>
        <v>1208.6001096649259</v>
      </c>
    </row>
    <row r="1986" spans="1:8" x14ac:dyDescent="0.25">
      <c r="A1986" s="3">
        <v>41815.708333333336</v>
      </c>
      <c r="B1986" s="2">
        <v>42.05</v>
      </c>
      <c r="C1986" s="2">
        <v>9.01</v>
      </c>
      <c r="D1986">
        <f t="shared" ref="D1986:D2049" si="62">B1986*C1986</f>
        <v>378.87049999999999</v>
      </c>
      <c r="G1986" s="4">
        <v>38.135336070040509</v>
      </c>
      <c r="H1986">
        <f t="shared" ref="H1986:H2049" si="63">B1986*G1986</f>
        <v>1603.5908817452032</v>
      </c>
    </row>
    <row r="1987" spans="1:8" x14ac:dyDescent="0.25">
      <c r="A1987" s="3">
        <v>41815.75</v>
      </c>
      <c r="B1987" s="2">
        <v>63.13</v>
      </c>
      <c r="C1987" s="2">
        <v>5.0999999999999996</v>
      </c>
      <c r="D1987">
        <f t="shared" si="62"/>
        <v>321.96299999999997</v>
      </c>
      <c r="G1987" s="4">
        <v>38.132457536763525</v>
      </c>
      <c r="H1987">
        <f t="shared" si="63"/>
        <v>2407.3020442958814</v>
      </c>
    </row>
    <row r="1988" spans="1:8" x14ac:dyDescent="0.25">
      <c r="A1988" s="3">
        <v>41815.791666666664</v>
      </c>
      <c r="B1988" s="2">
        <v>42.44</v>
      </c>
      <c r="C1988" s="2">
        <v>2.2200000000000002</v>
      </c>
      <c r="D1988">
        <f t="shared" si="62"/>
        <v>94.216800000000006</v>
      </c>
      <c r="G1988" s="4">
        <v>38.12958183352081</v>
      </c>
      <c r="H1988">
        <f t="shared" si="63"/>
        <v>1618.219453014623</v>
      </c>
    </row>
    <row r="1989" spans="1:8" x14ac:dyDescent="0.25">
      <c r="A1989" s="3">
        <v>41815.833333333336</v>
      </c>
      <c r="B1989" s="2">
        <v>96.22</v>
      </c>
      <c r="C1989" s="2">
        <v>7.27</v>
      </c>
      <c r="D1989">
        <f t="shared" si="62"/>
        <v>699.51939999999991</v>
      </c>
      <c r="G1989" s="4">
        <v>38.12670894329208</v>
      </c>
      <c r="H1989">
        <f t="shared" si="63"/>
        <v>3668.5519345235639</v>
      </c>
    </row>
    <row r="1990" spans="1:8" x14ac:dyDescent="0.25">
      <c r="A1990" s="3">
        <v>41815.875</v>
      </c>
      <c r="B1990" s="2">
        <v>64.87</v>
      </c>
      <c r="C1990" s="2">
        <v>7.23</v>
      </c>
      <c r="D1990">
        <f t="shared" si="62"/>
        <v>469.01010000000008</v>
      </c>
      <c r="G1990" s="4">
        <v>38.123838868532289</v>
      </c>
      <c r="H1990">
        <f t="shared" si="63"/>
        <v>2473.09342740169</v>
      </c>
    </row>
    <row r="1991" spans="1:8" x14ac:dyDescent="0.25">
      <c r="A1991" s="3">
        <v>41815.916666666664</v>
      </c>
      <c r="B1991" s="2">
        <v>29.92</v>
      </c>
      <c r="C1991" s="2">
        <v>5.08</v>
      </c>
      <c r="D1991">
        <f t="shared" si="62"/>
        <v>151.99360000000001</v>
      </c>
      <c r="G1991" s="4">
        <v>38.120971621351813</v>
      </c>
      <c r="H1991">
        <f t="shared" si="63"/>
        <v>1140.5794709108463</v>
      </c>
    </row>
    <row r="1992" spans="1:8" x14ac:dyDescent="0.25">
      <c r="A1992" s="3">
        <v>41815.958333333336</v>
      </c>
      <c r="B1992" s="2">
        <v>87.04</v>
      </c>
      <c r="C1992" s="2">
        <v>8.51</v>
      </c>
      <c r="D1992">
        <f t="shared" si="62"/>
        <v>740.71040000000005</v>
      </c>
      <c r="G1992" s="4">
        <v>38.118107196044711</v>
      </c>
      <c r="H1992">
        <f t="shared" si="63"/>
        <v>3317.800050343732</v>
      </c>
    </row>
    <row r="1993" spans="1:8" x14ac:dyDescent="0.25">
      <c r="A1993" s="1">
        <v>41816</v>
      </c>
      <c r="B1993" s="2">
        <v>44.74</v>
      </c>
      <c r="C1993" s="2">
        <v>2.37</v>
      </c>
      <c r="D1993">
        <f t="shared" si="62"/>
        <v>106.03380000000001</v>
      </c>
      <c r="G1993" s="4">
        <v>38.115245594280125</v>
      </c>
      <c r="H1993">
        <f t="shared" si="63"/>
        <v>1705.2760878880929</v>
      </c>
    </row>
    <row r="1994" spans="1:8" x14ac:dyDescent="0.25">
      <c r="A1994" s="3">
        <v>41816.041666666664</v>
      </c>
      <c r="B1994" s="2">
        <v>56.16</v>
      </c>
      <c r="C1994" s="2">
        <v>6.2</v>
      </c>
      <c r="D1994">
        <f t="shared" si="62"/>
        <v>348.19200000000001</v>
      </c>
      <c r="G1994" s="4">
        <v>38.112386816232693</v>
      </c>
      <c r="H1994">
        <f t="shared" si="63"/>
        <v>2140.391643599628</v>
      </c>
    </row>
    <row r="1995" spans="1:8" x14ac:dyDescent="0.25">
      <c r="A1995" s="3">
        <v>41816.083333333336</v>
      </c>
      <c r="B1995" s="2">
        <v>23.99</v>
      </c>
      <c r="C1995" s="2">
        <v>6.28</v>
      </c>
      <c r="D1995">
        <f t="shared" si="62"/>
        <v>150.65719999999999</v>
      </c>
      <c r="G1995" s="4">
        <v>38.10953087462395</v>
      </c>
      <c r="H1995">
        <f t="shared" si="63"/>
        <v>914.24764568222849</v>
      </c>
    </row>
    <row r="1996" spans="1:8" x14ac:dyDescent="0.25">
      <c r="A1996" s="3">
        <v>41816.125</v>
      </c>
      <c r="B1996" s="2">
        <v>12.19</v>
      </c>
      <c r="C1996" s="2">
        <v>0.77</v>
      </c>
      <c r="D1996">
        <f t="shared" si="62"/>
        <v>9.3863000000000003</v>
      </c>
      <c r="G1996" s="4">
        <v>38.106677750153302</v>
      </c>
      <c r="H1996">
        <f t="shared" si="63"/>
        <v>464.52040177436874</v>
      </c>
    </row>
    <row r="1997" spans="1:8" x14ac:dyDescent="0.25">
      <c r="A1997" s="3">
        <v>41816.166666666664</v>
      </c>
      <c r="B1997" s="2">
        <v>96.37</v>
      </c>
      <c r="C1997" s="2">
        <v>6.18</v>
      </c>
      <c r="D1997">
        <f t="shared" si="62"/>
        <v>595.56659999999999</v>
      </c>
      <c r="G1997" s="4">
        <v>38.103827460102949</v>
      </c>
      <c r="H1997">
        <f t="shared" si="63"/>
        <v>3672.0658523301213</v>
      </c>
    </row>
    <row r="1998" spans="1:8" x14ac:dyDescent="0.25">
      <c r="A1998" s="3">
        <v>41816.208333333336</v>
      </c>
      <c r="B1998" s="2">
        <v>8.9600000000000009</v>
      </c>
      <c r="C1998" s="2">
        <v>5.04</v>
      </c>
      <c r="D1998">
        <f t="shared" si="62"/>
        <v>45.158400000000007</v>
      </c>
      <c r="G1998" s="4">
        <v>38.100980008422383</v>
      </c>
      <c r="H1998">
        <f t="shared" si="63"/>
        <v>341.38478087546457</v>
      </c>
    </row>
    <row r="1999" spans="1:8" x14ac:dyDescent="0.25">
      <c r="A1999" s="3">
        <v>41816.25</v>
      </c>
      <c r="B1999" s="2">
        <v>19.72</v>
      </c>
      <c r="C1999" s="2">
        <v>1.82</v>
      </c>
      <c r="D1999">
        <f t="shared" si="62"/>
        <v>35.8904</v>
      </c>
      <c r="G1999" s="4">
        <v>38.098135384670371</v>
      </c>
      <c r="H1999">
        <f t="shared" si="63"/>
        <v>751.29522978569969</v>
      </c>
    </row>
    <row r="2000" spans="1:8" x14ac:dyDescent="0.25">
      <c r="A2000" s="3">
        <v>41816.291666666664</v>
      </c>
      <c r="B2000" s="2">
        <v>0.12</v>
      </c>
      <c r="C2000" s="2">
        <v>4.9000000000000004</v>
      </c>
      <c r="D2000">
        <f t="shared" si="62"/>
        <v>0.58799999999999997</v>
      </c>
      <c r="G2000" s="4">
        <v>38.095293588846907</v>
      </c>
      <c r="H2000">
        <f t="shared" si="63"/>
        <v>4.5714352306616286</v>
      </c>
    </row>
    <row r="2001" spans="1:8" x14ac:dyDescent="0.25">
      <c r="A2001" s="3">
        <v>41816.333333333336</v>
      </c>
      <c r="B2001" s="2">
        <v>44.37</v>
      </c>
      <c r="C2001" s="2">
        <v>6.12</v>
      </c>
      <c r="D2001">
        <f t="shared" si="62"/>
        <v>271.5444</v>
      </c>
      <c r="G2001" s="4">
        <v>38.092454642009081</v>
      </c>
      <c r="H2001">
        <f t="shared" si="63"/>
        <v>1690.1622124659427</v>
      </c>
    </row>
    <row r="2002" spans="1:8" x14ac:dyDescent="0.25">
      <c r="A2002" s="3">
        <v>41816.375</v>
      </c>
      <c r="B2002" s="2">
        <v>99.56</v>
      </c>
      <c r="C2002" s="2">
        <v>8.85</v>
      </c>
      <c r="D2002">
        <f t="shared" si="62"/>
        <v>881.10599999999999</v>
      </c>
      <c r="G2002" s="4">
        <v>38.089618520819478</v>
      </c>
      <c r="H2002">
        <f t="shared" si="63"/>
        <v>3792.2024199327875</v>
      </c>
    </row>
    <row r="2003" spans="1:8" x14ac:dyDescent="0.25">
      <c r="A2003" s="3">
        <v>41816.416666666664</v>
      </c>
      <c r="B2003" s="2">
        <v>43.97</v>
      </c>
      <c r="C2003" s="2">
        <v>7.64</v>
      </c>
      <c r="D2003">
        <f t="shared" si="62"/>
        <v>335.93079999999998</v>
      </c>
      <c r="G2003" s="4">
        <v>38.086785246771733</v>
      </c>
      <c r="H2003">
        <f t="shared" si="63"/>
        <v>1674.6759473005529</v>
      </c>
    </row>
    <row r="2004" spans="1:8" x14ac:dyDescent="0.25">
      <c r="A2004" s="3">
        <v>41816.458333333336</v>
      </c>
      <c r="B2004" s="2">
        <v>54.24</v>
      </c>
      <c r="C2004" s="2">
        <v>2.5099999999999998</v>
      </c>
      <c r="D2004">
        <f t="shared" si="62"/>
        <v>136.14239999999998</v>
      </c>
      <c r="G2004" s="4">
        <v>38.083954810919138</v>
      </c>
      <c r="H2004">
        <f t="shared" si="63"/>
        <v>2065.673708944254</v>
      </c>
    </row>
    <row r="2005" spans="1:8" x14ac:dyDescent="0.25">
      <c r="A2005" s="3">
        <v>41816.5</v>
      </c>
      <c r="B2005" s="2">
        <v>47.53</v>
      </c>
      <c r="C2005" s="2">
        <v>9.94</v>
      </c>
      <c r="D2005">
        <f t="shared" si="62"/>
        <v>472.44819999999999</v>
      </c>
      <c r="G2005" s="4">
        <v>38.081127213785571</v>
      </c>
      <c r="H2005">
        <f t="shared" si="63"/>
        <v>1809.9959764712282</v>
      </c>
    </row>
    <row r="2006" spans="1:8" x14ac:dyDescent="0.25">
      <c r="A2006" s="3">
        <v>41816.541666666664</v>
      </c>
      <c r="B2006" s="2">
        <v>49.56</v>
      </c>
      <c r="C2006" s="2">
        <v>7</v>
      </c>
      <c r="D2006">
        <f t="shared" si="62"/>
        <v>346.92</v>
      </c>
      <c r="G2006" s="4">
        <v>38.078302465463004</v>
      </c>
      <c r="H2006">
        <f t="shared" si="63"/>
        <v>1887.1606701883466</v>
      </c>
    </row>
    <row r="2007" spans="1:8" x14ac:dyDescent="0.25">
      <c r="A2007" s="3">
        <v>41816.583333333336</v>
      </c>
      <c r="B2007" s="2">
        <v>37.79</v>
      </c>
      <c r="C2007" s="2">
        <v>9.7799999999999994</v>
      </c>
      <c r="D2007">
        <f t="shared" si="62"/>
        <v>369.58619999999996</v>
      </c>
      <c r="G2007" s="4">
        <v>38.07548055770323</v>
      </c>
      <c r="H2007">
        <f t="shared" si="63"/>
        <v>1438.872410275605</v>
      </c>
    </row>
    <row r="2008" spans="1:8" x14ac:dyDescent="0.25">
      <c r="A2008" s="3">
        <v>41816.625</v>
      </c>
      <c r="B2008" s="2">
        <v>39.19</v>
      </c>
      <c r="C2008" s="2">
        <v>5.28</v>
      </c>
      <c r="D2008">
        <f t="shared" si="62"/>
        <v>206.92320000000001</v>
      </c>
      <c r="G2008" s="4">
        <v>38.072661494717678</v>
      </c>
      <c r="H2008">
        <f t="shared" si="63"/>
        <v>1492.0676039779858</v>
      </c>
    </row>
    <row r="2009" spans="1:8" x14ac:dyDescent="0.25">
      <c r="A2009" s="3">
        <v>41816.666666666664</v>
      </c>
      <c r="B2009" s="2">
        <v>81.39</v>
      </c>
      <c r="C2009" s="2">
        <v>3.84</v>
      </c>
      <c r="D2009">
        <f t="shared" si="62"/>
        <v>312.5376</v>
      </c>
      <c r="G2009" s="4">
        <v>38.06984528501647</v>
      </c>
      <c r="H2009">
        <f t="shared" si="63"/>
        <v>3098.5047077474906</v>
      </c>
    </row>
    <row r="2010" spans="1:8" x14ac:dyDescent="0.25">
      <c r="A2010" s="3">
        <v>41816.708333333336</v>
      </c>
      <c r="B2010" s="2">
        <v>46.45</v>
      </c>
      <c r="C2010" s="2">
        <v>1.7</v>
      </c>
      <c r="D2010">
        <f t="shared" si="62"/>
        <v>78.965000000000003</v>
      </c>
      <c r="G2010" s="4">
        <v>38.067031915790743</v>
      </c>
      <c r="H2010">
        <f t="shared" si="63"/>
        <v>1768.21363248848</v>
      </c>
    </row>
    <row r="2011" spans="1:8" x14ac:dyDescent="0.25">
      <c r="A2011" s="3">
        <v>41816.75</v>
      </c>
      <c r="B2011" s="2">
        <v>95.43</v>
      </c>
      <c r="C2011" s="2">
        <v>1.61</v>
      </c>
      <c r="D2011">
        <f t="shared" si="62"/>
        <v>153.64230000000003</v>
      </c>
      <c r="G2011" s="4">
        <v>38.0642214041481</v>
      </c>
      <c r="H2011">
        <f t="shared" si="63"/>
        <v>3632.4686485978536</v>
      </c>
    </row>
    <row r="2012" spans="1:8" x14ac:dyDescent="0.25">
      <c r="A2012" s="3">
        <v>41816.791666666664</v>
      </c>
      <c r="B2012" s="2">
        <v>53.48</v>
      </c>
      <c r="C2012" s="2">
        <v>0.3</v>
      </c>
      <c r="D2012">
        <f t="shared" si="62"/>
        <v>16.043999999999997</v>
      </c>
      <c r="G2012" s="4">
        <v>38.061413741229138</v>
      </c>
      <c r="H2012">
        <f t="shared" si="63"/>
        <v>2035.5244068809343</v>
      </c>
    </row>
    <row r="2013" spans="1:8" x14ac:dyDescent="0.25">
      <c r="A2013" s="3">
        <v>41816.833333333336</v>
      </c>
      <c r="B2013" s="2">
        <v>95.92</v>
      </c>
      <c r="C2013" s="2">
        <v>6.18</v>
      </c>
      <c r="D2013">
        <f t="shared" si="62"/>
        <v>592.78559999999993</v>
      </c>
      <c r="G2013" s="4">
        <v>38.058608931769157</v>
      </c>
      <c r="H2013">
        <f t="shared" si="63"/>
        <v>3650.5817687352978</v>
      </c>
    </row>
    <row r="2014" spans="1:8" x14ac:dyDescent="0.25">
      <c r="A2014" s="3">
        <v>41816.875</v>
      </c>
      <c r="B2014" s="2">
        <v>21.56</v>
      </c>
      <c r="C2014" s="2">
        <v>5.49</v>
      </c>
      <c r="D2014">
        <f t="shared" si="62"/>
        <v>118.3644</v>
      </c>
      <c r="G2014" s="4">
        <v>38.055806977524597</v>
      </c>
      <c r="H2014">
        <f t="shared" si="63"/>
        <v>820.48319843543027</v>
      </c>
    </row>
    <row r="2015" spans="1:8" x14ac:dyDescent="0.25">
      <c r="A2015" s="3">
        <v>41816.916666666664</v>
      </c>
      <c r="B2015" s="2">
        <v>82.55</v>
      </c>
      <c r="C2015" s="2">
        <v>8.98</v>
      </c>
      <c r="D2015">
        <f t="shared" si="62"/>
        <v>741.29899999999998</v>
      </c>
      <c r="G2015" s="4">
        <v>38.053007876477089</v>
      </c>
      <c r="H2015">
        <f t="shared" si="63"/>
        <v>3141.2758002031837</v>
      </c>
    </row>
    <row r="2016" spans="1:8" x14ac:dyDescent="0.25">
      <c r="A2016" s="3">
        <v>41816.958333333336</v>
      </c>
      <c r="B2016" s="2">
        <v>27.36</v>
      </c>
      <c r="C2016" s="2">
        <v>3.94</v>
      </c>
      <c r="D2016">
        <f t="shared" si="62"/>
        <v>107.7984</v>
      </c>
      <c r="G2016" s="4">
        <v>38.050211641435475</v>
      </c>
      <c r="H2016">
        <f t="shared" si="63"/>
        <v>1041.0537905096746</v>
      </c>
    </row>
    <row r="2017" spans="1:8" x14ac:dyDescent="0.25">
      <c r="A2017" s="1">
        <v>41817</v>
      </c>
      <c r="B2017" s="2">
        <v>0.87</v>
      </c>
      <c r="C2017" s="2">
        <v>4.28</v>
      </c>
      <c r="D2017">
        <f t="shared" si="62"/>
        <v>3.7236000000000002</v>
      </c>
      <c r="G2017" s="4">
        <v>38.047418253099153</v>
      </c>
      <c r="H2017">
        <f t="shared" si="63"/>
        <v>33.101253880196261</v>
      </c>
    </row>
    <row r="2018" spans="1:8" x14ac:dyDescent="0.25">
      <c r="A2018" s="3">
        <v>41817.041666666664</v>
      </c>
      <c r="B2018" s="2">
        <v>51.23</v>
      </c>
      <c r="C2018" s="2">
        <v>4.79</v>
      </c>
      <c r="D2018">
        <f t="shared" si="62"/>
        <v>245.39169999999999</v>
      </c>
      <c r="G2018" s="4">
        <v>38.044627736998535</v>
      </c>
      <c r="H2018">
        <f t="shared" si="63"/>
        <v>1949.0262789664348</v>
      </c>
    </row>
    <row r="2019" spans="1:8" x14ac:dyDescent="0.25">
      <c r="A2019" s="3">
        <v>41817.083333333336</v>
      </c>
      <c r="B2019" s="2">
        <v>34.69</v>
      </c>
      <c r="C2019" s="2">
        <v>3.24</v>
      </c>
      <c r="D2019">
        <f t="shared" si="62"/>
        <v>112.3956</v>
      </c>
      <c r="G2019" s="4">
        <v>38.041840072076567</v>
      </c>
      <c r="H2019">
        <f t="shared" si="63"/>
        <v>1319.671432100336</v>
      </c>
    </row>
    <row r="2020" spans="1:8" x14ac:dyDescent="0.25">
      <c r="A2020" s="3">
        <v>41817.125</v>
      </c>
      <c r="B2020" s="2">
        <v>9.02</v>
      </c>
      <c r="C2020" s="2">
        <v>8.43</v>
      </c>
      <c r="D2020">
        <f t="shared" si="62"/>
        <v>76.038599999999988</v>
      </c>
      <c r="G2020" s="4">
        <v>38.039055279303</v>
      </c>
      <c r="H2020">
        <f t="shared" si="63"/>
        <v>343.11227861931303</v>
      </c>
    </row>
    <row r="2021" spans="1:8" x14ac:dyDescent="0.25">
      <c r="A2021" s="3">
        <v>41817.166666666664</v>
      </c>
      <c r="B2021" s="2">
        <v>10.37</v>
      </c>
      <c r="C2021" s="2">
        <v>3.65</v>
      </c>
      <c r="D2021">
        <f t="shared" si="62"/>
        <v>37.850499999999997</v>
      </c>
      <c r="G2021" s="4">
        <v>38.036273341832171</v>
      </c>
      <c r="H2021">
        <f t="shared" si="63"/>
        <v>394.4361545547996</v>
      </c>
    </row>
    <row r="2022" spans="1:8" x14ac:dyDescent="0.25">
      <c r="A2022" s="3">
        <v>41817.208333333336</v>
      </c>
      <c r="B2022" s="2">
        <v>64.67</v>
      </c>
      <c r="C2022" s="2">
        <v>1.58</v>
      </c>
      <c r="D2022">
        <f t="shared" si="62"/>
        <v>102.1786</v>
      </c>
      <c r="G2022" s="4">
        <v>38.03349427861545</v>
      </c>
      <c r="H2022">
        <f t="shared" si="63"/>
        <v>2459.6260749980611</v>
      </c>
    </row>
    <row r="2023" spans="1:8" x14ac:dyDescent="0.25">
      <c r="A2023" s="3">
        <v>41817.25</v>
      </c>
      <c r="B2023" s="2">
        <v>29.76</v>
      </c>
      <c r="C2023" s="2">
        <v>6.26</v>
      </c>
      <c r="D2023">
        <f t="shared" si="62"/>
        <v>186.29760000000002</v>
      </c>
      <c r="G2023" s="4">
        <v>38.030718075087506</v>
      </c>
      <c r="H2023">
        <f t="shared" si="63"/>
        <v>1131.7941699146043</v>
      </c>
    </row>
    <row r="2024" spans="1:8" x14ac:dyDescent="0.25">
      <c r="A2024" s="3">
        <v>41817.291666666664</v>
      </c>
      <c r="B2024" s="2">
        <v>10.16</v>
      </c>
      <c r="C2024" s="2">
        <v>6.08</v>
      </c>
      <c r="D2024">
        <f t="shared" si="62"/>
        <v>61.772800000000004</v>
      </c>
      <c r="G2024" s="4">
        <v>38.02794474563904</v>
      </c>
      <c r="H2024">
        <f t="shared" si="63"/>
        <v>386.36391861569263</v>
      </c>
    </row>
    <row r="2025" spans="1:8" x14ac:dyDescent="0.25">
      <c r="A2025" s="3">
        <v>41817.333333333336</v>
      </c>
      <c r="B2025" s="2">
        <v>48.44</v>
      </c>
      <c r="C2025" s="2">
        <v>4.9000000000000004</v>
      </c>
      <c r="D2025">
        <f t="shared" si="62"/>
        <v>237.35599999999999</v>
      </c>
      <c r="G2025" s="4">
        <v>38.025174290706616</v>
      </c>
      <c r="H2025">
        <f t="shared" si="63"/>
        <v>1841.9394426418285</v>
      </c>
    </row>
    <row r="2026" spans="1:8" x14ac:dyDescent="0.25">
      <c r="A2026" s="3">
        <v>41817.375</v>
      </c>
      <c r="B2026" s="2">
        <v>82.86</v>
      </c>
      <c r="C2026" s="2">
        <v>7.47</v>
      </c>
      <c r="D2026">
        <f t="shared" si="62"/>
        <v>618.96420000000001</v>
      </c>
      <c r="G2026" s="4">
        <v>38.022406695288346</v>
      </c>
      <c r="H2026">
        <f t="shared" si="63"/>
        <v>3150.5366187715922</v>
      </c>
    </row>
    <row r="2027" spans="1:8" x14ac:dyDescent="0.25">
      <c r="A2027" s="3">
        <v>41817.416666666664</v>
      </c>
      <c r="B2027" s="2">
        <v>43.37</v>
      </c>
      <c r="C2027" s="2">
        <v>6.96</v>
      </c>
      <c r="D2027">
        <f t="shared" si="62"/>
        <v>301.85519999999997</v>
      </c>
      <c r="G2027" s="4">
        <v>38.019641984565411</v>
      </c>
      <c r="H2027">
        <f t="shared" si="63"/>
        <v>1648.9118728706017</v>
      </c>
    </row>
    <row r="2028" spans="1:8" x14ac:dyDescent="0.25">
      <c r="A2028" s="3">
        <v>41817.458333333336</v>
      </c>
      <c r="B2028" s="2">
        <v>98.1</v>
      </c>
      <c r="C2028" s="2">
        <v>2.85</v>
      </c>
      <c r="D2028">
        <f t="shared" si="62"/>
        <v>279.58499999999998</v>
      </c>
      <c r="G2028" s="4">
        <v>38.016880139935687</v>
      </c>
      <c r="H2028">
        <f t="shared" si="63"/>
        <v>3729.4559417276905</v>
      </c>
    </row>
    <row r="2029" spans="1:8" x14ac:dyDescent="0.25">
      <c r="A2029" s="3">
        <v>41817.5</v>
      </c>
      <c r="B2029" s="2">
        <v>20.16</v>
      </c>
      <c r="C2029" s="2">
        <v>6.73</v>
      </c>
      <c r="D2029">
        <f t="shared" si="62"/>
        <v>135.67680000000001</v>
      </c>
      <c r="G2029" s="4">
        <v>38.014121173509537</v>
      </c>
      <c r="H2029">
        <f t="shared" si="63"/>
        <v>766.36468285795229</v>
      </c>
    </row>
    <row r="2030" spans="1:8" x14ac:dyDescent="0.25">
      <c r="A2030" s="3">
        <v>41817.541666666664</v>
      </c>
      <c r="B2030" s="2">
        <v>49.69</v>
      </c>
      <c r="C2030" s="2">
        <v>7.94</v>
      </c>
      <c r="D2030">
        <f t="shared" si="62"/>
        <v>394.53859999999997</v>
      </c>
      <c r="G2030" s="4">
        <v>38.011365087916552</v>
      </c>
      <c r="H2030">
        <f t="shared" si="63"/>
        <v>1888.7847312185734</v>
      </c>
    </row>
    <row r="2031" spans="1:8" x14ac:dyDescent="0.25">
      <c r="A2031" s="3">
        <v>41817.583333333336</v>
      </c>
      <c r="B2031" s="2">
        <v>50.58</v>
      </c>
      <c r="C2031" s="2">
        <v>7.21</v>
      </c>
      <c r="D2031">
        <f t="shared" si="62"/>
        <v>364.68180000000001</v>
      </c>
      <c r="G2031" s="4">
        <v>38.008611874559271</v>
      </c>
      <c r="H2031">
        <f t="shared" si="63"/>
        <v>1922.4755886152079</v>
      </c>
    </row>
    <row r="2032" spans="1:8" x14ac:dyDescent="0.25">
      <c r="A2032" s="3">
        <v>41817.625</v>
      </c>
      <c r="B2032" s="2">
        <v>60.23</v>
      </c>
      <c r="C2032" s="2">
        <v>3.63</v>
      </c>
      <c r="D2032">
        <f t="shared" si="62"/>
        <v>218.63489999999999</v>
      </c>
      <c r="G2032" s="4">
        <v>38.005861543878922</v>
      </c>
      <c r="H2032">
        <f t="shared" si="63"/>
        <v>2289.0930407878272</v>
      </c>
    </row>
    <row r="2033" spans="1:8" x14ac:dyDescent="0.25">
      <c r="A2033" s="3">
        <v>41817.666666666664</v>
      </c>
      <c r="B2033" s="2">
        <v>12.53</v>
      </c>
      <c r="C2033" s="2">
        <v>5.32</v>
      </c>
      <c r="D2033">
        <f t="shared" si="62"/>
        <v>66.659599999999998</v>
      </c>
      <c r="G2033" s="4">
        <v>38.003114097981211</v>
      </c>
      <c r="H2033">
        <f t="shared" si="63"/>
        <v>476.17901964770454</v>
      </c>
    </row>
    <row r="2034" spans="1:8" x14ac:dyDescent="0.25">
      <c r="A2034" s="3">
        <v>41817.708333333336</v>
      </c>
      <c r="B2034" s="2">
        <v>25.9</v>
      </c>
      <c r="C2034" s="2">
        <v>0.85</v>
      </c>
      <c r="D2034">
        <f t="shared" si="62"/>
        <v>22.014999999999997</v>
      </c>
      <c r="G2034" s="4">
        <v>38.000369530636334</v>
      </c>
      <c r="H2034">
        <f t="shared" si="63"/>
        <v>984.20957084348095</v>
      </c>
    </row>
    <row r="2035" spans="1:8" x14ac:dyDescent="0.25">
      <c r="A2035" s="3">
        <v>41817.75</v>
      </c>
      <c r="B2035" s="2">
        <v>29.6</v>
      </c>
      <c r="C2035" s="2">
        <v>5.68</v>
      </c>
      <c r="D2035">
        <f t="shared" si="62"/>
        <v>168.12799999999999</v>
      </c>
      <c r="G2035" s="4">
        <v>37.997627846055693</v>
      </c>
      <c r="H2035">
        <f t="shared" si="63"/>
        <v>1124.7297842432486</v>
      </c>
    </row>
    <row r="2036" spans="1:8" x14ac:dyDescent="0.25">
      <c r="A2036" s="3">
        <v>41817.791666666664</v>
      </c>
      <c r="B2036" s="2">
        <v>41.74</v>
      </c>
      <c r="C2036" s="2">
        <v>4.43</v>
      </c>
      <c r="D2036">
        <f t="shared" si="62"/>
        <v>184.90819999999999</v>
      </c>
      <c r="G2036" s="4">
        <v>37.994889052662117</v>
      </c>
      <c r="H2036">
        <f t="shared" si="63"/>
        <v>1585.9066690581169</v>
      </c>
    </row>
    <row r="2037" spans="1:8" x14ac:dyDescent="0.25">
      <c r="A2037" s="3">
        <v>41817.833333333336</v>
      </c>
      <c r="B2037" s="2">
        <v>4.17</v>
      </c>
      <c r="C2037" s="2">
        <v>2.6</v>
      </c>
      <c r="D2037">
        <f t="shared" si="62"/>
        <v>10.842000000000001</v>
      </c>
      <c r="G2037" s="4">
        <v>37.992153137734071</v>
      </c>
      <c r="H2037">
        <f t="shared" si="63"/>
        <v>158.42727858435109</v>
      </c>
    </row>
    <row r="2038" spans="1:8" x14ac:dyDescent="0.25">
      <c r="A2038" s="3">
        <v>41817.875</v>
      </c>
      <c r="B2038" s="2">
        <v>60.73</v>
      </c>
      <c r="C2038" s="2">
        <v>3.08</v>
      </c>
      <c r="D2038">
        <f t="shared" si="62"/>
        <v>187.04839999999999</v>
      </c>
      <c r="G2038" s="4">
        <v>37.989420122503219</v>
      </c>
      <c r="H2038">
        <f t="shared" si="63"/>
        <v>2307.0974840396202</v>
      </c>
    </row>
    <row r="2039" spans="1:8" x14ac:dyDescent="0.25">
      <c r="A2039" s="3">
        <v>41817.916666666664</v>
      </c>
      <c r="B2039" s="2">
        <v>73.849999999999994</v>
      </c>
      <c r="C2039" s="2">
        <v>7.05</v>
      </c>
      <c r="D2039">
        <f t="shared" si="62"/>
        <v>520.64249999999993</v>
      </c>
      <c r="G2039" s="4">
        <v>37.986689985650578</v>
      </c>
      <c r="H2039">
        <f t="shared" si="63"/>
        <v>2805.317055440295</v>
      </c>
    </row>
    <row r="2040" spans="1:8" x14ac:dyDescent="0.25">
      <c r="A2040" s="3">
        <v>41817.958333333336</v>
      </c>
      <c r="B2040" s="2">
        <v>84.09</v>
      </c>
      <c r="C2040" s="2">
        <v>4.1399999999999997</v>
      </c>
      <c r="D2040">
        <f t="shared" si="62"/>
        <v>348.13259999999997</v>
      </c>
      <c r="G2040" s="4">
        <v>37.983962748582449</v>
      </c>
      <c r="H2040">
        <f t="shared" si="63"/>
        <v>3194.0714275282985</v>
      </c>
    </row>
    <row r="2041" spans="1:8" x14ac:dyDescent="0.25">
      <c r="A2041" s="1">
        <v>41818</v>
      </c>
      <c r="B2041" s="2">
        <v>97.1</v>
      </c>
      <c r="C2041" s="2">
        <v>5.12</v>
      </c>
      <c r="D2041">
        <f t="shared" si="62"/>
        <v>497.15199999999999</v>
      </c>
      <c r="G2041" s="4">
        <v>37.981238398402674</v>
      </c>
      <c r="H2041">
        <f t="shared" si="63"/>
        <v>3687.9782484848993</v>
      </c>
    </row>
    <row r="2042" spans="1:8" x14ac:dyDescent="0.25">
      <c r="A2042" s="3">
        <v>41818.041666666664</v>
      </c>
      <c r="B2042" s="2">
        <v>98.94</v>
      </c>
      <c r="C2042" s="2">
        <v>6.33</v>
      </c>
      <c r="D2042">
        <f t="shared" si="62"/>
        <v>626.29020000000003</v>
      </c>
      <c r="G2042" s="4">
        <v>37.978516943446756</v>
      </c>
      <c r="H2042">
        <f t="shared" si="63"/>
        <v>3757.5944663846221</v>
      </c>
    </row>
    <row r="2043" spans="1:8" x14ac:dyDescent="0.25">
      <c r="A2043" s="3">
        <v>41818.083333333336</v>
      </c>
      <c r="B2043" s="2">
        <v>11.66</v>
      </c>
      <c r="C2043" s="2">
        <v>2.78</v>
      </c>
      <c r="D2043">
        <f t="shared" si="62"/>
        <v>32.4148</v>
      </c>
      <c r="G2043" s="4">
        <v>37.975798386256955</v>
      </c>
      <c r="H2043">
        <f t="shared" si="63"/>
        <v>442.7978091837561</v>
      </c>
    </row>
    <row r="2044" spans="1:8" x14ac:dyDescent="0.25">
      <c r="A2044" s="3">
        <v>41818.125</v>
      </c>
      <c r="B2044" s="2">
        <v>34.43</v>
      </c>
      <c r="C2044" s="2">
        <v>9.09</v>
      </c>
      <c r="D2044">
        <f t="shared" si="62"/>
        <v>312.96870000000001</v>
      </c>
      <c r="G2044" s="4">
        <v>37.973082717886584</v>
      </c>
      <c r="H2044">
        <f t="shared" si="63"/>
        <v>1307.413237976835</v>
      </c>
    </row>
    <row r="2045" spans="1:8" x14ac:dyDescent="0.25">
      <c r="A2045" s="3">
        <v>41818.166666666664</v>
      </c>
      <c r="B2045" s="2">
        <v>96.5</v>
      </c>
      <c r="C2045" s="2">
        <v>8.01</v>
      </c>
      <c r="D2045">
        <f t="shared" si="62"/>
        <v>772.96500000000003</v>
      </c>
      <c r="G2045" s="4">
        <v>37.970369959916582</v>
      </c>
      <c r="H2045">
        <f t="shared" si="63"/>
        <v>3664.1407011319502</v>
      </c>
    </row>
    <row r="2046" spans="1:8" x14ac:dyDescent="0.25">
      <c r="A2046" s="3">
        <v>41818.208333333336</v>
      </c>
      <c r="B2046" s="2">
        <v>90.29</v>
      </c>
      <c r="C2046" s="2">
        <v>0.86</v>
      </c>
      <c r="D2046">
        <f t="shared" si="62"/>
        <v>77.6494</v>
      </c>
      <c r="G2046" s="4">
        <v>37.9676600887476</v>
      </c>
      <c r="H2046">
        <f t="shared" si="63"/>
        <v>3428.1000294130208</v>
      </c>
    </row>
    <row r="2047" spans="1:8" x14ac:dyDescent="0.25">
      <c r="A2047" s="3">
        <v>41818.25</v>
      </c>
      <c r="B2047" s="2">
        <v>69.39</v>
      </c>
      <c r="C2047" s="2">
        <v>7.63</v>
      </c>
      <c r="D2047">
        <f t="shared" si="62"/>
        <v>529.44569999999999</v>
      </c>
      <c r="G2047" s="4">
        <v>37.964953125611352</v>
      </c>
      <c r="H2047">
        <f t="shared" si="63"/>
        <v>2634.3880973861719</v>
      </c>
    </row>
    <row r="2048" spans="1:8" x14ac:dyDescent="0.25">
      <c r="A2048" s="3">
        <v>41818.291666666664</v>
      </c>
      <c r="B2048" s="2">
        <v>5.78</v>
      </c>
      <c r="C2048" s="2">
        <v>2.19</v>
      </c>
      <c r="D2048">
        <f t="shared" si="62"/>
        <v>12.658200000000001</v>
      </c>
      <c r="G2048" s="4">
        <v>37.962249062172305</v>
      </c>
      <c r="H2048">
        <f t="shared" si="63"/>
        <v>219.42179957935593</v>
      </c>
    </row>
    <row r="2049" spans="1:8" x14ac:dyDescent="0.25">
      <c r="A2049" s="3">
        <v>41818.333333333336</v>
      </c>
      <c r="B2049" s="2">
        <v>19.62</v>
      </c>
      <c r="C2049" s="2">
        <v>3.13</v>
      </c>
      <c r="D2049">
        <f t="shared" si="62"/>
        <v>61.410600000000002</v>
      </c>
      <c r="G2049" s="4">
        <v>37.959547904572958</v>
      </c>
      <c r="H2049">
        <f t="shared" si="63"/>
        <v>744.76632988772144</v>
      </c>
    </row>
    <row r="2050" spans="1:8" x14ac:dyDescent="0.25">
      <c r="A2050" s="3">
        <v>41818.375</v>
      </c>
      <c r="B2050" s="2">
        <v>56.75</v>
      </c>
      <c r="C2050" s="2">
        <v>8.84</v>
      </c>
      <c r="D2050">
        <f t="shared" ref="D2050:D2113" si="64">B2050*C2050</f>
        <v>501.67</v>
      </c>
      <c r="G2050" s="4">
        <v>37.956849648776533</v>
      </c>
      <c r="H2050">
        <f t="shared" ref="H2050:H2113" si="65">B2050*G2050</f>
        <v>2154.0512175680683</v>
      </c>
    </row>
    <row r="2051" spans="1:8" x14ac:dyDescent="0.25">
      <c r="A2051" s="3">
        <v>41818.416666666664</v>
      </c>
      <c r="B2051" s="2">
        <v>10.96</v>
      </c>
      <c r="C2051" s="2">
        <v>0.97</v>
      </c>
      <c r="D2051">
        <f t="shared" si="64"/>
        <v>10.6312</v>
      </c>
      <c r="G2051" s="4">
        <v>37.954154298907113</v>
      </c>
      <c r="H2051">
        <f t="shared" si="65"/>
        <v>415.97753111602202</v>
      </c>
    </row>
    <row r="2052" spans="1:8" x14ac:dyDescent="0.25">
      <c r="A2052" s="3">
        <v>41818.458333333336</v>
      </c>
      <c r="B2052" s="2">
        <v>26.12</v>
      </c>
      <c r="C2052" s="2">
        <v>9.7100000000000009</v>
      </c>
      <c r="D2052">
        <f t="shared" si="64"/>
        <v>253.62520000000004</v>
      </c>
      <c r="G2052" s="4">
        <v>37.951461856983109</v>
      </c>
      <c r="H2052">
        <f t="shared" si="65"/>
        <v>991.29218370439878</v>
      </c>
    </row>
    <row r="2053" spans="1:8" x14ac:dyDescent="0.25">
      <c r="A2053" s="3">
        <v>41818.5</v>
      </c>
      <c r="B2053" s="2">
        <v>59.09</v>
      </c>
      <c r="C2053" s="2">
        <v>7.06</v>
      </c>
      <c r="D2053">
        <f t="shared" si="64"/>
        <v>417.17540000000002</v>
      </c>
      <c r="G2053" s="4">
        <v>37.948772325372161</v>
      </c>
      <c r="H2053">
        <f t="shared" si="65"/>
        <v>2242.392956706241</v>
      </c>
    </row>
    <row r="2054" spans="1:8" x14ac:dyDescent="0.25">
      <c r="A2054" s="3">
        <v>41818.541666666664</v>
      </c>
      <c r="B2054" s="2">
        <v>96.14</v>
      </c>
      <c r="C2054" s="2">
        <v>7.0000000000000007E-2</v>
      </c>
      <c r="D2054">
        <f t="shared" si="64"/>
        <v>6.7298000000000009</v>
      </c>
      <c r="G2054" s="4">
        <v>37.946085701706615</v>
      </c>
      <c r="H2054">
        <f t="shared" si="65"/>
        <v>3648.1366793620741</v>
      </c>
    </row>
    <row r="2055" spans="1:8" x14ac:dyDescent="0.25">
      <c r="A2055" s="3">
        <v>41818.583333333336</v>
      </c>
      <c r="B2055" s="2">
        <v>72.510000000000005</v>
      </c>
      <c r="C2055" s="2">
        <v>0.73</v>
      </c>
      <c r="D2055">
        <f t="shared" si="64"/>
        <v>52.932300000000005</v>
      </c>
      <c r="G2055" s="4">
        <v>37.943401994496618</v>
      </c>
      <c r="H2055">
        <f t="shared" si="65"/>
        <v>2751.2760786209501</v>
      </c>
    </row>
    <row r="2056" spans="1:8" x14ac:dyDescent="0.25">
      <c r="A2056" s="3">
        <v>41818.625</v>
      </c>
      <c r="B2056" s="2">
        <v>62.75</v>
      </c>
      <c r="C2056" s="2">
        <v>4.18</v>
      </c>
      <c r="D2056">
        <f t="shared" si="64"/>
        <v>262.29499999999996</v>
      </c>
      <c r="G2056" s="4">
        <v>37.94072119540666</v>
      </c>
      <c r="H2056">
        <f t="shared" si="65"/>
        <v>2380.7802550117681</v>
      </c>
    </row>
    <row r="2057" spans="1:8" x14ac:dyDescent="0.25">
      <c r="A2057" s="3">
        <v>41818.666666666664</v>
      </c>
      <c r="B2057" s="2">
        <v>14.93</v>
      </c>
      <c r="C2057" s="2">
        <v>1.17</v>
      </c>
      <c r="D2057">
        <f t="shared" si="64"/>
        <v>17.4681</v>
      </c>
      <c r="G2057" s="4">
        <v>37.938043308560836</v>
      </c>
      <c r="H2057">
        <f t="shared" si="65"/>
        <v>566.41498659681326</v>
      </c>
    </row>
    <row r="2058" spans="1:8" x14ac:dyDescent="0.25">
      <c r="A2058" s="3">
        <v>41818.708333333336</v>
      </c>
      <c r="B2058" s="2">
        <v>87.75</v>
      </c>
      <c r="C2058" s="2">
        <v>6.04</v>
      </c>
      <c r="D2058">
        <f t="shared" si="64"/>
        <v>530.01</v>
      </c>
      <c r="G2058" s="4">
        <v>37.935368346680697</v>
      </c>
      <c r="H2058">
        <f t="shared" si="65"/>
        <v>3328.828572421231</v>
      </c>
    </row>
    <row r="2059" spans="1:8" x14ac:dyDescent="0.25">
      <c r="A2059" s="3">
        <v>41818.75</v>
      </c>
      <c r="B2059" s="2">
        <v>36.53</v>
      </c>
      <c r="C2059" s="2">
        <v>0.97</v>
      </c>
      <c r="D2059">
        <f t="shared" si="64"/>
        <v>35.434100000000001</v>
      </c>
      <c r="G2059" s="4">
        <v>37.932696290552947</v>
      </c>
      <c r="H2059">
        <f t="shared" si="65"/>
        <v>1385.6813954938991</v>
      </c>
    </row>
    <row r="2060" spans="1:8" x14ac:dyDescent="0.25">
      <c r="A2060" s="3">
        <v>41818.791666666664</v>
      </c>
      <c r="B2060" s="2">
        <v>90.35</v>
      </c>
      <c r="C2060" s="2">
        <v>6.14</v>
      </c>
      <c r="D2060">
        <f t="shared" si="64"/>
        <v>554.74899999999991</v>
      </c>
      <c r="G2060" s="4">
        <v>37.9300271594782</v>
      </c>
      <c r="H2060">
        <f t="shared" si="65"/>
        <v>3426.977953858855</v>
      </c>
    </row>
    <row r="2061" spans="1:8" x14ac:dyDescent="0.25">
      <c r="A2061" s="3">
        <v>41818.833333333336</v>
      </c>
      <c r="B2061" s="2">
        <v>70.41</v>
      </c>
      <c r="C2061" s="2">
        <v>6.46</v>
      </c>
      <c r="D2061">
        <f t="shared" si="64"/>
        <v>454.84859999999998</v>
      </c>
      <c r="G2061" s="4">
        <v>37.927360947052016</v>
      </c>
      <c r="H2061">
        <f t="shared" si="65"/>
        <v>2670.4654842819323</v>
      </c>
    </row>
    <row r="2062" spans="1:8" x14ac:dyDescent="0.25">
      <c r="A2062" s="3">
        <v>41818.875</v>
      </c>
      <c r="B2062" s="2">
        <v>85.93</v>
      </c>
      <c r="C2062" s="2">
        <v>2.94</v>
      </c>
      <c r="D2062">
        <f t="shared" si="64"/>
        <v>252.63420000000002</v>
      </c>
      <c r="G2062" s="4">
        <v>37.924697659416893</v>
      </c>
      <c r="H2062">
        <f t="shared" si="65"/>
        <v>3258.8692698736941</v>
      </c>
    </row>
    <row r="2063" spans="1:8" x14ac:dyDescent="0.25">
      <c r="A2063" s="3">
        <v>41818.916666666664</v>
      </c>
      <c r="B2063" s="2">
        <v>34.26</v>
      </c>
      <c r="C2063" s="2">
        <v>0.95</v>
      </c>
      <c r="D2063">
        <f t="shared" si="64"/>
        <v>32.546999999999997</v>
      </c>
      <c r="G2063" s="4">
        <v>37.922037286218924</v>
      </c>
      <c r="H2063">
        <f t="shared" si="65"/>
        <v>1299.2089974258602</v>
      </c>
    </row>
    <row r="2064" spans="1:8" x14ac:dyDescent="0.25">
      <c r="A2064" s="3">
        <v>41818.958333333336</v>
      </c>
      <c r="B2064" s="2">
        <v>89.19</v>
      </c>
      <c r="C2064" s="2">
        <v>3.03</v>
      </c>
      <c r="D2064">
        <f t="shared" si="64"/>
        <v>270.2457</v>
      </c>
      <c r="G2064" s="4">
        <v>37.919379844391074</v>
      </c>
      <c r="H2064">
        <f t="shared" si="65"/>
        <v>3382.0294883212396</v>
      </c>
    </row>
    <row r="2065" spans="1:8" x14ac:dyDescent="0.25">
      <c r="A2065" s="1">
        <v>41819</v>
      </c>
      <c r="B2065" s="2">
        <v>34.61</v>
      </c>
      <c r="C2065" s="2">
        <v>5.76</v>
      </c>
      <c r="D2065">
        <f t="shared" si="64"/>
        <v>199.3536</v>
      </c>
      <c r="G2065" s="4">
        <v>37.916725322968254</v>
      </c>
      <c r="H2065">
        <f t="shared" si="65"/>
        <v>1312.2978634279314</v>
      </c>
    </row>
    <row r="2066" spans="1:8" x14ac:dyDescent="0.25">
      <c r="A2066" s="3">
        <v>41819.041666666664</v>
      </c>
      <c r="B2066" s="2">
        <v>92.71</v>
      </c>
      <c r="C2066" s="2">
        <v>3.44</v>
      </c>
      <c r="D2066">
        <f t="shared" si="64"/>
        <v>318.92239999999998</v>
      </c>
      <c r="G2066" s="4">
        <v>37.914073726685743</v>
      </c>
      <c r="H2066">
        <f t="shared" si="65"/>
        <v>3515.0137752010351</v>
      </c>
    </row>
    <row r="2067" spans="1:8" x14ac:dyDescent="0.25">
      <c r="A2067" s="3">
        <v>41819.083333333336</v>
      </c>
      <c r="B2067" s="2">
        <v>73.14</v>
      </c>
      <c r="C2067" s="2">
        <v>3.9</v>
      </c>
      <c r="D2067">
        <f t="shared" si="64"/>
        <v>285.24599999999998</v>
      </c>
      <c r="G2067" s="4">
        <v>37.911425063791739</v>
      </c>
      <c r="H2067">
        <f t="shared" si="65"/>
        <v>2772.8416291657277</v>
      </c>
    </row>
    <row r="2068" spans="1:8" x14ac:dyDescent="0.25">
      <c r="A2068" s="3">
        <v>41819.125</v>
      </c>
      <c r="B2068" s="2">
        <v>18.45</v>
      </c>
      <c r="C2068" s="2">
        <v>2.34</v>
      </c>
      <c r="D2068">
        <f t="shared" si="64"/>
        <v>43.172999999999995</v>
      </c>
      <c r="G2068" s="4">
        <v>37.908779323583097</v>
      </c>
      <c r="H2068">
        <f t="shared" si="65"/>
        <v>699.41697852010816</v>
      </c>
    </row>
    <row r="2069" spans="1:8" x14ac:dyDescent="0.25">
      <c r="A2069" s="3">
        <v>41819.166666666664</v>
      </c>
      <c r="B2069" s="2">
        <v>89.91</v>
      </c>
      <c r="C2069" s="2">
        <v>6.28</v>
      </c>
      <c r="D2069">
        <f t="shared" si="64"/>
        <v>564.63480000000004</v>
      </c>
      <c r="G2069" s="4">
        <v>37.906136522992774</v>
      </c>
      <c r="H2069">
        <f t="shared" si="65"/>
        <v>3408.1407347822801</v>
      </c>
    </row>
    <row r="2070" spans="1:8" x14ac:dyDescent="0.25">
      <c r="A2070" s="3">
        <v>41819.208333333336</v>
      </c>
      <c r="B2070" s="2">
        <v>21.85</v>
      </c>
      <c r="C2070" s="2">
        <v>9.44</v>
      </c>
      <c r="D2070">
        <f t="shared" si="64"/>
        <v>206.26400000000001</v>
      </c>
      <c r="G2070" s="4">
        <v>37.903496641138332</v>
      </c>
      <c r="H2070">
        <f t="shared" si="65"/>
        <v>828.19140160887264</v>
      </c>
    </row>
    <row r="2071" spans="1:8" x14ac:dyDescent="0.25">
      <c r="A2071" s="3">
        <v>41819.25</v>
      </c>
      <c r="B2071" s="2">
        <v>37.020000000000003</v>
      </c>
      <c r="C2071" s="2">
        <v>3.43</v>
      </c>
      <c r="D2071">
        <f t="shared" si="64"/>
        <v>126.97860000000001</v>
      </c>
      <c r="G2071" s="4">
        <v>37.900859705306644</v>
      </c>
      <c r="H2071">
        <f t="shared" si="65"/>
        <v>1403.089826290452</v>
      </c>
    </row>
    <row r="2072" spans="1:8" x14ac:dyDescent="0.25">
      <c r="A2072" s="3">
        <v>41819.291666666664</v>
      </c>
      <c r="B2072" s="2">
        <v>78.94</v>
      </c>
      <c r="C2072" s="2">
        <v>6.49</v>
      </c>
      <c r="D2072">
        <f t="shared" si="64"/>
        <v>512.32060000000001</v>
      </c>
      <c r="G2072" s="4">
        <v>37.89822569426601</v>
      </c>
      <c r="H2072">
        <f t="shared" si="65"/>
        <v>2991.6859363053586</v>
      </c>
    </row>
    <row r="2073" spans="1:8" x14ac:dyDescent="0.25">
      <c r="A2073" s="3">
        <v>41819.333333333336</v>
      </c>
      <c r="B2073" s="2">
        <v>44.02</v>
      </c>
      <c r="C2073" s="2">
        <v>0.81</v>
      </c>
      <c r="D2073">
        <f t="shared" si="64"/>
        <v>35.656200000000005</v>
      </c>
      <c r="G2073" s="4">
        <v>37.895594627229741</v>
      </c>
      <c r="H2073">
        <f t="shared" si="65"/>
        <v>1668.1640754906534</v>
      </c>
    </row>
    <row r="2074" spans="1:8" x14ac:dyDescent="0.25">
      <c r="A2074" s="3">
        <v>41819.375</v>
      </c>
      <c r="B2074" s="2">
        <v>76.290000000000006</v>
      </c>
      <c r="C2074" s="2">
        <v>2.04</v>
      </c>
      <c r="D2074">
        <f t="shared" si="64"/>
        <v>155.63160000000002</v>
      </c>
      <c r="G2074" s="4">
        <v>37.892966489283261</v>
      </c>
      <c r="H2074">
        <f t="shared" si="65"/>
        <v>2890.8544134674203</v>
      </c>
    </row>
    <row r="2075" spans="1:8" x14ac:dyDescent="0.25">
      <c r="A2075" s="3">
        <v>41819.416666666664</v>
      </c>
      <c r="B2075" s="2">
        <v>14.37</v>
      </c>
      <c r="C2075" s="2">
        <v>1.43</v>
      </c>
      <c r="D2075">
        <f t="shared" si="64"/>
        <v>20.549099999999999</v>
      </c>
      <c r="G2075" s="4">
        <v>37.890341293148118</v>
      </c>
      <c r="H2075">
        <f t="shared" si="65"/>
        <v>544.48420438253845</v>
      </c>
    </row>
    <row r="2076" spans="1:8" x14ac:dyDescent="0.25">
      <c r="A2076" s="3">
        <v>41819.458333333336</v>
      </c>
      <c r="B2076" s="2">
        <v>40.47</v>
      </c>
      <c r="C2076" s="2">
        <v>9.64</v>
      </c>
      <c r="D2076">
        <f t="shared" si="64"/>
        <v>390.13080000000002</v>
      </c>
      <c r="G2076" s="4">
        <v>37.887719038737004</v>
      </c>
      <c r="H2076">
        <f t="shared" si="65"/>
        <v>1533.3159894976866</v>
      </c>
    </row>
    <row r="2077" spans="1:8" x14ac:dyDescent="0.25">
      <c r="A2077" s="3">
        <v>41819.5</v>
      </c>
      <c r="B2077" s="2">
        <v>99.06</v>
      </c>
      <c r="C2077" s="2">
        <v>2.1</v>
      </c>
      <c r="D2077">
        <f t="shared" si="64"/>
        <v>208.02600000000001</v>
      </c>
      <c r="G2077" s="4">
        <v>37.885099728330246</v>
      </c>
      <c r="H2077">
        <f t="shared" si="65"/>
        <v>3752.8979790883941</v>
      </c>
    </row>
    <row r="2078" spans="1:8" x14ac:dyDescent="0.25">
      <c r="A2078" s="3">
        <v>41819.541666666664</v>
      </c>
      <c r="B2078" s="2">
        <v>94.02</v>
      </c>
      <c r="C2078" s="2">
        <v>1.68</v>
      </c>
      <c r="D2078">
        <f t="shared" si="64"/>
        <v>157.95359999999999</v>
      </c>
      <c r="G2078" s="4">
        <v>37.882483353417705</v>
      </c>
      <c r="H2078">
        <f t="shared" si="65"/>
        <v>3561.7110848883326</v>
      </c>
    </row>
    <row r="2079" spans="1:8" x14ac:dyDescent="0.25">
      <c r="A2079" s="3">
        <v>41819.583333333336</v>
      </c>
      <c r="B2079" s="2">
        <v>77.23</v>
      </c>
      <c r="C2079" s="2">
        <v>5.16</v>
      </c>
      <c r="D2079">
        <f t="shared" si="64"/>
        <v>398.50680000000006</v>
      </c>
      <c r="G2079" s="4">
        <v>37.879869920141886</v>
      </c>
      <c r="H2079">
        <f t="shared" si="65"/>
        <v>2925.462353932558</v>
      </c>
    </row>
    <row r="2080" spans="1:8" x14ac:dyDescent="0.25">
      <c r="A2080" s="3">
        <v>41819.625</v>
      </c>
      <c r="B2080" s="2">
        <v>65.58</v>
      </c>
      <c r="C2080" s="2">
        <v>2.89</v>
      </c>
      <c r="D2080">
        <f t="shared" si="64"/>
        <v>189.52620000000002</v>
      </c>
      <c r="G2080" s="4">
        <v>37.877259441398955</v>
      </c>
      <c r="H2080">
        <f t="shared" si="65"/>
        <v>2483.9906741669433</v>
      </c>
    </row>
    <row r="2081" spans="1:8" x14ac:dyDescent="0.25">
      <c r="A2081" s="3">
        <v>41819.666666666664</v>
      </c>
      <c r="B2081" s="2">
        <v>36.71</v>
      </c>
      <c r="C2081" s="2">
        <v>0.17</v>
      </c>
      <c r="D2081">
        <f t="shared" si="64"/>
        <v>6.2407000000000004</v>
      </c>
      <c r="G2081" s="4">
        <v>37.874651902361656</v>
      </c>
      <c r="H2081">
        <f t="shared" si="65"/>
        <v>1390.3784713356963</v>
      </c>
    </row>
    <row r="2082" spans="1:8" x14ac:dyDescent="0.25">
      <c r="A2082" s="3">
        <v>41819.708333333336</v>
      </c>
      <c r="B2082" s="2">
        <v>75.819999999999993</v>
      </c>
      <c r="C2082" s="2">
        <v>8.44</v>
      </c>
      <c r="D2082">
        <f t="shared" si="64"/>
        <v>639.92079999999987</v>
      </c>
      <c r="G2082" s="4">
        <v>37.872047317682622</v>
      </c>
      <c r="H2082">
        <f t="shared" si="65"/>
        <v>2871.4586276266959</v>
      </c>
    </row>
    <row r="2083" spans="1:8" x14ac:dyDescent="0.25">
      <c r="A2083" s="3">
        <v>41819.75</v>
      </c>
      <c r="B2083" s="2">
        <v>31.64</v>
      </c>
      <c r="C2083" s="2">
        <v>9.85</v>
      </c>
      <c r="D2083">
        <f t="shared" si="64"/>
        <v>311.654</v>
      </c>
      <c r="G2083" s="4">
        <v>37.869445676920641</v>
      </c>
      <c r="H2083">
        <f t="shared" si="65"/>
        <v>1198.1892612177692</v>
      </c>
    </row>
    <row r="2084" spans="1:8" x14ac:dyDescent="0.25">
      <c r="A2084" s="3">
        <v>41819.791666666664</v>
      </c>
      <c r="B2084" s="2">
        <v>76.59</v>
      </c>
      <c r="C2084" s="2">
        <v>8.65</v>
      </c>
      <c r="D2084">
        <f t="shared" si="64"/>
        <v>662.50350000000003</v>
      </c>
      <c r="G2084" s="4">
        <v>37.866846982356037</v>
      </c>
      <c r="H2084">
        <f t="shared" si="65"/>
        <v>2900.221810378649</v>
      </c>
    </row>
    <row r="2085" spans="1:8" x14ac:dyDescent="0.25">
      <c r="A2085" s="3">
        <v>41819.833333333336</v>
      </c>
      <c r="B2085" s="2">
        <v>36.74</v>
      </c>
      <c r="C2085" s="2">
        <v>4.8499999999999996</v>
      </c>
      <c r="D2085">
        <f t="shared" si="64"/>
        <v>178.18899999999999</v>
      </c>
      <c r="G2085" s="4">
        <v>37.864251250485204</v>
      </c>
      <c r="H2085">
        <f t="shared" si="65"/>
        <v>1391.1325909428265</v>
      </c>
    </row>
    <row r="2086" spans="1:8" x14ac:dyDescent="0.25">
      <c r="A2086" s="3">
        <v>41819.875</v>
      </c>
      <c r="B2086" s="2">
        <v>2.2599999999999998</v>
      </c>
      <c r="C2086" s="2">
        <v>8.4499999999999993</v>
      </c>
      <c r="D2086">
        <f t="shared" si="64"/>
        <v>19.096999999999998</v>
      </c>
      <c r="G2086" s="4">
        <v>37.861658460338411</v>
      </c>
      <c r="H2086">
        <f t="shared" si="65"/>
        <v>85.567348120364798</v>
      </c>
    </row>
    <row r="2087" spans="1:8" x14ac:dyDescent="0.25">
      <c r="A2087" s="3">
        <v>41819.916666666664</v>
      </c>
      <c r="B2087" s="2">
        <v>45.22</v>
      </c>
      <c r="C2087" s="2">
        <v>8.17</v>
      </c>
      <c r="D2087">
        <f t="shared" si="64"/>
        <v>369.44739999999996</v>
      </c>
      <c r="G2087" s="4">
        <v>37.85906863534035</v>
      </c>
      <c r="H2087">
        <f t="shared" si="65"/>
        <v>1711.9870836900907</v>
      </c>
    </row>
    <row r="2088" spans="1:8" x14ac:dyDescent="0.25">
      <c r="A2088" s="3">
        <v>41819.958333333336</v>
      </c>
      <c r="B2088" s="2">
        <v>72.87</v>
      </c>
      <c r="C2088" s="2">
        <v>7.84</v>
      </c>
      <c r="D2088">
        <f t="shared" si="64"/>
        <v>571.30079999999998</v>
      </c>
      <c r="G2088" s="4">
        <v>37.856481756452347</v>
      </c>
      <c r="H2088">
        <f t="shared" si="65"/>
        <v>2758.6018255926829</v>
      </c>
    </row>
    <row r="2089" spans="1:8" x14ac:dyDescent="0.25">
      <c r="A2089" s="1">
        <v>41820</v>
      </c>
      <c r="B2089" s="2">
        <v>23.72</v>
      </c>
      <c r="C2089" s="2">
        <v>3.57</v>
      </c>
      <c r="D2089">
        <f t="shared" si="64"/>
        <v>84.680399999999992</v>
      </c>
      <c r="G2089" s="4">
        <v>37.853897842276531</v>
      </c>
      <c r="H2089">
        <f t="shared" si="65"/>
        <v>897.89445681879931</v>
      </c>
    </row>
    <row r="2090" spans="1:8" x14ac:dyDescent="0.25">
      <c r="A2090" s="3">
        <v>41820.041666666664</v>
      </c>
      <c r="B2090" s="2">
        <v>22.58</v>
      </c>
      <c r="C2090" s="2">
        <v>9.64</v>
      </c>
      <c r="D2090">
        <f t="shared" si="64"/>
        <v>217.6712</v>
      </c>
      <c r="G2090" s="4">
        <v>37.851316878422189</v>
      </c>
      <c r="H2090">
        <f t="shared" si="65"/>
        <v>854.68273511477298</v>
      </c>
    </row>
    <row r="2091" spans="1:8" x14ac:dyDescent="0.25">
      <c r="A2091" s="3">
        <v>41820.083333333336</v>
      </c>
      <c r="B2091" s="2">
        <v>47.09</v>
      </c>
      <c r="C2091" s="2">
        <v>0.91</v>
      </c>
      <c r="D2091">
        <f t="shared" si="64"/>
        <v>42.851900000000008</v>
      </c>
      <c r="G2091" s="4">
        <v>37.848738881822285</v>
      </c>
      <c r="H2091">
        <f t="shared" si="65"/>
        <v>1782.2971139450115</v>
      </c>
    </row>
    <row r="2092" spans="1:8" x14ac:dyDescent="0.25">
      <c r="A2092" s="3">
        <v>41820.125</v>
      </c>
      <c r="B2092" s="2">
        <v>73.599999999999994</v>
      </c>
      <c r="C2092" s="2">
        <v>3.33</v>
      </c>
      <c r="D2092">
        <f t="shared" si="64"/>
        <v>245.08799999999999</v>
      </c>
      <c r="G2092" s="4">
        <v>37.846163837387643</v>
      </c>
      <c r="H2092">
        <f t="shared" si="65"/>
        <v>2785.4776584317301</v>
      </c>
    </row>
    <row r="2093" spans="1:8" x14ac:dyDescent="0.25">
      <c r="A2093" s="3">
        <v>41820.166666666664</v>
      </c>
      <c r="B2093" s="2">
        <v>0.55000000000000004</v>
      </c>
      <c r="C2093" s="2">
        <v>2.23</v>
      </c>
      <c r="D2093">
        <f t="shared" si="64"/>
        <v>1.2265000000000001</v>
      </c>
      <c r="G2093" s="4">
        <v>37.843591764418839</v>
      </c>
      <c r="H2093">
        <f t="shared" si="65"/>
        <v>20.813975470430364</v>
      </c>
    </row>
    <row r="2094" spans="1:8" x14ac:dyDescent="0.25">
      <c r="A2094" s="3">
        <v>41820.208333333336</v>
      </c>
      <c r="B2094" s="2">
        <v>3.15</v>
      </c>
      <c r="C2094" s="2">
        <v>5.09</v>
      </c>
      <c r="D2094">
        <f t="shared" si="64"/>
        <v>16.0335</v>
      </c>
      <c r="G2094" s="4">
        <v>37.841022649845108</v>
      </c>
      <c r="H2094">
        <f t="shared" si="65"/>
        <v>119.19922134701208</v>
      </c>
    </row>
    <row r="2095" spans="1:8" x14ac:dyDescent="0.25">
      <c r="A2095" s="3">
        <v>41820.25</v>
      </c>
      <c r="B2095" s="2">
        <v>23.34</v>
      </c>
      <c r="C2095" s="2">
        <v>0.84</v>
      </c>
      <c r="D2095">
        <f t="shared" si="64"/>
        <v>19.605599999999999</v>
      </c>
      <c r="G2095" s="4">
        <v>37.838456498489023</v>
      </c>
      <c r="H2095">
        <f t="shared" si="65"/>
        <v>883.1495746747338</v>
      </c>
    </row>
    <row r="2096" spans="1:8" x14ac:dyDescent="0.25">
      <c r="A2096" s="3">
        <v>41820.291666666664</v>
      </c>
      <c r="B2096" s="2">
        <v>60.05</v>
      </c>
      <c r="C2096" s="2">
        <v>2.58</v>
      </c>
      <c r="D2096">
        <f t="shared" si="64"/>
        <v>154.929</v>
      </c>
      <c r="G2096" s="4">
        <v>37.835893320355254</v>
      </c>
      <c r="H2096">
        <f t="shared" si="65"/>
        <v>2272.0453938873329</v>
      </c>
    </row>
    <row r="2097" spans="1:8" x14ac:dyDescent="0.25">
      <c r="A2097" s="3">
        <v>41820.333333333336</v>
      </c>
      <c r="B2097" s="2">
        <v>45.15</v>
      </c>
      <c r="C2097" s="2">
        <v>5.83</v>
      </c>
      <c r="D2097">
        <f t="shared" si="64"/>
        <v>263.22449999999998</v>
      </c>
      <c r="G2097" s="4">
        <v>37.8333331010531</v>
      </c>
      <c r="H2097">
        <f t="shared" si="65"/>
        <v>1708.1749895125474</v>
      </c>
    </row>
    <row r="2098" spans="1:8" x14ac:dyDescent="0.25">
      <c r="A2098" s="3">
        <v>41820.375</v>
      </c>
      <c r="B2098" s="2">
        <v>77.790000000000006</v>
      </c>
      <c r="C2098" s="2">
        <v>6.17</v>
      </c>
      <c r="D2098">
        <f t="shared" si="64"/>
        <v>479.96430000000004</v>
      </c>
      <c r="G2098" s="4">
        <v>37.830775857078962</v>
      </c>
      <c r="H2098">
        <f t="shared" si="65"/>
        <v>2942.8560539221726</v>
      </c>
    </row>
    <row r="2099" spans="1:8" x14ac:dyDescent="0.25">
      <c r="A2099" s="3">
        <v>41820.416666666664</v>
      </c>
      <c r="B2099" s="2">
        <v>32.409999999999997</v>
      </c>
      <c r="C2099" s="2">
        <v>7.55</v>
      </c>
      <c r="D2099">
        <f t="shared" si="64"/>
        <v>244.69549999999998</v>
      </c>
      <c r="G2099" s="4">
        <v>37.828221580271965</v>
      </c>
      <c r="H2099">
        <f t="shared" si="65"/>
        <v>1226.0126614166143</v>
      </c>
    </row>
    <row r="2100" spans="1:8" x14ac:dyDescent="0.25">
      <c r="A2100" s="3">
        <v>41820.458333333336</v>
      </c>
      <c r="B2100" s="2">
        <v>92.37</v>
      </c>
      <c r="C2100" s="2">
        <v>2.94</v>
      </c>
      <c r="D2100">
        <f t="shared" si="64"/>
        <v>271.56780000000003</v>
      </c>
      <c r="G2100" s="4">
        <v>37.825670272825114</v>
      </c>
      <c r="H2100">
        <f t="shared" si="65"/>
        <v>3493.9571631008562</v>
      </c>
    </row>
    <row r="2101" spans="1:8" x14ac:dyDescent="0.25">
      <c r="A2101" s="3">
        <v>41820.5</v>
      </c>
      <c r="B2101" s="2">
        <v>68.81</v>
      </c>
      <c r="C2101" s="2">
        <v>6.5</v>
      </c>
      <c r="D2101">
        <f t="shared" si="64"/>
        <v>447.26499999999999</v>
      </c>
      <c r="G2101" s="4">
        <v>37.823121942899299</v>
      </c>
      <c r="H2101">
        <f t="shared" si="65"/>
        <v>2602.6090208909009</v>
      </c>
    </row>
    <row r="2102" spans="1:8" x14ac:dyDescent="0.25">
      <c r="A2102" s="3">
        <v>41820.541666666664</v>
      </c>
      <c r="B2102" s="2">
        <v>21.68</v>
      </c>
      <c r="C2102" s="2">
        <v>2.79</v>
      </c>
      <c r="D2102">
        <f t="shared" si="64"/>
        <v>60.487200000000001</v>
      </c>
      <c r="G2102" s="4">
        <v>37.820576580053313</v>
      </c>
      <c r="H2102">
        <f t="shared" si="65"/>
        <v>819.95010025555587</v>
      </c>
    </row>
    <row r="2103" spans="1:8" x14ac:dyDescent="0.25">
      <c r="A2103" s="3">
        <v>41820.583333333336</v>
      </c>
      <c r="B2103" s="2">
        <v>0.55000000000000004</v>
      </c>
      <c r="C2103" s="2">
        <v>3.37</v>
      </c>
      <c r="D2103">
        <f t="shared" si="64"/>
        <v>1.8535000000000001</v>
      </c>
      <c r="G2103" s="4">
        <v>37.818034199114393</v>
      </c>
      <c r="H2103">
        <f t="shared" si="65"/>
        <v>20.799918809512917</v>
      </c>
    </row>
    <row r="2104" spans="1:8" x14ac:dyDescent="0.25">
      <c r="A2104" s="3">
        <v>41820.625</v>
      </c>
      <c r="B2104" s="2">
        <v>83.14</v>
      </c>
      <c r="C2104" s="2">
        <v>2.97</v>
      </c>
      <c r="D2104">
        <f t="shared" si="64"/>
        <v>246.92580000000001</v>
      </c>
      <c r="G2104" s="4">
        <v>37.8154947893794</v>
      </c>
      <c r="H2104">
        <f t="shared" si="65"/>
        <v>3143.9802367890034</v>
      </c>
    </row>
    <row r="2105" spans="1:8" x14ac:dyDescent="0.25">
      <c r="A2105" s="3">
        <v>41820.666666666664</v>
      </c>
      <c r="B2105" s="2">
        <v>15.02</v>
      </c>
      <c r="C2105" s="2">
        <v>6.75</v>
      </c>
      <c r="D2105">
        <f t="shared" si="64"/>
        <v>101.38499999999999</v>
      </c>
      <c r="G2105" s="4">
        <v>37.812958357602007</v>
      </c>
      <c r="H2105">
        <f t="shared" si="65"/>
        <v>567.95063453118212</v>
      </c>
    </row>
    <row r="2106" spans="1:8" x14ac:dyDescent="0.25">
      <c r="A2106" s="3">
        <v>41820.708333333336</v>
      </c>
      <c r="B2106" s="2">
        <v>39.14</v>
      </c>
      <c r="C2106" s="2">
        <v>3.56</v>
      </c>
      <c r="D2106">
        <f t="shared" si="64"/>
        <v>139.33840000000001</v>
      </c>
      <c r="G2106" s="4">
        <v>37.810424909575467</v>
      </c>
      <c r="H2106">
        <f t="shared" si="65"/>
        <v>1479.9000309607839</v>
      </c>
    </row>
    <row r="2107" spans="1:8" x14ac:dyDescent="0.25">
      <c r="A2107" s="3">
        <v>41820.75</v>
      </c>
      <c r="B2107" s="2">
        <v>25.67</v>
      </c>
      <c r="C2107" s="2">
        <v>4.38</v>
      </c>
      <c r="D2107">
        <f t="shared" si="64"/>
        <v>112.4346</v>
      </c>
      <c r="G2107" s="4">
        <v>37.807894439157266</v>
      </c>
      <c r="H2107">
        <f t="shared" si="65"/>
        <v>970.52865025316714</v>
      </c>
    </row>
    <row r="2108" spans="1:8" x14ac:dyDescent="0.25">
      <c r="A2108" s="3">
        <v>41820.791666666664</v>
      </c>
      <c r="B2108" s="2">
        <v>61.6</v>
      </c>
      <c r="C2108" s="2">
        <v>1.37</v>
      </c>
      <c r="D2108">
        <f t="shared" si="64"/>
        <v>84.39200000000001</v>
      </c>
      <c r="G2108" s="4">
        <v>37.805366950733465</v>
      </c>
      <c r="H2108">
        <f t="shared" si="65"/>
        <v>2328.8106041651813</v>
      </c>
    </row>
    <row r="2109" spans="1:8" x14ac:dyDescent="0.25">
      <c r="A2109" s="3">
        <v>41820.833333333336</v>
      </c>
      <c r="B2109" s="2">
        <v>16.8</v>
      </c>
      <c r="C2109" s="2">
        <v>4.57</v>
      </c>
      <c r="D2109">
        <f t="shared" si="64"/>
        <v>76.77600000000001</v>
      </c>
      <c r="G2109" s="4">
        <v>37.802842446147821</v>
      </c>
      <c r="H2109">
        <f t="shared" si="65"/>
        <v>635.08775309528346</v>
      </c>
    </row>
    <row r="2110" spans="1:8" x14ac:dyDescent="0.25">
      <c r="A2110" s="3">
        <v>41820.875</v>
      </c>
      <c r="B2110" s="2">
        <v>5.08</v>
      </c>
      <c r="C2110" s="2">
        <v>3.57</v>
      </c>
      <c r="D2110">
        <f t="shared" si="64"/>
        <v>18.1356</v>
      </c>
      <c r="G2110" s="4">
        <v>37.800320919345147</v>
      </c>
      <c r="H2110">
        <f t="shared" si="65"/>
        <v>192.02563027027335</v>
      </c>
    </row>
    <row r="2111" spans="1:8" x14ac:dyDescent="0.25">
      <c r="A2111" s="3">
        <v>41820.916666666664</v>
      </c>
      <c r="B2111" s="2">
        <v>10.38</v>
      </c>
      <c r="C2111" s="2">
        <v>4.78</v>
      </c>
      <c r="D2111">
        <f t="shared" si="64"/>
        <v>49.616400000000006</v>
      </c>
      <c r="G2111" s="4">
        <v>37.797802384803468</v>
      </c>
      <c r="H2111">
        <f t="shared" si="65"/>
        <v>392.34118875426003</v>
      </c>
    </row>
    <row r="2112" spans="1:8" x14ac:dyDescent="0.25">
      <c r="A2112" s="3">
        <v>41820.958333333336</v>
      </c>
      <c r="B2112" s="2">
        <v>10.88</v>
      </c>
      <c r="C2112" s="2">
        <v>9.5299999999999994</v>
      </c>
      <c r="D2112">
        <f t="shared" si="64"/>
        <v>103.68640000000001</v>
      </c>
      <c r="G2112" s="4">
        <v>37.795286834536505</v>
      </c>
      <c r="H2112">
        <f t="shared" si="65"/>
        <v>411.21272075975719</v>
      </c>
    </row>
    <row r="2113" spans="1:8" x14ac:dyDescent="0.25">
      <c r="A2113" s="1">
        <v>41821</v>
      </c>
      <c r="B2113" s="2">
        <v>16.52</v>
      </c>
      <c r="C2113" s="2">
        <v>3.34</v>
      </c>
      <c r="D2113">
        <f t="shared" si="64"/>
        <v>55.176799999999993</v>
      </c>
      <c r="G2113" s="4">
        <v>37.792774272144484</v>
      </c>
      <c r="H2113">
        <f t="shared" si="65"/>
        <v>624.33663097582689</v>
      </c>
    </row>
    <row r="2114" spans="1:8" x14ac:dyDescent="0.25">
      <c r="A2114" s="3">
        <v>41821.041666666664</v>
      </c>
      <c r="B2114" s="2">
        <v>65.959999999999994</v>
      </c>
      <c r="C2114" s="2">
        <v>4.42</v>
      </c>
      <c r="D2114">
        <f t="shared" ref="D2114:D2177" si="66">B2114*C2114</f>
        <v>291.54319999999996</v>
      </c>
      <c r="G2114" s="4">
        <v>37.790264698063986</v>
      </c>
      <c r="H2114">
        <f t="shared" ref="H2114:H2177" si="67">B2114*G2114</f>
        <v>2492.6458594843002</v>
      </c>
    </row>
    <row r="2115" spans="1:8" x14ac:dyDescent="0.25">
      <c r="A2115" s="3">
        <v>41821.083333333336</v>
      </c>
      <c r="B2115" s="2">
        <v>95.79</v>
      </c>
      <c r="C2115" s="2">
        <v>9.57</v>
      </c>
      <c r="D2115">
        <f t="shared" si="66"/>
        <v>916.71030000000007</v>
      </c>
      <c r="G2115" s="4">
        <v>37.787758120630507</v>
      </c>
      <c r="H2115">
        <f t="shared" si="67"/>
        <v>3619.6893503751967</v>
      </c>
    </row>
    <row r="2116" spans="1:8" x14ac:dyDescent="0.25">
      <c r="A2116" s="3">
        <v>41821.125</v>
      </c>
      <c r="B2116" s="2">
        <v>70.150000000000006</v>
      </c>
      <c r="C2116" s="2">
        <v>3.86</v>
      </c>
      <c r="D2116">
        <f t="shared" si="66"/>
        <v>270.779</v>
      </c>
      <c r="G2116" s="4">
        <v>37.785254527209808</v>
      </c>
      <c r="H2116">
        <f t="shared" si="67"/>
        <v>2650.6356050837685</v>
      </c>
    </row>
    <row r="2117" spans="1:8" x14ac:dyDescent="0.25">
      <c r="A2117" s="3">
        <v>41821.166666666664</v>
      </c>
      <c r="B2117" s="2">
        <v>54.56</v>
      </c>
      <c r="C2117" s="2">
        <v>7.19</v>
      </c>
      <c r="D2117">
        <f t="shared" si="66"/>
        <v>392.28640000000001</v>
      </c>
      <c r="G2117" s="4">
        <v>37.782753926137417</v>
      </c>
      <c r="H2117">
        <f t="shared" si="67"/>
        <v>2061.4270542100576</v>
      </c>
    </row>
    <row r="2118" spans="1:8" x14ac:dyDescent="0.25">
      <c r="A2118" s="3">
        <v>41821.208333333336</v>
      </c>
      <c r="B2118" s="2">
        <v>11.3</v>
      </c>
      <c r="C2118" s="2">
        <v>7.04</v>
      </c>
      <c r="D2118">
        <f t="shared" si="66"/>
        <v>79.552000000000007</v>
      </c>
      <c r="G2118" s="4">
        <v>37.780256323730434</v>
      </c>
      <c r="H2118">
        <f t="shared" si="67"/>
        <v>426.91689645815393</v>
      </c>
    </row>
    <row r="2119" spans="1:8" x14ac:dyDescent="0.25">
      <c r="A2119" s="3">
        <v>41821.25</v>
      </c>
      <c r="B2119" s="2">
        <v>7.92</v>
      </c>
      <c r="C2119" s="2">
        <v>7.22</v>
      </c>
      <c r="D2119">
        <f t="shared" si="66"/>
        <v>57.182399999999994</v>
      </c>
      <c r="G2119" s="4">
        <v>37.777761718232412</v>
      </c>
      <c r="H2119">
        <f t="shared" si="67"/>
        <v>299.1998728084007</v>
      </c>
    </row>
    <row r="2120" spans="1:8" x14ac:dyDescent="0.25">
      <c r="A2120" s="3">
        <v>41821.291666666664</v>
      </c>
      <c r="B2120" s="2">
        <v>78.959999999999994</v>
      </c>
      <c r="C2120" s="2">
        <v>1.88</v>
      </c>
      <c r="D2120">
        <f t="shared" si="66"/>
        <v>148.44479999999999</v>
      </c>
      <c r="G2120" s="4">
        <v>37.775270104820756</v>
      </c>
      <c r="H2120">
        <f t="shared" si="67"/>
        <v>2982.7353274766465</v>
      </c>
    </row>
    <row r="2121" spans="1:8" x14ac:dyDescent="0.25">
      <c r="A2121" s="3">
        <v>41821.333333333336</v>
      </c>
      <c r="B2121" s="2">
        <v>45.61</v>
      </c>
      <c r="C2121" s="2">
        <v>3.21</v>
      </c>
      <c r="D2121">
        <f t="shared" si="66"/>
        <v>146.40809999999999</v>
      </c>
      <c r="G2121" s="4">
        <v>37.772781494460553</v>
      </c>
      <c r="H2121">
        <f t="shared" si="67"/>
        <v>1722.8165639623458</v>
      </c>
    </row>
    <row r="2122" spans="1:8" x14ac:dyDescent="0.25">
      <c r="A2122" s="3">
        <v>41821.375</v>
      </c>
      <c r="B2122" s="2">
        <v>78.66</v>
      </c>
      <c r="C2122" s="2">
        <v>3.72</v>
      </c>
      <c r="D2122">
        <f t="shared" si="66"/>
        <v>292.61520000000002</v>
      </c>
      <c r="G2122" s="4">
        <v>37.770295880921992</v>
      </c>
      <c r="H2122">
        <f t="shared" si="67"/>
        <v>2971.0114739933238</v>
      </c>
    </row>
    <row r="2123" spans="1:8" x14ac:dyDescent="0.25">
      <c r="A2123" s="3">
        <v>41821.416666666664</v>
      </c>
      <c r="B2123" s="2">
        <v>78.91</v>
      </c>
      <c r="C2123" s="2">
        <v>0.02</v>
      </c>
      <c r="D2123">
        <f t="shared" si="66"/>
        <v>1.5782</v>
      </c>
      <c r="G2123" s="4">
        <v>37.767813265961543</v>
      </c>
      <c r="H2123">
        <f t="shared" si="67"/>
        <v>2980.2581448170254</v>
      </c>
    </row>
    <row r="2124" spans="1:8" x14ac:dyDescent="0.25">
      <c r="A2124" s="3">
        <v>41821.458333333336</v>
      </c>
      <c r="B2124" s="2">
        <v>4.83</v>
      </c>
      <c r="C2124" s="2">
        <v>7.05</v>
      </c>
      <c r="D2124">
        <f t="shared" si="66"/>
        <v>34.051499999999997</v>
      </c>
      <c r="G2124" s="4">
        <v>37.765333653965243</v>
      </c>
      <c r="H2124">
        <f t="shared" si="67"/>
        <v>182.40656154865212</v>
      </c>
    </row>
    <row r="2125" spans="1:8" x14ac:dyDescent="0.25">
      <c r="A2125" s="3">
        <v>41821.5</v>
      </c>
      <c r="B2125" s="2">
        <v>39.380000000000003</v>
      </c>
      <c r="C2125" s="2">
        <v>6.79</v>
      </c>
      <c r="D2125">
        <f t="shared" si="66"/>
        <v>267.39019999999999</v>
      </c>
      <c r="G2125" s="4">
        <v>37.762857047038786</v>
      </c>
      <c r="H2125">
        <f t="shared" si="67"/>
        <v>1487.1013105123875</v>
      </c>
    </row>
    <row r="2126" spans="1:8" x14ac:dyDescent="0.25">
      <c r="A2126" s="3">
        <v>41821.541666666664</v>
      </c>
      <c r="B2126" s="2">
        <v>54.43</v>
      </c>
      <c r="C2126" s="2">
        <v>1.41</v>
      </c>
      <c r="D2126">
        <f t="shared" si="66"/>
        <v>76.746299999999991</v>
      </c>
      <c r="G2126" s="4">
        <v>37.760383443163789</v>
      </c>
      <c r="H2126">
        <f t="shared" si="67"/>
        <v>2055.2976708114052</v>
      </c>
    </row>
    <row r="2127" spans="1:8" x14ac:dyDescent="0.25">
      <c r="A2127" s="3">
        <v>41821.583333333336</v>
      </c>
      <c r="B2127" s="2">
        <v>21.32</v>
      </c>
      <c r="C2127" s="2">
        <v>3.51</v>
      </c>
      <c r="D2127">
        <f t="shared" si="66"/>
        <v>74.833199999999991</v>
      </c>
      <c r="G2127" s="4">
        <v>37.757912846377032</v>
      </c>
      <c r="H2127">
        <f t="shared" si="67"/>
        <v>804.99870188475836</v>
      </c>
    </row>
    <row r="2128" spans="1:8" x14ac:dyDescent="0.25">
      <c r="A2128" s="3">
        <v>41821.625</v>
      </c>
      <c r="B2128" s="2">
        <v>48.78</v>
      </c>
      <c r="C2128" s="2">
        <v>7.55</v>
      </c>
      <c r="D2128">
        <f t="shared" si="66"/>
        <v>368.28899999999999</v>
      </c>
      <c r="G2128" s="4">
        <v>37.755445250448716</v>
      </c>
      <c r="H2128">
        <f t="shared" si="67"/>
        <v>1841.7106193168884</v>
      </c>
    </row>
    <row r="2129" spans="1:8" x14ac:dyDescent="0.25">
      <c r="A2129" s="3">
        <v>41821.666666666664</v>
      </c>
      <c r="B2129" s="2">
        <v>96.25</v>
      </c>
      <c r="C2129" s="2">
        <v>2.4</v>
      </c>
      <c r="D2129">
        <f t="shared" si="66"/>
        <v>231</v>
      </c>
      <c r="G2129" s="4">
        <v>37.752980670206092</v>
      </c>
      <c r="H2129">
        <f t="shared" si="67"/>
        <v>3633.7243895073366</v>
      </c>
    </row>
    <row r="2130" spans="1:8" x14ac:dyDescent="0.25">
      <c r="A2130" s="3">
        <v>41821.708333333336</v>
      </c>
      <c r="B2130" s="2">
        <v>99.38</v>
      </c>
      <c r="C2130" s="2">
        <v>7.66</v>
      </c>
      <c r="D2130">
        <f t="shared" si="66"/>
        <v>761.25080000000003</v>
      </c>
      <c r="G2130" s="4">
        <v>37.750519094858696</v>
      </c>
      <c r="H2130">
        <f t="shared" si="67"/>
        <v>3751.646587647057</v>
      </c>
    </row>
    <row r="2131" spans="1:8" x14ac:dyDescent="0.25">
      <c r="A2131" s="3">
        <v>41821.75</v>
      </c>
      <c r="B2131" s="2">
        <v>99.01</v>
      </c>
      <c r="C2131" s="2">
        <v>1.1599999999999999</v>
      </c>
      <c r="D2131">
        <f t="shared" si="66"/>
        <v>114.8516</v>
      </c>
      <c r="G2131" s="4">
        <v>37.748060531072895</v>
      </c>
      <c r="H2131">
        <f t="shared" si="67"/>
        <v>3737.4354731815274</v>
      </c>
    </row>
    <row r="2132" spans="1:8" x14ac:dyDescent="0.25">
      <c r="A2132" s="3">
        <v>41821.791666666664</v>
      </c>
      <c r="B2132" s="2">
        <v>75.540000000000006</v>
      </c>
      <c r="C2132" s="2">
        <v>8.94</v>
      </c>
      <c r="D2132">
        <f t="shared" si="66"/>
        <v>675.32760000000007</v>
      </c>
      <c r="G2132" s="4">
        <v>37.745604982885474</v>
      </c>
      <c r="H2132">
        <f t="shared" si="67"/>
        <v>2851.3030004071688</v>
      </c>
    </row>
    <row r="2133" spans="1:8" x14ac:dyDescent="0.25">
      <c r="A2133" s="3">
        <v>41821.833333333336</v>
      </c>
      <c r="B2133" s="2">
        <v>36.909999999999997</v>
      </c>
      <c r="C2133" s="2">
        <v>2.77</v>
      </c>
      <c r="D2133">
        <f t="shared" si="66"/>
        <v>102.24069999999999</v>
      </c>
      <c r="G2133" s="4">
        <v>37.743152439767904</v>
      </c>
      <c r="H2133">
        <f t="shared" si="67"/>
        <v>1393.0997565518333</v>
      </c>
    </row>
    <row r="2134" spans="1:8" x14ac:dyDescent="0.25">
      <c r="A2134" s="3">
        <v>41821.875</v>
      </c>
      <c r="B2134" s="2">
        <v>82.66</v>
      </c>
      <c r="C2134" s="2">
        <v>2.76</v>
      </c>
      <c r="D2134">
        <f t="shared" si="66"/>
        <v>228.14159999999998</v>
      </c>
      <c r="G2134" s="4">
        <v>37.740702922689941</v>
      </c>
      <c r="H2134">
        <f t="shared" si="67"/>
        <v>3119.6465035895503</v>
      </c>
    </row>
    <row r="2135" spans="1:8" x14ac:dyDescent="0.25">
      <c r="A2135" s="3">
        <v>41821.916666666664</v>
      </c>
      <c r="B2135" s="2">
        <v>27.78</v>
      </c>
      <c r="C2135" s="2">
        <v>2.94</v>
      </c>
      <c r="D2135">
        <f t="shared" si="66"/>
        <v>81.673200000000008</v>
      </c>
      <c r="G2135" s="4">
        <v>37.738256406732347</v>
      </c>
      <c r="H2135">
        <f t="shared" si="67"/>
        <v>1048.3687629790247</v>
      </c>
    </row>
    <row r="2136" spans="1:8" x14ac:dyDescent="0.25">
      <c r="A2136" s="3">
        <v>41821.958333333336</v>
      </c>
      <c r="B2136" s="2">
        <v>32.4</v>
      </c>
      <c r="C2136" s="2">
        <v>7.53</v>
      </c>
      <c r="D2136">
        <f t="shared" si="66"/>
        <v>243.97200000000001</v>
      </c>
      <c r="G2136" s="4">
        <v>37.735812918745438</v>
      </c>
      <c r="H2136">
        <f t="shared" si="67"/>
        <v>1222.640338567352</v>
      </c>
    </row>
    <row r="2137" spans="1:8" x14ac:dyDescent="0.25">
      <c r="A2137" s="1">
        <v>41822</v>
      </c>
      <c r="B2137" s="2">
        <v>41.46</v>
      </c>
      <c r="C2137" s="2">
        <v>3.87</v>
      </c>
      <c r="D2137">
        <f t="shared" si="66"/>
        <v>160.4502</v>
      </c>
      <c r="G2137" s="4">
        <v>37.733372448637255</v>
      </c>
      <c r="H2137">
        <f t="shared" si="67"/>
        <v>1564.4256217205007</v>
      </c>
    </row>
    <row r="2138" spans="1:8" x14ac:dyDescent="0.25">
      <c r="A2138" s="3">
        <v>41822.041666666664</v>
      </c>
      <c r="B2138" s="2">
        <v>58.97</v>
      </c>
      <c r="C2138" s="2">
        <v>2.4900000000000002</v>
      </c>
      <c r="D2138">
        <f t="shared" si="66"/>
        <v>146.83530000000002</v>
      </c>
      <c r="G2138" s="4">
        <v>37.730934985704614</v>
      </c>
      <c r="H2138">
        <f t="shared" si="67"/>
        <v>2224.9932361070009</v>
      </c>
    </row>
    <row r="2139" spans="1:8" x14ac:dyDescent="0.25">
      <c r="A2139" s="3">
        <v>41822.083333333336</v>
      </c>
      <c r="B2139" s="2">
        <v>59.99</v>
      </c>
      <c r="C2139" s="2">
        <v>7.41</v>
      </c>
      <c r="D2139">
        <f t="shared" si="66"/>
        <v>444.52590000000004</v>
      </c>
      <c r="G2139" s="4">
        <v>37.728500557321723</v>
      </c>
      <c r="H2139">
        <f t="shared" si="67"/>
        <v>2263.3327484337301</v>
      </c>
    </row>
    <row r="2140" spans="1:8" x14ac:dyDescent="0.25">
      <c r="A2140" s="3">
        <v>41822.125</v>
      </c>
      <c r="B2140" s="2">
        <v>74.42</v>
      </c>
      <c r="C2140" s="2">
        <v>3.16</v>
      </c>
      <c r="D2140">
        <f t="shared" si="66"/>
        <v>235.16720000000001</v>
      </c>
      <c r="G2140" s="4">
        <v>37.726069142606136</v>
      </c>
      <c r="H2140">
        <f t="shared" si="67"/>
        <v>2807.5740655927489</v>
      </c>
    </row>
    <row r="2141" spans="1:8" x14ac:dyDescent="0.25">
      <c r="A2141" s="3">
        <v>41822.166666666664</v>
      </c>
      <c r="B2141" s="2">
        <v>32.659999999999997</v>
      </c>
      <c r="C2141" s="2">
        <v>3.96</v>
      </c>
      <c r="D2141">
        <f t="shared" si="66"/>
        <v>129.33359999999999</v>
      </c>
      <c r="G2141" s="4">
        <v>37.723640755948544</v>
      </c>
      <c r="H2141">
        <f t="shared" si="67"/>
        <v>1232.0541070892793</v>
      </c>
    </row>
    <row r="2142" spans="1:8" x14ac:dyDescent="0.25">
      <c r="A2142" s="3">
        <v>41822.208333333336</v>
      </c>
      <c r="B2142" s="2">
        <v>84.54</v>
      </c>
      <c r="C2142" s="2">
        <v>8.4700000000000006</v>
      </c>
      <c r="D2142">
        <f t="shared" si="66"/>
        <v>716.05380000000014</v>
      </c>
      <c r="G2142" s="4">
        <v>37.721215389100749</v>
      </c>
      <c r="H2142">
        <f t="shared" si="67"/>
        <v>3188.9515489945775</v>
      </c>
    </row>
    <row r="2143" spans="1:8" x14ac:dyDescent="0.25">
      <c r="A2143" s="3">
        <v>41822.25</v>
      </c>
      <c r="B2143" s="2">
        <v>52.03</v>
      </c>
      <c r="C2143" s="2">
        <v>4.6900000000000004</v>
      </c>
      <c r="D2143">
        <f t="shared" si="66"/>
        <v>244.02070000000003</v>
      </c>
      <c r="G2143" s="4">
        <v>37.718793048641807</v>
      </c>
      <c r="H2143">
        <f t="shared" si="67"/>
        <v>1962.5088023208332</v>
      </c>
    </row>
    <row r="2144" spans="1:8" x14ac:dyDescent="0.25">
      <c r="A2144" s="3">
        <v>41822.291666666664</v>
      </c>
      <c r="B2144" s="2">
        <v>44.74</v>
      </c>
      <c r="C2144" s="2">
        <v>9.84</v>
      </c>
      <c r="D2144">
        <f t="shared" si="66"/>
        <v>440.24160000000001</v>
      </c>
      <c r="G2144" s="4">
        <v>37.716373738521185</v>
      </c>
      <c r="H2144">
        <f t="shared" si="67"/>
        <v>1687.4305610614379</v>
      </c>
    </row>
    <row r="2145" spans="1:8" x14ac:dyDescent="0.25">
      <c r="A2145" s="3">
        <v>41822.333333333336</v>
      </c>
      <c r="B2145" s="2">
        <v>41.05</v>
      </c>
      <c r="C2145" s="2">
        <v>9.8000000000000007</v>
      </c>
      <c r="D2145">
        <f t="shared" si="66"/>
        <v>402.29</v>
      </c>
      <c r="G2145" s="4">
        <v>37.713957450228769</v>
      </c>
      <c r="H2145">
        <f t="shared" si="67"/>
        <v>1548.1579533318909</v>
      </c>
    </row>
    <row r="2146" spans="1:8" x14ac:dyDescent="0.25">
      <c r="A2146" s="3">
        <v>41822.375</v>
      </c>
      <c r="B2146" s="2">
        <v>72.03</v>
      </c>
      <c r="C2146" s="2">
        <v>7.32</v>
      </c>
      <c r="D2146">
        <f t="shared" si="66"/>
        <v>527.25959999999998</v>
      </c>
      <c r="G2146" s="4">
        <v>37.711544196573399</v>
      </c>
      <c r="H2146">
        <f t="shared" si="67"/>
        <v>2716.3625284791819</v>
      </c>
    </row>
    <row r="2147" spans="1:8" x14ac:dyDescent="0.25">
      <c r="A2147" s="3">
        <v>41822.416666666664</v>
      </c>
      <c r="B2147" s="2">
        <v>92.42</v>
      </c>
      <c r="C2147" s="2">
        <v>3.96</v>
      </c>
      <c r="D2147">
        <f t="shared" si="66"/>
        <v>365.98320000000001</v>
      </c>
      <c r="G2147" s="4">
        <v>37.709133971150649</v>
      </c>
      <c r="H2147">
        <f t="shared" si="67"/>
        <v>3485.0781616137429</v>
      </c>
    </row>
    <row r="2148" spans="1:8" x14ac:dyDescent="0.25">
      <c r="A2148" s="3">
        <v>41822.458333333336</v>
      </c>
      <c r="B2148" s="2">
        <v>38.51</v>
      </c>
      <c r="C2148" s="2">
        <v>8.3000000000000007</v>
      </c>
      <c r="D2148">
        <f t="shared" si="66"/>
        <v>319.63300000000004</v>
      </c>
      <c r="G2148" s="4">
        <v>37.706726776240863</v>
      </c>
      <c r="H2148">
        <f t="shared" si="67"/>
        <v>1452.0860481530356</v>
      </c>
    </row>
    <row r="2149" spans="1:8" x14ac:dyDescent="0.25">
      <c r="A2149" s="3">
        <v>41822.5</v>
      </c>
      <c r="B2149" s="2">
        <v>2.14</v>
      </c>
      <c r="C2149" s="2">
        <v>2.8</v>
      </c>
      <c r="D2149">
        <f t="shared" si="66"/>
        <v>5.992</v>
      </c>
      <c r="G2149" s="4">
        <v>37.704322615880812</v>
      </c>
      <c r="H2149">
        <f t="shared" si="67"/>
        <v>80.68725039798494</v>
      </c>
    </row>
    <row r="2150" spans="1:8" x14ac:dyDescent="0.25">
      <c r="A2150" s="3">
        <v>41822.541666666664</v>
      </c>
      <c r="B2150" s="2">
        <v>96.45</v>
      </c>
      <c r="C2150" s="2">
        <v>7.4</v>
      </c>
      <c r="D2150">
        <f t="shared" si="66"/>
        <v>713.73</v>
      </c>
      <c r="G2150" s="4">
        <v>37.701921483753388</v>
      </c>
      <c r="H2150">
        <f t="shared" si="67"/>
        <v>3636.3503271080144</v>
      </c>
    </row>
    <row r="2151" spans="1:8" x14ac:dyDescent="0.25">
      <c r="A2151" s="3">
        <v>41822.583333333336</v>
      </c>
      <c r="B2151" s="2">
        <v>47.12</v>
      </c>
      <c r="C2151" s="2">
        <v>7.99</v>
      </c>
      <c r="D2151">
        <f t="shared" si="66"/>
        <v>376.48879999999997</v>
      </c>
      <c r="G2151" s="4">
        <v>37.699523394685841</v>
      </c>
      <c r="H2151">
        <f t="shared" si="67"/>
        <v>1776.4015423575968</v>
      </c>
    </row>
    <row r="2152" spans="1:8" x14ac:dyDescent="0.25">
      <c r="A2152" s="3">
        <v>41822.625</v>
      </c>
      <c r="B2152" s="2">
        <v>44.07</v>
      </c>
      <c r="C2152" s="2">
        <v>1.99</v>
      </c>
      <c r="D2152">
        <f t="shared" si="66"/>
        <v>87.699299999999994</v>
      </c>
      <c r="G2152" s="4">
        <v>37.697128344466762</v>
      </c>
      <c r="H2152">
        <f t="shared" si="67"/>
        <v>1661.3124461406503</v>
      </c>
    </row>
    <row r="2153" spans="1:8" x14ac:dyDescent="0.25">
      <c r="A2153" s="3">
        <v>41822.666666666664</v>
      </c>
      <c r="B2153" s="2">
        <v>83.83</v>
      </c>
      <c r="C2153" s="2">
        <v>7.76</v>
      </c>
      <c r="D2153">
        <f t="shared" si="66"/>
        <v>650.52080000000001</v>
      </c>
      <c r="G2153" s="4">
        <v>37.694736320287291</v>
      </c>
      <c r="H2153">
        <f t="shared" si="67"/>
        <v>3159.9497457296834</v>
      </c>
    </row>
    <row r="2154" spans="1:8" x14ac:dyDescent="0.25">
      <c r="A2154" s="3">
        <v>41822.708333333336</v>
      </c>
      <c r="B2154" s="2">
        <v>71</v>
      </c>
      <c r="C2154" s="2">
        <v>3.47</v>
      </c>
      <c r="D2154">
        <f t="shared" si="66"/>
        <v>246.37</v>
      </c>
      <c r="G2154" s="4">
        <v>37.692347339342319</v>
      </c>
      <c r="H2154">
        <f t="shared" si="67"/>
        <v>2676.1566610933046</v>
      </c>
    </row>
    <row r="2155" spans="1:8" x14ac:dyDescent="0.25">
      <c r="A2155" s="3">
        <v>41822.75</v>
      </c>
      <c r="B2155" s="2">
        <v>43.02</v>
      </c>
      <c r="C2155" s="2">
        <v>6.04</v>
      </c>
      <c r="D2155">
        <f t="shared" si="66"/>
        <v>259.8408</v>
      </c>
      <c r="G2155" s="4">
        <v>37.68996140540672</v>
      </c>
      <c r="H2155">
        <f t="shared" si="67"/>
        <v>1621.4221396605972</v>
      </c>
    </row>
    <row r="2156" spans="1:8" x14ac:dyDescent="0.25">
      <c r="A2156" s="3">
        <v>41822.791666666664</v>
      </c>
      <c r="B2156" s="2">
        <v>75.989999999999995</v>
      </c>
      <c r="C2156" s="2">
        <v>1.25</v>
      </c>
      <c r="D2156">
        <f t="shared" si="66"/>
        <v>94.987499999999997</v>
      </c>
      <c r="G2156" s="4">
        <v>37.687578506457413</v>
      </c>
      <c r="H2156">
        <f t="shared" si="67"/>
        <v>2863.8790907056987</v>
      </c>
    </row>
    <row r="2157" spans="1:8" x14ac:dyDescent="0.25">
      <c r="A2157" s="3">
        <v>41822.833333333336</v>
      </c>
      <c r="B2157" s="2">
        <v>70.849999999999994</v>
      </c>
      <c r="C2157" s="2">
        <v>3.59</v>
      </c>
      <c r="D2157">
        <f t="shared" si="66"/>
        <v>254.35149999999996</v>
      </c>
      <c r="G2157" s="4">
        <v>37.685198650131426</v>
      </c>
      <c r="H2157">
        <f t="shared" si="67"/>
        <v>2669.9963243618113</v>
      </c>
    </row>
    <row r="2158" spans="1:8" x14ac:dyDescent="0.25">
      <c r="A2158" s="3">
        <v>41822.875</v>
      </c>
      <c r="B2158" s="2">
        <v>64.290000000000006</v>
      </c>
      <c r="C2158" s="2">
        <v>6.66</v>
      </c>
      <c r="D2158">
        <f t="shared" si="66"/>
        <v>428.17140000000006</v>
      </c>
      <c r="G2158" s="4">
        <v>37.682821837127257</v>
      </c>
      <c r="H2158">
        <f t="shared" si="67"/>
        <v>2422.6286159089118</v>
      </c>
    </row>
    <row r="2159" spans="1:8" x14ac:dyDescent="0.25">
      <c r="A2159" s="3">
        <v>41822.916666666664</v>
      </c>
      <c r="B2159" s="2">
        <v>34.01</v>
      </c>
      <c r="C2159" s="2">
        <v>3.47</v>
      </c>
      <c r="D2159">
        <f t="shared" si="66"/>
        <v>118.0147</v>
      </c>
      <c r="G2159" s="4">
        <v>37.680448071219757</v>
      </c>
      <c r="H2159">
        <f t="shared" si="67"/>
        <v>1281.5120389021838</v>
      </c>
    </row>
    <row r="2160" spans="1:8" x14ac:dyDescent="0.25">
      <c r="A2160" s="3">
        <v>41822.958333333336</v>
      </c>
      <c r="B2160" s="2">
        <v>32.96</v>
      </c>
      <c r="C2160" s="2">
        <v>8.11</v>
      </c>
      <c r="D2160">
        <f t="shared" si="66"/>
        <v>267.30559999999997</v>
      </c>
      <c r="G2160" s="4">
        <v>37.678077346353753</v>
      </c>
      <c r="H2160">
        <f t="shared" si="67"/>
        <v>1241.8694293358196</v>
      </c>
    </row>
    <row r="2161" spans="1:8" x14ac:dyDescent="0.25">
      <c r="A2161" s="1">
        <v>41823</v>
      </c>
      <c r="B2161" s="2">
        <v>33.229999999999997</v>
      </c>
      <c r="C2161" s="2">
        <v>9.81</v>
      </c>
      <c r="D2161">
        <f t="shared" si="66"/>
        <v>325.98629999999997</v>
      </c>
      <c r="G2161" s="4">
        <v>37.675709677094545</v>
      </c>
      <c r="H2161">
        <f t="shared" si="67"/>
        <v>1251.9638325698515</v>
      </c>
    </row>
    <row r="2162" spans="1:8" x14ac:dyDescent="0.25">
      <c r="A2162" s="3">
        <v>41823.041666666664</v>
      </c>
      <c r="B2162" s="2">
        <v>63.76</v>
      </c>
      <c r="C2162" s="2">
        <v>4.16</v>
      </c>
      <c r="D2162">
        <f t="shared" si="66"/>
        <v>265.24160000000001</v>
      </c>
      <c r="G2162" s="4">
        <v>37.673345050895229</v>
      </c>
      <c r="H2162">
        <f t="shared" si="67"/>
        <v>2402.0524804450797</v>
      </c>
    </row>
    <row r="2163" spans="1:8" x14ac:dyDescent="0.25">
      <c r="A2163" s="3">
        <v>41823.083333333336</v>
      </c>
      <c r="B2163" s="2">
        <v>15.13</v>
      </c>
      <c r="C2163" s="2">
        <v>2.42</v>
      </c>
      <c r="D2163">
        <f t="shared" si="66"/>
        <v>36.614600000000003</v>
      </c>
      <c r="G2163" s="4">
        <v>37.670983474160217</v>
      </c>
      <c r="H2163">
        <f t="shared" si="67"/>
        <v>569.96197996404408</v>
      </c>
    </row>
    <row r="2164" spans="1:8" x14ac:dyDescent="0.25">
      <c r="A2164" s="3">
        <v>41823.125</v>
      </c>
      <c r="B2164" s="2">
        <v>74.209999999999994</v>
      </c>
      <c r="C2164" s="2">
        <v>3.97</v>
      </c>
      <c r="D2164">
        <f t="shared" si="66"/>
        <v>294.61369999999999</v>
      </c>
      <c r="G2164" s="4">
        <v>37.668624953119327</v>
      </c>
      <c r="H2164">
        <f t="shared" si="67"/>
        <v>2795.388657770985</v>
      </c>
    </row>
    <row r="2165" spans="1:8" x14ac:dyDescent="0.25">
      <c r="A2165" s="3">
        <v>41823.166666666664</v>
      </c>
      <c r="B2165" s="2">
        <v>73</v>
      </c>
      <c r="C2165" s="2">
        <v>9.49</v>
      </c>
      <c r="D2165">
        <f t="shared" si="66"/>
        <v>692.77</v>
      </c>
      <c r="G2165" s="4">
        <v>37.666269476982094</v>
      </c>
      <c r="H2165">
        <f t="shared" si="67"/>
        <v>2749.637671819693</v>
      </c>
    </row>
    <row r="2166" spans="1:8" x14ac:dyDescent="0.25">
      <c r="A2166" s="3">
        <v>41823.208333333336</v>
      </c>
      <c r="B2166" s="2">
        <v>70.489999999999995</v>
      </c>
      <c r="C2166" s="2">
        <v>8.3800000000000008</v>
      </c>
      <c r="D2166">
        <f t="shared" si="66"/>
        <v>590.70619999999997</v>
      </c>
      <c r="G2166" s="4">
        <v>37.663917058993938</v>
      </c>
      <c r="H2166">
        <f t="shared" si="67"/>
        <v>2654.9295134884824</v>
      </c>
    </row>
    <row r="2167" spans="1:8" x14ac:dyDescent="0.25">
      <c r="A2167" s="3">
        <v>41823.25</v>
      </c>
      <c r="B2167" s="2">
        <v>55.9</v>
      </c>
      <c r="C2167" s="2">
        <v>0.73</v>
      </c>
      <c r="D2167">
        <f t="shared" si="66"/>
        <v>40.806999999999995</v>
      </c>
      <c r="G2167" s="4">
        <v>37.661567694332263</v>
      </c>
      <c r="H2167">
        <f t="shared" si="67"/>
        <v>2105.2816341131734</v>
      </c>
    </row>
    <row r="2168" spans="1:8" x14ac:dyDescent="0.25">
      <c r="A2168" s="3">
        <v>41823.291666666664</v>
      </c>
      <c r="B2168" s="2">
        <v>86.46</v>
      </c>
      <c r="C2168" s="2">
        <v>9.15</v>
      </c>
      <c r="D2168">
        <f t="shared" si="66"/>
        <v>791.10899999999992</v>
      </c>
      <c r="G2168" s="4">
        <v>37.659221383346306</v>
      </c>
      <c r="H2168">
        <f t="shared" si="67"/>
        <v>3256.0162808041214</v>
      </c>
    </row>
    <row r="2169" spans="1:8" x14ac:dyDescent="0.25">
      <c r="A2169" s="3">
        <v>41823.333333333336</v>
      </c>
      <c r="B2169" s="2">
        <v>12.88</v>
      </c>
      <c r="C2169" s="2">
        <v>0.56000000000000005</v>
      </c>
      <c r="D2169">
        <f t="shared" si="66"/>
        <v>7.2128000000000014</v>
      </c>
      <c r="G2169" s="4">
        <v>37.656878132265888</v>
      </c>
      <c r="H2169">
        <f t="shared" si="67"/>
        <v>485.02059034358467</v>
      </c>
    </row>
    <row r="2170" spans="1:8" x14ac:dyDescent="0.25">
      <c r="A2170" s="3">
        <v>41823.375</v>
      </c>
      <c r="B2170" s="2">
        <v>44.31</v>
      </c>
      <c r="C2170" s="2">
        <v>6.83</v>
      </c>
      <c r="D2170">
        <f t="shared" si="66"/>
        <v>302.63730000000004</v>
      </c>
      <c r="G2170" s="4">
        <v>37.654537936966896</v>
      </c>
      <c r="H2170">
        <f t="shared" si="67"/>
        <v>1668.4725759870032</v>
      </c>
    </row>
    <row r="2171" spans="1:8" x14ac:dyDescent="0.25">
      <c r="A2171" s="3">
        <v>41823.416666666664</v>
      </c>
      <c r="B2171" s="2">
        <v>98.72</v>
      </c>
      <c r="C2171" s="2">
        <v>0.61</v>
      </c>
      <c r="D2171">
        <f t="shared" si="66"/>
        <v>60.219200000000001</v>
      </c>
      <c r="G2171" s="4">
        <v>37.652200797274716</v>
      </c>
      <c r="H2171">
        <f t="shared" si="67"/>
        <v>3717.0252627069599</v>
      </c>
    </row>
    <row r="2172" spans="1:8" x14ac:dyDescent="0.25">
      <c r="A2172" s="3">
        <v>41823.458333333336</v>
      </c>
      <c r="B2172" s="2">
        <v>35.19</v>
      </c>
      <c r="C2172" s="2">
        <v>5.26</v>
      </c>
      <c r="D2172">
        <f t="shared" si="66"/>
        <v>185.09939999999997</v>
      </c>
      <c r="G2172" s="4">
        <v>37.649866730122312</v>
      </c>
      <c r="H2172">
        <f t="shared" si="67"/>
        <v>1324.898810233004</v>
      </c>
    </row>
    <row r="2173" spans="1:8" x14ac:dyDescent="0.25">
      <c r="A2173" s="3">
        <v>41823.5</v>
      </c>
      <c r="B2173" s="2">
        <v>4.24</v>
      </c>
      <c r="C2173" s="2">
        <v>9.8699999999999992</v>
      </c>
      <c r="D2173">
        <f t="shared" si="66"/>
        <v>41.848799999999997</v>
      </c>
      <c r="G2173" s="4">
        <v>37.64753571243422</v>
      </c>
      <c r="H2173">
        <f t="shared" si="67"/>
        <v>159.62555142072111</v>
      </c>
    </row>
    <row r="2174" spans="1:8" x14ac:dyDescent="0.25">
      <c r="A2174" s="3">
        <v>41823.541666666664</v>
      </c>
      <c r="B2174" s="2">
        <v>42.29</v>
      </c>
      <c r="C2174" s="2">
        <v>9.9700000000000006</v>
      </c>
      <c r="D2174">
        <f t="shared" si="66"/>
        <v>421.63130000000001</v>
      </c>
      <c r="G2174" s="4">
        <v>37.64520775886308</v>
      </c>
      <c r="H2174">
        <f t="shared" si="67"/>
        <v>1592.0158361223196</v>
      </c>
    </row>
    <row r="2175" spans="1:8" x14ac:dyDescent="0.25">
      <c r="A2175" s="3">
        <v>41823.583333333336</v>
      </c>
      <c r="B2175" s="2">
        <v>0.1</v>
      </c>
      <c r="C2175" s="2">
        <v>4.03</v>
      </c>
      <c r="D2175">
        <f t="shared" si="66"/>
        <v>0.40300000000000002</v>
      </c>
      <c r="G2175" s="4">
        <v>37.642882882043125</v>
      </c>
      <c r="H2175">
        <f t="shared" si="67"/>
        <v>3.7642882882043125</v>
      </c>
    </row>
    <row r="2176" spans="1:8" x14ac:dyDescent="0.25">
      <c r="A2176" s="3">
        <v>41823.625</v>
      </c>
      <c r="B2176" s="2">
        <v>8.1199999999999992</v>
      </c>
      <c r="C2176" s="2">
        <v>8.73</v>
      </c>
      <c r="D2176">
        <f t="shared" si="66"/>
        <v>70.887599999999992</v>
      </c>
      <c r="G2176" s="4">
        <v>37.640561048370358</v>
      </c>
      <c r="H2176">
        <f t="shared" si="67"/>
        <v>305.64135571276728</v>
      </c>
    </row>
    <row r="2177" spans="1:8" x14ac:dyDescent="0.25">
      <c r="A2177" s="3">
        <v>41823.666666666664</v>
      </c>
      <c r="B2177" s="2">
        <v>57.65</v>
      </c>
      <c r="C2177" s="2">
        <v>7.46</v>
      </c>
      <c r="D2177">
        <f t="shared" si="66"/>
        <v>430.06899999999996</v>
      </c>
      <c r="G2177" s="4">
        <v>37.638242301802691</v>
      </c>
      <c r="H2177">
        <f t="shared" si="67"/>
        <v>2169.844668698925</v>
      </c>
    </row>
    <row r="2178" spans="1:8" x14ac:dyDescent="0.25">
      <c r="A2178" s="3">
        <v>41823.708333333336</v>
      </c>
      <c r="B2178" s="2">
        <v>91.97</v>
      </c>
      <c r="C2178" s="2">
        <v>7.5</v>
      </c>
      <c r="D2178">
        <f t="shared" ref="D2178:D2241" si="68">B2178*C2178</f>
        <v>689.77499999999998</v>
      </c>
      <c r="G2178" s="4">
        <v>37.635926609085374</v>
      </c>
      <c r="H2178">
        <f t="shared" ref="H2178:H2241" si="69">B2178*G2178</f>
        <v>3461.3761702375818</v>
      </c>
    </row>
    <row r="2179" spans="1:8" x14ac:dyDescent="0.25">
      <c r="A2179" s="3">
        <v>41823.75</v>
      </c>
      <c r="B2179" s="2">
        <v>72</v>
      </c>
      <c r="C2179" s="2">
        <v>1.76</v>
      </c>
      <c r="D2179">
        <f t="shared" si="68"/>
        <v>126.72</v>
      </c>
      <c r="G2179" s="4">
        <v>37.633613990926222</v>
      </c>
      <c r="H2179">
        <f t="shared" si="69"/>
        <v>2709.6202073466879</v>
      </c>
    </row>
    <row r="2180" spans="1:8" x14ac:dyDescent="0.25">
      <c r="A2180" s="3">
        <v>41823.791666666664</v>
      </c>
      <c r="B2180" s="2">
        <v>41.78</v>
      </c>
      <c r="C2180" s="2">
        <v>2.2999999999999998</v>
      </c>
      <c r="D2180">
        <f t="shared" si="68"/>
        <v>96.093999999999994</v>
      </c>
      <c r="G2180" s="4">
        <v>37.631304443201145</v>
      </c>
      <c r="H2180">
        <f t="shared" si="69"/>
        <v>1572.2358996369439</v>
      </c>
    </row>
    <row r="2181" spans="1:8" x14ac:dyDescent="0.25">
      <c r="A2181" s="3">
        <v>41823.833333333336</v>
      </c>
      <c r="B2181" s="2">
        <v>0.33</v>
      </c>
      <c r="C2181" s="2">
        <v>8.9</v>
      </c>
      <c r="D2181">
        <f t="shared" si="68"/>
        <v>2.9370000000000003</v>
      </c>
      <c r="G2181" s="4">
        <v>37.628997959767631</v>
      </c>
      <c r="H2181">
        <f t="shared" si="69"/>
        <v>12.417569326723319</v>
      </c>
    </row>
    <row r="2182" spans="1:8" x14ac:dyDescent="0.25">
      <c r="A2182" s="3">
        <v>41823.875</v>
      </c>
      <c r="B2182" s="2">
        <v>87.64</v>
      </c>
      <c r="C2182" s="2">
        <v>6.37</v>
      </c>
      <c r="D2182">
        <f t="shared" si="68"/>
        <v>558.26679999999999</v>
      </c>
      <c r="G2182" s="4">
        <v>37.626694559227808</v>
      </c>
      <c r="H2182">
        <f t="shared" si="69"/>
        <v>3297.6035111707251</v>
      </c>
    </row>
    <row r="2183" spans="1:8" x14ac:dyDescent="0.25">
      <c r="A2183" s="3">
        <v>41823.916666666664</v>
      </c>
      <c r="B2183" s="2">
        <v>15.94</v>
      </c>
      <c r="C2183" s="2">
        <v>2.0699999999999998</v>
      </c>
      <c r="D2183">
        <f t="shared" si="68"/>
        <v>32.995799999999996</v>
      </c>
      <c r="G2183" s="4">
        <v>37.624394220961157</v>
      </c>
      <c r="H2183">
        <f t="shared" si="69"/>
        <v>599.73284388212085</v>
      </c>
    </row>
    <row r="2184" spans="1:8" x14ac:dyDescent="0.25">
      <c r="A2184" s="3">
        <v>41823.958333333336</v>
      </c>
      <c r="B2184" s="2">
        <v>97.44</v>
      </c>
      <c r="C2184" s="2">
        <v>0.03</v>
      </c>
      <c r="D2184">
        <f t="shared" si="68"/>
        <v>2.9232</v>
      </c>
      <c r="G2184" s="4">
        <v>37.622096963482484</v>
      </c>
      <c r="H2184">
        <f t="shared" si="69"/>
        <v>3665.8971281217332</v>
      </c>
    </row>
    <row r="2185" spans="1:8" x14ac:dyDescent="0.25">
      <c r="A2185" s="1">
        <v>41824</v>
      </c>
      <c r="B2185" s="2">
        <v>38.229999999999997</v>
      </c>
      <c r="C2185" s="2">
        <v>5.9</v>
      </c>
      <c r="D2185">
        <f t="shared" si="68"/>
        <v>225.55699999999999</v>
      </c>
      <c r="G2185" s="4">
        <v>37.619802778630891</v>
      </c>
      <c r="H2185">
        <f t="shared" si="69"/>
        <v>1438.2050602270588</v>
      </c>
    </row>
    <row r="2186" spans="1:8" x14ac:dyDescent="0.25">
      <c r="A2186" s="3">
        <v>41824.041666666664</v>
      </c>
      <c r="B2186" s="2">
        <v>39.979999999999997</v>
      </c>
      <c r="C2186" s="2">
        <v>2.15</v>
      </c>
      <c r="D2186">
        <f t="shared" si="68"/>
        <v>85.956999999999994</v>
      </c>
      <c r="G2186" s="4">
        <v>37.617511674916528</v>
      </c>
      <c r="H2186">
        <f t="shared" si="69"/>
        <v>1503.9481167631627</v>
      </c>
    </row>
    <row r="2187" spans="1:8" x14ac:dyDescent="0.25">
      <c r="A2187" s="3">
        <v>41824.083333333336</v>
      </c>
      <c r="B2187" s="2">
        <v>3.85</v>
      </c>
      <c r="C2187" s="2">
        <v>3.22</v>
      </c>
      <c r="D2187">
        <f t="shared" si="68"/>
        <v>12.397</v>
      </c>
      <c r="G2187" s="4">
        <v>37.61522364365463</v>
      </c>
      <c r="H2187">
        <f t="shared" si="69"/>
        <v>144.81861102807034</v>
      </c>
    </row>
    <row r="2188" spans="1:8" x14ac:dyDescent="0.25">
      <c r="A2188" s="3">
        <v>41824.125</v>
      </c>
      <c r="B2188" s="2">
        <v>8.39</v>
      </c>
      <c r="C2188" s="2">
        <v>7.62</v>
      </c>
      <c r="D2188">
        <f t="shared" si="68"/>
        <v>63.931800000000003</v>
      </c>
      <c r="G2188" s="4">
        <v>37.612938695548344</v>
      </c>
      <c r="H2188">
        <f t="shared" si="69"/>
        <v>315.5725556556506</v>
      </c>
    </row>
    <row r="2189" spans="1:8" x14ac:dyDescent="0.25">
      <c r="A2189" s="3">
        <v>41824.166666666664</v>
      </c>
      <c r="B2189" s="2">
        <v>84.49</v>
      </c>
      <c r="C2189" s="2">
        <v>1.58</v>
      </c>
      <c r="D2189">
        <f t="shared" si="68"/>
        <v>133.49420000000001</v>
      </c>
      <c r="G2189" s="4">
        <v>37.61065682647358</v>
      </c>
      <c r="H2189">
        <f t="shared" si="69"/>
        <v>3177.7243952687527</v>
      </c>
    </row>
    <row r="2190" spans="1:8" x14ac:dyDescent="0.25">
      <c r="A2190" s="3">
        <v>41824.208333333336</v>
      </c>
      <c r="B2190" s="2">
        <v>78.48</v>
      </c>
      <c r="C2190" s="2">
        <v>6.33</v>
      </c>
      <c r="D2190">
        <f t="shared" si="68"/>
        <v>496.77840000000003</v>
      </c>
      <c r="G2190" s="4">
        <v>37.608378040205189</v>
      </c>
      <c r="H2190">
        <f t="shared" si="69"/>
        <v>2951.5055085953031</v>
      </c>
    </row>
    <row r="2191" spans="1:8" x14ac:dyDescent="0.25">
      <c r="A2191" s="3">
        <v>41824.25</v>
      </c>
      <c r="B2191" s="2">
        <v>7.29</v>
      </c>
      <c r="C2191" s="2">
        <v>2.83</v>
      </c>
      <c r="D2191">
        <f t="shared" si="68"/>
        <v>20.630700000000001</v>
      </c>
      <c r="G2191" s="4">
        <v>37.606102329018832</v>
      </c>
      <c r="H2191">
        <f t="shared" si="69"/>
        <v>274.14848597854728</v>
      </c>
    </row>
    <row r="2192" spans="1:8" x14ac:dyDescent="0.25">
      <c r="A2192" s="3">
        <v>41824.291666666664</v>
      </c>
      <c r="B2192" s="2">
        <v>60.44</v>
      </c>
      <c r="C2192" s="2">
        <v>0.01</v>
      </c>
      <c r="D2192">
        <f t="shared" si="68"/>
        <v>0.60439999999999994</v>
      </c>
      <c r="G2192" s="4">
        <v>37.603829711167386</v>
      </c>
      <c r="H2192">
        <f t="shared" si="69"/>
        <v>2272.7754677429566</v>
      </c>
    </row>
    <row r="2193" spans="1:8" x14ac:dyDescent="0.25">
      <c r="A2193" s="3">
        <v>41824.333333333336</v>
      </c>
      <c r="B2193" s="2">
        <v>30.95</v>
      </c>
      <c r="C2193" s="2">
        <v>3.61</v>
      </c>
      <c r="D2193">
        <f t="shared" si="68"/>
        <v>111.72949999999999</v>
      </c>
      <c r="G2193" s="4">
        <v>37.601560178751882</v>
      </c>
      <c r="H2193">
        <f t="shared" si="69"/>
        <v>1163.7682875323708</v>
      </c>
    </row>
    <row r="2194" spans="1:8" x14ac:dyDescent="0.25">
      <c r="A2194" s="3">
        <v>41824.375</v>
      </c>
      <c r="B2194" s="2">
        <v>12.54</v>
      </c>
      <c r="C2194" s="2">
        <v>5.34</v>
      </c>
      <c r="D2194">
        <f t="shared" si="68"/>
        <v>66.9636</v>
      </c>
      <c r="G2194" s="4">
        <v>37.599293723000251</v>
      </c>
      <c r="H2194">
        <f t="shared" si="69"/>
        <v>471.49514328642312</v>
      </c>
    </row>
    <row r="2195" spans="1:8" x14ac:dyDescent="0.25">
      <c r="A2195" s="3">
        <v>41824.416666666664</v>
      </c>
      <c r="B2195" s="2">
        <v>7.38</v>
      </c>
      <c r="C2195" s="2">
        <v>6.68</v>
      </c>
      <c r="D2195">
        <f t="shared" si="68"/>
        <v>49.298399999999994</v>
      </c>
      <c r="G2195" s="4">
        <v>37.597030356721369</v>
      </c>
      <c r="H2195">
        <f t="shared" si="69"/>
        <v>277.4660840326037</v>
      </c>
    </row>
    <row r="2196" spans="1:8" x14ac:dyDescent="0.25">
      <c r="A2196" s="3">
        <v>41824.458333333336</v>
      </c>
      <c r="B2196" s="2">
        <v>68.23</v>
      </c>
      <c r="C2196" s="2">
        <v>1.44</v>
      </c>
      <c r="D2196">
        <f t="shared" si="68"/>
        <v>98.251199999999997</v>
      </c>
      <c r="G2196" s="4">
        <v>37.59477008430126</v>
      </c>
      <c r="H2196">
        <f t="shared" si="69"/>
        <v>2565.0911628518752</v>
      </c>
    </row>
    <row r="2197" spans="1:8" x14ac:dyDescent="0.25">
      <c r="A2197" s="3">
        <v>41824.5</v>
      </c>
      <c r="B2197" s="2">
        <v>99.91</v>
      </c>
      <c r="C2197" s="2">
        <v>2.83</v>
      </c>
      <c r="D2197">
        <f t="shared" si="68"/>
        <v>282.74529999999999</v>
      </c>
      <c r="G2197" s="4">
        <v>37.592512898986243</v>
      </c>
      <c r="H2197">
        <f t="shared" si="69"/>
        <v>3755.8679637377154</v>
      </c>
    </row>
    <row r="2198" spans="1:8" x14ac:dyDescent="0.25">
      <c r="A2198" s="3">
        <v>41824.541666666664</v>
      </c>
      <c r="B2198" s="2">
        <v>89.69</v>
      </c>
      <c r="C2198" s="2">
        <v>8.49</v>
      </c>
      <c r="D2198">
        <f t="shared" si="68"/>
        <v>761.46810000000005</v>
      </c>
      <c r="G2198" s="4">
        <v>37.590258803231286</v>
      </c>
      <c r="H2198">
        <f t="shared" si="69"/>
        <v>3371.4703120618142</v>
      </c>
    </row>
    <row r="2199" spans="1:8" x14ac:dyDescent="0.25">
      <c r="A2199" s="3">
        <v>41824.583333333336</v>
      </c>
      <c r="B2199" s="2">
        <v>78.92</v>
      </c>
      <c r="C2199" s="2">
        <v>9.25</v>
      </c>
      <c r="D2199">
        <f t="shared" si="68"/>
        <v>730.01</v>
      </c>
      <c r="G2199" s="4">
        <v>37.588007798967453</v>
      </c>
      <c r="H2199">
        <f t="shared" si="69"/>
        <v>2966.4455754945116</v>
      </c>
    </row>
    <row r="2200" spans="1:8" x14ac:dyDescent="0.25">
      <c r="A2200" s="3">
        <v>41824.625</v>
      </c>
      <c r="B2200" s="2">
        <v>87.39</v>
      </c>
      <c r="C2200" s="2">
        <v>5.98</v>
      </c>
      <c r="D2200">
        <f t="shared" si="68"/>
        <v>522.59220000000005</v>
      </c>
      <c r="G2200" s="4">
        <v>37.585759888475089</v>
      </c>
      <c r="H2200">
        <f t="shared" si="69"/>
        <v>3284.6195566538381</v>
      </c>
    </row>
    <row r="2201" spans="1:8" x14ac:dyDescent="0.25">
      <c r="A2201" s="3">
        <v>41824.666666666664</v>
      </c>
      <c r="B2201" s="2">
        <v>85.4</v>
      </c>
      <c r="C2201" s="2">
        <v>8.23</v>
      </c>
      <c r="D2201">
        <f t="shared" si="68"/>
        <v>702.8420000000001</v>
      </c>
      <c r="G2201" s="4">
        <v>37.583515067368154</v>
      </c>
      <c r="H2201">
        <f t="shared" si="69"/>
        <v>3209.6321867532406</v>
      </c>
    </row>
    <row r="2202" spans="1:8" x14ac:dyDescent="0.25">
      <c r="A2202" s="3">
        <v>41824.708333333336</v>
      </c>
      <c r="B2202" s="2">
        <v>60.25</v>
      </c>
      <c r="C2202" s="2">
        <v>5.82</v>
      </c>
      <c r="D2202">
        <f t="shared" si="68"/>
        <v>350.65500000000003</v>
      </c>
      <c r="G2202" s="4">
        <v>37.581273354685308</v>
      </c>
      <c r="H2202">
        <f t="shared" si="69"/>
        <v>2264.27171961979</v>
      </c>
    </row>
    <row r="2203" spans="1:8" x14ac:dyDescent="0.25">
      <c r="A2203" s="3">
        <v>41824.75</v>
      </c>
      <c r="B2203" s="2">
        <v>96.39</v>
      </c>
      <c r="C2203" s="2">
        <v>7.51</v>
      </c>
      <c r="D2203">
        <f t="shared" si="68"/>
        <v>723.88890000000004</v>
      </c>
      <c r="G2203" s="4">
        <v>37.579034720946673</v>
      </c>
      <c r="H2203">
        <f t="shared" si="69"/>
        <v>3622.2431567520498</v>
      </c>
    </row>
    <row r="2204" spans="1:8" x14ac:dyDescent="0.25">
      <c r="A2204" s="3">
        <v>41824.791666666664</v>
      </c>
      <c r="B2204" s="2">
        <v>82.08</v>
      </c>
      <c r="C2204" s="2">
        <v>8.25</v>
      </c>
      <c r="D2204">
        <f t="shared" si="68"/>
        <v>677.16</v>
      </c>
      <c r="G2204" s="4">
        <v>37.576799199930861</v>
      </c>
      <c r="H2204">
        <f t="shared" si="69"/>
        <v>3084.3036783303251</v>
      </c>
    </row>
    <row r="2205" spans="1:8" x14ac:dyDescent="0.25">
      <c r="A2205" s="3">
        <v>41824.833333333336</v>
      </c>
      <c r="B2205" s="2">
        <v>52.89</v>
      </c>
      <c r="C2205" s="2">
        <v>0.67</v>
      </c>
      <c r="D2205">
        <f t="shared" si="68"/>
        <v>35.436300000000003</v>
      </c>
      <c r="G2205" s="4">
        <v>37.574566764001752</v>
      </c>
      <c r="H2205">
        <f t="shared" si="69"/>
        <v>1987.3188361480527</v>
      </c>
    </row>
    <row r="2206" spans="1:8" x14ac:dyDescent="0.25">
      <c r="A2206" s="3">
        <v>41824.875</v>
      </c>
      <c r="B2206" s="2">
        <v>27.66</v>
      </c>
      <c r="C2206" s="2">
        <v>0.64</v>
      </c>
      <c r="D2206">
        <f t="shared" si="68"/>
        <v>17.702400000000001</v>
      </c>
      <c r="G2206" s="4">
        <v>37.572337432459953</v>
      </c>
      <c r="H2206">
        <f t="shared" si="69"/>
        <v>1039.2508533818423</v>
      </c>
    </row>
    <row r="2207" spans="1:8" x14ac:dyDescent="0.25">
      <c r="A2207" s="3">
        <v>41824.916666666664</v>
      </c>
      <c r="B2207" s="2">
        <v>0.63</v>
      </c>
      <c r="C2207" s="2">
        <v>8.66</v>
      </c>
      <c r="D2207">
        <f t="shared" si="68"/>
        <v>5.4558</v>
      </c>
      <c r="G2207" s="4">
        <v>37.570111211273336</v>
      </c>
      <c r="H2207">
        <f t="shared" si="69"/>
        <v>23.6691700631022</v>
      </c>
    </row>
    <row r="2208" spans="1:8" x14ac:dyDescent="0.25">
      <c r="A2208" s="3">
        <v>41824.958333333336</v>
      </c>
      <c r="B2208" s="2">
        <v>21.4</v>
      </c>
      <c r="C2208" s="2">
        <v>4.6900000000000004</v>
      </c>
      <c r="D2208">
        <f t="shared" si="68"/>
        <v>100.366</v>
      </c>
      <c r="G2208" s="4">
        <v>37.567888081839776</v>
      </c>
      <c r="H2208">
        <f t="shared" si="69"/>
        <v>803.95280495137115</v>
      </c>
    </row>
    <row r="2209" spans="1:8" x14ac:dyDescent="0.25">
      <c r="A2209" s="1">
        <v>41825</v>
      </c>
      <c r="B2209" s="2">
        <v>52.58</v>
      </c>
      <c r="C2209" s="2">
        <v>7.9</v>
      </c>
      <c r="D2209">
        <f t="shared" si="68"/>
        <v>415.38200000000001</v>
      </c>
      <c r="G2209" s="4">
        <v>37.565668056531599</v>
      </c>
      <c r="H2209">
        <f t="shared" si="69"/>
        <v>1975.2028264124315</v>
      </c>
    </row>
    <row r="2210" spans="1:8" x14ac:dyDescent="0.25">
      <c r="A2210" s="3">
        <v>41825.041666666664</v>
      </c>
      <c r="B2210" s="2">
        <v>57.79</v>
      </c>
      <c r="C2210" s="2">
        <v>2.56</v>
      </c>
      <c r="D2210">
        <f t="shared" si="68"/>
        <v>147.94239999999999</v>
      </c>
      <c r="G2210" s="4">
        <v>37.563451133243092</v>
      </c>
      <c r="H2210">
        <f t="shared" si="69"/>
        <v>2170.7918409901181</v>
      </c>
    </row>
    <row r="2211" spans="1:8" x14ac:dyDescent="0.25">
      <c r="A2211" s="3">
        <v>41825.083333333336</v>
      </c>
      <c r="B2211" s="2">
        <v>33.44</v>
      </c>
      <c r="C2211" s="2">
        <v>7.44</v>
      </c>
      <c r="D2211">
        <f t="shared" si="68"/>
        <v>248.7936</v>
      </c>
      <c r="G2211" s="4">
        <v>37.561237322764718</v>
      </c>
      <c r="H2211">
        <f t="shared" si="69"/>
        <v>1256.0477760732522</v>
      </c>
    </row>
    <row r="2212" spans="1:8" x14ac:dyDescent="0.25">
      <c r="A2212" s="3">
        <v>41825.125</v>
      </c>
      <c r="B2212" s="2">
        <v>26.12</v>
      </c>
      <c r="C2212" s="2">
        <v>0.18</v>
      </c>
      <c r="D2212">
        <f t="shared" si="68"/>
        <v>4.7016</v>
      </c>
      <c r="G2212" s="4">
        <v>37.559026614393318</v>
      </c>
      <c r="H2212">
        <f t="shared" si="69"/>
        <v>981.04177516795346</v>
      </c>
    </row>
    <row r="2213" spans="1:8" x14ac:dyDescent="0.25">
      <c r="A2213" s="3">
        <v>41825.166666666664</v>
      </c>
      <c r="B2213" s="2">
        <v>42.39</v>
      </c>
      <c r="C2213" s="2">
        <v>0.21</v>
      </c>
      <c r="D2213">
        <f t="shared" si="68"/>
        <v>8.9018999999999995</v>
      </c>
      <c r="G2213" s="4">
        <v>37.556819010234612</v>
      </c>
      <c r="H2213">
        <f t="shared" si="69"/>
        <v>1592.0335578438453</v>
      </c>
    </row>
    <row r="2214" spans="1:8" x14ac:dyDescent="0.25">
      <c r="A2214" s="3">
        <v>41825.208333333336</v>
      </c>
      <c r="B2214" s="2">
        <v>83.83</v>
      </c>
      <c r="C2214" s="2">
        <v>9.4700000000000006</v>
      </c>
      <c r="D2214">
        <f t="shared" si="68"/>
        <v>793.87010000000009</v>
      </c>
      <c r="G2214" s="4">
        <v>37.554614522748196</v>
      </c>
      <c r="H2214">
        <f t="shared" si="69"/>
        <v>3148.2033354419814</v>
      </c>
    </row>
    <row r="2215" spans="1:8" x14ac:dyDescent="0.25">
      <c r="A2215" s="3">
        <v>41825.25</v>
      </c>
      <c r="B2215" s="2">
        <v>81.290000000000006</v>
      </c>
      <c r="C2215" s="2">
        <v>3.53</v>
      </c>
      <c r="D2215">
        <f t="shared" si="68"/>
        <v>286.95370000000003</v>
      </c>
      <c r="G2215" s="4">
        <v>37.552413135525001</v>
      </c>
      <c r="H2215">
        <f t="shared" si="69"/>
        <v>3052.6356637868275</v>
      </c>
    </row>
    <row r="2216" spans="1:8" x14ac:dyDescent="0.25">
      <c r="A2216" s="3">
        <v>41825.291666666664</v>
      </c>
      <c r="B2216" s="2">
        <v>25.03</v>
      </c>
      <c r="C2216" s="2">
        <v>5.72</v>
      </c>
      <c r="D2216">
        <f t="shared" si="68"/>
        <v>143.17160000000001</v>
      </c>
      <c r="G2216" s="4">
        <v>37.550214871378522</v>
      </c>
      <c r="H2216">
        <f t="shared" si="69"/>
        <v>939.88187823060446</v>
      </c>
    </row>
    <row r="2217" spans="1:8" x14ac:dyDescent="0.25">
      <c r="A2217" s="3">
        <v>41825.333333333336</v>
      </c>
      <c r="B2217" s="2">
        <v>34.130000000000003</v>
      </c>
      <c r="C2217" s="2">
        <v>3.05</v>
      </c>
      <c r="D2217">
        <f t="shared" si="68"/>
        <v>104.09650000000001</v>
      </c>
      <c r="G2217" s="4">
        <v>37.548019703021914</v>
      </c>
      <c r="H2217">
        <f t="shared" si="69"/>
        <v>1281.513912464138</v>
      </c>
    </row>
    <row r="2218" spans="1:8" x14ac:dyDescent="0.25">
      <c r="A2218" s="3">
        <v>41825.375</v>
      </c>
      <c r="B2218" s="2">
        <v>51.35</v>
      </c>
      <c r="C2218" s="2">
        <v>3.41</v>
      </c>
      <c r="D2218">
        <f t="shared" si="68"/>
        <v>175.10350000000003</v>
      </c>
      <c r="G2218" s="4">
        <v>37.545827660109673</v>
      </c>
      <c r="H2218">
        <f t="shared" si="69"/>
        <v>1927.9782503466317</v>
      </c>
    </row>
    <row r="2219" spans="1:8" x14ac:dyDescent="0.25">
      <c r="A2219" s="3">
        <v>41825.416666666664</v>
      </c>
      <c r="B2219" s="2">
        <v>35.5</v>
      </c>
      <c r="C2219" s="2">
        <v>4.49</v>
      </c>
      <c r="D2219">
        <f t="shared" si="68"/>
        <v>159.39500000000001</v>
      </c>
      <c r="G2219" s="4">
        <v>37.543638731764034</v>
      </c>
      <c r="H2219">
        <f t="shared" si="69"/>
        <v>1332.7991749776231</v>
      </c>
    </row>
    <row r="2220" spans="1:8" x14ac:dyDescent="0.25">
      <c r="A2220" s="3">
        <v>41825.458333333336</v>
      </c>
      <c r="B2220" s="2">
        <v>18.010000000000002</v>
      </c>
      <c r="C2220" s="2">
        <v>9.58</v>
      </c>
      <c r="D2220">
        <f t="shared" si="68"/>
        <v>172.53580000000002</v>
      </c>
      <c r="G2220" s="4">
        <v>37.541452909824095</v>
      </c>
      <c r="H2220">
        <f t="shared" si="69"/>
        <v>676.12156690593201</v>
      </c>
    </row>
    <row r="2221" spans="1:8" x14ac:dyDescent="0.25">
      <c r="A2221" s="3">
        <v>41825.5</v>
      </c>
      <c r="B2221" s="2">
        <v>63.04</v>
      </c>
      <c r="C2221" s="2">
        <v>8.2899999999999991</v>
      </c>
      <c r="D2221">
        <f t="shared" si="68"/>
        <v>522.60159999999996</v>
      </c>
      <c r="G2221" s="4">
        <v>37.53927020911712</v>
      </c>
      <c r="H2221">
        <f t="shared" si="69"/>
        <v>2366.4755939827432</v>
      </c>
    </row>
    <row r="2222" spans="1:8" x14ac:dyDescent="0.25">
      <c r="A2222" s="3">
        <v>41825.541666666664</v>
      </c>
      <c r="B2222" s="2">
        <v>51.41</v>
      </c>
      <c r="C2222" s="2">
        <v>9.7100000000000009</v>
      </c>
      <c r="D2222">
        <f t="shared" si="68"/>
        <v>499.19110000000001</v>
      </c>
      <c r="G2222" s="4">
        <v>37.537090631486869</v>
      </c>
      <c r="H2222">
        <f t="shared" si="69"/>
        <v>1929.7818293647399</v>
      </c>
    </row>
    <row r="2223" spans="1:8" x14ac:dyDescent="0.25">
      <c r="A2223" s="3">
        <v>41825.583333333336</v>
      </c>
      <c r="B2223" s="2">
        <v>89.78</v>
      </c>
      <c r="C2223" s="2">
        <v>5.7</v>
      </c>
      <c r="D2223">
        <f t="shared" si="68"/>
        <v>511.74600000000004</v>
      </c>
      <c r="G2223" s="4">
        <v>37.53491416236804</v>
      </c>
      <c r="H2223">
        <f t="shared" si="69"/>
        <v>3369.8845934974024</v>
      </c>
    </row>
    <row r="2224" spans="1:8" x14ac:dyDescent="0.25">
      <c r="A2224" s="3">
        <v>41825.625</v>
      </c>
      <c r="B2224" s="2">
        <v>21.39</v>
      </c>
      <c r="C2224" s="2">
        <v>4.3600000000000003</v>
      </c>
      <c r="D2224">
        <f t="shared" si="68"/>
        <v>93.260400000000004</v>
      </c>
      <c r="G2224" s="4">
        <v>37.532740822643056</v>
      </c>
      <c r="H2224">
        <f t="shared" si="69"/>
        <v>802.82532619633503</v>
      </c>
    </row>
    <row r="2225" spans="1:8" x14ac:dyDescent="0.25">
      <c r="A2225" s="3">
        <v>41825.666666666664</v>
      </c>
      <c r="B2225" s="2">
        <v>79.63</v>
      </c>
      <c r="C2225" s="2">
        <v>1.86</v>
      </c>
      <c r="D2225">
        <f t="shared" si="68"/>
        <v>148.11179999999999</v>
      </c>
      <c r="G2225" s="4">
        <v>37.530570591516799</v>
      </c>
      <c r="H2225">
        <f t="shared" si="69"/>
        <v>2988.5593362024824</v>
      </c>
    </row>
    <row r="2226" spans="1:8" x14ac:dyDescent="0.25">
      <c r="A2226" s="3">
        <v>41825.708333333336</v>
      </c>
      <c r="B2226" s="2">
        <v>76.13</v>
      </c>
      <c r="C2226" s="2">
        <v>7.87</v>
      </c>
      <c r="D2226">
        <f t="shared" si="68"/>
        <v>599.1431</v>
      </c>
      <c r="G2226" s="4">
        <v>37.528403494083122</v>
      </c>
      <c r="H2226">
        <f t="shared" si="69"/>
        <v>2857.037358004548</v>
      </c>
    </row>
    <row r="2227" spans="1:8" x14ac:dyDescent="0.25">
      <c r="A2227" s="3">
        <v>41825.75</v>
      </c>
      <c r="B2227" s="2">
        <v>72.23</v>
      </c>
      <c r="C2227" s="2">
        <v>0.15</v>
      </c>
      <c r="D2227">
        <f t="shared" si="68"/>
        <v>10.8345</v>
      </c>
      <c r="G2227" s="4">
        <v>37.526239513583675</v>
      </c>
      <c r="H2227">
        <f t="shared" si="69"/>
        <v>2710.5202800661491</v>
      </c>
    </row>
    <row r="2228" spans="1:8" x14ac:dyDescent="0.25">
      <c r="A2228" s="3">
        <v>41825.791666666664</v>
      </c>
      <c r="B2228" s="2">
        <v>58.66</v>
      </c>
      <c r="C2228" s="2">
        <v>3.39</v>
      </c>
      <c r="D2228">
        <f t="shared" si="68"/>
        <v>198.85739999999998</v>
      </c>
      <c r="G2228" s="4">
        <v>37.524078660372382</v>
      </c>
      <c r="H2228">
        <f t="shared" si="69"/>
        <v>2201.1624542174436</v>
      </c>
    </row>
    <row r="2229" spans="1:8" x14ac:dyDescent="0.25">
      <c r="A2229" s="3">
        <v>41825.833333333336</v>
      </c>
      <c r="B2229" s="2">
        <v>32.75</v>
      </c>
      <c r="C2229" s="2">
        <v>1.1399999999999999</v>
      </c>
      <c r="D2229">
        <f t="shared" si="68"/>
        <v>37.334999999999994</v>
      </c>
      <c r="G2229" s="4">
        <v>37.521920928394039</v>
      </c>
      <c r="H2229">
        <f t="shared" si="69"/>
        <v>1228.8429104049048</v>
      </c>
    </row>
    <row r="2230" spans="1:8" x14ac:dyDescent="0.25">
      <c r="A2230" s="3">
        <v>41825.875</v>
      </c>
      <c r="B2230" s="2">
        <v>0.35</v>
      </c>
      <c r="C2230" s="2">
        <v>9.27</v>
      </c>
      <c r="D2230">
        <f t="shared" si="68"/>
        <v>3.2444999999999995</v>
      </c>
      <c r="G2230" s="4">
        <v>37.519766330108283</v>
      </c>
      <c r="H2230">
        <f t="shared" si="69"/>
        <v>13.131918215537898</v>
      </c>
    </row>
    <row r="2231" spans="1:8" x14ac:dyDescent="0.25">
      <c r="A2231" s="3">
        <v>41825.916666666664</v>
      </c>
      <c r="B2231" s="2">
        <v>38.54</v>
      </c>
      <c r="C2231" s="2">
        <v>3.84</v>
      </c>
      <c r="D2231">
        <f t="shared" si="68"/>
        <v>147.99359999999999</v>
      </c>
      <c r="G2231" s="4">
        <v>37.517614848756757</v>
      </c>
      <c r="H2231">
        <f t="shared" si="69"/>
        <v>1445.9288762710853</v>
      </c>
    </row>
    <row r="2232" spans="1:8" x14ac:dyDescent="0.25">
      <c r="A2232" s="3">
        <v>41825.958333333336</v>
      </c>
      <c r="B2232" s="2">
        <v>75.78</v>
      </c>
      <c r="C2232" s="2">
        <v>2.64</v>
      </c>
      <c r="D2232">
        <f t="shared" si="68"/>
        <v>200.0592</v>
      </c>
      <c r="G2232" s="4">
        <v>37.515466503290831</v>
      </c>
      <c r="H2232">
        <f t="shared" si="69"/>
        <v>2842.9220516193791</v>
      </c>
    </row>
    <row r="2233" spans="1:8" x14ac:dyDescent="0.25">
      <c r="A2233" s="1">
        <v>41826</v>
      </c>
      <c r="B2233" s="2">
        <v>32.97</v>
      </c>
      <c r="C2233" s="2">
        <v>9.5399999999999991</v>
      </c>
      <c r="D2233">
        <f t="shared" si="68"/>
        <v>314.53379999999999</v>
      </c>
      <c r="G2233" s="4">
        <v>37.513321287218766</v>
      </c>
      <c r="H2233">
        <f t="shared" si="69"/>
        <v>1236.8142028396026</v>
      </c>
    </row>
    <row r="2234" spans="1:8" x14ac:dyDescent="0.25">
      <c r="A2234" s="3">
        <v>41826.041666666664</v>
      </c>
      <c r="B2234" s="2">
        <v>66.64</v>
      </c>
      <c r="C2234" s="2">
        <v>1.32</v>
      </c>
      <c r="D2234">
        <f t="shared" si="68"/>
        <v>87.964800000000011</v>
      </c>
      <c r="G2234" s="4">
        <v>37.511179198696766</v>
      </c>
      <c r="H2234">
        <f t="shared" si="69"/>
        <v>2499.7449818011523</v>
      </c>
    </row>
    <row r="2235" spans="1:8" x14ac:dyDescent="0.25">
      <c r="A2235" s="3">
        <v>41826.083333333336</v>
      </c>
      <c r="B2235" s="2">
        <v>18.149999999999999</v>
      </c>
      <c r="C2235" s="2">
        <v>5.2</v>
      </c>
      <c r="D2235">
        <f t="shared" si="68"/>
        <v>94.38</v>
      </c>
      <c r="G2235" s="4">
        <v>37.509040243954665</v>
      </c>
      <c r="H2235">
        <f t="shared" si="69"/>
        <v>680.78908042777709</v>
      </c>
    </row>
    <row r="2236" spans="1:8" x14ac:dyDescent="0.25">
      <c r="A2236" s="3">
        <v>41826.125</v>
      </c>
      <c r="B2236" s="2">
        <v>87.24</v>
      </c>
      <c r="C2236" s="2">
        <v>6.81</v>
      </c>
      <c r="D2236">
        <f t="shared" si="68"/>
        <v>594.10439999999994</v>
      </c>
      <c r="G2236" s="4">
        <v>37.506904418693729</v>
      </c>
      <c r="H2236">
        <f t="shared" si="69"/>
        <v>3272.1023414868409</v>
      </c>
    </row>
    <row r="2237" spans="1:8" x14ac:dyDescent="0.25">
      <c r="A2237" s="3">
        <v>41826.166666666664</v>
      </c>
      <c r="B2237" s="2">
        <v>83.16</v>
      </c>
      <c r="C2237" s="2">
        <v>9.25</v>
      </c>
      <c r="D2237">
        <f t="shared" si="68"/>
        <v>769.23</v>
      </c>
      <c r="G2237" s="4">
        <v>37.5047717314241</v>
      </c>
      <c r="H2237">
        <f t="shared" si="69"/>
        <v>3118.896817185228</v>
      </c>
    </row>
    <row r="2238" spans="1:8" x14ac:dyDescent="0.25">
      <c r="A2238" s="3">
        <v>41826.208333333336</v>
      </c>
      <c r="B2238" s="2">
        <v>13.22</v>
      </c>
      <c r="C2238" s="2">
        <v>9.02</v>
      </c>
      <c r="D2238">
        <f t="shared" si="68"/>
        <v>119.2444</v>
      </c>
      <c r="G2238" s="4">
        <v>37.502642180040063</v>
      </c>
      <c r="H2238">
        <f t="shared" si="69"/>
        <v>495.78492962012967</v>
      </c>
    </row>
    <row r="2239" spans="1:8" x14ac:dyDescent="0.25">
      <c r="A2239" s="3">
        <v>41826.25</v>
      </c>
      <c r="B2239" s="2">
        <v>56.62</v>
      </c>
      <c r="C2239" s="2">
        <v>5.47</v>
      </c>
      <c r="D2239">
        <f t="shared" si="68"/>
        <v>309.71139999999997</v>
      </c>
      <c r="G2239" s="4">
        <v>37.50051576243591</v>
      </c>
      <c r="H2239">
        <f t="shared" si="69"/>
        <v>2123.2792024691212</v>
      </c>
    </row>
    <row r="2240" spans="1:8" x14ac:dyDescent="0.25">
      <c r="A2240" s="3">
        <v>41826.291666666664</v>
      </c>
      <c r="B2240" s="2">
        <v>54.05</v>
      </c>
      <c r="C2240" s="2">
        <v>4.49</v>
      </c>
      <c r="D2240">
        <f t="shared" si="68"/>
        <v>242.68449999999999</v>
      </c>
      <c r="G2240" s="4">
        <v>37.498392476418637</v>
      </c>
      <c r="H2240">
        <f t="shared" si="69"/>
        <v>2026.7881133504272</v>
      </c>
    </row>
    <row r="2241" spans="1:8" x14ac:dyDescent="0.25">
      <c r="A2241" s="3">
        <v>41826.333333333336</v>
      </c>
      <c r="B2241" s="2">
        <v>22.1</v>
      </c>
      <c r="C2241" s="2">
        <v>8.1300000000000008</v>
      </c>
      <c r="D2241">
        <f t="shared" si="68"/>
        <v>179.67300000000003</v>
      </c>
      <c r="G2241" s="4">
        <v>37.496272341026895</v>
      </c>
      <c r="H2241">
        <f t="shared" si="69"/>
        <v>828.66761873669441</v>
      </c>
    </row>
    <row r="2242" spans="1:8" x14ac:dyDescent="0.25">
      <c r="A2242" s="3">
        <v>41826.375</v>
      </c>
      <c r="B2242" s="2">
        <v>62.93</v>
      </c>
      <c r="C2242" s="2">
        <v>3.76</v>
      </c>
      <c r="D2242">
        <f t="shared" ref="D2242:D2305" si="70">B2242*C2242</f>
        <v>236.61679999999998</v>
      </c>
      <c r="G2242" s="4">
        <v>37.494155335203644</v>
      </c>
      <c r="H2242">
        <f t="shared" ref="H2242:H2305" si="71">B2242*G2242</f>
        <v>2359.5071952443654</v>
      </c>
    </row>
    <row r="2243" spans="1:8" x14ac:dyDescent="0.25">
      <c r="A2243" s="3">
        <v>41826.416666666664</v>
      </c>
      <c r="B2243" s="2">
        <v>82.81</v>
      </c>
      <c r="C2243" s="2">
        <v>6.56</v>
      </c>
      <c r="D2243">
        <f t="shared" si="70"/>
        <v>543.23360000000002</v>
      </c>
      <c r="G2243" s="4">
        <v>37.492041469564711</v>
      </c>
      <c r="H2243">
        <f t="shared" si="71"/>
        <v>3104.7159540946536</v>
      </c>
    </row>
    <row r="2244" spans="1:8" x14ac:dyDescent="0.25">
      <c r="A2244" s="3">
        <v>41826.458333333336</v>
      </c>
      <c r="B2244" s="2">
        <v>99.41</v>
      </c>
      <c r="C2244" s="2">
        <v>2.85</v>
      </c>
      <c r="D2244">
        <f t="shared" si="70"/>
        <v>283.31849999999997</v>
      </c>
      <c r="G2244" s="4">
        <v>37.48993075025259</v>
      </c>
      <c r="H2244">
        <f t="shared" si="71"/>
        <v>3726.8740158826099</v>
      </c>
    </row>
    <row r="2245" spans="1:8" x14ac:dyDescent="0.25">
      <c r="A2245" s="3">
        <v>41826.5</v>
      </c>
      <c r="B2245" s="2">
        <v>51.09</v>
      </c>
      <c r="C2245" s="2">
        <v>6.34</v>
      </c>
      <c r="D2245">
        <f t="shared" si="70"/>
        <v>323.91059999999999</v>
      </c>
      <c r="G2245" s="4">
        <v>37.48782317516158</v>
      </c>
      <c r="H2245">
        <f t="shared" si="71"/>
        <v>1915.2528860190052</v>
      </c>
    </row>
    <row r="2246" spans="1:8" x14ac:dyDescent="0.25">
      <c r="A2246" s="3">
        <v>41826.541666666664</v>
      </c>
      <c r="B2246" s="2">
        <v>4.53</v>
      </c>
      <c r="C2246" s="2">
        <v>5.37</v>
      </c>
      <c r="D2246">
        <f t="shared" si="70"/>
        <v>24.3261</v>
      </c>
      <c r="G2246" s="4">
        <v>37.485718736130792</v>
      </c>
      <c r="H2246">
        <f t="shared" si="71"/>
        <v>169.81030587467251</v>
      </c>
    </row>
    <row r="2247" spans="1:8" x14ac:dyDescent="0.25">
      <c r="A2247" s="3">
        <v>41826.583333333336</v>
      </c>
      <c r="B2247" s="2">
        <v>31.95</v>
      </c>
      <c r="C2247" s="2">
        <v>3.46</v>
      </c>
      <c r="D2247">
        <f t="shared" si="70"/>
        <v>110.547</v>
      </c>
      <c r="G2247" s="4">
        <v>37.483617447638231</v>
      </c>
      <c r="H2247">
        <f t="shared" si="71"/>
        <v>1197.6015774520415</v>
      </c>
    </row>
    <row r="2248" spans="1:8" x14ac:dyDescent="0.25">
      <c r="A2248" s="3">
        <v>41826.625</v>
      </c>
      <c r="B2248" s="2">
        <v>17.28</v>
      </c>
      <c r="C2248" s="2">
        <v>1.7</v>
      </c>
      <c r="D2248">
        <f t="shared" si="70"/>
        <v>29.376000000000001</v>
      </c>
      <c r="G2248" s="4">
        <v>37.481519299242684</v>
      </c>
      <c r="H2248">
        <f t="shared" si="71"/>
        <v>647.68065349091364</v>
      </c>
    </row>
    <row r="2249" spans="1:8" x14ac:dyDescent="0.25">
      <c r="A2249" s="3">
        <v>41826.666666666664</v>
      </c>
      <c r="B2249" s="2">
        <v>42.58</v>
      </c>
      <c r="C2249" s="2">
        <v>7.79</v>
      </c>
      <c r="D2249">
        <f t="shared" si="70"/>
        <v>331.69819999999999</v>
      </c>
      <c r="G2249" s="4">
        <v>37.479424303578391</v>
      </c>
      <c r="H2249">
        <f t="shared" si="71"/>
        <v>1595.8738868463679</v>
      </c>
    </row>
    <row r="2250" spans="1:8" x14ac:dyDescent="0.25">
      <c r="A2250" s="3">
        <v>41826.708333333336</v>
      </c>
      <c r="B2250" s="2">
        <v>16</v>
      </c>
      <c r="C2250" s="2">
        <v>1.79</v>
      </c>
      <c r="D2250">
        <f t="shared" si="70"/>
        <v>28.64</v>
      </c>
      <c r="G2250" s="4">
        <v>37.47733245432822</v>
      </c>
      <c r="H2250">
        <f t="shared" si="71"/>
        <v>599.63731926925152</v>
      </c>
    </row>
    <row r="2251" spans="1:8" x14ac:dyDescent="0.25">
      <c r="A2251" s="3">
        <v>41826.75</v>
      </c>
      <c r="B2251" s="2">
        <v>86.99</v>
      </c>
      <c r="C2251" s="2">
        <v>2.75</v>
      </c>
      <c r="D2251">
        <f t="shared" si="70"/>
        <v>239.2225</v>
      </c>
      <c r="G2251" s="4">
        <v>37.475243751492179</v>
      </c>
      <c r="H2251">
        <f t="shared" si="71"/>
        <v>3259.9714539423044</v>
      </c>
    </row>
    <row r="2252" spans="1:8" x14ac:dyDescent="0.25">
      <c r="A2252" s="3">
        <v>41826.791666666664</v>
      </c>
      <c r="B2252" s="2">
        <v>26.25</v>
      </c>
      <c r="C2252" s="2">
        <v>2.72</v>
      </c>
      <c r="D2252">
        <f t="shared" si="70"/>
        <v>71.400000000000006</v>
      </c>
      <c r="G2252" s="4">
        <v>37.473158199456307</v>
      </c>
      <c r="H2252">
        <f t="shared" si="71"/>
        <v>983.67040273572809</v>
      </c>
    </row>
    <row r="2253" spans="1:8" x14ac:dyDescent="0.25">
      <c r="A2253" s="3">
        <v>41826.833333333336</v>
      </c>
      <c r="B2253" s="2">
        <v>5.82</v>
      </c>
      <c r="C2253" s="2">
        <v>3.63</v>
      </c>
      <c r="D2253">
        <f t="shared" si="70"/>
        <v>21.1266</v>
      </c>
      <c r="G2253" s="4">
        <v>37.471075799889746</v>
      </c>
      <c r="H2253">
        <f t="shared" si="71"/>
        <v>218.08166115535835</v>
      </c>
    </row>
    <row r="2254" spans="1:8" x14ac:dyDescent="0.25">
      <c r="A2254" s="3">
        <v>41826.875</v>
      </c>
      <c r="B2254" s="2">
        <v>7.8</v>
      </c>
      <c r="C2254" s="2">
        <v>3.52</v>
      </c>
      <c r="D2254">
        <f t="shared" si="70"/>
        <v>27.456</v>
      </c>
      <c r="G2254" s="4">
        <v>37.468996551210665</v>
      </c>
      <c r="H2254">
        <f t="shared" si="71"/>
        <v>292.25817309944318</v>
      </c>
    </row>
    <row r="2255" spans="1:8" x14ac:dyDescent="0.25">
      <c r="A2255" s="3">
        <v>41826.916666666664</v>
      </c>
      <c r="B2255" s="2">
        <v>89.5</v>
      </c>
      <c r="C2255" s="2">
        <v>6.48</v>
      </c>
      <c r="D2255">
        <f t="shared" si="70"/>
        <v>579.96</v>
      </c>
      <c r="G2255" s="4">
        <v>37.466920453069811</v>
      </c>
      <c r="H2255">
        <f t="shared" si="71"/>
        <v>3353.2893805497479</v>
      </c>
    </row>
    <row r="2256" spans="1:8" x14ac:dyDescent="0.25">
      <c r="A2256" s="3">
        <v>41826.958333333336</v>
      </c>
      <c r="B2256" s="2">
        <v>34.130000000000003</v>
      </c>
      <c r="C2256" s="2">
        <v>5.03</v>
      </c>
      <c r="D2256">
        <f t="shared" si="70"/>
        <v>171.67390000000003</v>
      </c>
      <c r="G2256" s="4">
        <v>37.464847515995729</v>
      </c>
      <c r="H2256">
        <f t="shared" si="71"/>
        <v>1278.6752457209343</v>
      </c>
    </row>
    <row r="2257" spans="1:8" x14ac:dyDescent="0.25">
      <c r="A2257" s="1">
        <v>41827</v>
      </c>
      <c r="B2257" s="2">
        <v>27.37</v>
      </c>
      <c r="C2257" s="2">
        <v>4.0199999999999996</v>
      </c>
      <c r="D2257">
        <f t="shared" si="70"/>
        <v>110.02739999999999</v>
      </c>
      <c r="G2257" s="4">
        <v>37.462777727703411</v>
      </c>
      <c r="H2257">
        <f t="shared" si="71"/>
        <v>1025.3562264072425</v>
      </c>
    </row>
    <row r="2258" spans="1:8" x14ac:dyDescent="0.25">
      <c r="A2258" s="3">
        <v>41827.041666666664</v>
      </c>
      <c r="B2258" s="2">
        <v>33.22</v>
      </c>
      <c r="C2258" s="2">
        <v>7.48</v>
      </c>
      <c r="D2258">
        <f t="shared" si="70"/>
        <v>248.48560000000001</v>
      </c>
      <c r="G2258" s="4">
        <v>37.460711096266451</v>
      </c>
      <c r="H2258">
        <f t="shared" si="71"/>
        <v>1244.4448226179713</v>
      </c>
    </row>
    <row r="2259" spans="1:8" x14ac:dyDescent="0.25">
      <c r="A2259" s="3">
        <v>41827.083333333336</v>
      </c>
      <c r="B2259" s="2">
        <v>9.86</v>
      </c>
      <c r="C2259" s="2">
        <v>0.74</v>
      </c>
      <c r="D2259">
        <f t="shared" si="70"/>
        <v>7.2963999999999993</v>
      </c>
      <c r="G2259" s="4">
        <v>37.458647623877852</v>
      </c>
      <c r="H2259">
        <f t="shared" si="71"/>
        <v>369.34226557143558</v>
      </c>
    </row>
    <row r="2260" spans="1:8" x14ac:dyDescent="0.25">
      <c r="A2260" s="3">
        <v>41827.125</v>
      </c>
      <c r="B2260" s="2">
        <v>4.54</v>
      </c>
      <c r="C2260" s="2">
        <v>3.67</v>
      </c>
      <c r="D2260">
        <f t="shared" si="70"/>
        <v>16.661799999999999</v>
      </c>
      <c r="G2260" s="4">
        <v>37.456587312556024</v>
      </c>
      <c r="H2260">
        <f t="shared" si="71"/>
        <v>170.05290639900434</v>
      </c>
    </row>
    <row r="2261" spans="1:8" x14ac:dyDescent="0.25">
      <c r="A2261" s="3">
        <v>41827.166666666664</v>
      </c>
      <c r="B2261" s="2">
        <v>70.48</v>
      </c>
      <c r="C2261" s="2">
        <v>3.4</v>
      </c>
      <c r="D2261">
        <f t="shared" si="70"/>
        <v>239.63200000000001</v>
      </c>
      <c r="G2261" s="4">
        <v>37.454530154227371</v>
      </c>
      <c r="H2261">
        <f t="shared" si="71"/>
        <v>2639.795285269945</v>
      </c>
    </row>
    <row r="2262" spans="1:8" x14ac:dyDescent="0.25">
      <c r="A2262" s="3">
        <v>41827.208333333336</v>
      </c>
      <c r="B2262" s="2">
        <v>32.51</v>
      </c>
      <c r="C2262" s="2">
        <v>0.36</v>
      </c>
      <c r="D2262">
        <f t="shared" si="70"/>
        <v>11.703599999999998</v>
      </c>
      <c r="G2262" s="4">
        <v>37.452476163282611</v>
      </c>
      <c r="H2262">
        <f t="shared" si="71"/>
        <v>1217.5800000683175</v>
      </c>
    </row>
    <row r="2263" spans="1:8" x14ac:dyDescent="0.25">
      <c r="A2263" s="3">
        <v>41827.25</v>
      </c>
      <c r="B2263" s="2">
        <v>89.76</v>
      </c>
      <c r="C2263" s="2">
        <v>9.81</v>
      </c>
      <c r="D2263">
        <f t="shared" si="70"/>
        <v>880.54560000000015</v>
      </c>
      <c r="G2263" s="4">
        <v>37.450425327262117</v>
      </c>
      <c r="H2263">
        <f t="shared" si="71"/>
        <v>3361.550177375048</v>
      </c>
    </row>
    <row r="2264" spans="1:8" x14ac:dyDescent="0.25">
      <c r="A2264" s="3">
        <v>41827.291666666664</v>
      </c>
      <c r="B2264" s="2">
        <v>90.66</v>
      </c>
      <c r="C2264" s="2">
        <v>1.19</v>
      </c>
      <c r="D2264">
        <f t="shared" si="70"/>
        <v>107.88539999999999</v>
      </c>
      <c r="G2264" s="4">
        <v>37.448377656607107</v>
      </c>
      <c r="H2264">
        <f t="shared" si="71"/>
        <v>3395.0699183480001</v>
      </c>
    </row>
    <row r="2265" spans="1:8" x14ac:dyDescent="0.25">
      <c r="A2265" s="3">
        <v>41827.333333333336</v>
      </c>
      <c r="B2265" s="2">
        <v>65.25</v>
      </c>
      <c r="C2265" s="2">
        <v>5.39</v>
      </c>
      <c r="D2265">
        <f t="shared" si="70"/>
        <v>351.69749999999999</v>
      </c>
      <c r="G2265" s="4">
        <v>37.446333151492212</v>
      </c>
      <c r="H2265">
        <f t="shared" si="71"/>
        <v>2443.3732381348668</v>
      </c>
    </row>
    <row r="2266" spans="1:8" x14ac:dyDescent="0.25">
      <c r="A2266" s="3">
        <v>41827.375</v>
      </c>
      <c r="B2266" s="2">
        <v>89.75</v>
      </c>
      <c r="C2266" s="2">
        <v>3.45</v>
      </c>
      <c r="D2266">
        <f t="shared" si="70"/>
        <v>309.63749999999999</v>
      </c>
      <c r="G2266" s="4">
        <v>37.444291805251069</v>
      </c>
      <c r="H2266">
        <f t="shared" si="71"/>
        <v>3360.6251895212836</v>
      </c>
    </row>
    <row r="2267" spans="1:8" x14ac:dyDescent="0.25">
      <c r="A2267" s="3">
        <v>41827.416666666664</v>
      </c>
      <c r="B2267" s="2">
        <v>85.72</v>
      </c>
      <c r="C2267" s="2">
        <v>2.16</v>
      </c>
      <c r="D2267">
        <f t="shared" si="70"/>
        <v>185.15520000000001</v>
      </c>
      <c r="G2267" s="4">
        <v>37.442253632798234</v>
      </c>
      <c r="H2267">
        <f t="shared" si="71"/>
        <v>3209.5499814034647</v>
      </c>
    </row>
    <row r="2268" spans="1:8" x14ac:dyDescent="0.25">
      <c r="A2268" s="3">
        <v>41827.458333333336</v>
      </c>
      <c r="B2268" s="2">
        <v>69.48</v>
      </c>
      <c r="C2268" s="2">
        <v>5.23</v>
      </c>
      <c r="D2268">
        <f t="shared" si="70"/>
        <v>363.38040000000007</v>
      </c>
      <c r="G2268" s="4">
        <v>37.440218619830333</v>
      </c>
      <c r="H2268">
        <f t="shared" si="71"/>
        <v>2601.3463897058118</v>
      </c>
    </row>
    <row r="2269" spans="1:8" x14ac:dyDescent="0.25">
      <c r="A2269" s="3">
        <v>41827.5</v>
      </c>
      <c r="B2269" s="2">
        <v>77.900000000000006</v>
      </c>
      <c r="C2269" s="2">
        <v>4.96</v>
      </c>
      <c r="D2269">
        <f t="shared" si="70"/>
        <v>386.38400000000001</v>
      </c>
      <c r="G2269" s="4">
        <v>37.438186778195785</v>
      </c>
      <c r="H2269">
        <f t="shared" si="71"/>
        <v>2916.4347500214517</v>
      </c>
    </row>
    <row r="2270" spans="1:8" x14ac:dyDescent="0.25">
      <c r="A2270" s="3">
        <v>41827.541666666664</v>
      </c>
      <c r="B2270" s="2">
        <v>24.82</v>
      </c>
      <c r="C2270" s="2">
        <v>5.48</v>
      </c>
      <c r="D2270">
        <f t="shared" si="70"/>
        <v>136.01360000000003</v>
      </c>
      <c r="G2270" s="4">
        <v>37.436158102188671</v>
      </c>
      <c r="H2270">
        <f t="shared" si="71"/>
        <v>929.16544409632286</v>
      </c>
    </row>
    <row r="2271" spans="1:8" x14ac:dyDescent="0.25">
      <c r="A2271" s="3">
        <v>41827.583333333336</v>
      </c>
      <c r="B2271" s="2">
        <v>58.59</v>
      </c>
      <c r="C2271" s="2">
        <v>3.37</v>
      </c>
      <c r="D2271">
        <f t="shared" si="70"/>
        <v>197.44830000000002</v>
      </c>
      <c r="G2271" s="4">
        <v>37.434132597864163</v>
      </c>
      <c r="H2271">
        <f t="shared" si="71"/>
        <v>2193.2658289088613</v>
      </c>
    </row>
    <row r="2272" spans="1:8" x14ac:dyDescent="0.25">
      <c r="A2272" s="3">
        <v>41827.625</v>
      </c>
      <c r="B2272" s="2">
        <v>73.25</v>
      </c>
      <c r="C2272" s="2">
        <v>4.7300000000000004</v>
      </c>
      <c r="D2272">
        <f t="shared" si="70"/>
        <v>346.47250000000003</v>
      </c>
      <c r="G2272" s="4">
        <v>37.432110265222263</v>
      </c>
      <c r="H2272">
        <f t="shared" si="71"/>
        <v>2741.9020769275307</v>
      </c>
    </row>
    <row r="2273" spans="1:8" x14ac:dyDescent="0.25">
      <c r="A2273" s="3">
        <v>41827.666666666664</v>
      </c>
      <c r="B2273" s="2">
        <v>72.87</v>
      </c>
      <c r="C2273" s="2">
        <v>3.85</v>
      </c>
      <c r="D2273">
        <f t="shared" si="70"/>
        <v>280.54950000000002</v>
      </c>
      <c r="G2273" s="4">
        <v>37.430091102331886</v>
      </c>
      <c r="H2273">
        <f t="shared" si="71"/>
        <v>2727.5307386269246</v>
      </c>
    </row>
    <row r="2274" spans="1:8" x14ac:dyDescent="0.25">
      <c r="A2274" s="3">
        <v>41827.708333333336</v>
      </c>
      <c r="B2274" s="2">
        <v>2.73</v>
      </c>
      <c r="C2274" s="2">
        <v>4.93</v>
      </c>
      <c r="D2274">
        <f t="shared" si="70"/>
        <v>13.4589</v>
      </c>
      <c r="G2274" s="4">
        <v>37.428075117353934</v>
      </c>
      <c r="H2274">
        <f t="shared" si="71"/>
        <v>102.17864507037623</v>
      </c>
    </row>
    <row r="2275" spans="1:8" x14ac:dyDescent="0.25">
      <c r="A2275" s="3">
        <v>41827.75</v>
      </c>
      <c r="B2275" s="2">
        <v>11.55</v>
      </c>
      <c r="C2275" s="2">
        <v>5.43</v>
      </c>
      <c r="D2275">
        <f t="shared" si="70"/>
        <v>62.716500000000003</v>
      </c>
      <c r="G2275" s="4">
        <v>37.42606230002179</v>
      </c>
      <c r="H2275">
        <f t="shared" si="71"/>
        <v>432.27101956525172</v>
      </c>
    </row>
    <row r="2276" spans="1:8" x14ac:dyDescent="0.25">
      <c r="A2276" s="3">
        <v>41827.791666666664</v>
      </c>
      <c r="B2276" s="2">
        <v>31.85</v>
      </c>
      <c r="C2276" s="2">
        <v>4.6900000000000004</v>
      </c>
      <c r="D2276">
        <f t="shared" si="70"/>
        <v>149.37650000000002</v>
      </c>
      <c r="G2276" s="4">
        <v>37.424052656477976</v>
      </c>
      <c r="H2276">
        <f t="shared" si="71"/>
        <v>1191.9560771088236</v>
      </c>
    </row>
    <row r="2277" spans="1:8" x14ac:dyDescent="0.25">
      <c r="A2277" s="3">
        <v>41827.833333333336</v>
      </c>
      <c r="B2277" s="2">
        <v>49.55</v>
      </c>
      <c r="C2277" s="2">
        <v>9.6999999999999993</v>
      </c>
      <c r="D2277">
        <f t="shared" si="70"/>
        <v>480.63499999999993</v>
      </c>
      <c r="G2277" s="4">
        <v>37.422046193214207</v>
      </c>
      <c r="H2277">
        <f t="shared" si="71"/>
        <v>1854.2623888737639</v>
      </c>
    </row>
    <row r="2278" spans="1:8" x14ac:dyDescent="0.25">
      <c r="A2278" s="3">
        <v>41827.875</v>
      </c>
      <c r="B2278" s="2">
        <v>14.47</v>
      </c>
      <c r="C2278" s="2">
        <v>2.11</v>
      </c>
      <c r="D2278">
        <f t="shared" si="70"/>
        <v>30.531700000000001</v>
      </c>
      <c r="G2278" s="4">
        <v>37.420042905844461</v>
      </c>
      <c r="H2278">
        <f t="shared" si="71"/>
        <v>541.46802084756939</v>
      </c>
    </row>
    <row r="2279" spans="1:8" x14ac:dyDescent="0.25">
      <c r="A2279" s="3">
        <v>41827.916666666664</v>
      </c>
      <c r="B2279" s="2">
        <v>98.38</v>
      </c>
      <c r="C2279" s="2">
        <v>6.91</v>
      </c>
      <c r="D2279">
        <f t="shared" si="70"/>
        <v>679.80579999999998</v>
      </c>
      <c r="G2279" s="4">
        <v>37.418042792350349</v>
      </c>
      <c r="H2279">
        <f t="shared" si="71"/>
        <v>3681.187049911427</v>
      </c>
    </row>
    <row r="2280" spans="1:8" x14ac:dyDescent="0.25">
      <c r="A2280" s="3">
        <v>41827.958333333336</v>
      </c>
      <c r="B2280" s="2">
        <v>44.07</v>
      </c>
      <c r="C2280" s="2">
        <v>6.04</v>
      </c>
      <c r="D2280">
        <f t="shared" si="70"/>
        <v>266.18279999999999</v>
      </c>
      <c r="G2280" s="4">
        <v>37.416045867384497</v>
      </c>
      <c r="H2280">
        <f t="shared" si="71"/>
        <v>1648.9251413756349</v>
      </c>
    </row>
    <row r="2281" spans="1:8" x14ac:dyDescent="0.25">
      <c r="A2281" s="1">
        <v>41828</v>
      </c>
      <c r="B2281" s="2">
        <v>87.69</v>
      </c>
      <c r="C2281" s="2">
        <v>0.15</v>
      </c>
      <c r="D2281">
        <f t="shared" si="70"/>
        <v>13.153499999999999</v>
      </c>
      <c r="G2281" s="4">
        <v>37.414052112170175</v>
      </c>
      <c r="H2281">
        <f t="shared" si="71"/>
        <v>3280.8382297162025</v>
      </c>
    </row>
    <row r="2282" spans="1:8" x14ac:dyDescent="0.25">
      <c r="A2282" s="3">
        <v>41828.041666666664</v>
      </c>
      <c r="B2282" s="2">
        <v>88.84</v>
      </c>
      <c r="C2282" s="2">
        <v>2.99</v>
      </c>
      <c r="D2282">
        <f t="shared" si="70"/>
        <v>265.63160000000005</v>
      </c>
      <c r="G2282" s="4">
        <v>37.4120615433784</v>
      </c>
      <c r="H2282">
        <f t="shared" si="71"/>
        <v>3323.6875475137372</v>
      </c>
    </row>
    <row r="2283" spans="1:8" x14ac:dyDescent="0.25">
      <c r="A2283" s="3">
        <v>41828.083333333336</v>
      </c>
      <c r="B2283" s="2">
        <v>6.94</v>
      </c>
      <c r="C2283" s="2">
        <v>6.52</v>
      </c>
      <c r="D2283">
        <f t="shared" si="70"/>
        <v>45.248800000000003</v>
      </c>
      <c r="G2283" s="4">
        <v>37.410074152760984</v>
      </c>
      <c r="H2283">
        <f t="shared" si="71"/>
        <v>259.62591462016127</v>
      </c>
    </row>
    <row r="2284" spans="1:8" x14ac:dyDescent="0.25">
      <c r="A2284" s="3">
        <v>41828.125</v>
      </c>
      <c r="B2284" s="2">
        <v>17.57</v>
      </c>
      <c r="C2284" s="2">
        <v>9.1</v>
      </c>
      <c r="D2284">
        <f t="shared" si="70"/>
        <v>159.887</v>
      </c>
      <c r="G2284" s="4">
        <v>37.408089948566115</v>
      </c>
      <c r="H2284">
        <f t="shared" si="71"/>
        <v>657.26014039630661</v>
      </c>
    </row>
    <row r="2285" spans="1:8" x14ac:dyDescent="0.25">
      <c r="A2285" s="3">
        <v>41828.166666666664</v>
      </c>
      <c r="B2285" s="2">
        <v>43.09</v>
      </c>
      <c r="C2285" s="2">
        <v>0.18</v>
      </c>
      <c r="D2285">
        <f t="shared" si="70"/>
        <v>7.7562000000000006</v>
      </c>
      <c r="G2285" s="4">
        <v>37.406108926669702</v>
      </c>
      <c r="H2285">
        <f t="shared" si="71"/>
        <v>1611.8292336501977</v>
      </c>
    </row>
    <row r="2286" spans="1:8" x14ac:dyDescent="0.25">
      <c r="A2286" s="3">
        <v>41828.208333333336</v>
      </c>
      <c r="B2286" s="2">
        <v>57.37</v>
      </c>
      <c r="C2286" s="2">
        <v>2.72</v>
      </c>
      <c r="D2286">
        <f t="shared" si="70"/>
        <v>156.04640000000001</v>
      </c>
      <c r="G2286" s="4">
        <v>37.404131089264766</v>
      </c>
      <c r="H2286">
        <f t="shared" si="71"/>
        <v>2145.8750005911197</v>
      </c>
    </row>
    <row r="2287" spans="1:8" x14ac:dyDescent="0.25">
      <c r="A2287" s="3">
        <v>41828.25</v>
      </c>
      <c r="B2287" s="2">
        <v>27.13</v>
      </c>
      <c r="C2287" s="2">
        <v>7.15</v>
      </c>
      <c r="D2287">
        <f t="shared" si="70"/>
        <v>193.9795</v>
      </c>
      <c r="G2287" s="4">
        <v>37.402156436089371</v>
      </c>
      <c r="H2287">
        <f t="shared" si="71"/>
        <v>1014.7205041111046</v>
      </c>
    </row>
    <row r="2288" spans="1:8" x14ac:dyDescent="0.25">
      <c r="A2288" s="3">
        <v>41828.291666666664</v>
      </c>
      <c r="B2288" s="2">
        <v>65.7</v>
      </c>
      <c r="C2288" s="2">
        <v>2.58</v>
      </c>
      <c r="D2288">
        <f t="shared" si="70"/>
        <v>169.506</v>
      </c>
      <c r="G2288" s="4">
        <v>37.400184978021279</v>
      </c>
      <c r="H2288">
        <f t="shared" si="71"/>
        <v>2457.192153055998</v>
      </c>
    </row>
    <row r="2289" spans="1:8" x14ac:dyDescent="0.25">
      <c r="A2289" s="3">
        <v>41828.333333333336</v>
      </c>
      <c r="B2289" s="2">
        <v>76.09</v>
      </c>
      <c r="C2289" s="2">
        <v>2.61</v>
      </c>
      <c r="D2289">
        <f t="shared" si="70"/>
        <v>198.5949</v>
      </c>
      <c r="G2289" s="4">
        <v>37.398216698040237</v>
      </c>
      <c r="H2289">
        <f t="shared" si="71"/>
        <v>2845.6303085538816</v>
      </c>
    </row>
    <row r="2290" spans="1:8" x14ac:dyDescent="0.25">
      <c r="A2290" s="3">
        <v>41828.375</v>
      </c>
      <c r="B2290" s="2">
        <v>63.34</v>
      </c>
      <c r="C2290" s="2">
        <v>5.49</v>
      </c>
      <c r="D2290">
        <f t="shared" si="70"/>
        <v>347.73660000000001</v>
      </c>
      <c r="G2290" s="4">
        <v>37.396251610711559</v>
      </c>
      <c r="H2290">
        <f t="shared" si="71"/>
        <v>2368.6785770224701</v>
      </c>
    </row>
    <row r="2291" spans="1:8" x14ac:dyDescent="0.25">
      <c r="A2291" s="3">
        <v>41828.416666666664</v>
      </c>
      <c r="B2291" s="2">
        <v>40.119999999999997</v>
      </c>
      <c r="C2291" s="2">
        <v>5.63</v>
      </c>
      <c r="D2291">
        <f t="shared" si="70"/>
        <v>225.87559999999999</v>
      </c>
      <c r="G2291" s="4">
        <v>37.394289712260388</v>
      </c>
      <c r="H2291">
        <f t="shared" si="71"/>
        <v>1500.2589032558867</v>
      </c>
    </row>
    <row r="2292" spans="1:8" x14ac:dyDescent="0.25">
      <c r="A2292" s="3">
        <v>41828.458333333336</v>
      </c>
      <c r="B2292" s="2">
        <v>69.11</v>
      </c>
      <c r="C2292" s="2">
        <v>8.0399999999999991</v>
      </c>
      <c r="D2292">
        <f t="shared" si="70"/>
        <v>555.64439999999991</v>
      </c>
      <c r="G2292" s="4">
        <v>37.39233100856729</v>
      </c>
      <c r="H2292">
        <f t="shared" si="71"/>
        <v>2584.1839960020852</v>
      </c>
    </row>
    <row r="2293" spans="1:8" x14ac:dyDescent="0.25">
      <c r="A2293" s="3">
        <v>41828.5</v>
      </c>
      <c r="B2293" s="2">
        <v>67.569999999999993</v>
      </c>
      <c r="C2293" s="2">
        <v>1.73</v>
      </c>
      <c r="D2293">
        <f t="shared" si="70"/>
        <v>116.89609999999999</v>
      </c>
      <c r="G2293" s="4">
        <v>37.390375493577075</v>
      </c>
      <c r="H2293">
        <f t="shared" si="71"/>
        <v>2526.4676721010028</v>
      </c>
    </row>
    <row r="2294" spans="1:8" x14ac:dyDescent="0.25">
      <c r="A2294" s="3">
        <v>41828.541666666664</v>
      </c>
      <c r="B2294" s="2">
        <v>0.66</v>
      </c>
      <c r="C2294" s="2">
        <v>4.45</v>
      </c>
      <c r="D2294">
        <f t="shared" si="70"/>
        <v>2.9370000000000003</v>
      </c>
      <c r="G2294" s="4">
        <v>37.388423171501159</v>
      </c>
      <c r="H2294">
        <f t="shared" si="71"/>
        <v>24.676359293190767</v>
      </c>
    </row>
    <row r="2295" spans="1:8" x14ac:dyDescent="0.25">
      <c r="A2295" s="3">
        <v>41828.583333333336</v>
      </c>
      <c r="B2295" s="2">
        <v>82.8</v>
      </c>
      <c r="C2295" s="2">
        <v>8.83</v>
      </c>
      <c r="D2295">
        <f t="shared" si="70"/>
        <v>731.12400000000002</v>
      </c>
      <c r="G2295" s="4">
        <v>37.386474042077602</v>
      </c>
      <c r="H2295">
        <f t="shared" si="71"/>
        <v>3095.6000506840255</v>
      </c>
    </row>
    <row r="2296" spans="1:8" x14ac:dyDescent="0.25">
      <c r="A2296" s="3">
        <v>41828.625</v>
      </c>
      <c r="B2296" s="2">
        <v>42.3</v>
      </c>
      <c r="C2296" s="2">
        <v>4.47</v>
      </c>
      <c r="D2296">
        <f t="shared" si="70"/>
        <v>189.08099999999999</v>
      </c>
      <c r="G2296" s="4">
        <v>37.384528107848681</v>
      </c>
      <c r="H2296">
        <f t="shared" si="71"/>
        <v>1581.3655389619992</v>
      </c>
    </row>
    <row r="2297" spans="1:8" x14ac:dyDescent="0.25">
      <c r="A2297" s="3">
        <v>41828.666666666664</v>
      </c>
      <c r="B2297" s="2">
        <v>73.14</v>
      </c>
      <c r="C2297" s="2">
        <v>8.44</v>
      </c>
      <c r="D2297">
        <f t="shared" si="70"/>
        <v>617.30160000000001</v>
      </c>
      <c r="G2297" s="4">
        <v>37.382585370483532</v>
      </c>
      <c r="H2297">
        <f t="shared" si="71"/>
        <v>2734.1622939971658</v>
      </c>
    </row>
    <row r="2298" spans="1:8" x14ac:dyDescent="0.25">
      <c r="A2298" s="3">
        <v>41828.708333333336</v>
      </c>
      <c r="B2298" s="2">
        <v>49.51</v>
      </c>
      <c r="C2298" s="2">
        <v>5.56</v>
      </c>
      <c r="D2298">
        <f t="shared" si="70"/>
        <v>275.2756</v>
      </c>
      <c r="G2298" s="4">
        <v>37.380645834542818</v>
      </c>
      <c r="H2298">
        <f t="shared" si="71"/>
        <v>1850.7157752682149</v>
      </c>
    </row>
    <row r="2299" spans="1:8" x14ac:dyDescent="0.25">
      <c r="A2299" s="3">
        <v>41828.75</v>
      </c>
      <c r="B2299" s="2">
        <v>52.53</v>
      </c>
      <c r="C2299" s="2">
        <v>0.77</v>
      </c>
      <c r="D2299">
        <f t="shared" si="70"/>
        <v>40.448100000000004</v>
      </c>
      <c r="G2299" s="4">
        <v>37.378709485024672</v>
      </c>
      <c r="H2299">
        <f t="shared" si="71"/>
        <v>1963.503609248346</v>
      </c>
    </row>
    <row r="2300" spans="1:8" x14ac:dyDescent="0.25">
      <c r="A2300" s="3">
        <v>41828.791666666664</v>
      </c>
      <c r="B2300" s="2">
        <v>3.29</v>
      </c>
      <c r="C2300" s="2">
        <v>9.73</v>
      </c>
      <c r="D2300">
        <f t="shared" si="70"/>
        <v>32.011700000000005</v>
      </c>
      <c r="G2300" s="4">
        <v>37.37677634728486</v>
      </c>
      <c r="H2300">
        <f t="shared" si="71"/>
        <v>122.96959418256719</v>
      </c>
    </row>
    <row r="2301" spans="1:8" x14ac:dyDescent="0.25">
      <c r="A2301" s="3">
        <v>41828.833333333336</v>
      </c>
      <c r="B2301" s="2">
        <v>94.57</v>
      </c>
      <c r="C2301" s="2">
        <v>7.55</v>
      </c>
      <c r="D2301">
        <f t="shared" si="70"/>
        <v>714.00349999999992</v>
      </c>
      <c r="G2301" s="4">
        <v>37.374846400440951</v>
      </c>
      <c r="H2301">
        <f t="shared" si="71"/>
        <v>3534.5392240897004</v>
      </c>
    </row>
    <row r="2302" spans="1:8" x14ac:dyDescent="0.25">
      <c r="A2302" s="3">
        <v>41828.875</v>
      </c>
      <c r="B2302" s="2">
        <v>6.05</v>
      </c>
      <c r="C2302" s="2">
        <v>7.11</v>
      </c>
      <c r="D2302">
        <f t="shared" si="70"/>
        <v>43.015500000000003</v>
      </c>
      <c r="G2302" s="4">
        <v>37.372919661163984</v>
      </c>
      <c r="H2302">
        <f t="shared" si="71"/>
        <v>226.10616395004209</v>
      </c>
    </row>
    <row r="2303" spans="1:8" x14ac:dyDescent="0.25">
      <c r="A2303" s="3">
        <v>41828.916666666664</v>
      </c>
      <c r="B2303" s="2">
        <v>77.150000000000006</v>
      </c>
      <c r="C2303" s="2">
        <v>0.1</v>
      </c>
      <c r="D2303">
        <f t="shared" si="70"/>
        <v>7.7150000000000007</v>
      </c>
      <c r="G2303" s="4">
        <v>37.370996114626678</v>
      </c>
      <c r="H2303">
        <f t="shared" si="71"/>
        <v>2883.1723502434484</v>
      </c>
    </row>
    <row r="2304" spans="1:8" x14ac:dyDescent="0.25">
      <c r="A2304" s="3">
        <v>41828.958333333336</v>
      </c>
      <c r="B2304" s="2">
        <v>70.28</v>
      </c>
      <c r="C2304" s="2">
        <v>9.68</v>
      </c>
      <c r="D2304">
        <f t="shared" si="70"/>
        <v>680.31039999999996</v>
      </c>
      <c r="G2304" s="4">
        <v>37.369075773725235</v>
      </c>
      <c r="H2304">
        <f t="shared" si="71"/>
        <v>2626.2986453774097</v>
      </c>
    </row>
    <row r="2305" spans="1:8" x14ac:dyDescent="0.25">
      <c r="A2305" s="1">
        <v>41829</v>
      </c>
      <c r="B2305" s="2">
        <v>75.11</v>
      </c>
      <c r="C2305" s="2">
        <v>1.01</v>
      </c>
      <c r="D2305">
        <f t="shared" si="70"/>
        <v>75.861099999999993</v>
      </c>
      <c r="G2305" s="4">
        <v>37.36715864039072</v>
      </c>
      <c r="H2305">
        <f t="shared" si="71"/>
        <v>2806.6472854797471</v>
      </c>
    </row>
    <row r="2306" spans="1:8" x14ac:dyDescent="0.25">
      <c r="A2306" s="3">
        <v>41829.041666666664</v>
      </c>
      <c r="B2306" s="2">
        <v>95.53</v>
      </c>
      <c r="C2306" s="2">
        <v>1.82</v>
      </c>
      <c r="D2306">
        <f t="shared" ref="D2306:D2369" si="72">B2306*C2306</f>
        <v>173.8646</v>
      </c>
      <c r="G2306" s="4">
        <v>37.365244712604749</v>
      </c>
      <c r="H2306">
        <f t="shared" ref="H2306:H2369" si="73">B2306*G2306</f>
        <v>3569.5018273951318</v>
      </c>
    </row>
    <row r="2307" spans="1:8" x14ac:dyDescent="0.25">
      <c r="A2307" s="3">
        <v>41829.083333333336</v>
      </c>
      <c r="B2307" s="2">
        <v>44.32</v>
      </c>
      <c r="C2307" s="2">
        <v>2.9</v>
      </c>
      <c r="D2307">
        <f t="shared" si="72"/>
        <v>128.52799999999999</v>
      </c>
      <c r="G2307" s="4">
        <v>37.36333398387557</v>
      </c>
      <c r="H2307">
        <f t="shared" si="73"/>
        <v>1655.9429621653653</v>
      </c>
    </row>
    <row r="2308" spans="1:8" x14ac:dyDescent="0.25">
      <c r="A2308" s="3">
        <v>41829.125</v>
      </c>
      <c r="B2308" s="2">
        <v>40.36</v>
      </c>
      <c r="C2308" s="2">
        <v>6.83</v>
      </c>
      <c r="D2308">
        <f t="shared" si="72"/>
        <v>275.65879999999999</v>
      </c>
      <c r="G2308" s="4">
        <v>37.361426464993656</v>
      </c>
      <c r="H2308">
        <f t="shared" si="73"/>
        <v>1507.9071721271439</v>
      </c>
    </row>
    <row r="2309" spans="1:8" x14ac:dyDescent="0.25">
      <c r="A2309" s="3">
        <v>41829.166666666664</v>
      </c>
      <c r="B2309" s="2">
        <v>5.77</v>
      </c>
      <c r="C2309" s="2">
        <v>2.91</v>
      </c>
      <c r="D2309">
        <f t="shared" si="72"/>
        <v>16.790700000000001</v>
      </c>
      <c r="G2309" s="4">
        <v>37.35952215376598</v>
      </c>
      <c r="H2309">
        <f t="shared" si="73"/>
        <v>215.5644428272297</v>
      </c>
    </row>
    <row r="2310" spans="1:8" x14ac:dyDescent="0.25">
      <c r="A2310" s="3">
        <v>41829.208333333336</v>
      </c>
      <c r="B2310" s="2">
        <v>90.62</v>
      </c>
      <c r="C2310" s="2">
        <v>5.76</v>
      </c>
      <c r="D2310">
        <f t="shared" si="72"/>
        <v>521.97119999999995</v>
      </c>
      <c r="G2310" s="4">
        <v>37.357621052123633</v>
      </c>
      <c r="H2310">
        <f t="shared" si="73"/>
        <v>3385.3476197434438</v>
      </c>
    </row>
    <row r="2311" spans="1:8" x14ac:dyDescent="0.25">
      <c r="A2311" s="3">
        <v>41829.25</v>
      </c>
      <c r="B2311" s="2">
        <v>37.42</v>
      </c>
      <c r="C2311" s="2">
        <v>6.54</v>
      </c>
      <c r="D2311">
        <f t="shared" si="72"/>
        <v>244.72680000000003</v>
      </c>
      <c r="G2311" s="4">
        <v>37.35572315813554</v>
      </c>
      <c r="H2311">
        <f t="shared" si="73"/>
        <v>1397.851160577432</v>
      </c>
    </row>
    <row r="2312" spans="1:8" x14ac:dyDescent="0.25">
      <c r="A2312" s="3">
        <v>41829.291666666664</v>
      </c>
      <c r="B2312" s="2">
        <v>16.43</v>
      </c>
      <c r="C2312" s="2">
        <v>1.47</v>
      </c>
      <c r="D2312">
        <f t="shared" si="72"/>
        <v>24.152100000000001</v>
      </c>
      <c r="G2312" s="4">
        <v>37.353828476013106</v>
      </c>
      <c r="H2312">
        <f t="shared" si="73"/>
        <v>613.72340186089536</v>
      </c>
    </row>
    <row r="2313" spans="1:8" x14ac:dyDescent="0.25">
      <c r="A2313" s="3">
        <v>41829.333333333336</v>
      </c>
      <c r="B2313" s="2">
        <v>76.540000000000006</v>
      </c>
      <c r="C2313" s="2">
        <v>1.69</v>
      </c>
      <c r="D2313">
        <f t="shared" si="72"/>
        <v>129.3526</v>
      </c>
      <c r="G2313" s="4">
        <v>37.351937003737923</v>
      </c>
      <c r="H2313">
        <f t="shared" si="73"/>
        <v>2858.9172582661008</v>
      </c>
    </row>
    <row r="2314" spans="1:8" x14ac:dyDescent="0.25">
      <c r="A2314" s="3">
        <v>41829.375</v>
      </c>
      <c r="B2314" s="2">
        <v>72.12</v>
      </c>
      <c r="C2314" s="2">
        <v>3.74</v>
      </c>
      <c r="D2314">
        <f t="shared" si="72"/>
        <v>269.72880000000004</v>
      </c>
      <c r="G2314" s="4">
        <v>37.350048740960766</v>
      </c>
      <c r="H2314">
        <f t="shared" si="73"/>
        <v>2693.6855151980908</v>
      </c>
    </row>
    <row r="2315" spans="1:8" x14ac:dyDescent="0.25">
      <c r="A2315" s="3">
        <v>41829.416666666664</v>
      </c>
      <c r="B2315" s="2">
        <v>41.56</v>
      </c>
      <c r="C2315" s="2">
        <v>0.83</v>
      </c>
      <c r="D2315">
        <f t="shared" si="72"/>
        <v>34.494799999999998</v>
      </c>
      <c r="G2315" s="4">
        <v>37.348163702858123</v>
      </c>
      <c r="H2315">
        <f t="shared" si="73"/>
        <v>1552.1896834907836</v>
      </c>
    </row>
    <row r="2316" spans="1:8" x14ac:dyDescent="0.25">
      <c r="A2316" s="3">
        <v>41829.458333333336</v>
      </c>
      <c r="B2316" s="2">
        <v>99.99</v>
      </c>
      <c r="C2316" s="2">
        <v>4.49</v>
      </c>
      <c r="D2316">
        <f t="shared" si="72"/>
        <v>448.95510000000002</v>
      </c>
      <c r="G2316" s="4">
        <v>37.346281863812287</v>
      </c>
      <c r="H2316">
        <f t="shared" si="73"/>
        <v>3734.2547235625902</v>
      </c>
    </row>
    <row r="2317" spans="1:8" x14ac:dyDescent="0.25">
      <c r="A2317" s="3">
        <v>41829.5</v>
      </c>
      <c r="B2317" s="2">
        <v>61.73</v>
      </c>
      <c r="C2317" s="2">
        <v>8.89</v>
      </c>
      <c r="D2317">
        <f t="shared" si="72"/>
        <v>548.77970000000005</v>
      </c>
      <c r="G2317" s="4">
        <v>37.344403249353654</v>
      </c>
      <c r="H2317">
        <f t="shared" si="73"/>
        <v>2305.2700125826009</v>
      </c>
    </row>
    <row r="2318" spans="1:8" x14ac:dyDescent="0.25">
      <c r="A2318" s="3">
        <v>41829.541666666664</v>
      </c>
      <c r="B2318" s="2">
        <v>17.77</v>
      </c>
      <c r="C2318" s="2">
        <v>7.36</v>
      </c>
      <c r="D2318">
        <f t="shared" si="72"/>
        <v>130.78720000000001</v>
      </c>
      <c r="G2318" s="4">
        <v>37.342527846673363</v>
      </c>
      <c r="H2318">
        <f t="shared" si="73"/>
        <v>663.57671983538569</v>
      </c>
    </row>
    <row r="2319" spans="1:8" x14ac:dyDescent="0.25">
      <c r="A2319" s="3">
        <v>41829.583333333336</v>
      </c>
      <c r="B2319" s="2">
        <v>12.88</v>
      </c>
      <c r="C2319" s="2">
        <v>0.61</v>
      </c>
      <c r="D2319">
        <f t="shared" si="72"/>
        <v>7.8568000000000007</v>
      </c>
      <c r="G2319" s="4">
        <v>37.340655666387271</v>
      </c>
      <c r="H2319">
        <f t="shared" si="73"/>
        <v>480.94764498306807</v>
      </c>
    </row>
    <row r="2320" spans="1:8" x14ac:dyDescent="0.25">
      <c r="A2320" s="3">
        <v>41829.625</v>
      </c>
      <c r="B2320" s="2">
        <v>0.41</v>
      </c>
      <c r="C2320" s="2">
        <v>3.07</v>
      </c>
      <c r="D2320">
        <f t="shared" si="72"/>
        <v>1.2586999999999999</v>
      </c>
      <c r="G2320" s="4">
        <v>37.338786700247162</v>
      </c>
      <c r="H2320">
        <f t="shared" si="73"/>
        <v>15.308902547101336</v>
      </c>
    </row>
    <row r="2321" spans="1:8" x14ac:dyDescent="0.25">
      <c r="A2321" s="3">
        <v>41829.666666666664</v>
      </c>
      <c r="B2321" s="2">
        <v>60.38</v>
      </c>
      <c r="C2321" s="2">
        <v>3.17</v>
      </c>
      <c r="D2321">
        <f t="shared" si="72"/>
        <v>191.40460000000002</v>
      </c>
      <c r="G2321" s="4">
        <v>37.336920951940584</v>
      </c>
      <c r="H2321">
        <f t="shared" si="73"/>
        <v>2254.4032870781725</v>
      </c>
    </row>
    <row r="2322" spans="1:8" x14ac:dyDescent="0.25">
      <c r="A2322" s="3">
        <v>41829.708333333336</v>
      </c>
      <c r="B2322" s="2">
        <v>36.229999999999997</v>
      </c>
      <c r="C2322" s="2">
        <v>9.81</v>
      </c>
      <c r="D2322">
        <f t="shared" si="72"/>
        <v>355.41629999999998</v>
      </c>
      <c r="G2322" s="4">
        <v>37.335058426290139</v>
      </c>
      <c r="H2322">
        <f t="shared" si="73"/>
        <v>1352.6491667844916</v>
      </c>
    </row>
    <row r="2323" spans="1:8" x14ac:dyDescent="0.25">
      <c r="A2323" s="3">
        <v>41829.75</v>
      </c>
      <c r="B2323" s="2">
        <v>10.3</v>
      </c>
      <c r="C2323" s="2">
        <v>4.95</v>
      </c>
      <c r="D2323">
        <f t="shared" si="72"/>
        <v>50.985000000000007</v>
      </c>
      <c r="G2323" s="4">
        <v>37.333199122859256</v>
      </c>
      <c r="H2323">
        <f t="shared" si="73"/>
        <v>384.53195096545033</v>
      </c>
    </row>
    <row r="2324" spans="1:8" x14ac:dyDescent="0.25">
      <c r="A2324" s="3">
        <v>41829.791666666664</v>
      </c>
      <c r="B2324" s="2">
        <v>52.34</v>
      </c>
      <c r="C2324" s="2">
        <v>4.4400000000000004</v>
      </c>
      <c r="D2324">
        <f t="shared" si="72"/>
        <v>232.38960000000003</v>
      </c>
      <c r="G2324" s="4">
        <v>37.331343033574363</v>
      </c>
      <c r="H2324">
        <f t="shared" si="73"/>
        <v>1953.9224943772822</v>
      </c>
    </row>
    <row r="2325" spans="1:8" x14ac:dyDescent="0.25">
      <c r="A2325" s="3">
        <v>41829.833333333336</v>
      </c>
      <c r="B2325" s="2">
        <v>86.91</v>
      </c>
      <c r="C2325" s="2">
        <v>0.15</v>
      </c>
      <c r="D2325">
        <f t="shared" si="72"/>
        <v>13.036499999999998</v>
      </c>
      <c r="G2325" s="4">
        <v>37.32949017493187</v>
      </c>
      <c r="H2325">
        <f t="shared" si="73"/>
        <v>3244.3059911033288</v>
      </c>
    </row>
    <row r="2326" spans="1:8" x14ac:dyDescent="0.25">
      <c r="A2326" s="3">
        <v>41829.875</v>
      </c>
      <c r="B2326" s="2">
        <v>13.25</v>
      </c>
      <c r="C2326" s="2">
        <v>5.81</v>
      </c>
      <c r="D2326">
        <f t="shared" si="72"/>
        <v>76.982500000000002</v>
      </c>
      <c r="G2326" s="4">
        <v>37.327640534472145</v>
      </c>
      <c r="H2326">
        <f t="shared" si="73"/>
        <v>494.59123708175593</v>
      </c>
    </row>
    <row r="2327" spans="1:8" x14ac:dyDescent="0.25">
      <c r="A2327" s="3">
        <v>41829.916666666664</v>
      </c>
      <c r="B2327" s="2">
        <v>59.05</v>
      </c>
      <c r="C2327" s="2">
        <v>7.84</v>
      </c>
      <c r="D2327">
        <f t="shared" si="72"/>
        <v>462.95199999999994</v>
      </c>
      <c r="G2327" s="4">
        <v>37.325794127197085</v>
      </c>
      <c r="H2327">
        <f t="shared" si="73"/>
        <v>2204.0881432109877</v>
      </c>
    </row>
    <row r="2328" spans="1:8" x14ac:dyDescent="0.25">
      <c r="A2328" s="3">
        <v>41829.958333333336</v>
      </c>
      <c r="B2328" s="2">
        <v>16.48</v>
      </c>
      <c r="C2328" s="2">
        <v>0.25</v>
      </c>
      <c r="D2328">
        <f t="shared" si="72"/>
        <v>4.12</v>
      </c>
      <c r="G2328" s="4">
        <v>37.32395093354414</v>
      </c>
      <c r="H2328">
        <f t="shared" si="73"/>
        <v>615.09871138480742</v>
      </c>
    </row>
    <row r="2329" spans="1:8" x14ac:dyDescent="0.25">
      <c r="A2329" s="1">
        <v>41830</v>
      </c>
      <c r="B2329" s="2">
        <v>10.38</v>
      </c>
      <c r="C2329" s="2">
        <v>8.4700000000000006</v>
      </c>
      <c r="D2329">
        <f t="shared" si="72"/>
        <v>87.918600000000012</v>
      </c>
      <c r="G2329" s="4">
        <v>37.322110975094255</v>
      </c>
      <c r="H2329">
        <f t="shared" si="73"/>
        <v>387.40351192147841</v>
      </c>
    </row>
    <row r="2330" spans="1:8" x14ac:dyDescent="0.25">
      <c r="A2330" s="3">
        <v>41830.041666666664</v>
      </c>
      <c r="B2330" s="2">
        <v>22.64</v>
      </c>
      <c r="C2330" s="2">
        <v>3.9</v>
      </c>
      <c r="D2330">
        <f t="shared" si="72"/>
        <v>88.296000000000006</v>
      </c>
      <c r="G2330" s="4">
        <v>37.320274239038561</v>
      </c>
      <c r="H2330">
        <f t="shared" si="73"/>
        <v>844.93100877183304</v>
      </c>
    </row>
    <row r="2331" spans="1:8" x14ac:dyDescent="0.25">
      <c r="A2331" s="3">
        <v>41830.083333333336</v>
      </c>
      <c r="B2331" s="2">
        <v>34.03</v>
      </c>
      <c r="C2331" s="2">
        <v>5.4</v>
      </c>
      <c r="D2331">
        <f t="shared" si="72"/>
        <v>183.76200000000003</v>
      </c>
      <c r="G2331" s="4">
        <v>37.31844073801129</v>
      </c>
      <c r="H2331">
        <f t="shared" si="73"/>
        <v>1269.9465383145243</v>
      </c>
    </row>
    <row r="2332" spans="1:8" x14ac:dyDescent="0.25">
      <c r="A2332" s="3">
        <v>41830.125</v>
      </c>
      <c r="B2332" s="2">
        <v>30.53</v>
      </c>
      <c r="C2332" s="2">
        <v>8.69</v>
      </c>
      <c r="D2332">
        <f t="shared" si="72"/>
        <v>265.3057</v>
      </c>
      <c r="G2332" s="4">
        <v>37.316610459552848</v>
      </c>
      <c r="H2332">
        <f t="shared" si="73"/>
        <v>1139.2761173301485</v>
      </c>
    </row>
    <row r="2333" spans="1:8" x14ac:dyDescent="0.25">
      <c r="A2333" s="3">
        <v>41830.166666666664</v>
      </c>
      <c r="B2333" s="2">
        <v>47.42</v>
      </c>
      <c r="C2333" s="2">
        <v>5.77</v>
      </c>
      <c r="D2333">
        <f t="shared" si="72"/>
        <v>273.61340000000001</v>
      </c>
      <c r="G2333" s="4">
        <v>37.31478341375518</v>
      </c>
      <c r="H2333">
        <f t="shared" si="73"/>
        <v>1769.4670294802706</v>
      </c>
    </row>
    <row r="2334" spans="1:8" x14ac:dyDescent="0.25">
      <c r="A2334" s="3">
        <v>41830.208333333336</v>
      </c>
      <c r="B2334" s="2">
        <v>66.33</v>
      </c>
      <c r="C2334" s="2">
        <v>6.8</v>
      </c>
      <c r="D2334">
        <f t="shared" si="72"/>
        <v>451.04399999999998</v>
      </c>
      <c r="G2334" s="4">
        <v>37.312959594737748</v>
      </c>
      <c r="H2334">
        <f t="shared" si="73"/>
        <v>2474.9686099189548</v>
      </c>
    </row>
    <row r="2335" spans="1:8" x14ac:dyDescent="0.25">
      <c r="A2335" s="3">
        <v>41830.25</v>
      </c>
      <c r="B2335" s="2">
        <v>83.21</v>
      </c>
      <c r="C2335" s="2">
        <v>4.1399999999999997</v>
      </c>
      <c r="D2335">
        <f t="shared" si="72"/>
        <v>344.48939999999993</v>
      </c>
      <c r="G2335" s="4">
        <v>37.311139017065862</v>
      </c>
      <c r="H2335">
        <f t="shared" si="73"/>
        <v>3104.65987761005</v>
      </c>
    </row>
    <row r="2336" spans="1:8" x14ac:dyDescent="0.25">
      <c r="A2336" s="3">
        <v>41830.291666666664</v>
      </c>
      <c r="B2336" s="2">
        <v>78.83</v>
      </c>
      <c r="C2336" s="2">
        <v>2.16</v>
      </c>
      <c r="D2336">
        <f t="shared" si="72"/>
        <v>170.27280000000002</v>
      </c>
      <c r="G2336" s="4">
        <v>37.309321668105298</v>
      </c>
      <c r="H2336">
        <f t="shared" si="73"/>
        <v>2941.0938270967404</v>
      </c>
    </row>
    <row r="2337" spans="1:8" x14ac:dyDescent="0.25">
      <c r="A2337" s="3">
        <v>41830.333333333336</v>
      </c>
      <c r="B2337" s="2">
        <v>31.26</v>
      </c>
      <c r="C2337" s="2">
        <v>0.75</v>
      </c>
      <c r="D2337">
        <f t="shared" si="72"/>
        <v>23.445</v>
      </c>
      <c r="G2337" s="4">
        <v>37.307507547943352</v>
      </c>
      <c r="H2337">
        <f t="shared" si="73"/>
        <v>1166.2326859487093</v>
      </c>
    </row>
    <row r="2338" spans="1:8" x14ac:dyDescent="0.25">
      <c r="A2338" s="3">
        <v>41830.375</v>
      </c>
      <c r="B2338" s="2">
        <v>99.51</v>
      </c>
      <c r="C2338" s="2">
        <v>2.2200000000000002</v>
      </c>
      <c r="D2338">
        <f t="shared" si="72"/>
        <v>220.91220000000004</v>
      </c>
      <c r="G2338" s="4">
        <v>37.305696666933933</v>
      </c>
      <c r="H2338">
        <f t="shared" si="73"/>
        <v>3712.2898753265958</v>
      </c>
    </row>
    <row r="2339" spans="1:8" x14ac:dyDescent="0.25">
      <c r="A2339" s="3">
        <v>41830.416666666664</v>
      </c>
      <c r="B2339" s="2">
        <v>64.13</v>
      </c>
      <c r="C2339" s="2">
        <v>0.66</v>
      </c>
      <c r="D2339">
        <f t="shared" si="72"/>
        <v>42.325800000000001</v>
      </c>
      <c r="G2339" s="4">
        <v>37.303889021214886</v>
      </c>
      <c r="H2339">
        <f t="shared" si="73"/>
        <v>2392.2984029305103</v>
      </c>
    </row>
    <row r="2340" spans="1:8" x14ac:dyDescent="0.25">
      <c r="A2340" s="3">
        <v>41830.458333333336</v>
      </c>
      <c r="B2340" s="2">
        <v>1.21</v>
      </c>
      <c r="C2340" s="2">
        <v>1.05</v>
      </c>
      <c r="D2340">
        <f t="shared" si="72"/>
        <v>1.2705</v>
      </c>
      <c r="G2340" s="4">
        <v>37.302084614386438</v>
      </c>
      <c r="H2340">
        <f t="shared" si="73"/>
        <v>45.13552238340759</v>
      </c>
    </row>
    <row r="2341" spans="1:8" x14ac:dyDescent="0.25">
      <c r="A2341" s="3">
        <v>41830.5</v>
      </c>
      <c r="B2341" s="2">
        <v>99.17</v>
      </c>
      <c r="C2341" s="2">
        <v>1.6</v>
      </c>
      <c r="D2341">
        <f t="shared" si="72"/>
        <v>158.67200000000003</v>
      </c>
      <c r="G2341" s="4">
        <v>37.300283440829958</v>
      </c>
      <c r="H2341">
        <f t="shared" si="73"/>
        <v>3699.0691088271069</v>
      </c>
    </row>
    <row r="2342" spans="1:8" x14ac:dyDescent="0.25">
      <c r="A2342" s="3">
        <v>41830.541666666664</v>
      </c>
      <c r="B2342" s="2">
        <v>55.9</v>
      </c>
      <c r="C2342" s="2">
        <v>6.83</v>
      </c>
      <c r="D2342">
        <f t="shared" si="72"/>
        <v>381.79699999999997</v>
      </c>
      <c r="G2342" s="4">
        <v>37.298485508531712</v>
      </c>
      <c r="H2342">
        <f t="shared" si="73"/>
        <v>2084.9853399269227</v>
      </c>
    </row>
    <row r="2343" spans="1:8" x14ac:dyDescent="0.25">
      <c r="A2343" s="3">
        <v>41830.583333333336</v>
      </c>
      <c r="B2343" s="2">
        <v>98.5</v>
      </c>
      <c r="C2343" s="2">
        <v>2.68</v>
      </c>
      <c r="D2343">
        <f t="shared" si="72"/>
        <v>263.98</v>
      </c>
      <c r="G2343" s="4">
        <v>37.296690813367611</v>
      </c>
      <c r="H2343">
        <f t="shared" si="73"/>
        <v>3673.7240451167099</v>
      </c>
    </row>
    <row r="2344" spans="1:8" x14ac:dyDescent="0.25">
      <c r="A2344" s="3">
        <v>41830.625</v>
      </c>
      <c r="B2344" s="2">
        <v>42.92</v>
      </c>
      <c r="C2344" s="2">
        <v>8.41</v>
      </c>
      <c r="D2344">
        <f t="shared" si="72"/>
        <v>360.9572</v>
      </c>
      <c r="G2344" s="4">
        <v>37.294899359810998</v>
      </c>
      <c r="H2344">
        <f t="shared" si="73"/>
        <v>1600.6970805230881</v>
      </c>
    </row>
    <row r="2345" spans="1:8" x14ac:dyDescent="0.25">
      <c r="A2345" s="3">
        <v>41830.666666666664</v>
      </c>
      <c r="B2345" s="2">
        <v>40.04</v>
      </c>
      <c r="C2345" s="2">
        <v>1.56</v>
      </c>
      <c r="D2345">
        <f t="shared" si="72"/>
        <v>62.462400000000002</v>
      </c>
      <c r="G2345" s="4">
        <v>37.29311114944371</v>
      </c>
      <c r="H2345">
        <f t="shared" si="73"/>
        <v>1493.2161704237262</v>
      </c>
    </row>
    <row r="2346" spans="1:8" x14ac:dyDescent="0.25">
      <c r="A2346" s="3">
        <v>41830.708333333336</v>
      </c>
      <c r="B2346" s="2">
        <v>42.06</v>
      </c>
      <c r="C2346" s="2">
        <v>8.7100000000000009</v>
      </c>
      <c r="D2346">
        <f t="shared" si="72"/>
        <v>366.34260000000006</v>
      </c>
      <c r="G2346" s="4">
        <v>37.291326180683903</v>
      </c>
      <c r="H2346">
        <f t="shared" si="73"/>
        <v>1568.473179159565</v>
      </c>
    </row>
    <row r="2347" spans="1:8" x14ac:dyDescent="0.25">
      <c r="A2347" s="3">
        <v>41830.75</v>
      </c>
      <c r="B2347" s="2">
        <v>82</v>
      </c>
      <c r="C2347" s="2">
        <v>2.98</v>
      </c>
      <c r="D2347">
        <f t="shared" si="72"/>
        <v>244.35999999999999</v>
      </c>
      <c r="G2347" s="4">
        <v>37.289544446952519</v>
      </c>
      <c r="H2347">
        <f t="shared" si="73"/>
        <v>3057.7426446501067</v>
      </c>
    </row>
    <row r="2348" spans="1:8" x14ac:dyDescent="0.25">
      <c r="A2348" s="3">
        <v>41830.791666666664</v>
      </c>
      <c r="B2348" s="2">
        <v>67.61</v>
      </c>
      <c r="C2348" s="2">
        <v>2.73</v>
      </c>
      <c r="D2348">
        <f t="shared" si="72"/>
        <v>184.5753</v>
      </c>
      <c r="G2348" s="4">
        <v>37.287765969219336</v>
      </c>
      <c r="H2348">
        <f t="shared" si="73"/>
        <v>2521.0258571789195</v>
      </c>
    </row>
    <row r="2349" spans="1:8" x14ac:dyDescent="0.25">
      <c r="A2349" s="3">
        <v>41830.833333333336</v>
      </c>
      <c r="B2349" s="2">
        <v>60.69</v>
      </c>
      <c r="C2349" s="2">
        <v>2.61</v>
      </c>
      <c r="D2349">
        <f t="shared" si="72"/>
        <v>158.40089999999998</v>
      </c>
      <c r="G2349" s="4">
        <v>37.285990726689192</v>
      </c>
      <c r="H2349">
        <f t="shared" si="73"/>
        <v>2262.886777202767</v>
      </c>
    </row>
    <row r="2350" spans="1:8" x14ac:dyDescent="0.25">
      <c r="A2350" s="3">
        <v>41830.875</v>
      </c>
      <c r="B2350" s="2">
        <v>1.61</v>
      </c>
      <c r="C2350" s="2">
        <v>0.88</v>
      </c>
      <c r="D2350">
        <f t="shared" si="72"/>
        <v>1.4168000000000001</v>
      </c>
      <c r="G2350" s="4">
        <v>37.284218731909043</v>
      </c>
      <c r="H2350">
        <f t="shared" si="73"/>
        <v>60.027592158373565</v>
      </c>
    </row>
    <row r="2351" spans="1:8" x14ac:dyDescent="0.25">
      <c r="A2351" s="3">
        <v>41830.916666666664</v>
      </c>
      <c r="B2351" s="2">
        <v>79.09</v>
      </c>
      <c r="C2351" s="2">
        <v>3.93</v>
      </c>
      <c r="D2351">
        <f t="shared" si="72"/>
        <v>310.82370000000003</v>
      </c>
      <c r="G2351" s="4">
        <v>37.282449991108685</v>
      </c>
      <c r="H2351">
        <f t="shared" si="73"/>
        <v>2948.6689697967859</v>
      </c>
    </row>
    <row r="2352" spans="1:8" x14ac:dyDescent="0.25">
      <c r="A2352" s="3">
        <v>41830.958333333336</v>
      </c>
      <c r="B2352" s="2">
        <v>40.61</v>
      </c>
      <c r="C2352" s="2">
        <v>3.04</v>
      </c>
      <c r="D2352">
        <f t="shared" si="72"/>
        <v>123.45440000000001</v>
      </c>
      <c r="G2352" s="4">
        <v>37.280684489548165</v>
      </c>
      <c r="H2352">
        <f t="shared" si="73"/>
        <v>1513.9685971205508</v>
      </c>
    </row>
    <row r="2353" spans="1:8" x14ac:dyDescent="0.25">
      <c r="A2353" s="1">
        <v>41831</v>
      </c>
      <c r="B2353" s="2">
        <v>41.55</v>
      </c>
      <c r="C2353" s="2">
        <v>2.54</v>
      </c>
      <c r="D2353">
        <f t="shared" si="72"/>
        <v>105.53699999999999</v>
      </c>
      <c r="G2353" s="4">
        <v>37.278922235912255</v>
      </c>
      <c r="H2353">
        <f t="shared" si="73"/>
        <v>1548.9392189021542</v>
      </c>
    </row>
    <row r="2354" spans="1:8" x14ac:dyDescent="0.25">
      <c r="A2354" s="3">
        <v>41831.041666666664</v>
      </c>
      <c r="B2354" s="2">
        <v>59.38</v>
      </c>
      <c r="C2354" s="2">
        <v>7.9</v>
      </c>
      <c r="D2354">
        <f t="shared" si="72"/>
        <v>469.10200000000003</v>
      </c>
      <c r="G2354" s="4">
        <v>37.277163236081506</v>
      </c>
      <c r="H2354">
        <f t="shared" si="73"/>
        <v>2213.5179529585198</v>
      </c>
    </row>
    <row r="2355" spans="1:8" x14ac:dyDescent="0.25">
      <c r="A2355" s="3">
        <v>41831.083333333336</v>
      </c>
      <c r="B2355" s="2">
        <v>25.9</v>
      </c>
      <c r="C2355" s="2">
        <v>2.65</v>
      </c>
      <c r="D2355">
        <f t="shared" si="72"/>
        <v>68.634999999999991</v>
      </c>
      <c r="G2355" s="4">
        <v>37.275407486106459</v>
      </c>
      <c r="H2355">
        <f t="shared" si="73"/>
        <v>965.43305389015723</v>
      </c>
    </row>
    <row r="2356" spans="1:8" x14ac:dyDescent="0.25">
      <c r="A2356" s="3">
        <v>41831.125</v>
      </c>
      <c r="B2356" s="2">
        <v>90.56</v>
      </c>
      <c r="C2356" s="2">
        <v>9.24</v>
      </c>
      <c r="D2356">
        <f t="shared" si="72"/>
        <v>836.77440000000001</v>
      </c>
      <c r="G2356" s="4">
        <v>37.273654986161709</v>
      </c>
      <c r="H2356">
        <f t="shared" si="73"/>
        <v>3375.5021955468046</v>
      </c>
    </row>
    <row r="2357" spans="1:8" x14ac:dyDescent="0.25">
      <c r="A2357" s="3">
        <v>41831.166666666664</v>
      </c>
      <c r="B2357" s="2">
        <v>44.89</v>
      </c>
      <c r="C2357" s="2">
        <v>4.43</v>
      </c>
      <c r="D2357">
        <f t="shared" si="72"/>
        <v>198.86269999999999</v>
      </c>
      <c r="G2357" s="4">
        <v>37.271905735898038</v>
      </c>
      <c r="H2357">
        <f t="shared" si="73"/>
        <v>1673.1358484844629</v>
      </c>
    </row>
    <row r="2358" spans="1:8" x14ac:dyDescent="0.25">
      <c r="A2358" s="3">
        <v>41831.208333333336</v>
      </c>
      <c r="B2358" s="2">
        <v>29.81</v>
      </c>
      <c r="C2358" s="2">
        <v>3.22</v>
      </c>
      <c r="D2358">
        <f t="shared" si="72"/>
        <v>95.988200000000006</v>
      </c>
      <c r="G2358" s="4">
        <v>37.270159739701462</v>
      </c>
      <c r="H2358">
        <f t="shared" si="73"/>
        <v>1111.0234618405004</v>
      </c>
    </row>
    <row r="2359" spans="1:8" x14ac:dyDescent="0.25">
      <c r="A2359" s="3">
        <v>41831.25</v>
      </c>
      <c r="B2359" s="2">
        <v>35.33</v>
      </c>
      <c r="C2359" s="2">
        <v>0.11</v>
      </c>
      <c r="D2359">
        <f t="shared" si="72"/>
        <v>3.8862999999999999</v>
      </c>
      <c r="G2359" s="4">
        <v>37.26841699757199</v>
      </c>
      <c r="H2359">
        <f t="shared" si="73"/>
        <v>1316.6931725242184</v>
      </c>
    </row>
    <row r="2360" spans="1:8" x14ac:dyDescent="0.25">
      <c r="A2360" s="3">
        <v>41831.291666666664</v>
      </c>
      <c r="B2360" s="2">
        <v>66.25</v>
      </c>
      <c r="C2360" s="2">
        <v>5.4</v>
      </c>
      <c r="D2360">
        <f t="shared" si="72"/>
        <v>357.75</v>
      </c>
      <c r="G2360" s="4">
        <v>37.266677505298212</v>
      </c>
      <c r="H2360">
        <f t="shared" si="73"/>
        <v>2468.9173847260067</v>
      </c>
    </row>
    <row r="2361" spans="1:8" x14ac:dyDescent="0.25">
      <c r="A2361" s="3">
        <v>41831.333333333336</v>
      </c>
      <c r="B2361" s="2">
        <v>77.349999999999994</v>
      </c>
      <c r="C2361" s="2">
        <v>5.84</v>
      </c>
      <c r="D2361">
        <f t="shared" si="72"/>
        <v>451.72399999999993</v>
      </c>
      <c r="G2361" s="4">
        <v>37.264941279725768</v>
      </c>
      <c r="H2361">
        <f t="shared" si="73"/>
        <v>2882.4432079867879</v>
      </c>
    </row>
    <row r="2362" spans="1:8" x14ac:dyDescent="0.25">
      <c r="A2362" s="3">
        <v>41831.375</v>
      </c>
      <c r="B2362" s="2">
        <v>62.39</v>
      </c>
      <c r="C2362" s="2">
        <v>0.71</v>
      </c>
      <c r="D2362">
        <f t="shared" si="72"/>
        <v>44.296900000000001</v>
      </c>
      <c r="G2362" s="4">
        <v>37.263208301903319</v>
      </c>
      <c r="H2362">
        <f t="shared" si="73"/>
        <v>2324.8515659557479</v>
      </c>
    </row>
    <row r="2363" spans="1:8" x14ac:dyDescent="0.25">
      <c r="A2363" s="3">
        <v>41831.416666666664</v>
      </c>
      <c r="B2363" s="2">
        <v>26.81</v>
      </c>
      <c r="C2363" s="2">
        <v>8.01</v>
      </c>
      <c r="D2363">
        <f t="shared" si="72"/>
        <v>214.74809999999999</v>
      </c>
      <c r="G2363" s="4">
        <v>37.261478584377763</v>
      </c>
      <c r="H2363">
        <f t="shared" si="73"/>
        <v>998.98024084716781</v>
      </c>
    </row>
    <row r="2364" spans="1:8" x14ac:dyDescent="0.25">
      <c r="A2364" s="3">
        <v>41831.458333333336</v>
      </c>
      <c r="B2364" s="2">
        <v>22.13</v>
      </c>
      <c r="C2364" s="2">
        <v>1.35</v>
      </c>
      <c r="D2364">
        <f t="shared" si="72"/>
        <v>29.875500000000002</v>
      </c>
      <c r="G2364" s="4">
        <v>37.259752121006635</v>
      </c>
      <c r="H2364">
        <f t="shared" si="73"/>
        <v>824.55831443787679</v>
      </c>
    </row>
    <row r="2365" spans="1:8" x14ac:dyDescent="0.25">
      <c r="A2365" s="3">
        <v>41831.5</v>
      </c>
      <c r="B2365" s="2">
        <v>1.35</v>
      </c>
      <c r="C2365" s="2">
        <v>1</v>
      </c>
      <c r="D2365">
        <f t="shared" si="72"/>
        <v>1.35</v>
      </c>
      <c r="G2365" s="4">
        <v>37.258028920038122</v>
      </c>
      <c r="H2365">
        <f t="shared" si="73"/>
        <v>50.298339042051467</v>
      </c>
    </row>
    <row r="2366" spans="1:8" x14ac:dyDescent="0.25">
      <c r="A2366" s="3">
        <v>41831.541666666664</v>
      </c>
      <c r="B2366" s="2">
        <v>9.92</v>
      </c>
      <c r="C2366" s="2">
        <v>6.66</v>
      </c>
      <c r="D2366">
        <f t="shared" si="72"/>
        <v>66.0672</v>
      </c>
      <c r="G2366" s="4">
        <v>37.256308977435431</v>
      </c>
      <c r="H2366">
        <f t="shared" si="73"/>
        <v>369.58258505615947</v>
      </c>
    </row>
    <row r="2367" spans="1:8" x14ac:dyDescent="0.25">
      <c r="A2367" s="3">
        <v>41831.583333333336</v>
      </c>
      <c r="B2367" s="2">
        <v>88.42</v>
      </c>
      <c r="C2367" s="2">
        <v>9.84</v>
      </c>
      <c r="D2367">
        <f t="shared" si="72"/>
        <v>870.05280000000005</v>
      </c>
      <c r="G2367" s="4">
        <v>37.254592297235362</v>
      </c>
      <c r="H2367">
        <f t="shared" si="73"/>
        <v>3294.051050921551</v>
      </c>
    </row>
    <row r="2368" spans="1:8" x14ac:dyDescent="0.25">
      <c r="A2368" s="3">
        <v>41831.625</v>
      </c>
      <c r="B2368" s="2">
        <v>10.75</v>
      </c>
      <c r="C2368" s="2">
        <v>5.55</v>
      </c>
      <c r="D2368">
        <f t="shared" si="72"/>
        <v>59.662500000000001</v>
      </c>
      <c r="G2368" s="4">
        <v>37.252878879787161</v>
      </c>
      <c r="H2368">
        <f t="shared" si="73"/>
        <v>400.46844795771199</v>
      </c>
    </row>
    <row r="2369" spans="1:8" x14ac:dyDescent="0.25">
      <c r="A2369" s="3">
        <v>41831.666666666664</v>
      </c>
      <c r="B2369" s="2">
        <v>26.76</v>
      </c>
      <c r="C2369" s="2">
        <v>9.4600000000000009</v>
      </c>
      <c r="D2369">
        <f t="shared" si="72"/>
        <v>253.14960000000005</v>
      </c>
      <c r="G2369" s="4">
        <v>37.251168713863791</v>
      </c>
      <c r="H2369">
        <f t="shared" si="73"/>
        <v>996.84127478299513</v>
      </c>
    </row>
    <row r="2370" spans="1:8" x14ac:dyDescent="0.25">
      <c r="A2370" s="3">
        <v>41831.708333333336</v>
      </c>
      <c r="B2370" s="2">
        <v>49</v>
      </c>
      <c r="C2370" s="2">
        <v>0.11</v>
      </c>
      <c r="D2370">
        <f t="shared" ref="D2370:D2400" si="74">B2370*C2370</f>
        <v>5.39</v>
      </c>
      <c r="G2370" s="4">
        <v>37.249461827625247</v>
      </c>
      <c r="H2370">
        <f t="shared" ref="H2370:H2400" si="75">B2370*G2370</f>
        <v>1825.223629553637</v>
      </c>
    </row>
    <row r="2371" spans="1:8" x14ac:dyDescent="0.25">
      <c r="A2371" s="3">
        <v>41831.75</v>
      </c>
      <c r="B2371" s="2">
        <v>65.27</v>
      </c>
      <c r="C2371" s="2">
        <v>7.25</v>
      </c>
      <c r="D2371">
        <f t="shared" si="74"/>
        <v>473.20749999999998</v>
      </c>
      <c r="G2371" s="4">
        <v>37.247758193260793</v>
      </c>
      <c r="H2371">
        <f t="shared" si="75"/>
        <v>2431.1611772741317</v>
      </c>
    </row>
    <row r="2372" spans="1:8" x14ac:dyDescent="0.25">
      <c r="A2372" s="3">
        <v>41831.791666666664</v>
      </c>
      <c r="B2372" s="2">
        <v>78.069999999999993</v>
      </c>
      <c r="C2372" s="2">
        <v>4.04</v>
      </c>
      <c r="D2372">
        <f t="shared" si="74"/>
        <v>315.40279999999996</v>
      </c>
      <c r="G2372" s="4">
        <v>37.246057832002116</v>
      </c>
      <c r="H2372">
        <f t="shared" si="75"/>
        <v>2907.7997349444049</v>
      </c>
    </row>
    <row r="2373" spans="1:8" x14ac:dyDescent="0.25">
      <c r="A2373" s="3">
        <v>41831.833333333336</v>
      </c>
      <c r="B2373" s="2">
        <v>98.92</v>
      </c>
      <c r="C2373" s="2">
        <v>0.46</v>
      </c>
      <c r="D2373">
        <f t="shared" si="74"/>
        <v>45.5032</v>
      </c>
      <c r="G2373" s="4">
        <v>37.244360730953026</v>
      </c>
      <c r="H2373">
        <f t="shared" si="75"/>
        <v>3684.2121635058734</v>
      </c>
    </row>
    <row r="2374" spans="1:8" x14ac:dyDescent="0.25">
      <c r="A2374" s="3">
        <v>41831.875</v>
      </c>
      <c r="B2374" s="2">
        <v>11.15</v>
      </c>
      <c r="C2374" s="2">
        <v>1.53</v>
      </c>
      <c r="D2374">
        <f t="shared" si="74"/>
        <v>17.0595</v>
      </c>
      <c r="G2374" s="4">
        <v>37.242666898885624</v>
      </c>
      <c r="H2374">
        <f t="shared" si="75"/>
        <v>415.25573592257473</v>
      </c>
    </row>
    <row r="2375" spans="1:8" x14ac:dyDescent="0.25">
      <c r="A2375" s="3">
        <v>41831.916666666664</v>
      </c>
      <c r="B2375" s="2">
        <v>28.84</v>
      </c>
      <c r="C2375" s="2">
        <v>7.94</v>
      </c>
      <c r="D2375">
        <f t="shared" si="74"/>
        <v>228.98960000000002</v>
      </c>
      <c r="G2375" s="4">
        <v>37.240976331501152</v>
      </c>
      <c r="H2375">
        <f t="shared" si="75"/>
        <v>1074.0297574004933</v>
      </c>
    </row>
    <row r="2376" spans="1:8" x14ac:dyDescent="0.25">
      <c r="A2376" s="3">
        <v>41831.958333333336</v>
      </c>
      <c r="B2376" s="2">
        <v>66.59</v>
      </c>
      <c r="C2376" s="2">
        <v>3.71</v>
      </c>
      <c r="D2376">
        <f t="shared" si="74"/>
        <v>247.0489</v>
      </c>
      <c r="G2376" s="4">
        <v>37.239289034942139</v>
      </c>
      <c r="H2376">
        <f t="shared" si="75"/>
        <v>2479.7642568367974</v>
      </c>
    </row>
    <row r="2377" spans="1:8" x14ac:dyDescent="0.25">
      <c r="A2377" s="1">
        <v>41832</v>
      </c>
      <c r="B2377" s="2">
        <v>81.99</v>
      </c>
      <c r="C2377" s="2">
        <v>4.0599999999999996</v>
      </c>
      <c r="D2377">
        <f t="shared" si="74"/>
        <v>332.87939999999998</v>
      </c>
      <c r="G2377" s="4">
        <v>37.237605011314272</v>
      </c>
      <c r="H2377">
        <f t="shared" si="75"/>
        <v>3053.1112348776569</v>
      </c>
    </row>
    <row r="2378" spans="1:8" x14ac:dyDescent="0.25">
      <c r="A2378" s="3">
        <v>41832.041666666664</v>
      </c>
      <c r="B2378" s="2">
        <v>77.48</v>
      </c>
      <c r="C2378" s="2">
        <v>4.8899999999999997</v>
      </c>
      <c r="D2378">
        <f t="shared" si="74"/>
        <v>378.87720000000002</v>
      </c>
      <c r="G2378" s="4">
        <v>37.235924250350955</v>
      </c>
      <c r="H2378">
        <f t="shared" si="75"/>
        <v>2885.0394109171921</v>
      </c>
    </row>
    <row r="2379" spans="1:8" x14ac:dyDescent="0.25">
      <c r="A2379" s="3">
        <v>41832.083333333336</v>
      </c>
      <c r="B2379" s="2">
        <v>86.17</v>
      </c>
      <c r="C2379" s="2">
        <v>4.22</v>
      </c>
      <c r="D2379">
        <f t="shared" si="74"/>
        <v>363.63740000000001</v>
      </c>
      <c r="G2379" s="4">
        <v>37.234246764599121</v>
      </c>
      <c r="H2379">
        <f t="shared" si="75"/>
        <v>3208.4750437055063</v>
      </c>
    </row>
    <row r="2380" spans="1:8" x14ac:dyDescent="0.25">
      <c r="A2380" s="3">
        <v>41832.125</v>
      </c>
      <c r="B2380" s="2">
        <v>13.02</v>
      </c>
      <c r="C2380" s="2">
        <v>2.46</v>
      </c>
      <c r="D2380">
        <f t="shared" si="74"/>
        <v>32.029199999999996</v>
      </c>
      <c r="G2380" s="4">
        <v>37.232572551778439</v>
      </c>
      <c r="H2380">
        <f t="shared" si="75"/>
        <v>484.76809462415525</v>
      </c>
    </row>
    <row r="2381" spans="1:8" x14ac:dyDescent="0.25">
      <c r="A2381" s="3">
        <v>41832.166666666664</v>
      </c>
      <c r="B2381" s="2">
        <v>75.430000000000007</v>
      </c>
      <c r="C2381" s="2">
        <v>3.23</v>
      </c>
      <c r="D2381">
        <f t="shared" si="74"/>
        <v>243.63890000000001</v>
      </c>
      <c r="G2381" s="4">
        <v>37.2309016077648</v>
      </c>
      <c r="H2381">
        <f t="shared" si="75"/>
        <v>2808.3269082736992</v>
      </c>
    </row>
    <row r="2382" spans="1:8" x14ac:dyDescent="0.25">
      <c r="A2382" s="3">
        <v>41832.208333333336</v>
      </c>
      <c r="B2382" s="2">
        <v>98.99</v>
      </c>
      <c r="C2382" s="2">
        <v>7.8</v>
      </c>
      <c r="D2382">
        <f t="shared" si="74"/>
        <v>772.12199999999996</v>
      </c>
      <c r="G2382" s="4">
        <v>37.229233943348682</v>
      </c>
      <c r="H2382">
        <f t="shared" si="75"/>
        <v>3685.3218680520858</v>
      </c>
    </row>
    <row r="2383" spans="1:8" x14ac:dyDescent="0.25">
      <c r="A2383" s="3">
        <v>41832.25</v>
      </c>
      <c r="B2383" s="2">
        <v>87.37</v>
      </c>
      <c r="C2383" s="2">
        <v>8.94</v>
      </c>
      <c r="D2383">
        <f t="shared" si="74"/>
        <v>781.08780000000002</v>
      </c>
      <c r="G2383" s="4">
        <v>37.227569545371971</v>
      </c>
      <c r="H2383">
        <f t="shared" si="75"/>
        <v>3252.5727511791492</v>
      </c>
    </row>
    <row r="2384" spans="1:8" x14ac:dyDescent="0.25">
      <c r="A2384" s="3">
        <v>41832.291666666664</v>
      </c>
      <c r="B2384" s="2">
        <v>79.239999999999995</v>
      </c>
      <c r="C2384" s="2">
        <v>5.78</v>
      </c>
      <c r="D2384">
        <f t="shared" si="74"/>
        <v>458.00720000000001</v>
      </c>
      <c r="G2384" s="4">
        <v>37.225908426992774</v>
      </c>
      <c r="H2384">
        <f t="shared" si="75"/>
        <v>2949.7809837549071</v>
      </c>
    </row>
    <row r="2385" spans="1:12" x14ac:dyDescent="0.25">
      <c r="A2385" s="3">
        <v>41832.333333333336</v>
      </c>
      <c r="B2385" s="2">
        <v>68.7</v>
      </c>
      <c r="C2385" s="2">
        <v>2.36</v>
      </c>
      <c r="D2385">
        <f t="shared" si="74"/>
        <v>162.13200000000001</v>
      </c>
      <c r="G2385" s="4">
        <v>37.224250585843457</v>
      </c>
      <c r="H2385">
        <f t="shared" si="75"/>
        <v>2557.3060152474454</v>
      </c>
    </row>
    <row r="2386" spans="1:12" x14ac:dyDescent="0.25">
      <c r="A2386" s="3">
        <v>41832.375</v>
      </c>
      <c r="B2386" s="2">
        <v>35.909999999999997</v>
      </c>
      <c r="C2386" s="2">
        <v>9.25</v>
      </c>
      <c r="D2386">
        <f t="shared" si="74"/>
        <v>332.16749999999996</v>
      </c>
      <c r="G2386" s="4">
        <v>37.222596019730993</v>
      </c>
      <c r="H2386">
        <f t="shared" si="75"/>
        <v>1336.6634230685399</v>
      </c>
    </row>
    <row r="2387" spans="1:12" x14ac:dyDescent="0.25">
      <c r="A2387" s="3">
        <v>41832.416666666664</v>
      </c>
      <c r="B2387" s="2">
        <v>73.2</v>
      </c>
      <c r="C2387" s="2">
        <v>1.66</v>
      </c>
      <c r="D2387">
        <f t="shared" si="74"/>
        <v>121.512</v>
      </c>
      <c r="G2387" s="4">
        <v>37.220944731023032</v>
      </c>
      <c r="H2387">
        <f t="shared" si="75"/>
        <v>2724.5731543108859</v>
      </c>
    </row>
    <row r="2388" spans="1:12" x14ac:dyDescent="0.25">
      <c r="A2388" s="3">
        <v>41832.458333333336</v>
      </c>
      <c r="B2388" s="2">
        <v>43.29</v>
      </c>
      <c r="C2388" s="2">
        <v>8.81</v>
      </c>
      <c r="D2388">
        <f t="shared" si="74"/>
        <v>381.38490000000002</v>
      </c>
      <c r="G2388" s="4">
        <v>37.219296717526547</v>
      </c>
      <c r="H2388">
        <f t="shared" si="75"/>
        <v>1611.2233549017242</v>
      </c>
    </row>
    <row r="2389" spans="1:12" x14ac:dyDescent="0.25">
      <c r="A2389" s="3">
        <v>41832.5</v>
      </c>
      <c r="B2389" s="2">
        <v>51.31</v>
      </c>
      <c r="C2389" s="2">
        <v>2.5</v>
      </c>
      <c r="D2389">
        <f t="shared" si="74"/>
        <v>128.27500000000001</v>
      </c>
      <c r="G2389" s="4">
        <v>37.21765199170116</v>
      </c>
      <c r="H2389">
        <f t="shared" si="75"/>
        <v>1909.6377236941867</v>
      </c>
    </row>
    <row r="2390" spans="1:12" x14ac:dyDescent="0.25">
      <c r="A2390" s="3">
        <v>41832.541666666664</v>
      </c>
      <c r="B2390" s="2">
        <v>30.28</v>
      </c>
      <c r="C2390" s="2">
        <v>2.29</v>
      </c>
      <c r="D2390">
        <f t="shared" si="74"/>
        <v>69.341200000000001</v>
      </c>
      <c r="G2390" s="4">
        <v>37.216010543367581</v>
      </c>
      <c r="H2390">
        <f t="shared" si="75"/>
        <v>1126.9007992531704</v>
      </c>
      <c r="L2390" t="s">
        <v>7</v>
      </c>
    </row>
    <row r="2391" spans="1:12" x14ac:dyDescent="0.25">
      <c r="A2391" s="3">
        <v>41832.583333333336</v>
      </c>
      <c r="B2391" s="2">
        <v>87.58</v>
      </c>
      <c r="C2391" s="2">
        <v>1.84</v>
      </c>
      <c r="D2391">
        <f t="shared" si="74"/>
        <v>161.1472</v>
      </c>
      <c r="G2391" s="4">
        <v>37.214372367877843</v>
      </c>
      <c r="H2391">
        <f t="shared" si="75"/>
        <v>3259.2347319787414</v>
      </c>
      <c r="L2391" s="6">
        <f>B2403*(G2404-D2402)</f>
        <v>4466029.6103462828</v>
      </c>
    </row>
    <row r="2392" spans="1:12" x14ac:dyDescent="0.25">
      <c r="A2392" s="3">
        <v>41832.625</v>
      </c>
      <c r="B2392" s="2">
        <v>85.7</v>
      </c>
      <c r="C2392" s="2">
        <v>3.94</v>
      </c>
      <c r="D2392">
        <f t="shared" si="74"/>
        <v>337.65800000000002</v>
      </c>
      <c r="G2392" s="4">
        <v>37.212737486638261</v>
      </c>
      <c r="H2392">
        <f t="shared" si="75"/>
        <v>3189.1316026048989</v>
      </c>
    </row>
    <row r="2393" spans="1:12" x14ac:dyDescent="0.25">
      <c r="A2393" s="3">
        <v>41832.666666666664</v>
      </c>
      <c r="B2393" s="2">
        <v>58.53</v>
      </c>
      <c r="C2393" s="2">
        <v>1.6</v>
      </c>
      <c r="D2393">
        <f t="shared" si="74"/>
        <v>93.64800000000001</v>
      </c>
      <c r="G2393" s="4">
        <v>37.211105880610155</v>
      </c>
      <c r="H2393">
        <f t="shared" si="75"/>
        <v>2177.9660271921125</v>
      </c>
    </row>
    <row r="2394" spans="1:12" x14ac:dyDescent="0.25">
      <c r="A2394" s="3">
        <v>41832.708333333336</v>
      </c>
      <c r="B2394" s="2">
        <v>13.48</v>
      </c>
      <c r="C2394" s="2">
        <v>3.62</v>
      </c>
      <c r="D2394">
        <f t="shared" si="74"/>
        <v>48.797600000000003</v>
      </c>
      <c r="G2394" s="4">
        <v>37.209477555936033</v>
      </c>
      <c r="H2394">
        <f t="shared" si="75"/>
        <v>501.58375745401776</v>
      </c>
    </row>
    <row r="2395" spans="1:12" x14ac:dyDescent="0.25">
      <c r="A2395" s="3">
        <v>41832.75</v>
      </c>
      <c r="B2395" s="2">
        <v>5.31</v>
      </c>
      <c r="C2395" s="2">
        <v>7.77</v>
      </c>
      <c r="D2395">
        <f t="shared" si="74"/>
        <v>41.258699999999997</v>
      </c>
      <c r="G2395" s="4">
        <v>37.207852525512052</v>
      </c>
      <c r="H2395">
        <f t="shared" si="75"/>
        <v>197.57369691046898</v>
      </c>
    </row>
    <row r="2396" spans="1:12" x14ac:dyDescent="0.25">
      <c r="A2396" s="3">
        <v>41832.791666666664</v>
      </c>
      <c r="B2396" s="2">
        <v>58.04</v>
      </c>
      <c r="C2396" s="2">
        <v>5.22</v>
      </c>
      <c r="D2396">
        <f t="shared" si="74"/>
        <v>302.96879999999999</v>
      </c>
      <c r="G2396" s="4">
        <v>37.206230770386874</v>
      </c>
      <c r="H2396">
        <f t="shared" si="75"/>
        <v>2159.4496339132543</v>
      </c>
    </row>
    <row r="2397" spans="1:12" x14ac:dyDescent="0.25">
      <c r="A2397" s="3">
        <v>41832.833333333336</v>
      </c>
      <c r="B2397" s="2">
        <v>35.82</v>
      </c>
      <c r="C2397" s="2">
        <v>9.15</v>
      </c>
      <c r="D2397">
        <f t="shared" si="74"/>
        <v>327.75300000000004</v>
      </c>
      <c r="G2397" s="4">
        <v>37.204612302845476</v>
      </c>
      <c r="H2397">
        <f t="shared" si="75"/>
        <v>1332.669212687925</v>
      </c>
    </row>
    <row r="2398" spans="1:12" x14ac:dyDescent="0.25">
      <c r="A2398" s="3">
        <v>41832.875</v>
      </c>
      <c r="B2398" s="2">
        <v>87.72</v>
      </c>
      <c r="C2398" s="2">
        <v>3.91</v>
      </c>
      <c r="D2398">
        <f t="shared" si="74"/>
        <v>342.98520000000002</v>
      </c>
      <c r="G2398" s="4">
        <v>37.202997123411734</v>
      </c>
      <c r="H2398">
        <f t="shared" si="75"/>
        <v>3263.4469076656774</v>
      </c>
    </row>
    <row r="2399" spans="1:12" x14ac:dyDescent="0.25">
      <c r="A2399" s="3">
        <v>41832.916666666664</v>
      </c>
      <c r="B2399" s="2">
        <v>97.99</v>
      </c>
      <c r="C2399" s="2">
        <v>5.67</v>
      </c>
      <c r="D2399">
        <f t="shared" si="74"/>
        <v>555.60329999999999</v>
      </c>
      <c r="G2399" s="4">
        <v>37.201385237878895</v>
      </c>
      <c r="H2399">
        <f t="shared" si="75"/>
        <v>3645.3637394597527</v>
      </c>
    </row>
    <row r="2400" spans="1:12" x14ac:dyDescent="0.25">
      <c r="A2400" s="3">
        <v>41832.958333333336</v>
      </c>
      <c r="B2400" s="2">
        <v>1.17</v>
      </c>
      <c r="C2400" s="2">
        <v>3.53</v>
      </c>
      <c r="D2400">
        <f t="shared" si="74"/>
        <v>4.1300999999999997</v>
      </c>
      <c r="G2400" s="4">
        <v>37.199776631943571</v>
      </c>
      <c r="H2400">
        <f t="shared" si="75"/>
        <v>43.523738659373976</v>
      </c>
    </row>
    <row r="2402" spans="1:7" x14ac:dyDescent="0.25">
      <c r="B2402">
        <f>AVERAGE(B1:B2400)</f>
        <v>51.104249999999979</v>
      </c>
      <c r="D2402" s="6">
        <f>SUM(D1:D2400)/B2403</f>
        <v>5.0453656121229207</v>
      </c>
    </row>
    <row r="2403" spans="1:7" x14ac:dyDescent="0.25">
      <c r="A2403" t="s">
        <v>8</v>
      </c>
      <c r="B2403" s="6">
        <f>SUM(B1:B2400)</f>
        <v>122650.19999999995</v>
      </c>
      <c r="D2403" t="s">
        <v>9</v>
      </c>
      <c r="G2403" t="s">
        <v>2</v>
      </c>
    </row>
    <row r="2404" spans="1:7" x14ac:dyDescent="0.25">
      <c r="A2404" t="s">
        <v>149</v>
      </c>
      <c r="B2404" s="6">
        <f>COUNT(A1:A2400)</f>
        <v>2400</v>
      </c>
      <c r="G2404" s="6">
        <f>SUM(H1:H2400)/B2403</f>
        <v>41.458103710766743</v>
      </c>
    </row>
    <row r="2405" spans="1:7" x14ac:dyDescent="0.25">
      <c r="B2405">
        <f>B2403*G2404</f>
        <v>5084844.711746281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0"/>
  <sheetViews>
    <sheetView topLeftCell="E1" workbookViewId="0">
      <selection activeCell="W12" sqref="W12"/>
    </sheetView>
  </sheetViews>
  <sheetFormatPr defaultRowHeight="15" x14ac:dyDescent="0.25"/>
  <cols>
    <col min="1" max="1" width="10.140625" bestFit="1" customWidth="1"/>
    <col min="4" max="4" width="10.140625" bestFit="1" customWidth="1"/>
    <col min="14" max="14" width="11.28515625" customWidth="1"/>
  </cols>
  <sheetData>
    <row r="1" spans="1:33" x14ac:dyDescent="0.25">
      <c r="A1" s="1">
        <v>40819</v>
      </c>
      <c r="B1" s="2">
        <v>73.22</v>
      </c>
      <c r="C1" s="2">
        <v>9.57</v>
      </c>
      <c r="D1">
        <f>24*7</f>
        <v>168</v>
      </c>
      <c r="E1">
        <f>B1*D1</f>
        <v>12300.96</v>
      </c>
      <c r="G1">
        <f>C1*B1*D1</f>
        <v>117720.18720000001</v>
      </c>
      <c r="I1">
        <f>D1</f>
        <v>168</v>
      </c>
      <c r="R1">
        <v>20.97</v>
      </c>
      <c r="S1">
        <v>12.11</v>
      </c>
      <c r="T1">
        <v>8.49</v>
      </c>
      <c r="U1">
        <v>7.46</v>
      </c>
      <c r="V1">
        <v>9.94</v>
      </c>
      <c r="W1">
        <v>11.59</v>
      </c>
      <c r="X1">
        <v>18.86</v>
      </c>
      <c r="AA1">
        <f>$B1*24*($R1-$C1)</f>
        <v>20032.991999999998</v>
      </c>
      <c r="AB1">
        <f>$B1*24*($S1-$C1)</f>
        <v>4463.4911999999986</v>
      </c>
      <c r="AC1">
        <f>$B1*24*($T1-$C1)</f>
        <v>-1897.8624000000002</v>
      </c>
      <c r="AD1">
        <f>$B1*24*($U1-$C1)</f>
        <v>-3707.8608000000004</v>
      </c>
      <c r="AE1">
        <f>$B1*24*($V1-$C1)</f>
        <v>650.19359999999858</v>
      </c>
      <c r="AF1">
        <f>$B1*24*($W1-$C1)</f>
        <v>3549.7055999999993</v>
      </c>
      <c r="AG1">
        <f>$B1*24*($X1-$C1)</f>
        <v>16325.131199999998</v>
      </c>
    </row>
    <row r="2" spans="1:33" x14ac:dyDescent="0.25">
      <c r="A2" s="1">
        <v>40826</v>
      </c>
      <c r="B2" s="2">
        <v>27.07</v>
      </c>
      <c r="C2" s="2">
        <v>4.8899999999999997</v>
      </c>
      <c r="D2">
        <f>24*7</f>
        <v>168</v>
      </c>
      <c r="E2">
        <f t="shared" ref="E2:E11" si="0">B2*D2</f>
        <v>4547.76</v>
      </c>
      <c r="G2">
        <f t="shared" ref="G2:G12" si="1">C2*B2*D2</f>
        <v>22238.546399999999</v>
      </c>
      <c r="I2">
        <f>D2</f>
        <v>168</v>
      </c>
      <c r="R2">
        <v>23.6</v>
      </c>
      <c r="S2">
        <v>29.84</v>
      </c>
      <c r="T2">
        <v>33.03</v>
      </c>
      <c r="U2">
        <v>39.08</v>
      </c>
      <c r="V2">
        <v>43.94</v>
      </c>
      <c r="W2">
        <v>37.950000000000003</v>
      </c>
      <c r="X2">
        <v>37.159999999999997</v>
      </c>
      <c r="AA2">
        <f>$B2*24*($R2-$C2)</f>
        <v>12155.512800000002</v>
      </c>
      <c r="AB2">
        <f>$B2*24*($S2-$C2)</f>
        <v>16209.516000000001</v>
      </c>
      <c r="AC2">
        <f>$B2*24*($T2-$C2)</f>
        <v>18281.995200000001</v>
      </c>
      <c r="AD2">
        <f>$B2*24*($U2-$C2)</f>
        <v>22212.5592</v>
      </c>
      <c r="AE2">
        <f>$B2*24*($V2-$C2)</f>
        <v>25370.004000000001</v>
      </c>
      <c r="AF2">
        <f t="shared" ref="U2:AF4" si="2">$B2*24*($W2-$C2)</f>
        <v>21478.420800000004</v>
      </c>
      <c r="AG2">
        <f t="shared" ref="V2:AG3" si="3">$B2*24*($X2-$C2)</f>
        <v>20965.173599999998</v>
      </c>
    </row>
    <row r="3" spans="1:33" x14ac:dyDescent="0.25">
      <c r="A3" s="1">
        <v>40833</v>
      </c>
      <c r="B3" s="2">
        <v>68.900000000000006</v>
      </c>
      <c r="C3" s="2">
        <v>9.49</v>
      </c>
      <c r="D3">
        <f>24*7</f>
        <v>168</v>
      </c>
      <c r="E3">
        <f t="shared" si="0"/>
        <v>11575.2</v>
      </c>
      <c r="G3">
        <f t="shared" si="1"/>
        <v>109848.64800000002</v>
      </c>
      <c r="I3">
        <f>D3</f>
        <v>168</v>
      </c>
      <c r="R3">
        <v>47.12</v>
      </c>
      <c r="S3">
        <v>33.979999999999997</v>
      </c>
      <c r="T3">
        <v>37.020000000000003</v>
      </c>
      <c r="U3">
        <v>43.5</v>
      </c>
      <c r="V3">
        <v>45.12</v>
      </c>
      <c r="W3">
        <v>37.409999999999997</v>
      </c>
      <c r="X3">
        <v>36.1</v>
      </c>
      <c r="AA3">
        <f>$B3*24*($R3-$C3)</f>
        <v>62224.968000000001</v>
      </c>
      <c r="AB3">
        <f>$B3*24*($S3-$C3)</f>
        <v>40496.663999999997</v>
      </c>
      <c r="AC3">
        <f>$B3*24*($T3-$C3)</f>
        <v>45523.608000000007</v>
      </c>
      <c r="AD3">
        <f>$B3*24*($U3-$C3)</f>
        <v>56238.936000000002</v>
      </c>
      <c r="AE3">
        <f>$B3*24*($V3-$C3)</f>
        <v>58917.767999999996</v>
      </c>
      <c r="AF3">
        <f t="shared" si="2"/>
        <v>46168.511999999995</v>
      </c>
      <c r="AG3">
        <f t="shared" si="3"/>
        <v>44002.296000000002</v>
      </c>
    </row>
    <row r="4" spans="1:33" x14ac:dyDescent="0.25">
      <c r="A4" s="1">
        <v>40840</v>
      </c>
      <c r="B4" s="2">
        <v>6.38</v>
      </c>
      <c r="C4" s="2">
        <v>3.32</v>
      </c>
      <c r="D4">
        <f>24*6+25</f>
        <v>169</v>
      </c>
      <c r="E4">
        <f t="shared" si="0"/>
        <v>1078.22</v>
      </c>
      <c r="G4">
        <f t="shared" si="1"/>
        <v>3579.6904</v>
      </c>
      <c r="I4">
        <f>D4</f>
        <v>169</v>
      </c>
      <c r="R4">
        <v>38.520000000000003</v>
      </c>
      <c r="S4">
        <v>39.14</v>
      </c>
      <c r="T4">
        <v>39.64</v>
      </c>
      <c r="U4">
        <v>40.590000000000003</v>
      </c>
      <c r="V4">
        <v>39.47</v>
      </c>
      <c r="W4">
        <v>38.22</v>
      </c>
      <c r="X4">
        <v>35.65</v>
      </c>
      <c r="AA4">
        <f>$B4*24*($R4-$C4)</f>
        <v>5389.8240000000005</v>
      </c>
      <c r="AB4">
        <f>$B4*24*($S4-$C4)</f>
        <v>5484.7584000000006</v>
      </c>
      <c r="AC4">
        <f>$B4*24*($T4-$C4)</f>
        <v>5561.3184000000001</v>
      </c>
      <c r="AD4">
        <f>$B4*24*($U4-$C4)</f>
        <v>5706.782400000001</v>
      </c>
      <c r="AE4">
        <f>$B4*24*($V4-$C4)</f>
        <v>5535.2879999999996</v>
      </c>
      <c r="AF4">
        <f t="shared" si="2"/>
        <v>5343.8879999999999</v>
      </c>
      <c r="AG4">
        <f>$B4*25*($X4-$C4)</f>
        <v>5156.6349999999993</v>
      </c>
    </row>
    <row r="5" spans="1:33" x14ac:dyDescent="0.25">
      <c r="A5" s="1">
        <v>40847</v>
      </c>
      <c r="B5" s="2">
        <v>74.45</v>
      </c>
      <c r="C5" s="2">
        <v>7.83</v>
      </c>
      <c r="D5">
        <f>24*7</f>
        <v>168</v>
      </c>
      <c r="E5">
        <f t="shared" si="0"/>
        <v>12507.6</v>
      </c>
      <c r="F5">
        <f>C5*L5</f>
        <v>939.6</v>
      </c>
      <c r="G5">
        <f t="shared" si="1"/>
        <v>97934.508000000002</v>
      </c>
      <c r="H5">
        <f>B5*C5*L5</f>
        <v>69953.22</v>
      </c>
      <c r="I5">
        <f>24*2</f>
        <v>48</v>
      </c>
      <c r="K5">
        <v>47.305279283803543</v>
      </c>
      <c r="L5">
        <f>5*24</f>
        <v>120</v>
      </c>
      <c r="M5">
        <f>B5*K5*L5</f>
        <v>422625.36512150092</v>
      </c>
      <c r="N5">
        <f>B5*L5</f>
        <v>8934</v>
      </c>
      <c r="O5">
        <f>N5*(K5-C5)</f>
        <v>352672.14512150089</v>
      </c>
      <c r="R5">
        <v>42.65</v>
      </c>
      <c r="S5">
        <v>43.7</v>
      </c>
      <c r="AA5">
        <f>$B5*24*($R5-$C5)</f>
        <v>62216.376000000004</v>
      </c>
      <c r="AB5">
        <f>$B5*24*($S5-$C5)</f>
        <v>64092.516000000018</v>
      </c>
    </row>
    <row r="6" spans="1:33" x14ac:dyDescent="0.25">
      <c r="A6" s="1">
        <v>40854</v>
      </c>
      <c r="B6" s="2">
        <v>39.99</v>
      </c>
      <c r="C6" s="2">
        <v>9.75</v>
      </c>
      <c r="D6">
        <f>24*7</f>
        <v>168</v>
      </c>
      <c r="E6">
        <f t="shared" si="0"/>
        <v>6718.3200000000006</v>
      </c>
      <c r="F6">
        <f t="shared" ref="F6:F12" si="4">C6*L6</f>
        <v>1638</v>
      </c>
      <c r="G6">
        <f t="shared" si="1"/>
        <v>65503.62</v>
      </c>
      <c r="H6">
        <f>B6*C6*D6</f>
        <v>65503.62</v>
      </c>
      <c r="K6" s="4">
        <f>'Prices SE4'!D14</f>
        <v>52.495464692535506</v>
      </c>
      <c r="L6">
        <f>D6</f>
        <v>168</v>
      </c>
      <c r="M6">
        <f t="shared" ref="M6:M12" si="5">B6*K6*L6</f>
        <v>352681.33035315515</v>
      </c>
      <c r="N6">
        <f t="shared" ref="N6:N12" si="6">B6*L6</f>
        <v>6718.3200000000006</v>
      </c>
      <c r="O6">
        <f t="shared" ref="O6:O12" si="7">N6*(K6-C6)</f>
        <v>287177.71035315515</v>
      </c>
    </row>
    <row r="7" spans="1:33" x14ac:dyDescent="0.25">
      <c r="A7" s="1">
        <v>40861</v>
      </c>
      <c r="B7" s="2">
        <v>92.08</v>
      </c>
      <c r="C7" s="2">
        <v>9.84</v>
      </c>
      <c r="D7">
        <f t="shared" ref="D7:D12" si="8">24*7</f>
        <v>168</v>
      </c>
      <c r="E7">
        <f t="shared" si="0"/>
        <v>15469.44</v>
      </c>
      <c r="F7">
        <f t="shared" si="4"/>
        <v>1653.12</v>
      </c>
      <c r="G7">
        <f t="shared" si="1"/>
        <v>152219.28959999999</v>
      </c>
      <c r="H7">
        <f t="shared" ref="H7:H12" si="9">B7*C7*D7</f>
        <v>152219.28959999999</v>
      </c>
      <c r="K7" s="4">
        <f>'Prices SE4'!D15</f>
        <v>54.927347669389519</v>
      </c>
      <c r="L7">
        <f t="shared" ref="L7:L12" si="10">D7</f>
        <v>168</v>
      </c>
      <c r="M7">
        <f t="shared" si="5"/>
        <v>849695.30913076096</v>
      </c>
      <c r="N7">
        <f t="shared" si="6"/>
        <v>15469.44</v>
      </c>
      <c r="O7">
        <f t="shared" si="7"/>
        <v>697476.01953076094</v>
      </c>
    </row>
    <row r="8" spans="1:33" x14ac:dyDescent="0.25">
      <c r="A8" s="1">
        <v>40868</v>
      </c>
      <c r="B8" s="2">
        <v>27.01</v>
      </c>
      <c r="C8" s="2">
        <v>8.66</v>
      </c>
      <c r="D8">
        <f t="shared" si="8"/>
        <v>168</v>
      </c>
      <c r="E8">
        <f t="shared" si="0"/>
        <v>4537.68</v>
      </c>
      <c r="F8">
        <f t="shared" si="4"/>
        <v>1454.88</v>
      </c>
      <c r="G8">
        <f t="shared" si="1"/>
        <v>39296.308800000006</v>
      </c>
      <c r="H8">
        <f t="shared" si="9"/>
        <v>39296.308800000006</v>
      </c>
      <c r="K8" s="4">
        <f>'Prices SE4'!D16</f>
        <v>55.189230646243573</v>
      </c>
      <c r="L8">
        <f t="shared" si="10"/>
        <v>168</v>
      </c>
      <c r="M8">
        <f t="shared" si="5"/>
        <v>250431.06811884654</v>
      </c>
      <c r="N8">
        <f t="shared" si="6"/>
        <v>4537.68</v>
      </c>
      <c r="O8">
        <f t="shared" si="7"/>
        <v>211134.75931884657</v>
      </c>
    </row>
    <row r="9" spans="1:33" x14ac:dyDescent="0.25">
      <c r="A9" s="1">
        <v>40875</v>
      </c>
      <c r="B9" s="2">
        <v>0.75</v>
      </c>
      <c r="C9" s="2">
        <v>6.57</v>
      </c>
      <c r="D9">
        <f t="shared" si="8"/>
        <v>168</v>
      </c>
      <c r="E9">
        <f t="shared" si="0"/>
        <v>126</v>
      </c>
      <c r="F9">
        <f t="shared" si="4"/>
        <v>1103.76</v>
      </c>
      <c r="G9">
        <f t="shared" si="1"/>
        <v>827.82</v>
      </c>
      <c r="H9">
        <f t="shared" si="9"/>
        <v>827.82</v>
      </c>
      <c r="K9" s="4">
        <f>'Prices SE4'!D17</f>
        <v>55.200821983880473</v>
      </c>
      <c r="L9">
        <f t="shared" si="10"/>
        <v>168</v>
      </c>
      <c r="M9">
        <f t="shared" si="5"/>
        <v>6955.3035699689399</v>
      </c>
      <c r="N9">
        <f t="shared" si="6"/>
        <v>126</v>
      </c>
      <c r="O9">
        <f t="shared" si="7"/>
        <v>6127.4835699689393</v>
      </c>
    </row>
    <row r="10" spans="1:33" x14ac:dyDescent="0.25">
      <c r="A10" s="1">
        <v>40882</v>
      </c>
      <c r="B10" s="2">
        <v>8.18</v>
      </c>
      <c r="C10" s="2">
        <v>8.27</v>
      </c>
      <c r="D10">
        <f t="shared" si="8"/>
        <v>168</v>
      </c>
      <c r="E10">
        <f t="shared" si="0"/>
        <v>1374.24</v>
      </c>
      <c r="F10">
        <f t="shared" si="4"/>
        <v>1389.36</v>
      </c>
      <c r="G10">
        <f t="shared" si="1"/>
        <v>11364.964799999998</v>
      </c>
      <c r="H10">
        <f t="shared" si="9"/>
        <v>11364.964799999998</v>
      </c>
      <c r="K10" s="4">
        <f>'Prices SE4'!D18</f>
        <v>56.136494551503006</v>
      </c>
      <c r="L10">
        <f t="shared" si="10"/>
        <v>168</v>
      </c>
      <c r="M10">
        <f t="shared" si="5"/>
        <v>77145.016272457491</v>
      </c>
      <c r="N10">
        <f t="shared" si="6"/>
        <v>1374.24</v>
      </c>
      <c r="O10">
        <f t="shared" si="7"/>
        <v>65780.05147245749</v>
      </c>
    </row>
    <row r="11" spans="1:33" x14ac:dyDescent="0.25">
      <c r="A11" s="1">
        <v>40889</v>
      </c>
      <c r="B11" s="2">
        <v>34.18</v>
      </c>
      <c r="C11" s="2">
        <v>8.09</v>
      </c>
      <c r="D11">
        <f t="shared" si="8"/>
        <v>168</v>
      </c>
      <c r="E11">
        <f t="shared" si="0"/>
        <v>5742.24</v>
      </c>
      <c r="F11">
        <f t="shared" si="4"/>
        <v>1359.12</v>
      </c>
      <c r="G11">
        <f t="shared" si="1"/>
        <v>46454.721599999997</v>
      </c>
      <c r="H11">
        <f t="shared" si="9"/>
        <v>46454.721599999997</v>
      </c>
      <c r="K11" s="4">
        <f>'Prices SE4'!D19</f>
        <v>58.598442680127931</v>
      </c>
      <c r="L11">
        <f t="shared" si="10"/>
        <v>168</v>
      </c>
      <c r="M11">
        <f t="shared" si="5"/>
        <v>336486.32149553782</v>
      </c>
      <c r="N11">
        <f t="shared" si="6"/>
        <v>5742.24</v>
      </c>
      <c r="O11">
        <f t="shared" si="7"/>
        <v>290031.59989553777</v>
      </c>
    </row>
    <row r="12" spans="1:33" x14ac:dyDescent="0.25">
      <c r="A12" s="1">
        <v>40896</v>
      </c>
      <c r="B12" s="2">
        <v>99.53</v>
      </c>
      <c r="C12" s="2">
        <v>7.47</v>
      </c>
      <c r="D12">
        <f t="shared" si="8"/>
        <v>168</v>
      </c>
      <c r="E12">
        <f>B12*D12</f>
        <v>16721.04</v>
      </c>
      <c r="F12">
        <f t="shared" si="4"/>
        <v>1254.96</v>
      </c>
      <c r="G12">
        <f t="shared" si="1"/>
        <v>124906.1688</v>
      </c>
      <c r="H12">
        <f t="shared" si="9"/>
        <v>124906.1688</v>
      </c>
      <c r="K12" s="4">
        <f>'Prices SE4'!D20</f>
        <v>56.911270124232843</v>
      </c>
      <c r="L12">
        <f t="shared" si="10"/>
        <v>168</v>
      </c>
      <c r="M12">
        <f t="shared" si="5"/>
        <v>951615.62419810239</v>
      </c>
      <c r="N12">
        <f t="shared" si="6"/>
        <v>16721.04</v>
      </c>
      <c r="O12">
        <f t="shared" si="7"/>
        <v>826709.45539810241</v>
      </c>
      <c r="P12" s="23"/>
    </row>
    <row r="13" spans="1:33" x14ac:dyDescent="0.25">
      <c r="P13" s="23"/>
    </row>
    <row r="14" spans="1:33" x14ac:dyDescent="0.25">
      <c r="C14" t="s">
        <v>8</v>
      </c>
      <c r="D14" s="6">
        <f>SUM(E1:E12)</f>
        <v>92698.700000000012</v>
      </c>
      <c r="I14">
        <f>SUM(I1:I13)</f>
        <v>721</v>
      </c>
      <c r="N14" t="s">
        <v>14</v>
      </c>
      <c r="O14" s="6">
        <f>SUM(O5:O13)</f>
        <v>2737109.2246603305</v>
      </c>
      <c r="P14" s="23"/>
    </row>
    <row r="15" spans="1:33" x14ac:dyDescent="0.25">
      <c r="C15" t="s">
        <v>10</v>
      </c>
      <c r="D15" s="6">
        <f>D14/SUM(D1:D12)</f>
        <v>45.958701041150228</v>
      </c>
      <c r="H15" t="s">
        <v>12</v>
      </c>
      <c r="I15" s="6">
        <f>SUM(D1:D12)-SUM(I1:I5)</f>
        <v>1296</v>
      </c>
      <c r="N15" t="s">
        <v>15</v>
      </c>
      <c r="O15" s="6">
        <f>O14</f>
        <v>2737109.2246603305</v>
      </c>
      <c r="P15" s="23"/>
    </row>
    <row r="16" spans="1:33" x14ac:dyDescent="0.25">
      <c r="C16" t="s">
        <v>11</v>
      </c>
      <c r="D16" s="7">
        <f>SUM(G1:G12)/SUM(E1:E12)</f>
        <v>8.5426707559005663</v>
      </c>
      <c r="H16" t="s">
        <v>13</v>
      </c>
      <c r="I16" s="6">
        <f>SUM(M5:M12)/SUM(N5:N12)</f>
        <v>54.469542241115342</v>
      </c>
      <c r="P16" s="23"/>
    </row>
    <row r="17" spans="3:17" x14ac:dyDescent="0.25">
      <c r="C17" t="s">
        <v>151</v>
      </c>
      <c r="D17" s="6">
        <f>SUM(H5:H12)/(SUM(E5:E12)-I5*B5)</f>
        <v>8.5625757862407372</v>
      </c>
      <c r="E17" s="4"/>
      <c r="N17" t="s">
        <v>153</v>
      </c>
      <c r="O17" s="6">
        <f>SUM(AA1:AG5)</f>
        <v>694149.11020000011</v>
      </c>
      <c r="P17" s="23"/>
    </row>
    <row r="18" spans="3:17" x14ac:dyDescent="0.25">
      <c r="C18" t="s">
        <v>152</v>
      </c>
      <c r="D18" s="6">
        <f>B1*D1+B2*D2+B3*D3+B4*D4+B5*I5</f>
        <v>33075.740000000005</v>
      </c>
      <c r="P18" s="23"/>
    </row>
    <row r="19" spans="3:17" x14ac:dyDescent="0.25">
      <c r="P19" s="23"/>
    </row>
    <row r="20" spans="3:17" x14ac:dyDescent="0.25">
      <c r="Q20" s="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3"/>
  <sheetViews>
    <sheetView workbookViewId="0">
      <selection activeCell="V9" sqref="V9"/>
    </sheetView>
  </sheetViews>
  <sheetFormatPr defaultRowHeight="15" x14ac:dyDescent="0.25"/>
  <cols>
    <col min="1" max="1" width="10.140625" bestFit="1" customWidth="1"/>
    <col min="4" max="4" width="12.28515625" customWidth="1"/>
    <col min="15" max="15" width="12.5703125" customWidth="1"/>
    <col min="18" max="18" width="11.7109375" customWidth="1"/>
    <col min="26" max="26" width="11.5703125" bestFit="1" customWidth="1"/>
    <col min="30" max="30" width="10.140625" bestFit="1" customWidth="1"/>
  </cols>
  <sheetData>
    <row r="1" spans="1:35" x14ac:dyDescent="0.25">
      <c r="A1" s="1">
        <v>40817</v>
      </c>
      <c r="B1" s="2">
        <v>703.22</v>
      </c>
      <c r="C1" s="2">
        <v>9.57</v>
      </c>
      <c r="D1">
        <f>31*24+1</f>
        <v>745</v>
      </c>
      <c r="E1">
        <f>B1*D1</f>
        <v>523898.9</v>
      </c>
      <c r="F1">
        <f>B1*C1</f>
        <v>6729.8154000000004</v>
      </c>
      <c r="G1">
        <f>C1*B1*D1</f>
        <v>5013712.4730000002</v>
      </c>
      <c r="I1">
        <f>D1</f>
        <v>745</v>
      </c>
      <c r="K1" t="s">
        <v>16</v>
      </c>
      <c r="P1" t="s">
        <v>17</v>
      </c>
      <c r="S1">
        <f>B1*D1*(X2-Z2-C1)</f>
        <v>-3684192.2645161268</v>
      </c>
      <c r="T1">
        <f>B1*D1*(AI1-C1)</f>
        <v>-3685983.8876</v>
      </c>
      <c r="AE1" t="s">
        <v>16</v>
      </c>
      <c r="AF1" t="s">
        <v>17</v>
      </c>
      <c r="AI1">
        <f>SUM(AI2:AI32)/SUM(AG2:AG32)</f>
        <v>2.5343221476510069</v>
      </c>
    </row>
    <row r="2" spans="1:35" x14ac:dyDescent="0.25">
      <c r="A2" s="1">
        <v>40848</v>
      </c>
      <c r="B2" s="2">
        <v>207.07</v>
      </c>
      <c r="C2" s="2">
        <v>4.8899999999999997</v>
      </c>
      <c r="D2">
        <f>30*24</f>
        <v>720</v>
      </c>
      <c r="E2">
        <f t="shared" ref="E2:E15" si="0">B2*D2</f>
        <v>149090.4</v>
      </c>
      <c r="F2">
        <f t="shared" ref="F2:F15" si="1">B2*C2</f>
        <v>1012.5722999999999</v>
      </c>
      <c r="G2">
        <f t="shared" ref="G2:G15" si="2">C2*B2*D2</f>
        <v>729052.05599999998</v>
      </c>
      <c r="H2">
        <f>B2*C2*696</f>
        <v>704750.32079999999</v>
      </c>
      <c r="I2">
        <f>24</f>
        <v>24</v>
      </c>
      <c r="J2">
        <f>D2-I2</f>
        <v>696</v>
      </c>
      <c r="K2" s="4">
        <v>53.132086200000003</v>
      </c>
      <c r="M2">
        <f t="shared" ref="M2:M15" si="3">B2*J2*(K2-P2)</f>
        <v>1243134.8913504146</v>
      </c>
      <c r="N2">
        <f t="shared" ref="N2:N15" si="4">B2*J2</f>
        <v>144120.72</v>
      </c>
      <c r="P2" s="4">
        <v>44.506436180000001</v>
      </c>
      <c r="Q2">
        <f>K2-P2</f>
        <v>8.6256500200000019</v>
      </c>
      <c r="R2">
        <f t="shared" ref="R2:R15" si="5">B2*J2*(Q2-C2)</f>
        <v>538384.57055041473</v>
      </c>
      <c r="S2">
        <f>B2*I2*(Y2-AA2-C2)</f>
        <v>-1789.0847999999928</v>
      </c>
      <c r="T2">
        <f>S2</f>
        <v>-1789.0847999999928</v>
      </c>
      <c r="U2" s="8" t="s">
        <v>19</v>
      </c>
      <c r="X2">
        <f>AVERAGE(X3:X33)</f>
        <v>30.485483870967741</v>
      </c>
      <c r="Y2" s="2">
        <v>43.7</v>
      </c>
      <c r="Z2">
        <f>AVERAGE(Z3:Z33)</f>
        <v>27.947741935483865</v>
      </c>
      <c r="AA2">
        <v>39.17</v>
      </c>
      <c r="AD2" s="29">
        <v>40817</v>
      </c>
      <c r="AE2">
        <v>9.14</v>
      </c>
      <c r="AF2" s="2">
        <v>6.27</v>
      </c>
      <c r="AG2">
        <v>24</v>
      </c>
      <c r="AH2">
        <f>$B$1*AG2*(AE2-AF2-$C$1)</f>
        <v>-113077.77599999998</v>
      </c>
      <c r="AI2">
        <f>(AE2-AF2)*AG2</f>
        <v>68.880000000000024</v>
      </c>
    </row>
    <row r="3" spans="1:35" x14ac:dyDescent="0.25">
      <c r="A3" s="1">
        <v>40878</v>
      </c>
      <c r="B3" s="2">
        <v>608.9</v>
      </c>
      <c r="C3" s="2">
        <v>9.49</v>
      </c>
      <c r="D3">
        <f>31*24</f>
        <v>744</v>
      </c>
      <c r="E3">
        <f t="shared" si="0"/>
        <v>453021.6</v>
      </c>
      <c r="F3">
        <f t="shared" si="1"/>
        <v>5778.4610000000002</v>
      </c>
      <c r="G3">
        <f t="shared" si="2"/>
        <v>4299174.9840000002</v>
      </c>
      <c r="H3">
        <f t="shared" ref="H3:H15" si="6">B3*C3*D3</f>
        <v>4299174.9840000002</v>
      </c>
      <c r="J3">
        <f>D3</f>
        <v>744</v>
      </c>
      <c r="K3" s="4">
        <v>56.69</v>
      </c>
      <c r="M3">
        <f t="shared" si="3"/>
        <v>4589108.8079999974</v>
      </c>
      <c r="N3">
        <f t="shared" si="4"/>
        <v>453021.6</v>
      </c>
      <c r="P3" s="4">
        <v>46.56</v>
      </c>
      <c r="Q3">
        <f t="shared" ref="Q3:Q15" si="7">K3-P3</f>
        <v>10.129999999999995</v>
      </c>
      <c r="R3">
        <f t="shared" si="5"/>
        <v>289933.82399999781</v>
      </c>
      <c r="T3">
        <f>SUM(T1:T2)</f>
        <v>-3687772.9723999999</v>
      </c>
      <c r="X3">
        <v>9.14</v>
      </c>
      <c r="Y3" s="2">
        <v>43.7</v>
      </c>
      <c r="Z3" s="2">
        <v>6.27</v>
      </c>
      <c r="AA3">
        <v>39.17</v>
      </c>
      <c r="AD3" s="29">
        <v>40818</v>
      </c>
      <c r="AE3">
        <v>7.76</v>
      </c>
      <c r="AF3" s="2">
        <v>5.79</v>
      </c>
      <c r="AG3">
        <v>24</v>
      </c>
      <c r="AH3">
        <f t="shared" ref="AH3:AH32" si="8">$B$1*AG3*(AE3-AF3-$C$1)</f>
        <v>-128267.32799999999</v>
      </c>
      <c r="AI3">
        <f t="shared" ref="AI3:AI32" si="9">(AE3-AF3)*AG3</f>
        <v>47.279999999999994</v>
      </c>
    </row>
    <row r="4" spans="1:35" x14ac:dyDescent="0.25">
      <c r="A4" s="1">
        <v>40909</v>
      </c>
      <c r="B4" s="2">
        <v>600.38</v>
      </c>
      <c r="C4" s="2">
        <v>3.32</v>
      </c>
      <c r="D4">
        <f>31*24</f>
        <v>744</v>
      </c>
      <c r="E4">
        <f t="shared" si="0"/>
        <v>446682.72</v>
      </c>
      <c r="F4">
        <f t="shared" si="1"/>
        <v>1993.2615999999998</v>
      </c>
      <c r="G4">
        <f>C4*B4*D4</f>
        <v>1482986.6303999999</v>
      </c>
      <c r="H4">
        <f t="shared" si="6"/>
        <v>1482986.6303999999</v>
      </c>
      <c r="J4">
        <f t="shared" ref="J4:J15" si="10">D4</f>
        <v>744</v>
      </c>
      <c r="K4" s="4">
        <v>58.78</v>
      </c>
      <c r="M4">
        <f t="shared" si="3"/>
        <v>5002846.4640000006</v>
      </c>
      <c r="N4">
        <f t="shared" si="4"/>
        <v>446682.72</v>
      </c>
      <c r="P4" s="4">
        <v>47.58</v>
      </c>
      <c r="Q4">
        <f t="shared" si="7"/>
        <v>11.200000000000003</v>
      </c>
      <c r="R4">
        <f t="shared" si="5"/>
        <v>3519859.8336000009</v>
      </c>
      <c r="X4">
        <v>7.76</v>
      </c>
      <c r="Z4" s="2">
        <v>5.79</v>
      </c>
      <c r="AD4" s="29">
        <v>40819</v>
      </c>
      <c r="AE4">
        <v>20.97</v>
      </c>
      <c r="AF4" s="2">
        <v>14.05</v>
      </c>
      <c r="AG4">
        <v>24</v>
      </c>
      <c r="AH4">
        <f t="shared" si="8"/>
        <v>-44724.79200000003</v>
      </c>
      <c r="AI4">
        <f t="shared" si="9"/>
        <v>166.07999999999996</v>
      </c>
    </row>
    <row r="5" spans="1:35" x14ac:dyDescent="0.25">
      <c r="A5" s="1">
        <v>40940</v>
      </c>
      <c r="B5" s="2">
        <v>704.45</v>
      </c>
      <c r="C5" s="2">
        <v>7.83</v>
      </c>
      <c r="D5">
        <f>29*24</f>
        <v>696</v>
      </c>
      <c r="E5">
        <f t="shared" si="0"/>
        <v>490297.2</v>
      </c>
      <c r="F5">
        <f t="shared" si="1"/>
        <v>5515.8435000000009</v>
      </c>
      <c r="G5">
        <f t="shared" si="2"/>
        <v>3839027.0760000008</v>
      </c>
      <c r="H5">
        <f t="shared" si="6"/>
        <v>3839027.0760000008</v>
      </c>
      <c r="J5">
        <f t="shared" si="10"/>
        <v>696</v>
      </c>
      <c r="K5" s="4">
        <v>58.864398776488002</v>
      </c>
      <c r="M5">
        <f t="shared" si="3"/>
        <v>5424843.7397954948</v>
      </c>
      <c r="N5">
        <f t="shared" si="4"/>
        <v>490297.2</v>
      </c>
      <c r="P5" s="4">
        <v>47.8</v>
      </c>
      <c r="Q5">
        <f t="shared" si="7"/>
        <v>11.064398776488005</v>
      </c>
      <c r="R5">
        <f t="shared" si="5"/>
        <v>1585816.6637954947</v>
      </c>
      <c r="X5">
        <v>20.97</v>
      </c>
      <c r="Z5" s="2">
        <v>14.05</v>
      </c>
      <c r="AD5" s="29">
        <v>40820</v>
      </c>
      <c r="AE5">
        <v>12.11</v>
      </c>
      <c r="AF5" s="2">
        <v>9.83</v>
      </c>
      <c r="AG5">
        <v>24</v>
      </c>
      <c r="AH5">
        <f t="shared" si="8"/>
        <v>-123035.37120000001</v>
      </c>
      <c r="AI5">
        <f t="shared" si="9"/>
        <v>54.719999999999985</v>
      </c>
    </row>
    <row r="6" spans="1:35" x14ac:dyDescent="0.25">
      <c r="A6" s="1">
        <v>40969</v>
      </c>
      <c r="B6" s="2">
        <v>309.99</v>
      </c>
      <c r="C6" s="2">
        <v>9.75</v>
      </c>
      <c r="D6">
        <f>31*24-1</f>
        <v>743</v>
      </c>
      <c r="E6">
        <f t="shared" si="0"/>
        <v>230322.57</v>
      </c>
      <c r="F6">
        <f t="shared" si="1"/>
        <v>3022.4025000000001</v>
      </c>
      <c r="G6">
        <f t="shared" si="2"/>
        <v>2245645.0575000001</v>
      </c>
      <c r="H6">
        <f t="shared" si="6"/>
        <v>2245645.0575000001</v>
      </c>
      <c r="J6">
        <f t="shared" si="10"/>
        <v>743</v>
      </c>
      <c r="K6" s="4">
        <v>55.251787956344998</v>
      </c>
      <c r="M6">
        <f t="shared" si="3"/>
        <v>2338185.8922004276</v>
      </c>
      <c r="N6">
        <f t="shared" si="4"/>
        <v>230322.57</v>
      </c>
      <c r="P6" s="4">
        <v>45.1</v>
      </c>
      <c r="Q6">
        <f t="shared" si="7"/>
        <v>10.151787956344997</v>
      </c>
      <c r="R6">
        <f t="shared" si="5"/>
        <v>92540.83470042744</v>
      </c>
      <c r="X6">
        <v>12.11</v>
      </c>
      <c r="Z6" s="2">
        <v>9.83</v>
      </c>
      <c r="AD6" s="29">
        <v>40821</v>
      </c>
      <c r="AE6">
        <v>8.49</v>
      </c>
      <c r="AF6" s="2">
        <v>8.32</v>
      </c>
      <c r="AG6">
        <v>24</v>
      </c>
      <c r="AH6">
        <f t="shared" si="8"/>
        <v>-158646.432</v>
      </c>
      <c r="AI6">
        <f t="shared" si="9"/>
        <v>4.0799999999999983</v>
      </c>
    </row>
    <row r="7" spans="1:35" x14ac:dyDescent="0.25">
      <c r="A7" s="1">
        <v>41000</v>
      </c>
      <c r="B7" s="2">
        <v>902.08</v>
      </c>
      <c r="C7" s="2">
        <v>9.84</v>
      </c>
      <c r="D7">
        <f>30*24</f>
        <v>720</v>
      </c>
      <c r="E7">
        <f t="shared" si="0"/>
        <v>649497.59999999998</v>
      </c>
      <c r="F7">
        <f t="shared" si="1"/>
        <v>8876.467200000001</v>
      </c>
      <c r="G7">
        <f t="shared" si="2"/>
        <v>6391056.3840000005</v>
      </c>
      <c r="H7">
        <f t="shared" si="6"/>
        <v>6391056.3840000005</v>
      </c>
      <c r="J7">
        <f t="shared" si="10"/>
        <v>720</v>
      </c>
      <c r="K7" s="4">
        <v>51.638134433267197</v>
      </c>
      <c r="M7">
        <f t="shared" si="3"/>
        <v>5610447.5828844048</v>
      </c>
      <c r="N7">
        <f t="shared" si="4"/>
        <v>649497.59999999998</v>
      </c>
      <c r="P7" s="4">
        <v>43</v>
      </c>
      <c r="Q7">
        <f t="shared" si="7"/>
        <v>8.6381344332671972</v>
      </c>
      <c r="R7">
        <f t="shared" si="5"/>
        <v>-780608.80111559515</v>
      </c>
      <c r="X7">
        <v>8.49</v>
      </c>
      <c r="Z7" s="2">
        <v>8.32</v>
      </c>
      <c r="AD7" s="29">
        <v>40822</v>
      </c>
      <c r="AE7">
        <v>7.46</v>
      </c>
      <c r="AF7" s="2">
        <v>8.09</v>
      </c>
      <c r="AG7">
        <v>24</v>
      </c>
      <c r="AH7">
        <f t="shared" si="8"/>
        <v>-172148.25599999996</v>
      </c>
      <c r="AI7">
        <f t="shared" si="9"/>
        <v>-15.119999999999997</v>
      </c>
    </row>
    <row r="8" spans="1:35" x14ac:dyDescent="0.25">
      <c r="A8" s="1">
        <v>41030</v>
      </c>
      <c r="B8" s="2">
        <v>270.01</v>
      </c>
      <c r="C8" s="2">
        <v>8.66</v>
      </c>
      <c r="D8">
        <f>31*24</f>
        <v>744</v>
      </c>
      <c r="E8">
        <f t="shared" si="0"/>
        <v>200887.44</v>
      </c>
      <c r="F8">
        <f t="shared" si="1"/>
        <v>2338.2865999999999</v>
      </c>
      <c r="G8">
        <f t="shared" si="2"/>
        <v>1739685.2304</v>
      </c>
      <c r="H8">
        <f t="shared" si="6"/>
        <v>1739685.2304</v>
      </c>
      <c r="J8">
        <f t="shared" si="10"/>
        <v>744</v>
      </c>
      <c r="K8" s="4">
        <v>47.400633717189002</v>
      </c>
      <c r="M8">
        <f t="shared" si="3"/>
        <v>1486694.3618237828</v>
      </c>
      <c r="N8">
        <f t="shared" si="4"/>
        <v>200887.44</v>
      </c>
      <c r="P8" s="4">
        <v>40</v>
      </c>
      <c r="Q8">
        <f t="shared" si="7"/>
        <v>7.4006337171890024</v>
      </c>
      <c r="R8">
        <f t="shared" si="5"/>
        <v>-252990.86857621733</v>
      </c>
      <c r="X8">
        <v>7.46</v>
      </c>
      <c r="Z8" s="2">
        <v>8.09</v>
      </c>
      <c r="AD8" s="29">
        <v>40823</v>
      </c>
      <c r="AE8">
        <v>9.94</v>
      </c>
      <c r="AF8" s="2">
        <v>9.75</v>
      </c>
      <c r="AG8">
        <v>24</v>
      </c>
      <c r="AH8">
        <f t="shared" si="8"/>
        <v>-158308.88639999999</v>
      </c>
      <c r="AI8">
        <f t="shared" si="9"/>
        <v>4.5599999999999881</v>
      </c>
    </row>
    <row r="9" spans="1:35" x14ac:dyDescent="0.25">
      <c r="A9" s="1">
        <v>41061</v>
      </c>
      <c r="B9" s="2">
        <v>10.75</v>
      </c>
      <c r="C9" s="2">
        <v>6.57</v>
      </c>
      <c r="D9">
        <f>30*24</f>
        <v>720</v>
      </c>
      <c r="E9">
        <f t="shared" si="0"/>
        <v>7740</v>
      </c>
      <c r="F9">
        <f t="shared" si="1"/>
        <v>70.627499999999998</v>
      </c>
      <c r="G9">
        <f t="shared" si="2"/>
        <v>50851.799999999996</v>
      </c>
      <c r="H9">
        <f t="shared" si="6"/>
        <v>50851.799999999996</v>
      </c>
      <c r="J9">
        <f t="shared" si="10"/>
        <v>720</v>
      </c>
      <c r="K9" s="4">
        <v>47.195544058970803</v>
      </c>
      <c r="M9">
        <f t="shared" si="3"/>
        <v>53087.711016434514</v>
      </c>
      <c r="N9">
        <f t="shared" si="4"/>
        <v>7740</v>
      </c>
      <c r="P9" s="4">
        <v>40.336666666666602</v>
      </c>
      <c r="Q9">
        <f t="shared" si="7"/>
        <v>6.8588773923042012</v>
      </c>
      <c r="R9">
        <f t="shared" si="5"/>
        <v>2235.9110164345152</v>
      </c>
      <c r="X9">
        <v>9.94</v>
      </c>
      <c r="Z9" s="2">
        <v>9.75</v>
      </c>
      <c r="AD9" s="29">
        <v>40824</v>
      </c>
      <c r="AE9">
        <v>11.59</v>
      </c>
      <c r="AF9" s="2">
        <v>8.76</v>
      </c>
      <c r="AG9">
        <v>24</v>
      </c>
      <c r="AH9">
        <f t="shared" si="8"/>
        <v>-113752.86719999999</v>
      </c>
      <c r="AI9">
        <f t="shared" si="9"/>
        <v>67.92</v>
      </c>
    </row>
    <row r="10" spans="1:35" x14ac:dyDescent="0.25">
      <c r="A10" s="1">
        <v>41091</v>
      </c>
      <c r="B10" s="2">
        <v>80.180000000000007</v>
      </c>
      <c r="C10" s="2">
        <v>8.27</v>
      </c>
      <c r="D10">
        <f>31*24</f>
        <v>744</v>
      </c>
      <c r="E10">
        <f t="shared" si="0"/>
        <v>59653.920000000006</v>
      </c>
      <c r="F10">
        <f t="shared" si="1"/>
        <v>663.08860000000004</v>
      </c>
      <c r="G10">
        <f t="shared" si="2"/>
        <v>493337.91840000002</v>
      </c>
      <c r="H10">
        <f t="shared" si="6"/>
        <v>493337.91840000002</v>
      </c>
      <c r="J10">
        <f t="shared" si="10"/>
        <v>744</v>
      </c>
      <c r="K10" s="4">
        <v>47.374417797911597</v>
      </c>
      <c r="M10">
        <f t="shared" si="3"/>
        <v>422417.56578432448</v>
      </c>
      <c r="N10">
        <f t="shared" si="4"/>
        <v>59653.920000000006</v>
      </c>
      <c r="P10" s="4">
        <v>40.293281038008402</v>
      </c>
      <c r="Q10">
        <f t="shared" si="7"/>
        <v>7.0811367599031954</v>
      </c>
      <c r="R10">
        <f t="shared" si="5"/>
        <v>-70920.352615675554</v>
      </c>
      <c r="X10">
        <v>11.59</v>
      </c>
      <c r="Z10" s="2">
        <v>8.76</v>
      </c>
      <c r="AD10" s="29">
        <v>40825</v>
      </c>
      <c r="AE10">
        <v>18.86</v>
      </c>
      <c r="AF10" s="2">
        <v>11.15</v>
      </c>
      <c r="AG10">
        <v>24</v>
      </c>
      <c r="AH10">
        <f>$B$1*AG10*(AE10-AF10-$C$1)</f>
        <v>-31391.740800000018</v>
      </c>
      <c r="AI10">
        <f t="shared" si="9"/>
        <v>185.03999999999996</v>
      </c>
    </row>
    <row r="11" spans="1:35" x14ac:dyDescent="0.25">
      <c r="A11" s="1">
        <v>41122</v>
      </c>
      <c r="B11" s="2">
        <v>304.18</v>
      </c>
      <c r="C11" s="2">
        <v>8.09</v>
      </c>
      <c r="D11">
        <f>31*24</f>
        <v>744</v>
      </c>
      <c r="E11">
        <f t="shared" si="0"/>
        <v>226309.92</v>
      </c>
      <c r="F11">
        <f t="shared" si="1"/>
        <v>2460.8162000000002</v>
      </c>
      <c r="G11">
        <f t="shared" si="2"/>
        <v>1830847.2528000001</v>
      </c>
      <c r="H11">
        <f t="shared" si="6"/>
        <v>1830847.2528000001</v>
      </c>
      <c r="J11">
        <f t="shared" si="10"/>
        <v>744</v>
      </c>
      <c r="K11" s="4">
        <v>48.328079106622504</v>
      </c>
      <c r="M11">
        <f t="shared" si="3"/>
        <v>1716505.9622361974</v>
      </c>
      <c r="N11">
        <f t="shared" si="4"/>
        <v>226309.92</v>
      </c>
      <c r="P11" s="4">
        <v>40.743321168321799</v>
      </c>
      <c r="Q11">
        <f t="shared" si="7"/>
        <v>7.5847579383007044</v>
      </c>
      <c r="R11">
        <f t="shared" si="5"/>
        <v>-114341.29056380261</v>
      </c>
      <c r="X11">
        <v>18.86</v>
      </c>
      <c r="Z11" s="2">
        <v>11.15</v>
      </c>
      <c r="AD11" s="29">
        <v>40826</v>
      </c>
      <c r="AE11">
        <v>23.6</v>
      </c>
      <c r="AF11" s="2">
        <v>17.52</v>
      </c>
      <c r="AG11">
        <v>24</v>
      </c>
      <c r="AH11">
        <f t="shared" si="8"/>
        <v>-58901.707199999968</v>
      </c>
      <c r="AI11">
        <f t="shared" si="9"/>
        <v>145.92000000000004</v>
      </c>
    </row>
    <row r="12" spans="1:35" x14ac:dyDescent="0.25">
      <c r="A12" s="1">
        <v>41153</v>
      </c>
      <c r="B12" s="2">
        <v>909.53</v>
      </c>
      <c r="C12" s="2">
        <v>7.47</v>
      </c>
      <c r="D12">
        <f>30*24</f>
        <v>720</v>
      </c>
      <c r="E12">
        <f t="shared" si="0"/>
        <v>654861.6</v>
      </c>
      <c r="F12">
        <f t="shared" si="1"/>
        <v>6794.1890999999996</v>
      </c>
      <c r="G12">
        <f t="shared" si="2"/>
        <v>4891816.1519999998</v>
      </c>
      <c r="H12">
        <f t="shared" si="6"/>
        <v>4891816.1519999998</v>
      </c>
      <c r="J12">
        <f t="shared" si="10"/>
        <v>720</v>
      </c>
      <c r="K12" s="4">
        <v>50.392753198648101</v>
      </c>
      <c r="M12">
        <f t="shared" si="3"/>
        <v>5398619.3147861203</v>
      </c>
      <c r="N12">
        <f t="shared" si="4"/>
        <v>654861.6</v>
      </c>
      <c r="P12" s="4">
        <v>42.148844386792099</v>
      </c>
      <c r="Q12">
        <f t="shared" si="7"/>
        <v>8.2439088118560022</v>
      </c>
      <c r="R12">
        <f t="shared" si="5"/>
        <v>506803.16278612072</v>
      </c>
      <c r="X12">
        <v>23.6</v>
      </c>
      <c r="Z12" s="2">
        <v>17.52</v>
      </c>
      <c r="AD12" s="29">
        <v>40827</v>
      </c>
      <c r="AE12">
        <v>29.84</v>
      </c>
      <c r="AF12" s="2">
        <v>22.45</v>
      </c>
      <c r="AG12">
        <v>24</v>
      </c>
      <c r="AH12">
        <f t="shared" si="8"/>
        <v>-36792.470399999991</v>
      </c>
      <c r="AI12">
        <f t="shared" si="9"/>
        <v>177.36</v>
      </c>
    </row>
    <row r="13" spans="1:35" x14ac:dyDescent="0.25">
      <c r="A13" s="1">
        <v>41183</v>
      </c>
      <c r="B13" s="2">
        <v>780.18</v>
      </c>
      <c r="C13" s="2">
        <v>8.27</v>
      </c>
      <c r="D13">
        <f>31*24+1</f>
        <v>745</v>
      </c>
      <c r="E13">
        <f t="shared" si="0"/>
        <v>581234.1</v>
      </c>
      <c r="F13">
        <f t="shared" si="1"/>
        <v>6452.0885999999991</v>
      </c>
      <c r="G13">
        <f t="shared" si="2"/>
        <v>4806806.0069999993</v>
      </c>
      <c r="H13">
        <f t="shared" si="6"/>
        <v>4806806.0069999993</v>
      </c>
      <c r="J13">
        <f t="shared" si="10"/>
        <v>745</v>
      </c>
      <c r="K13" s="4">
        <v>53.109817012272003</v>
      </c>
      <c r="M13">
        <f t="shared" si="3"/>
        <v>5241415.6763587724</v>
      </c>
      <c r="N13">
        <f t="shared" si="4"/>
        <v>581234.1</v>
      </c>
      <c r="P13" s="4">
        <v>44.092080997886796</v>
      </c>
      <c r="Q13">
        <f t="shared" si="7"/>
        <v>9.017736014385207</v>
      </c>
      <c r="R13">
        <f t="shared" si="5"/>
        <v>434609.6693587731</v>
      </c>
      <c r="X13">
        <v>29.84</v>
      </c>
      <c r="Z13" s="2">
        <v>22.45</v>
      </c>
      <c r="AD13" s="29">
        <v>40828</v>
      </c>
      <c r="AE13">
        <v>33.03</v>
      </c>
      <c r="AF13" s="2">
        <v>28.42</v>
      </c>
      <c r="AG13">
        <v>24</v>
      </c>
      <c r="AH13">
        <f t="shared" si="8"/>
        <v>-83711.308800000013</v>
      </c>
      <c r="AI13">
        <f t="shared" si="9"/>
        <v>110.63999999999999</v>
      </c>
    </row>
    <row r="14" spans="1:35" x14ac:dyDescent="0.25">
      <c r="A14" s="1">
        <v>41214</v>
      </c>
      <c r="B14" s="2">
        <v>404.18</v>
      </c>
      <c r="C14" s="2">
        <v>9.09</v>
      </c>
      <c r="D14">
        <f>30*24</f>
        <v>720</v>
      </c>
      <c r="E14">
        <f t="shared" si="0"/>
        <v>291009.59999999998</v>
      </c>
      <c r="F14">
        <f t="shared" si="1"/>
        <v>3673.9962</v>
      </c>
      <c r="G14">
        <f t="shared" si="2"/>
        <v>2645277.264</v>
      </c>
      <c r="H14">
        <f t="shared" si="6"/>
        <v>2645277.264</v>
      </c>
      <c r="J14">
        <f t="shared" si="10"/>
        <v>720</v>
      </c>
      <c r="K14" s="4">
        <v>55.926853221155604</v>
      </c>
      <c r="M14">
        <f t="shared" si="3"/>
        <v>2788467.1332931635</v>
      </c>
      <c r="N14">
        <f t="shared" si="4"/>
        <v>291009.59999999998</v>
      </c>
      <c r="P14" s="4">
        <v>46.344808047068</v>
      </c>
      <c r="Q14">
        <f t="shared" si="7"/>
        <v>9.5820451740876038</v>
      </c>
      <c r="R14">
        <f t="shared" si="5"/>
        <v>143189.86929316397</v>
      </c>
      <c r="X14">
        <v>33.03</v>
      </c>
      <c r="Z14" s="2">
        <v>28.42</v>
      </c>
      <c r="AD14" s="29">
        <v>40829</v>
      </c>
      <c r="AE14">
        <v>39.08</v>
      </c>
      <c r="AF14" s="2">
        <v>35.22</v>
      </c>
      <c r="AG14">
        <v>24</v>
      </c>
      <c r="AH14">
        <f t="shared" si="8"/>
        <v>-96369.268800000005</v>
      </c>
      <c r="AI14">
        <f t="shared" si="9"/>
        <v>92.639999999999986</v>
      </c>
    </row>
    <row r="15" spans="1:35" x14ac:dyDescent="0.25">
      <c r="A15" s="1">
        <v>41244</v>
      </c>
      <c r="B15" s="2">
        <v>709.53</v>
      </c>
      <c r="C15" s="2">
        <v>6.47</v>
      </c>
      <c r="D15">
        <f>31*24</f>
        <v>744</v>
      </c>
      <c r="E15">
        <f t="shared" si="0"/>
        <v>527890.31999999995</v>
      </c>
      <c r="F15">
        <f t="shared" si="1"/>
        <v>4590.6590999999999</v>
      </c>
      <c r="G15">
        <f t="shared" si="2"/>
        <v>3415450.3703999999</v>
      </c>
      <c r="H15">
        <f t="shared" si="6"/>
        <v>3415450.3703999999</v>
      </c>
      <c r="J15">
        <f t="shared" si="10"/>
        <v>744</v>
      </c>
      <c r="K15" s="4">
        <v>57.978779578797599</v>
      </c>
      <c r="M15">
        <f t="shared" si="3"/>
        <v>5177634.9233497642</v>
      </c>
      <c r="N15">
        <f t="shared" si="4"/>
        <v>527890.31999999995</v>
      </c>
      <c r="P15" s="4">
        <v>48.170615406835203</v>
      </c>
      <c r="Q15">
        <f t="shared" si="7"/>
        <v>9.808164171962396</v>
      </c>
      <c r="R15">
        <f t="shared" si="5"/>
        <v>1762184.5529497643</v>
      </c>
      <c r="X15">
        <v>39.08</v>
      </c>
      <c r="Z15" s="2">
        <v>35.22</v>
      </c>
      <c r="AD15" s="29">
        <v>40830</v>
      </c>
      <c r="AE15">
        <v>43.94</v>
      </c>
      <c r="AF15" s="2">
        <v>36.93</v>
      </c>
      <c r="AG15">
        <v>24</v>
      </c>
      <c r="AH15">
        <f t="shared" si="8"/>
        <v>-43205.836800000034</v>
      </c>
      <c r="AI15">
        <f t="shared" si="9"/>
        <v>168.23999999999995</v>
      </c>
    </row>
    <row r="16" spans="1:35" x14ac:dyDescent="0.25">
      <c r="K16" s="8"/>
      <c r="X16">
        <v>43.94</v>
      </c>
      <c r="Z16" s="2">
        <v>36.93</v>
      </c>
      <c r="AD16" s="29">
        <v>40831</v>
      </c>
      <c r="AE16">
        <v>37.950000000000003</v>
      </c>
      <c r="AF16" s="2">
        <v>34.51</v>
      </c>
      <c r="AG16">
        <v>24</v>
      </c>
      <c r="AH16">
        <f t="shared" si="8"/>
        <v>-103457.72639999991</v>
      </c>
      <c r="AI16">
        <f t="shared" si="9"/>
        <v>82.560000000000116</v>
      </c>
    </row>
    <row r="17" spans="1:35" x14ac:dyDescent="0.25">
      <c r="C17" t="s">
        <v>8</v>
      </c>
      <c r="D17" s="6">
        <f>SUM(E1:E15)</f>
        <v>5492397.8899999997</v>
      </c>
      <c r="O17" t="s">
        <v>14</v>
      </c>
      <c r="P17" s="6">
        <f>SUM(R2:R15)</f>
        <v>7656697.5791793</v>
      </c>
      <c r="X17">
        <v>37.950000000000003</v>
      </c>
      <c r="Z17" s="2">
        <v>34.51</v>
      </c>
      <c r="AD17" s="29">
        <v>40832</v>
      </c>
      <c r="AE17">
        <v>37.159999999999997</v>
      </c>
      <c r="AF17" s="2">
        <v>35.21</v>
      </c>
      <c r="AG17">
        <v>24</v>
      </c>
      <c r="AH17">
        <f t="shared" si="8"/>
        <v>-128604.87360000006</v>
      </c>
      <c r="AI17">
        <f t="shared" si="9"/>
        <v>46.799999999999898</v>
      </c>
    </row>
    <row r="18" spans="1:35" x14ac:dyDescent="0.25">
      <c r="C18" t="s">
        <v>10</v>
      </c>
      <c r="D18" s="6">
        <f>D17/SUM(D1:D15)</f>
        <v>499.62684344582914</v>
      </c>
      <c r="H18" t="s">
        <v>12</v>
      </c>
      <c r="I18" s="6">
        <f>SUM(J2:J15)</f>
        <v>10224</v>
      </c>
      <c r="O18" t="s">
        <v>15</v>
      </c>
      <c r="P18" s="6">
        <f>P17</f>
        <v>7656697.5791793</v>
      </c>
      <c r="X18">
        <v>37.159999999999997</v>
      </c>
      <c r="Z18" s="2">
        <v>35.21</v>
      </c>
      <c r="AD18" s="29">
        <v>40833</v>
      </c>
      <c r="AE18">
        <v>47.12</v>
      </c>
      <c r="AF18" s="2">
        <v>38.6</v>
      </c>
      <c r="AG18">
        <v>24</v>
      </c>
      <c r="AH18">
        <f t="shared" si="8"/>
        <v>-17721.144000000069</v>
      </c>
      <c r="AI18">
        <f t="shared" si="9"/>
        <v>204.4799999999999</v>
      </c>
    </row>
    <row r="19" spans="1:35" x14ac:dyDescent="0.25">
      <c r="C19" t="s">
        <v>11</v>
      </c>
      <c r="D19" s="7">
        <f>SUM(G1:G15)/SUM(E1:E15)</f>
        <v>7.9882644219535957</v>
      </c>
      <c r="H19" t="s">
        <v>13</v>
      </c>
      <c r="I19" s="6">
        <f>SUM(M2:M15)/SUM(N2:N15)</f>
        <v>9.3670062415485749</v>
      </c>
      <c r="X19">
        <v>47.12</v>
      </c>
      <c r="Z19" s="2">
        <v>38.6</v>
      </c>
      <c r="AD19" s="29">
        <v>40834</v>
      </c>
      <c r="AE19">
        <v>33.979999999999997</v>
      </c>
      <c r="AF19" s="2">
        <v>34.06</v>
      </c>
      <c r="AG19">
        <v>24</v>
      </c>
      <c r="AH19">
        <f t="shared" si="8"/>
        <v>-162865.75200000009</v>
      </c>
      <c r="AI19">
        <f t="shared" si="9"/>
        <v>-1.9200000000001296</v>
      </c>
    </row>
    <row r="20" spans="1:35" x14ac:dyDescent="0.25">
      <c r="C20" t="s">
        <v>150</v>
      </c>
      <c r="D20" s="7">
        <f>SUM(H2:H15)/(SUM(E2:E15)-24*207.07)</f>
        <v>7.8244148512341489</v>
      </c>
      <c r="E20" s="4"/>
      <c r="I20" s="23"/>
      <c r="O20" t="s">
        <v>153</v>
      </c>
      <c r="P20">
        <f>SUM(S1:S2)</f>
        <v>-3685981.3493161267</v>
      </c>
      <c r="Q20">
        <v>-3692692.9556</v>
      </c>
      <c r="R20">
        <f>SUM(AH:AH)</f>
        <v>-3687772.9723999999</v>
      </c>
      <c r="S20">
        <f>Q20-R20</f>
        <v>-4919.9832000001334</v>
      </c>
      <c r="X20">
        <v>33.979999999999997</v>
      </c>
      <c r="Z20" s="2">
        <v>34.06</v>
      </c>
      <c r="AD20" s="29">
        <v>40835</v>
      </c>
      <c r="AE20">
        <v>37.020000000000003</v>
      </c>
      <c r="AF20" s="2">
        <v>36.36</v>
      </c>
      <c r="AG20">
        <v>24</v>
      </c>
      <c r="AH20">
        <f t="shared" si="8"/>
        <v>-150376.56479999993</v>
      </c>
      <c r="AI20">
        <f t="shared" si="9"/>
        <v>15.840000000000089</v>
      </c>
    </row>
    <row r="21" spans="1:35" x14ac:dyDescent="0.25">
      <c r="C21" t="s">
        <v>76</v>
      </c>
      <c r="D21" s="7">
        <f>B1*D1+B2*I2</f>
        <v>528868.58000000007</v>
      </c>
      <c r="E21" s="4"/>
      <c r="I21" s="23"/>
      <c r="X21">
        <v>37.020000000000003</v>
      </c>
      <c r="Z21" s="2">
        <v>36.36</v>
      </c>
      <c r="AD21" s="29">
        <v>40836</v>
      </c>
      <c r="AE21">
        <v>43.5</v>
      </c>
      <c r="AF21" s="2">
        <v>39.590000000000003</v>
      </c>
      <c r="AG21">
        <v>24</v>
      </c>
      <c r="AH21">
        <f t="shared" si="8"/>
        <v>-95525.404800000062</v>
      </c>
      <c r="AI21">
        <f t="shared" si="9"/>
        <v>93.839999999999918</v>
      </c>
    </row>
    <row r="22" spans="1:35" x14ac:dyDescent="0.25">
      <c r="X22">
        <v>43.5</v>
      </c>
      <c r="Z22" s="2">
        <v>39.590000000000003</v>
      </c>
      <c r="AD22" s="29">
        <v>40837</v>
      </c>
      <c r="AE22">
        <v>45.12</v>
      </c>
      <c r="AF22" s="2">
        <v>40.98</v>
      </c>
      <c r="AG22">
        <v>24</v>
      </c>
      <c r="AH22">
        <f t="shared" si="8"/>
        <v>-91643.630399999995</v>
      </c>
      <c r="AI22">
        <f t="shared" si="9"/>
        <v>99.360000000000014</v>
      </c>
    </row>
    <row r="23" spans="1:35" x14ac:dyDescent="0.25">
      <c r="A23" s="8" t="s">
        <v>18</v>
      </c>
      <c r="X23">
        <v>45.12</v>
      </c>
      <c r="Z23" s="2">
        <v>40.98</v>
      </c>
      <c r="AD23" s="29">
        <v>40838</v>
      </c>
      <c r="AE23">
        <v>37.409999999999997</v>
      </c>
      <c r="AF23" s="2">
        <v>37.4</v>
      </c>
      <c r="AG23">
        <v>24</v>
      </c>
      <c r="AH23">
        <f t="shared" si="8"/>
        <v>-161346.79680000004</v>
      </c>
      <c r="AI23">
        <f t="shared" si="9"/>
        <v>0.23999999999995225</v>
      </c>
    </row>
    <row r="24" spans="1:35" x14ac:dyDescent="0.25">
      <c r="X24">
        <v>37.409999999999997</v>
      </c>
      <c r="Z24" s="2">
        <v>37.4</v>
      </c>
      <c r="AD24" s="29">
        <v>40839</v>
      </c>
      <c r="AE24">
        <v>36.1</v>
      </c>
      <c r="AF24" s="2">
        <v>36.119999999999997</v>
      </c>
      <c r="AG24">
        <v>24</v>
      </c>
      <c r="AH24">
        <f t="shared" si="8"/>
        <v>-161853.11519999991</v>
      </c>
      <c r="AI24">
        <f t="shared" si="9"/>
        <v>-0.4799999999999045</v>
      </c>
    </row>
    <row r="25" spans="1:35" x14ac:dyDescent="0.25">
      <c r="X25">
        <v>36.1</v>
      </c>
      <c r="Z25" s="2">
        <v>36.119999999999997</v>
      </c>
      <c r="AD25" s="29">
        <v>40840</v>
      </c>
      <c r="AE25">
        <v>38.520000000000003</v>
      </c>
      <c r="AF25" s="2">
        <v>38.25</v>
      </c>
      <c r="AG25">
        <v>24</v>
      </c>
      <c r="AH25">
        <f t="shared" si="8"/>
        <v>-156958.70399999994</v>
      </c>
      <c r="AI25">
        <f t="shared" si="9"/>
        <v>6.480000000000075</v>
      </c>
    </row>
    <row r="26" spans="1:35" x14ac:dyDescent="0.25">
      <c r="X26">
        <v>38.520000000000003</v>
      </c>
      <c r="Z26" s="2">
        <v>38.25</v>
      </c>
      <c r="AD26" s="29">
        <v>40841</v>
      </c>
      <c r="AE26">
        <v>39.14</v>
      </c>
      <c r="AF26" s="2">
        <v>38.799999999999997</v>
      </c>
      <c r="AG26">
        <v>24</v>
      </c>
      <c r="AH26">
        <f t="shared" si="8"/>
        <v>-155777.29439999993</v>
      </c>
      <c r="AI26">
        <f t="shared" si="9"/>
        <v>8.1600000000000819</v>
      </c>
    </row>
    <row r="27" spans="1:35" x14ac:dyDescent="0.25">
      <c r="X27">
        <v>39.14</v>
      </c>
      <c r="Z27" s="2">
        <v>38.799999999999997</v>
      </c>
      <c r="AD27" s="29">
        <v>40842</v>
      </c>
      <c r="AE27">
        <v>39.64</v>
      </c>
      <c r="AF27" s="2">
        <v>40.020000000000003</v>
      </c>
      <c r="AG27">
        <v>24</v>
      </c>
      <c r="AH27">
        <f t="shared" si="8"/>
        <v>-167928.93600000005</v>
      </c>
      <c r="AI27">
        <f t="shared" si="9"/>
        <v>-9.1200000000000614</v>
      </c>
    </row>
    <row r="28" spans="1:35" x14ac:dyDescent="0.25">
      <c r="X28">
        <v>39.64</v>
      </c>
      <c r="Z28" s="2">
        <v>40.020000000000003</v>
      </c>
      <c r="AD28" s="29">
        <v>40843</v>
      </c>
      <c r="AE28">
        <v>40.590000000000003</v>
      </c>
      <c r="AF28" s="2">
        <v>39.409999999999997</v>
      </c>
      <c r="AG28">
        <v>24</v>
      </c>
      <c r="AH28">
        <f t="shared" si="8"/>
        <v>-141600.37919999988</v>
      </c>
      <c r="AI28">
        <f t="shared" si="9"/>
        <v>28.320000000000164</v>
      </c>
    </row>
    <row r="29" spans="1:35" x14ac:dyDescent="0.25">
      <c r="X29">
        <v>40.590000000000003</v>
      </c>
      <c r="Z29" s="2">
        <v>39.409999999999997</v>
      </c>
      <c r="AD29" s="29">
        <v>40844</v>
      </c>
      <c r="AE29">
        <v>39.47</v>
      </c>
      <c r="AF29" s="2">
        <v>39.67</v>
      </c>
      <c r="AG29">
        <v>24</v>
      </c>
      <c r="AH29">
        <f t="shared" si="8"/>
        <v>-164891.02560000005</v>
      </c>
      <c r="AI29">
        <f t="shared" si="9"/>
        <v>-4.8000000000000682</v>
      </c>
    </row>
    <row r="30" spans="1:35" x14ac:dyDescent="0.25">
      <c r="X30">
        <v>39.47</v>
      </c>
      <c r="Z30" s="2">
        <v>39.67</v>
      </c>
      <c r="AD30" s="29">
        <v>40845</v>
      </c>
      <c r="AE30">
        <v>38.22</v>
      </c>
      <c r="AF30" s="2">
        <v>38.14</v>
      </c>
      <c r="AG30">
        <v>24</v>
      </c>
      <c r="AH30">
        <f t="shared" si="8"/>
        <v>-160165.38720000003</v>
      </c>
      <c r="AI30">
        <f t="shared" si="9"/>
        <v>1.9199999999999591</v>
      </c>
    </row>
    <row r="31" spans="1:35" x14ac:dyDescent="0.25">
      <c r="X31">
        <v>38.22</v>
      </c>
      <c r="Z31" s="2">
        <v>38.14</v>
      </c>
      <c r="AD31" s="29">
        <v>40846</v>
      </c>
      <c r="AE31">
        <v>35.65</v>
      </c>
      <c r="AF31" s="2">
        <v>35.659999999999997</v>
      </c>
      <c r="AG31">
        <v>25</v>
      </c>
      <c r="AH31">
        <f t="shared" si="8"/>
        <v>-168421.18999999997</v>
      </c>
      <c r="AI31">
        <f t="shared" si="9"/>
        <v>-0.24999999999995026</v>
      </c>
    </row>
    <row r="32" spans="1:35" x14ac:dyDescent="0.25">
      <c r="X32">
        <v>35.65</v>
      </c>
      <c r="Z32" s="2">
        <v>35.659999999999997</v>
      </c>
      <c r="AD32" s="29">
        <v>40847</v>
      </c>
      <c r="AE32">
        <v>42.65</v>
      </c>
      <c r="AF32" s="2">
        <v>41.05</v>
      </c>
      <c r="AG32">
        <v>24</v>
      </c>
      <c r="AH32">
        <f t="shared" si="8"/>
        <v>-134511.92159999997</v>
      </c>
      <c r="AI32">
        <f t="shared" si="9"/>
        <v>38.400000000000034</v>
      </c>
    </row>
    <row r="33" spans="24:34" x14ac:dyDescent="0.25">
      <c r="X33">
        <v>42.65</v>
      </c>
      <c r="Z33" s="2">
        <v>41.05</v>
      </c>
      <c r="AD33" s="29">
        <v>40848</v>
      </c>
      <c r="AE33" s="2">
        <v>43.7</v>
      </c>
      <c r="AF33">
        <v>39.17</v>
      </c>
      <c r="AG33">
        <v>24</v>
      </c>
      <c r="AH33">
        <f>$B$2*AG33*(AE33-AF33-$C$2)</f>
        <v>-1789.0847999999928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Close prices_sys_dk</vt:lpstr>
      <vt:lpstr>Prices sys no1</vt:lpstr>
      <vt:lpstr>Prices SE4</vt:lpstr>
      <vt:lpstr>epad_day_post_peak</vt:lpstr>
      <vt:lpstr>Epad_Base_Day_Post - SYCPH</vt:lpstr>
      <vt:lpstr>Epad_Base_Day_Post - SYOSL</vt:lpstr>
      <vt:lpstr>epad_hourly_pre</vt:lpstr>
      <vt:lpstr>epad_weekly_in_delivery</vt:lpstr>
      <vt:lpstr>epad_monthly_in_delivery</vt:lpstr>
      <vt:lpstr>Pos Mon - EUR</vt:lpstr>
      <vt:lpstr>Cash Flow Mon - CF - EUR</vt:lpstr>
      <vt:lpstr>Cash Flow Mon - PL - EUR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Truls Plunnecke</dc:creator>
  <cp:lastModifiedBy>Truls Plunnecke</cp:lastModifiedBy>
  <dcterms:created xsi:type="dcterms:W3CDTF">2017-05-24T13:13:39Z</dcterms:created>
  <dcterms:modified xsi:type="dcterms:W3CDTF">2017-06-06T12:28:41Z</dcterms:modified>
</cp:coreProperties>
</file>