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Olivencia\WebstormProjects\matematica-superior\"/>
    </mc:Choice>
  </mc:AlternateContent>
  <xr:revisionPtr revIDLastSave="0" documentId="13_ncr:1_{7D9D979D-C957-4F2B-A840-3AFEC8A4F516}" xr6:coauthVersionLast="47" xr6:coauthVersionMax="47" xr10:uidLastSave="{00000000-0000-0000-0000-000000000000}"/>
  <bookViews>
    <workbookView xWindow="345" yWindow="17055" windowWidth="2400" windowHeight="585" activeTab="2" xr2:uid="{24F04B9C-59D8-4FC4-B9B5-94471B86BD17}"/>
  </bookViews>
  <sheets>
    <sheet name="Tabla" sheetId="4" r:id="rId1"/>
    <sheet name="Min. Squares - 1" sheetId="10" r:id="rId2"/>
    <sheet name="Min. Squares - 2" sheetId="9" r:id="rId3"/>
    <sheet name="Min. Squares - 3" sheetId="8" r:id="rId4"/>
    <sheet name="Interpolator - 2 Points" sheetId="11" r:id="rId5"/>
    <sheet name="Interpolator - 3 Points" sheetId="12" r:id="rId6"/>
    <sheet name="Interpolator - 4 Points" sheetId="13" r:id="rId7"/>
  </sheets>
  <definedNames>
    <definedName name="_xlnm.Print_Area" localSheetId="1">'Min. Squares - 1'!$A$1:$N$13</definedName>
    <definedName name="_xlnm.Print_Area" localSheetId="2">'Min. Squares - 2'!$A$1:$N$14</definedName>
    <definedName name="_xlnm.Print_Area" localSheetId="3">'Min. Squares - 3'!$A$1:$N$15</definedName>
    <definedName name="_xlnm.Print_Area" localSheetId="0">Tabla!$A$1:$L$3</definedName>
    <definedName name="G1_x" localSheetId="1">_xlfn.LAMBDA(_xlpm.x, -0.193460098 * _xlpm.x^2 + 1.742005185 * _xlpm.x - 0.02794583693)</definedName>
    <definedName name="G1_x" localSheetId="2">_xlfn.LAMBDA(_xlpm.x, -0.193460098 * _xlpm.x^2 + 1.742005185 * _xlpm.x - 0.02794583693)</definedName>
    <definedName name="G1_x" localSheetId="3">_xlfn.LAMBDA(_xlpm.x, -0.193460098 * _xlpm.x^2 + 1.742005185 * _xlpm.x - 0.02794583693)</definedName>
    <definedName name="gamma1" localSheetId="1">'Min. Squares - 1'!$L$23</definedName>
    <definedName name="gamma1" localSheetId="2">'Min. Squares - 2'!$L$26</definedName>
    <definedName name="gamma1" localSheetId="3">'Min. Squares - 3'!$L$27</definedName>
    <definedName name="phi_0" localSheetId="1">_xlfn.LAMBDA(_xlpm.x, _xlpm.x^2)</definedName>
    <definedName name="phi_0" localSheetId="2">_xlfn.LAMBDA(_xlpm.x, _xlpm.x^2)</definedName>
    <definedName name="phi_0" localSheetId="3">_xlfn.LAMBDA(_xlpm.x, _xlpm.x^2)</definedName>
    <definedName name="phi_1" localSheetId="1">_xlfn.LAMBDA(_xlpm.x, _xlpm.x)</definedName>
    <definedName name="phi_1" localSheetId="2">_xlfn.LAMBDA(_xlpm.x, _xlpm.x)</definedName>
    <definedName name="phi_1" localSheetId="3">_xlfn.LAMBDA(_xlpm.x, _xlpm.x)</definedName>
    <definedName name="phi_2" localSheetId="1">_xlfn.LAMBDA(_xlpm.x, 1)</definedName>
    <definedName name="phi_2" localSheetId="2">_xlfn.LAMBDA(_xlpm.x, 1)</definedName>
    <definedName name="phi_2" localSheetId="3">_xlfn.LAMBDA(_xlpm.x,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3" l="1"/>
  <c r="C5" i="13"/>
  <c r="C5" i="12"/>
  <c r="B4" i="11"/>
  <c r="G3" i="13"/>
  <c r="F4" i="13" s="1"/>
  <c r="E3" i="13"/>
  <c r="D4" i="13" s="1"/>
  <c r="C3" i="13"/>
  <c r="B4" i="13" s="1"/>
  <c r="A3" i="13"/>
  <c r="G2" i="13"/>
  <c r="E2" i="13"/>
  <c r="C2" i="13"/>
  <c r="A2" i="13"/>
  <c r="E3" i="12"/>
  <c r="D4" i="12" s="1"/>
  <c r="C3" i="12"/>
  <c r="B4" i="12" s="1"/>
  <c r="A3" i="12"/>
  <c r="E2" i="12"/>
  <c r="C2" i="12"/>
  <c r="A2" i="12"/>
  <c r="A13" i="11"/>
  <c r="C3" i="11"/>
  <c r="A3" i="11"/>
  <c r="C2" i="11"/>
  <c r="A2" i="11"/>
  <c r="C11" i="10"/>
  <c r="D11" i="10" s="1"/>
  <c r="E11" i="10" s="1"/>
  <c r="F11" i="10" s="1"/>
  <c r="G11" i="10" s="1"/>
  <c r="H11" i="10" s="1"/>
  <c r="I11" i="10" s="1"/>
  <c r="J11" i="10" s="1"/>
  <c r="K11" i="10" s="1"/>
  <c r="L11" i="10" s="1"/>
  <c r="M11" i="10" s="1"/>
  <c r="N11" i="10" s="1"/>
  <c r="J7" i="10" a="1"/>
  <c r="J7" i="10" s="1"/>
  <c r="J8" i="10" s="1"/>
  <c r="I7" i="10" a="1"/>
  <c r="I7" i="10" s="1"/>
  <c r="I8" i="10" s="1"/>
  <c r="H7" i="10" a="1"/>
  <c r="H7" i="10" s="1"/>
  <c r="H8" i="10" s="1"/>
  <c r="G7" i="10" a="1"/>
  <c r="G7" i="10" s="1"/>
  <c r="G8" i="10" s="1"/>
  <c r="F7" i="10" a="1"/>
  <c r="F7" i="10" s="1"/>
  <c r="F8" i="10" s="1"/>
  <c r="E7" i="10" a="1"/>
  <c r="E7" i="10" s="1"/>
  <c r="E8" i="10" s="1"/>
  <c r="D7" i="10" a="1"/>
  <c r="D7" i="10" s="1"/>
  <c r="D8" i="10" s="1"/>
  <c r="C7" i="10" a="1"/>
  <c r="C7" i="10" s="1"/>
  <c r="C8" i="10" s="1"/>
  <c r="B7" i="10" a="1"/>
  <c r="B7" i="10" s="1"/>
  <c r="B8" i="10" s="1"/>
  <c r="J6" i="10"/>
  <c r="I6" i="10"/>
  <c r="H6" i="10"/>
  <c r="G6" i="10"/>
  <c r="F6" i="10"/>
  <c r="E6" i="10"/>
  <c r="D6" i="10"/>
  <c r="C6" i="10"/>
  <c r="B6" i="10"/>
  <c r="J5" i="10" a="1"/>
  <c r="J5" i="10" s="1"/>
  <c r="I5" i="10" a="1"/>
  <c r="I5" i="10" s="1"/>
  <c r="H5" i="10" a="1"/>
  <c r="H5" i="10" s="1"/>
  <c r="G5" i="10" a="1"/>
  <c r="G5" i="10" s="1"/>
  <c r="F5" i="10" a="1"/>
  <c r="F5" i="10" s="1"/>
  <c r="E5" i="10" a="1"/>
  <c r="E5" i="10" s="1"/>
  <c r="D5" i="10" a="1"/>
  <c r="D5" i="10" s="1"/>
  <c r="C5" i="10" a="1"/>
  <c r="C5" i="10" s="1"/>
  <c r="B5" i="10" a="1"/>
  <c r="B5" i="10" s="1"/>
  <c r="C12" i="9"/>
  <c r="D12" i="9" s="1"/>
  <c r="E12" i="9" s="1"/>
  <c r="F12" i="9" s="1"/>
  <c r="G12" i="9" s="1"/>
  <c r="H12" i="9" s="1"/>
  <c r="I12" i="9" s="1"/>
  <c r="J12" i="9" s="1"/>
  <c r="K12" i="9" s="1"/>
  <c r="L12" i="9" s="1"/>
  <c r="M12" i="9" s="1"/>
  <c r="N12" i="9" s="1"/>
  <c r="J8" i="9" a="1"/>
  <c r="J8" i="9" s="1"/>
  <c r="J9" i="9" s="1"/>
  <c r="I8" i="9" a="1"/>
  <c r="I8" i="9" s="1"/>
  <c r="I9" i="9" s="1"/>
  <c r="H8" i="9" a="1"/>
  <c r="H8" i="9" s="1"/>
  <c r="H9" i="9" s="1"/>
  <c r="G8" i="9" a="1"/>
  <c r="G8" i="9" s="1"/>
  <c r="G9" i="9" s="1"/>
  <c r="F8" i="9" a="1"/>
  <c r="F8" i="9" s="1"/>
  <c r="F9" i="9" s="1"/>
  <c r="E8" i="9" a="1"/>
  <c r="E8" i="9" s="1"/>
  <c r="E9" i="9" s="1"/>
  <c r="D8" i="9" a="1"/>
  <c r="D8" i="9" s="1"/>
  <c r="D9" i="9" s="1"/>
  <c r="C8" i="9" a="1"/>
  <c r="C8" i="9" s="1"/>
  <c r="C9" i="9" s="1"/>
  <c r="B8" i="9" a="1"/>
  <c r="B8" i="9" s="1"/>
  <c r="B9" i="9" s="1"/>
  <c r="J7" i="9"/>
  <c r="I7" i="9"/>
  <c r="H7" i="9"/>
  <c r="G7" i="9"/>
  <c r="F7" i="9"/>
  <c r="E7" i="9"/>
  <c r="D7" i="9"/>
  <c r="C7" i="9"/>
  <c r="B7" i="9"/>
  <c r="J6" i="9" a="1"/>
  <c r="J6" i="9" s="1"/>
  <c r="I6" i="9" a="1"/>
  <c r="I6" i="9" s="1"/>
  <c r="H6" i="9" a="1"/>
  <c r="H6" i="9" s="1"/>
  <c r="G6" i="9" a="1"/>
  <c r="G6" i="9" s="1"/>
  <c r="F6" i="9" a="1"/>
  <c r="F6" i="9" s="1"/>
  <c r="E6" i="9" a="1"/>
  <c r="E6" i="9" s="1"/>
  <c r="D6" i="9" a="1"/>
  <c r="D6" i="9" s="1"/>
  <c r="C6" i="9" a="1"/>
  <c r="C6" i="9" s="1"/>
  <c r="B6" i="9" a="1"/>
  <c r="B6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C5" i="9" a="1"/>
  <c r="C5" i="9" s="1"/>
  <c r="B5" i="9" a="1"/>
  <c r="B5" i="9" s="1"/>
  <c r="A13" i="12" l="1"/>
  <c r="A9" i="12"/>
  <c r="A17" i="13"/>
  <c r="A11" i="13"/>
  <c r="D6" i="13"/>
  <c r="A9" i="11"/>
  <c r="B17" i="10"/>
  <c r="E17" i="10"/>
  <c r="H17" i="10" s="1"/>
  <c r="B19" i="9"/>
  <c r="C19" i="9"/>
  <c r="F18" i="9"/>
  <c r="C18" i="9"/>
  <c r="B18" i="9"/>
  <c r="F19" i="9"/>
  <c r="L18" i="9" l="1" a="1"/>
  <c r="L18" i="9" s="1"/>
  <c r="C13" i="8"/>
  <c r="D13" i="8" s="1"/>
  <c r="E13" i="8" s="1"/>
  <c r="F13" i="8" s="1"/>
  <c r="G13" i="8" s="1"/>
  <c r="H13" i="8" s="1"/>
  <c r="I13" i="8" s="1"/>
  <c r="J13" i="8" s="1"/>
  <c r="K13" i="8" s="1"/>
  <c r="L13" i="8" s="1"/>
  <c r="M13" i="8" s="1"/>
  <c r="N13" i="8" s="1"/>
  <c r="J9" i="8" a="1"/>
  <c r="J9" i="8" s="1"/>
  <c r="J10" i="8" s="1"/>
  <c r="I9" i="8" a="1"/>
  <c r="I9" i="8" s="1"/>
  <c r="I10" i="8" s="1"/>
  <c r="H9" i="8" a="1"/>
  <c r="H9" i="8" s="1"/>
  <c r="H10" i="8" s="1"/>
  <c r="G9" i="8" a="1"/>
  <c r="G9" i="8" s="1"/>
  <c r="G10" i="8" s="1"/>
  <c r="F9" i="8" a="1"/>
  <c r="F9" i="8" s="1"/>
  <c r="F10" i="8" s="1"/>
  <c r="E9" i="8" a="1"/>
  <c r="E9" i="8" s="1"/>
  <c r="E10" i="8" s="1"/>
  <c r="D9" i="8" a="1"/>
  <c r="D9" i="8" s="1"/>
  <c r="D10" i="8" s="1"/>
  <c r="C9" i="8" a="1"/>
  <c r="C9" i="8" s="1"/>
  <c r="C10" i="8" s="1"/>
  <c r="B9" i="8" a="1"/>
  <c r="B9" i="8" s="1"/>
  <c r="B10" i="8" s="1"/>
  <c r="J8" i="8"/>
  <c r="I8" i="8"/>
  <c r="H8" i="8"/>
  <c r="G8" i="8"/>
  <c r="F8" i="8"/>
  <c r="E8" i="8"/>
  <c r="D8" i="8"/>
  <c r="C8" i="8"/>
  <c r="B8" i="8"/>
  <c r="J7" i="8" a="1"/>
  <c r="J7" i="8" s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B7" i="8" a="1"/>
  <c r="B7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B6" i="8" a="1"/>
  <c r="B6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B5" i="8" a="1"/>
  <c r="B5" i="8" s="1"/>
  <c r="I18" i="9" l="1"/>
  <c r="I19" i="9"/>
  <c r="G21" i="8"/>
  <c r="G20" i="8"/>
  <c r="G19" i="8"/>
  <c r="D21" i="8"/>
  <c r="C21" i="8"/>
  <c r="B21" i="8"/>
  <c r="C19" i="8"/>
  <c r="B19" i="8"/>
  <c r="D19" i="8"/>
  <c r="D20" i="8"/>
  <c r="C20" i="8"/>
  <c r="B20" i="8"/>
  <c r="M19" i="8" l="1" a="1"/>
  <c r="M19" i="8" s="1"/>
  <c r="J19" i="8" l="1"/>
  <c r="J21" i="8"/>
  <c r="J20" i="8"/>
  <c r="C1" i="4" l="1"/>
  <c r="D1" i="4" s="1"/>
  <c r="E1" i="4" s="1"/>
  <c r="F1" i="4" s="1"/>
  <c r="G1" i="4" s="1"/>
  <c r="H1" i="4" s="1"/>
  <c r="I1" i="4" s="1"/>
  <c r="J1" i="4" s="1"/>
  <c r="K1" i="4" s="1"/>
  <c r="L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<sst xmlns="http://schemas.openxmlformats.org/spreadsheetml/2006/main" count="89" uniqueCount="25">
  <si>
    <t>Y</t>
  </si>
  <si>
    <t>E%</t>
  </si>
  <si>
    <t>x</t>
  </si>
  <si>
    <t>y</t>
  </si>
  <si>
    <t>P</t>
  </si>
  <si>
    <t>X</t>
  </si>
  <si>
    <t>G(x)</t>
  </si>
  <si>
    <t>Interpolator</t>
  </si>
  <si>
    <t>Target Value</t>
  </si>
  <si>
    <t>Build an expanded polynomial in Wolfram Alpha</t>
  </si>
  <si>
    <t>φ</t>
  </si>
  <si>
    <t>φ1</t>
  </si>
  <si>
    <t>φ0</t>
  </si>
  <si>
    <t>P1</t>
  </si>
  <si>
    <t>φ2</t>
  </si>
  <si>
    <t>a</t>
  </si>
  <si>
    <t>b</t>
  </si>
  <si>
    <t>c</t>
  </si>
  <si>
    <t>« · »</t>
  </si>
  <si>
    <t>« X, φ0 »</t>
  </si>
  <si>
    <t>« X,  φ1 »</t>
  </si>
  <si>
    <t>« X, φ1 »</t>
  </si>
  <si>
    <t>Find an approximation for a value between iterations</t>
  </si>
  <si>
    <t>expand 5 + (1.33333333333333) * (t - 1) + (-0.857142857142857) * (t -1) * (t - 4)</t>
  </si>
  <si>
    <t>Interpolator - 4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</si>
</sst>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A5A5A5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  <xf numFmtId="0" fontId="8" fillId="5" borderId="34" applyNumberFormat="0" applyAlignment="0" applyProtection="0"/>
  </cellStyleXfs>
  <cellXfs count="101">
    <xf numFmtId="0" fontId="0" fillId="0" borderId="0" xfId="0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7" xfId="0" applyBorder="1"/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0" fontId="7" fillId="0" borderId="6" xfId="0" applyNumberFormat="1" applyFont="1" applyBorder="1" applyAlignment="1">
      <alignment horizontal="center" vertical="center"/>
    </xf>
    <xf numFmtId="10" fontId="7" fillId="0" borderId="7" xfId="0" applyNumberFormat="1" applyFont="1" applyBorder="1" applyAlignment="1">
      <alignment horizontal="center" vertical="center"/>
    </xf>
    <xf numFmtId="10" fontId="7" fillId="0" borderId="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6" xfId="0" applyBorder="1"/>
    <xf numFmtId="0" fontId="6" fillId="3" borderId="1" xfId="2" applyBorder="1" applyAlignment="1">
      <alignment horizontal="center" vertical="center"/>
    </xf>
    <xf numFmtId="0" fontId="6" fillId="3" borderId="2" xfId="2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3" fontId="0" fillId="0" borderId="0" xfId="0" applyNumberFormat="1"/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43" xfId="0" applyBorder="1" applyAlignment="1">
      <alignment horizontal="center"/>
    </xf>
    <xf numFmtId="0" fontId="8" fillId="5" borderId="36" xfId="4" applyBorder="1"/>
    <xf numFmtId="0" fontId="8" fillId="5" borderId="17" xfId="4" applyBorder="1"/>
    <xf numFmtId="0" fontId="8" fillId="5" borderId="18" xfId="4" applyBorder="1"/>
    <xf numFmtId="0" fontId="8" fillId="5" borderId="19" xfId="4" applyBorder="1"/>
    <xf numFmtId="0" fontId="0" fillId="0" borderId="4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3" xfId="0" applyBorder="1" applyAlignment="1">
      <alignment horizontal="center"/>
    </xf>
    <xf numFmtId="13" fontId="2" fillId="4" borderId="15" xfId="3" applyNumberFormat="1" applyBorder="1" applyAlignment="1">
      <alignment horizontal="center"/>
    </xf>
    <xf numFmtId="13" fontId="2" fillId="4" borderId="10" xfId="3" applyNumberFormat="1" applyBorder="1" applyAlignment="1">
      <alignment horizontal="center"/>
    </xf>
    <xf numFmtId="0" fontId="6" fillId="3" borderId="15" xfId="2" applyBorder="1" applyAlignment="1">
      <alignment horizontal="center"/>
    </xf>
    <xf numFmtId="0" fontId="6" fillId="3" borderId="16" xfId="2" applyBorder="1" applyAlignment="1">
      <alignment horizontal="center"/>
    </xf>
    <xf numFmtId="0" fontId="6" fillId="3" borderId="10" xfId="2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4" fontId="2" fillId="4" borderId="15" xfId="3" applyNumberFormat="1" applyBorder="1" applyAlignment="1">
      <alignment horizontal="center"/>
    </xf>
    <xf numFmtId="164" fontId="2" fillId="4" borderId="10" xfId="3" applyNumberFormat="1" applyBorder="1" applyAlignment="1">
      <alignment horizontal="center"/>
    </xf>
    <xf numFmtId="0" fontId="6" fillId="3" borderId="37" xfId="2" applyBorder="1" applyAlignment="1">
      <alignment horizontal="center"/>
    </xf>
    <xf numFmtId="0" fontId="6" fillId="3" borderId="42" xfId="2" applyBorder="1" applyAlignment="1">
      <alignment horizontal="center"/>
    </xf>
  </cellXfs>
  <cellStyles count="5">
    <cellStyle name="Celda de comprobación" xfId="4" builtinId="23"/>
    <cellStyle name="Énfasis1" xfId="3" builtinId="29"/>
    <cellStyle name="Énfasis3" xfId="1" builtinId="3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7299A6-B540-4B9F-BCEA-A8A8CB304F8C}"/>
            </a:ext>
          </a:extLst>
        </xdr:cNvPr>
        <xdr:cNvSpPr txBox="1"/>
      </xdr:nvSpPr>
      <xdr:spPr>
        <a:xfrm>
          <a:off x="0" y="5376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D44B88A-E3C9-4F40-8DA1-825EBE2ACF6A}"/>
            </a:ext>
          </a:extLst>
        </xdr:cNvPr>
        <xdr:cNvSpPr txBox="1"/>
      </xdr:nvSpPr>
      <xdr:spPr>
        <a:xfrm>
          <a:off x="3495675" y="442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180975</xdr:colOff>
      <xdr:row>2</xdr:row>
      <xdr:rowOff>252412</xdr:rowOff>
    </xdr:from>
    <xdr:ext cx="2286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CB61AB6-ED4B-490D-9C0B-5390CC32A248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AR" sz="20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CB61AB6-ED4B-490D-9C0B-5390CC32A248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0</xdr:col>
      <xdr:colOff>0</xdr:colOff>
      <xdr:row>11</xdr:row>
      <xdr:rowOff>157162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A764ECB-D65E-4E7B-804A-7219AB37A4B6}"/>
            </a:ext>
          </a:extLst>
        </xdr:cNvPr>
        <xdr:cNvSpPr txBox="1"/>
      </xdr:nvSpPr>
      <xdr:spPr>
        <a:xfrm>
          <a:off x="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5F6753-FDED-4056-86FD-8C264ED68F17}"/>
            </a:ext>
          </a:extLst>
        </xdr:cNvPr>
        <xdr:cNvSpPr txBox="1"/>
      </xdr:nvSpPr>
      <xdr:spPr>
        <a:xfrm>
          <a:off x="3495675" y="442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180975</xdr:colOff>
      <xdr:row>2</xdr:row>
      <xdr:rowOff>252412</xdr:rowOff>
    </xdr:from>
    <xdr:ext cx="2286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6025E28-1DB5-4694-A19B-3C6ED0C0CE62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AR" sz="20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6025E28-1DB5-4694-A19B-3C6ED0C0CE62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157162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DCE083-AF8E-46CE-BE48-9A98AA767FE3}"/>
            </a:ext>
          </a:extLst>
        </xdr:cNvPr>
        <xdr:cNvSpPr txBox="1"/>
      </xdr:nvSpPr>
      <xdr:spPr>
        <a:xfrm>
          <a:off x="0" y="36528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E569792-99A1-4A7B-9A94-17752F6FF79B}"/>
            </a:ext>
          </a:extLst>
        </xdr:cNvPr>
        <xdr:cNvSpPr txBox="1"/>
      </xdr:nvSpPr>
      <xdr:spPr>
        <a:xfrm>
          <a:off x="3495675" y="442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180975</xdr:colOff>
      <xdr:row>2</xdr:row>
      <xdr:rowOff>252412</xdr:rowOff>
    </xdr:from>
    <xdr:ext cx="2286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A37AF41-0EFF-4C50-8C7B-FD14B80EDBC2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AR" sz="20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A37AF41-0EFF-4C50-8C7B-FD14B80EDBC2}"/>
                </a:ext>
              </a:extLst>
            </xdr:cNvPr>
            <xdr:cNvSpPr txBox="1"/>
          </xdr:nvSpPr>
          <xdr:spPr>
            <a:xfrm>
              <a:off x="180975" y="823912"/>
              <a:ext cx="2286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157162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E33E381-C2AC-4CB4-8986-63FC7B5BFB77}"/>
            </a:ext>
          </a:extLst>
        </xdr:cNvPr>
        <xdr:cNvSpPr txBox="1"/>
      </xdr:nvSpPr>
      <xdr:spPr>
        <a:xfrm>
          <a:off x="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53EE-F766-4825-8CF5-917D2FD363B9}">
  <dimension ref="A1:M3"/>
  <sheetViews>
    <sheetView workbookViewId="0">
      <selection activeCell="S15" sqref="S15"/>
    </sheetView>
  </sheetViews>
  <sheetFormatPr baseColWidth="10" defaultRowHeight="15" x14ac:dyDescent="0.25"/>
  <cols>
    <col min="1" max="13" width="5.7109375" customWidth="1"/>
  </cols>
  <sheetData>
    <row r="1" spans="1:13" ht="19.5" thickBot="1" x14ac:dyDescent="0.3">
      <c r="A1" s="11" t="s">
        <v>4</v>
      </c>
      <c r="B1" s="3">
        <v>1</v>
      </c>
      <c r="C1" s="3">
        <f>B1+1</f>
        <v>2</v>
      </c>
      <c r="D1" s="3">
        <f t="shared" ref="D1:L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4">
        <f t="shared" si="0"/>
        <v>11</v>
      </c>
      <c r="M1" s="4">
        <v>12</v>
      </c>
    </row>
    <row r="2" spans="1:13" ht="18.75" x14ac:dyDescent="0.25">
      <c r="A2" s="5" t="s">
        <v>2</v>
      </c>
      <c r="B2" s="2">
        <v>5.25</v>
      </c>
      <c r="C2" s="3">
        <v>5.5</v>
      </c>
      <c r="D2" s="3">
        <v>6.25</v>
      </c>
      <c r="E2" s="3">
        <v>7</v>
      </c>
      <c r="F2" s="3">
        <v>7.5</v>
      </c>
      <c r="G2" s="3">
        <v>8</v>
      </c>
      <c r="H2" s="3">
        <v>7.5</v>
      </c>
      <c r="I2" s="3">
        <v>6.5</v>
      </c>
      <c r="J2" s="3">
        <v>6.5</v>
      </c>
      <c r="K2" s="3">
        <v>7</v>
      </c>
      <c r="L2" s="4">
        <v>7.5</v>
      </c>
      <c r="M2" s="4">
        <v>10</v>
      </c>
    </row>
    <row r="3" spans="1:13" ht="19.5" thickBot="1" x14ac:dyDescent="0.3">
      <c r="A3" s="30" t="s">
        <v>3</v>
      </c>
      <c r="B3" s="31">
        <v>4.5</v>
      </c>
      <c r="C3" s="10">
        <v>6</v>
      </c>
      <c r="D3" s="10">
        <v>7</v>
      </c>
      <c r="E3" s="10">
        <v>7</v>
      </c>
      <c r="F3" s="10">
        <v>7</v>
      </c>
      <c r="G3" s="10">
        <v>6.5</v>
      </c>
      <c r="H3" s="10">
        <v>5.75</v>
      </c>
      <c r="I3" s="10">
        <v>5</v>
      </c>
      <c r="J3" s="10">
        <v>4.5</v>
      </c>
      <c r="K3" s="10">
        <v>4</v>
      </c>
      <c r="L3" s="1">
        <v>3</v>
      </c>
      <c r="M3" s="1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D761-1B56-440C-882A-FE725981FF5A}">
  <dimension ref="A1:Z17"/>
  <sheetViews>
    <sheetView workbookViewId="0">
      <selection activeCell="F26" sqref="F26"/>
    </sheetView>
  </sheetViews>
  <sheetFormatPr baseColWidth="10" defaultRowHeight="15" x14ac:dyDescent="0.25"/>
  <cols>
    <col min="1" max="26" width="8.5703125" customWidth="1"/>
  </cols>
  <sheetData>
    <row r="1" spans="1:26" ht="22.5" customHeight="1" thickBot="1" x14ac:dyDescent="0.3">
      <c r="A1" s="11" t="s">
        <v>4</v>
      </c>
      <c r="B1" s="20" t="s">
        <v>13</v>
      </c>
      <c r="C1" s="21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</row>
    <row r="2" spans="1:26" s="17" customFormat="1" ht="22.5" customHeight="1" thickBot="1" x14ac:dyDescent="0.3">
      <c r="A2" s="6" t="s">
        <v>2</v>
      </c>
      <c r="B2" s="40">
        <v>1</v>
      </c>
      <c r="C2" s="41">
        <v>1</v>
      </c>
      <c r="D2" s="41">
        <v>3</v>
      </c>
      <c r="E2" s="41">
        <v>3</v>
      </c>
      <c r="F2" s="41">
        <v>5</v>
      </c>
      <c r="G2" s="41">
        <v>6</v>
      </c>
      <c r="H2" s="41">
        <v>7</v>
      </c>
      <c r="I2" s="41">
        <v>8</v>
      </c>
      <c r="J2" s="41">
        <v>8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 spans="1:26" ht="22.5" customHeight="1" x14ac:dyDescent="0.25">
      <c r="A3" s="5" t="s">
        <v>3</v>
      </c>
      <c r="B3" s="24">
        <v>1</v>
      </c>
      <c r="C3" s="25">
        <v>2</v>
      </c>
      <c r="D3" s="25">
        <v>3</v>
      </c>
      <c r="E3" s="25">
        <v>4</v>
      </c>
      <c r="F3" s="25">
        <v>4</v>
      </c>
      <c r="G3" s="25">
        <v>3</v>
      </c>
      <c r="H3" s="25">
        <v>3</v>
      </c>
      <c r="I3" s="25">
        <v>2</v>
      </c>
      <c r="J3" s="25">
        <v>1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6"/>
    </row>
    <row r="4" spans="1:26" ht="22.5" customHeight="1" x14ac:dyDescent="0.25">
      <c r="A4" s="7"/>
      <c r="B4" s="40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</row>
    <row r="5" spans="1:26" ht="22.5" customHeight="1" x14ac:dyDescent="0.25">
      <c r="A5" s="8" t="s">
        <v>10</v>
      </c>
      <c r="B5" s="40" cm="1">
        <f t="array" ref="B5">phi_0(B2)</f>
        <v>1</v>
      </c>
      <c r="C5" s="41" cm="1">
        <f t="array" ref="C5">phi_0(C2)</f>
        <v>1</v>
      </c>
      <c r="D5" s="41" cm="1">
        <f t="array" ref="D5">phi_0(D2)</f>
        <v>9</v>
      </c>
      <c r="E5" s="41" cm="1">
        <f t="array" ref="E5">phi_0(E2)</f>
        <v>9</v>
      </c>
      <c r="F5" s="41" cm="1">
        <f t="array" ref="F5">phi_0(F2)</f>
        <v>25</v>
      </c>
      <c r="G5" s="41" cm="1">
        <f t="array" ref="G5">phi_0(G2)</f>
        <v>36</v>
      </c>
      <c r="H5" s="41" cm="1">
        <f t="array" ref="H5">phi_0(H2)</f>
        <v>49</v>
      </c>
      <c r="I5" s="41" cm="1">
        <f t="array" ref="I5">phi_0(I2)</f>
        <v>64</v>
      </c>
      <c r="J5" s="41" cm="1">
        <f t="array" ref="J5">phi_0(J2)</f>
        <v>64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/>
    </row>
    <row r="6" spans="1:26" ht="22.5" customHeight="1" x14ac:dyDescent="0.25">
      <c r="A6" s="8" t="s">
        <v>5</v>
      </c>
      <c r="B6" s="40">
        <f t="shared" ref="B6:J6" si="0">B3-B4</f>
        <v>1</v>
      </c>
      <c r="C6" s="41">
        <f t="shared" si="0"/>
        <v>2</v>
      </c>
      <c r="D6" s="41">
        <f t="shared" si="0"/>
        <v>3</v>
      </c>
      <c r="E6" s="41">
        <f t="shared" si="0"/>
        <v>4</v>
      </c>
      <c r="F6" s="41">
        <f t="shared" si="0"/>
        <v>4</v>
      </c>
      <c r="G6" s="41">
        <f t="shared" si="0"/>
        <v>3</v>
      </c>
      <c r="H6" s="41">
        <f t="shared" si="0"/>
        <v>3</v>
      </c>
      <c r="I6" s="41">
        <f t="shared" si="0"/>
        <v>2</v>
      </c>
      <c r="J6" s="41">
        <f t="shared" si="0"/>
        <v>1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2"/>
    </row>
    <row r="7" spans="1:26" ht="22.5" customHeight="1" x14ac:dyDescent="0.25">
      <c r="A7" s="19" t="s">
        <v>6</v>
      </c>
      <c r="B7" s="43" cm="1">
        <f t="array" ref="B7">G1_x(B2)</f>
        <v>1.5205992500699999</v>
      </c>
      <c r="C7" s="44" cm="1">
        <f t="array" ref="C7">G1_x(C2)</f>
        <v>1.5205992500699999</v>
      </c>
      <c r="D7" s="44" cm="1">
        <f t="array" ref="D7">G1_x(D2)</f>
        <v>3.4569288360700003</v>
      </c>
      <c r="E7" s="44" cm="1">
        <f t="array" ref="E7">G1_x(E2)</f>
        <v>3.4569288360700003</v>
      </c>
      <c r="F7" s="44" cm="1">
        <f t="array" ref="F7">G1_x(F2)</f>
        <v>3.84557763807</v>
      </c>
      <c r="G7" s="44" cm="1">
        <f t="array" ref="G7">G1_x(G2)</f>
        <v>3.45952174507</v>
      </c>
      <c r="H7" s="44" cm="1">
        <f t="array" ref="H7">G1_x(H2)</f>
        <v>2.6865456560700007</v>
      </c>
      <c r="I7" s="44" cm="1">
        <f t="array" ref="I7">G1_x(I2)</f>
        <v>1.5266493710700002</v>
      </c>
      <c r="J7" s="44" cm="1">
        <f t="array" ref="J7">G1_x(J2)</f>
        <v>1.5266493710700002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5"/>
    </row>
    <row r="8" spans="1:26" ht="22.5" customHeight="1" thickBot="1" x14ac:dyDescent="0.3">
      <c r="A8" s="9" t="s">
        <v>1</v>
      </c>
      <c r="B8" s="27">
        <f t="shared" ref="B8:J8" si="1">(B7-B3)/B7</f>
        <v>0.34236453164503033</v>
      </c>
      <c r="C8" s="28">
        <f t="shared" si="1"/>
        <v>-0.31527093670993933</v>
      </c>
      <c r="D8" s="28">
        <f t="shared" si="1"/>
        <v>0.13217768075013617</v>
      </c>
      <c r="E8" s="28">
        <f t="shared" si="1"/>
        <v>-0.1570964256664851</v>
      </c>
      <c r="F8" s="28">
        <f t="shared" si="1"/>
        <v>-4.01558300114052E-2</v>
      </c>
      <c r="G8" s="28">
        <f t="shared" si="1"/>
        <v>0.13282811293926469</v>
      </c>
      <c r="H8" s="28">
        <f t="shared" si="1"/>
        <v>-0.11667560654395664</v>
      </c>
      <c r="I8" s="28">
        <f t="shared" si="1"/>
        <v>-0.31005850976654653</v>
      </c>
      <c r="J8" s="28">
        <f t="shared" si="1"/>
        <v>0.34497074511672671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</row>
    <row r="10" spans="1:26" ht="15.75" thickBot="1" x14ac:dyDescent="0.3"/>
    <row r="11" spans="1:26" ht="19.5" thickBot="1" x14ac:dyDescent="0.3">
      <c r="A11" s="11" t="s">
        <v>4</v>
      </c>
      <c r="B11" s="3">
        <v>1</v>
      </c>
      <c r="C11" s="3">
        <f>B11+1</f>
        <v>2</v>
      </c>
      <c r="D11" s="3">
        <f t="shared" ref="D11:N11" si="2">C11+1</f>
        <v>3</v>
      </c>
      <c r="E11" s="3">
        <f t="shared" si="2"/>
        <v>4</v>
      </c>
      <c r="F11" s="3">
        <f t="shared" si="2"/>
        <v>5</v>
      </c>
      <c r="G11" s="3">
        <f t="shared" si="2"/>
        <v>6</v>
      </c>
      <c r="H11" s="3">
        <f t="shared" si="2"/>
        <v>7</v>
      </c>
      <c r="I11" s="3">
        <f t="shared" si="2"/>
        <v>8</v>
      </c>
      <c r="J11" s="3">
        <f t="shared" si="2"/>
        <v>9</v>
      </c>
      <c r="K11" s="3">
        <f t="shared" si="2"/>
        <v>10</v>
      </c>
      <c r="L11" s="4">
        <f t="shared" si="2"/>
        <v>11</v>
      </c>
      <c r="M11" s="4">
        <f t="shared" si="2"/>
        <v>12</v>
      </c>
      <c r="N11" s="4">
        <f t="shared" si="2"/>
        <v>13</v>
      </c>
    </row>
    <row r="12" spans="1:26" ht="18.75" x14ac:dyDescent="0.25">
      <c r="A12" s="5" t="s">
        <v>2</v>
      </c>
      <c r="B12" s="2">
        <v>-6</v>
      </c>
      <c r="C12" s="3">
        <v>-8</v>
      </c>
      <c r="D12" s="3">
        <v>-10</v>
      </c>
      <c r="E12" s="3">
        <v>-8</v>
      </c>
      <c r="F12" s="3">
        <v>-6</v>
      </c>
      <c r="G12" s="3">
        <v>-6</v>
      </c>
      <c r="H12" s="3">
        <v>-8</v>
      </c>
      <c r="I12" s="3">
        <v>-7.5</v>
      </c>
      <c r="J12" s="3">
        <v>-6.5</v>
      </c>
      <c r="K12" s="3">
        <v>-5.5</v>
      </c>
      <c r="L12" s="3">
        <v>-5</v>
      </c>
      <c r="M12" s="3">
        <v>-4</v>
      </c>
      <c r="N12" s="4">
        <v>-3</v>
      </c>
    </row>
    <row r="13" spans="1:26" ht="19.5" thickBot="1" x14ac:dyDescent="0.3">
      <c r="A13" s="30" t="s">
        <v>3</v>
      </c>
      <c r="B13" s="31">
        <v>3</v>
      </c>
      <c r="C13" s="10">
        <v>4.5</v>
      </c>
      <c r="D13" s="10">
        <v>5</v>
      </c>
      <c r="E13" s="10">
        <v>2</v>
      </c>
      <c r="F13" s="10">
        <v>1</v>
      </c>
      <c r="G13" s="10">
        <v>-2</v>
      </c>
      <c r="H13" s="10">
        <v>-4</v>
      </c>
      <c r="I13" s="10">
        <v>-5</v>
      </c>
      <c r="J13" s="10">
        <v>-5.5</v>
      </c>
      <c r="K13" s="10">
        <v>-2</v>
      </c>
      <c r="L13" s="10">
        <v>-7</v>
      </c>
      <c r="M13" s="10">
        <v>-5</v>
      </c>
      <c r="N13" s="1">
        <v>-1</v>
      </c>
    </row>
    <row r="15" spans="1:26" ht="15.75" thickBot="1" x14ac:dyDescent="0.3"/>
    <row r="16" spans="1:26" ht="15.75" thickBot="1" x14ac:dyDescent="0.3">
      <c r="A16" s="54" t="s">
        <v>18</v>
      </c>
      <c r="B16" s="59" t="s">
        <v>10</v>
      </c>
    </row>
    <row r="17" spans="1:11" ht="15.75" thickBot="1" x14ac:dyDescent="0.3">
      <c r="A17" s="55" t="s">
        <v>10</v>
      </c>
      <c r="B17" s="66">
        <f>SUMPRODUCT(B5:Z5,B5:Z5)</f>
        <v>12678</v>
      </c>
      <c r="D17" s="59" t="s">
        <v>19</v>
      </c>
      <c r="E17" s="23">
        <f>SUMPRODUCT(B6:Z6,B5:Z5)</f>
        <v>613</v>
      </c>
      <c r="G17" s="12" t="s">
        <v>15</v>
      </c>
      <c r="H17" s="71">
        <f>E17/B17</f>
        <v>4.835147499605616E-2</v>
      </c>
      <c r="I17" s="71"/>
      <c r="J17" s="72"/>
      <c r="K17" s="65"/>
    </row>
  </sheetData>
  <mergeCells count="1">
    <mergeCell ref="H17:J17"/>
  </mergeCells>
  <pageMargins left="0.7" right="0.7" top="0.75" bottom="0.75" header="0.3" footer="0.3"/>
  <pageSetup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7BA8-9ABE-49AD-ACE7-41284724C4A1}">
  <dimension ref="A1:Z19"/>
  <sheetViews>
    <sheetView tabSelected="1" workbookViewId="0">
      <selection activeCell="L18" sqref="L18:L19"/>
    </sheetView>
  </sheetViews>
  <sheetFormatPr baseColWidth="10" defaultRowHeight="15" x14ac:dyDescent="0.25"/>
  <cols>
    <col min="1" max="26" width="8.5703125" customWidth="1"/>
  </cols>
  <sheetData>
    <row r="1" spans="1:26" ht="22.5" customHeight="1" thickBot="1" x14ac:dyDescent="0.3">
      <c r="A1" s="11" t="s">
        <v>4</v>
      </c>
      <c r="B1" s="20" t="s">
        <v>13</v>
      </c>
      <c r="C1" s="21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</row>
    <row r="2" spans="1:26" s="17" customFormat="1" ht="22.5" customHeight="1" thickBot="1" x14ac:dyDescent="0.3">
      <c r="A2" s="6" t="s">
        <v>2</v>
      </c>
      <c r="B2" s="40">
        <v>1</v>
      </c>
      <c r="C2" s="41">
        <v>1</v>
      </c>
      <c r="D2" s="41">
        <v>3</v>
      </c>
      <c r="E2" s="41">
        <v>3</v>
      </c>
      <c r="F2" s="41">
        <v>5</v>
      </c>
      <c r="G2" s="41">
        <v>6</v>
      </c>
      <c r="H2" s="41">
        <v>7</v>
      </c>
      <c r="I2" s="41">
        <v>8</v>
      </c>
      <c r="J2" s="41">
        <v>8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 spans="1:26" ht="22.5" customHeight="1" x14ac:dyDescent="0.25">
      <c r="A3" s="5" t="s">
        <v>3</v>
      </c>
      <c r="B3" s="24">
        <v>1</v>
      </c>
      <c r="C3" s="25">
        <v>2</v>
      </c>
      <c r="D3" s="25">
        <v>3</v>
      </c>
      <c r="E3" s="25">
        <v>4</v>
      </c>
      <c r="F3" s="25">
        <v>4</v>
      </c>
      <c r="G3" s="25">
        <v>3</v>
      </c>
      <c r="H3" s="25">
        <v>3</v>
      </c>
      <c r="I3" s="25">
        <v>2</v>
      </c>
      <c r="J3" s="25">
        <v>1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6"/>
    </row>
    <row r="4" spans="1:26" ht="22.5" customHeight="1" x14ac:dyDescent="0.25">
      <c r="A4" s="7"/>
      <c r="B4" s="40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</row>
    <row r="5" spans="1:26" ht="22.5" customHeight="1" x14ac:dyDescent="0.25">
      <c r="A5" s="8" t="s">
        <v>12</v>
      </c>
      <c r="B5" s="40" cm="1">
        <f t="array" ref="B5">phi_0(B2)</f>
        <v>1</v>
      </c>
      <c r="C5" s="41" cm="1">
        <f t="array" ref="C5">phi_0(C2)</f>
        <v>1</v>
      </c>
      <c r="D5" s="41" cm="1">
        <f t="array" ref="D5">phi_0(D2)</f>
        <v>9</v>
      </c>
      <c r="E5" s="41" cm="1">
        <f t="array" ref="E5">phi_0(E2)</f>
        <v>9</v>
      </c>
      <c r="F5" s="41" cm="1">
        <f t="array" ref="F5">phi_0(F2)</f>
        <v>25</v>
      </c>
      <c r="G5" s="41" cm="1">
        <f t="array" ref="G5">phi_0(G2)</f>
        <v>36</v>
      </c>
      <c r="H5" s="41" cm="1">
        <f t="array" ref="H5">phi_0(H2)</f>
        <v>49</v>
      </c>
      <c r="I5" s="41" cm="1">
        <f t="array" ref="I5">phi_0(I2)</f>
        <v>64</v>
      </c>
      <c r="J5" s="41" cm="1">
        <f t="array" ref="J5">phi_0(J2)</f>
        <v>64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/>
    </row>
    <row r="6" spans="1:26" ht="22.5" customHeight="1" x14ac:dyDescent="0.25">
      <c r="A6" s="8" t="s">
        <v>11</v>
      </c>
      <c r="B6" s="40" cm="1">
        <f t="array" ref="B6">phi_1(B2)</f>
        <v>1</v>
      </c>
      <c r="C6" s="41" cm="1">
        <f t="array" ref="C6">phi_1(C2)</f>
        <v>1</v>
      </c>
      <c r="D6" s="41" cm="1">
        <f t="array" ref="D6">phi_1(D2)</f>
        <v>3</v>
      </c>
      <c r="E6" s="41" cm="1">
        <f t="array" ref="E6">phi_1(E2)</f>
        <v>3</v>
      </c>
      <c r="F6" s="41" cm="1">
        <f t="array" ref="F6">phi_1(F2)</f>
        <v>5</v>
      </c>
      <c r="G6" s="41" cm="1">
        <f t="array" ref="G6">phi_1(G2)</f>
        <v>6</v>
      </c>
      <c r="H6" s="41" cm="1">
        <f t="array" ref="H6">phi_1(H2)</f>
        <v>7</v>
      </c>
      <c r="I6" s="41" cm="1">
        <f t="array" ref="I6">phi_1(I2)</f>
        <v>8</v>
      </c>
      <c r="J6" s="41" cm="1">
        <f t="array" ref="J6">phi_1(J2)</f>
        <v>8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2"/>
    </row>
    <row r="7" spans="1:26" ht="22.5" customHeight="1" x14ac:dyDescent="0.25">
      <c r="A7" s="8" t="s">
        <v>5</v>
      </c>
      <c r="B7" s="40">
        <f t="shared" ref="B7:J7" si="0">B3-B4</f>
        <v>1</v>
      </c>
      <c r="C7" s="41">
        <f t="shared" si="0"/>
        <v>2</v>
      </c>
      <c r="D7" s="41">
        <f t="shared" si="0"/>
        <v>3</v>
      </c>
      <c r="E7" s="41">
        <f t="shared" si="0"/>
        <v>4</v>
      </c>
      <c r="F7" s="41">
        <f t="shared" si="0"/>
        <v>4</v>
      </c>
      <c r="G7" s="41">
        <f t="shared" si="0"/>
        <v>3</v>
      </c>
      <c r="H7" s="41">
        <f t="shared" si="0"/>
        <v>3</v>
      </c>
      <c r="I7" s="41">
        <f t="shared" si="0"/>
        <v>2</v>
      </c>
      <c r="J7" s="41">
        <f t="shared" si="0"/>
        <v>1</v>
      </c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2"/>
    </row>
    <row r="8" spans="1:26" ht="22.5" customHeight="1" x14ac:dyDescent="0.25">
      <c r="A8" s="19" t="s">
        <v>6</v>
      </c>
      <c r="B8" s="43" cm="1">
        <f t="array" ref="B8">G1_x(B2)</f>
        <v>1.5205992500699999</v>
      </c>
      <c r="C8" s="44" cm="1">
        <f t="array" ref="C8">G1_x(C2)</f>
        <v>1.5205992500699999</v>
      </c>
      <c r="D8" s="44" cm="1">
        <f t="array" ref="D8">G1_x(D2)</f>
        <v>3.4569288360700003</v>
      </c>
      <c r="E8" s="44" cm="1">
        <f t="array" ref="E8">G1_x(E2)</f>
        <v>3.4569288360700003</v>
      </c>
      <c r="F8" s="44" cm="1">
        <f t="array" ref="F8">G1_x(F2)</f>
        <v>3.84557763807</v>
      </c>
      <c r="G8" s="44" cm="1">
        <f t="array" ref="G8">G1_x(G2)</f>
        <v>3.45952174507</v>
      </c>
      <c r="H8" s="44" cm="1">
        <f t="array" ref="H8">G1_x(H2)</f>
        <v>2.6865456560700007</v>
      </c>
      <c r="I8" s="44" cm="1">
        <f t="array" ref="I8">G1_x(I2)</f>
        <v>1.5266493710700002</v>
      </c>
      <c r="J8" s="44" cm="1">
        <f t="array" ref="J8">G1_x(J2)</f>
        <v>1.5266493710700002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5"/>
    </row>
    <row r="9" spans="1:26" ht="22.5" customHeight="1" thickBot="1" x14ac:dyDescent="0.3">
      <c r="A9" s="9" t="s">
        <v>1</v>
      </c>
      <c r="B9" s="27">
        <f t="shared" ref="B9:J9" si="1">(B8-B3)/B8</f>
        <v>0.34236453164503033</v>
      </c>
      <c r="C9" s="28">
        <f t="shared" si="1"/>
        <v>-0.31527093670993933</v>
      </c>
      <c r="D9" s="28">
        <f t="shared" si="1"/>
        <v>0.13217768075013617</v>
      </c>
      <c r="E9" s="28">
        <f t="shared" si="1"/>
        <v>-0.1570964256664851</v>
      </c>
      <c r="F9" s="28">
        <f t="shared" si="1"/>
        <v>-4.01558300114052E-2</v>
      </c>
      <c r="G9" s="28">
        <f t="shared" si="1"/>
        <v>0.13282811293926469</v>
      </c>
      <c r="H9" s="28">
        <f t="shared" si="1"/>
        <v>-0.11667560654395664</v>
      </c>
      <c r="I9" s="28">
        <f t="shared" si="1"/>
        <v>-0.31005850976654653</v>
      </c>
      <c r="J9" s="28">
        <f t="shared" si="1"/>
        <v>0.34497074511672671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</row>
    <row r="11" spans="1:26" ht="15.75" thickBot="1" x14ac:dyDescent="0.3"/>
    <row r="12" spans="1:26" ht="19.5" thickBot="1" x14ac:dyDescent="0.3">
      <c r="A12" s="11" t="s">
        <v>4</v>
      </c>
      <c r="B12" s="3">
        <v>1</v>
      </c>
      <c r="C12" s="3">
        <f>B12+1</f>
        <v>2</v>
      </c>
      <c r="D12" s="3">
        <f t="shared" ref="D12:N12" si="2">C12+1</f>
        <v>3</v>
      </c>
      <c r="E12" s="3">
        <f t="shared" si="2"/>
        <v>4</v>
      </c>
      <c r="F12" s="3">
        <f t="shared" si="2"/>
        <v>5</v>
      </c>
      <c r="G12" s="3">
        <f t="shared" si="2"/>
        <v>6</v>
      </c>
      <c r="H12" s="3">
        <f t="shared" si="2"/>
        <v>7</v>
      </c>
      <c r="I12" s="3">
        <f t="shared" si="2"/>
        <v>8</v>
      </c>
      <c r="J12" s="3">
        <f t="shared" si="2"/>
        <v>9</v>
      </c>
      <c r="K12" s="3">
        <f t="shared" si="2"/>
        <v>10</v>
      </c>
      <c r="L12" s="4">
        <f t="shared" si="2"/>
        <v>11</v>
      </c>
      <c r="M12" s="4">
        <f t="shared" si="2"/>
        <v>12</v>
      </c>
      <c r="N12" s="4">
        <f t="shared" si="2"/>
        <v>13</v>
      </c>
    </row>
    <row r="13" spans="1:26" ht="18.75" x14ac:dyDescent="0.25">
      <c r="A13" s="5" t="s">
        <v>2</v>
      </c>
      <c r="B13" s="2">
        <v>-6</v>
      </c>
      <c r="C13" s="3">
        <v>-8</v>
      </c>
      <c r="D13" s="3">
        <v>-10</v>
      </c>
      <c r="E13" s="3">
        <v>-8</v>
      </c>
      <c r="F13" s="3">
        <v>-6</v>
      </c>
      <c r="G13" s="3">
        <v>-6</v>
      </c>
      <c r="H13" s="3">
        <v>-8</v>
      </c>
      <c r="I13" s="3">
        <v>-7.5</v>
      </c>
      <c r="J13" s="3">
        <v>-6.5</v>
      </c>
      <c r="K13" s="3">
        <v>-5.5</v>
      </c>
      <c r="L13" s="3">
        <v>-5</v>
      </c>
      <c r="M13" s="3">
        <v>-4</v>
      </c>
      <c r="N13" s="4">
        <v>-3</v>
      </c>
    </row>
    <row r="14" spans="1:26" ht="19.5" thickBot="1" x14ac:dyDescent="0.3">
      <c r="A14" s="30" t="s">
        <v>3</v>
      </c>
      <c r="B14" s="31">
        <v>3</v>
      </c>
      <c r="C14" s="10">
        <v>4.5</v>
      </c>
      <c r="D14" s="10">
        <v>5</v>
      </c>
      <c r="E14" s="10">
        <v>2</v>
      </c>
      <c r="F14" s="10">
        <v>1</v>
      </c>
      <c r="G14" s="10">
        <v>-2</v>
      </c>
      <c r="H14" s="10">
        <v>-4</v>
      </c>
      <c r="I14" s="10">
        <v>-5</v>
      </c>
      <c r="J14" s="10">
        <v>-5.5</v>
      </c>
      <c r="K14" s="10">
        <v>-2</v>
      </c>
      <c r="L14" s="10">
        <v>-7</v>
      </c>
      <c r="M14" s="10">
        <v>-5</v>
      </c>
      <c r="N14" s="1">
        <v>-1</v>
      </c>
    </row>
    <row r="16" spans="1:26" ht="15.75" thickBot="1" x14ac:dyDescent="0.3"/>
    <row r="17" spans="1:12" ht="15.75" thickBot="1" x14ac:dyDescent="0.3">
      <c r="A17" s="54" t="s">
        <v>18</v>
      </c>
      <c r="B17" s="59" t="s">
        <v>12</v>
      </c>
      <c r="C17" s="61" t="s">
        <v>11</v>
      </c>
    </row>
    <row r="18" spans="1:12" x14ac:dyDescent="0.25">
      <c r="A18" s="7" t="s">
        <v>12</v>
      </c>
      <c r="B18" s="56">
        <f>SUMPRODUCT(B5:Z5,B5:Z5)</f>
        <v>12678</v>
      </c>
      <c r="C18" s="58">
        <f>SUMPRODUCT(B5:Z5,B6:Z6)</f>
        <v>1764</v>
      </c>
      <c r="E18" s="47" t="s">
        <v>19</v>
      </c>
      <c r="F18" s="14">
        <f>SUMPRODUCT(B7:Z7,B5:Z5)</f>
        <v>613</v>
      </c>
      <c r="H18" s="62" t="s">
        <v>15</v>
      </c>
      <c r="I18" s="73">
        <f>L18</f>
        <v>-0.19213957344185684</v>
      </c>
      <c r="J18" s="73"/>
      <c r="K18" s="74"/>
      <c r="L18" s="68" cm="1">
        <f t="array" ref="L18:L19">MMULT(MINVERSE(B18:C19),F18:F19)</f>
        <v>-0.19213957344185684</v>
      </c>
    </row>
    <row r="19" spans="1:12" ht="15.75" thickBot="1" x14ac:dyDescent="0.3">
      <c r="A19" s="55" t="s">
        <v>11</v>
      </c>
      <c r="B19" s="36">
        <f>SUMPRODUCT(B6:Z6,B5:Z5)</f>
        <v>1764</v>
      </c>
      <c r="C19" s="50">
        <f>SUMPRODUCT(B6:Z6,B6:Z6)</f>
        <v>258</v>
      </c>
      <c r="E19" s="52" t="s">
        <v>20</v>
      </c>
      <c r="F19" s="18">
        <f>SUMPRODUCT(B7:Z7,B6:Z6)</f>
        <v>107</v>
      </c>
      <c r="H19" s="64" t="s">
        <v>16</v>
      </c>
      <c r="I19" s="75">
        <f>L19</f>
        <v>1.7284271610520756</v>
      </c>
      <c r="J19" s="75"/>
      <c r="K19" s="76"/>
      <c r="L19" s="67">
        <v>1.7284271610520756</v>
      </c>
    </row>
  </sheetData>
  <mergeCells count="2">
    <mergeCell ref="I18:K18"/>
    <mergeCell ref="I19:K19"/>
  </mergeCells>
  <pageMargins left="0.7" right="0.7" top="0.75" bottom="0.75" header="0.3" footer="0.3"/>
  <pageSetup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9CCF-646E-4279-B94D-CE1DDA542901}">
  <dimension ref="A1:Z21"/>
  <sheetViews>
    <sheetView workbookViewId="0">
      <selection activeCell="Q34" sqref="Q34"/>
    </sheetView>
  </sheetViews>
  <sheetFormatPr baseColWidth="10" defaultRowHeight="15" x14ac:dyDescent="0.25"/>
  <cols>
    <col min="1" max="26" width="8.5703125" customWidth="1"/>
  </cols>
  <sheetData>
    <row r="1" spans="1:26" ht="22.5" customHeight="1" thickBot="1" x14ac:dyDescent="0.3">
      <c r="A1" s="11" t="s">
        <v>4</v>
      </c>
      <c r="B1" s="20" t="s">
        <v>13</v>
      </c>
      <c r="C1" s="21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</row>
    <row r="2" spans="1:26" s="17" customFormat="1" ht="22.5" customHeight="1" thickBot="1" x14ac:dyDescent="0.3">
      <c r="A2" s="6" t="s">
        <v>2</v>
      </c>
      <c r="B2" s="40">
        <v>1</v>
      </c>
      <c r="C2" s="41">
        <v>1</v>
      </c>
      <c r="D2" s="41">
        <v>3</v>
      </c>
      <c r="E2" s="41">
        <v>3</v>
      </c>
      <c r="F2" s="41">
        <v>5</v>
      </c>
      <c r="G2" s="41">
        <v>6</v>
      </c>
      <c r="H2" s="41">
        <v>7</v>
      </c>
      <c r="I2" s="41">
        <v>8</v>
      </c>
      <c r="J2" s="41">
        <v>8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 spans="1:26" ht="22.5" customHeight="1" x14ac:dyDescent="0.25">
      <c r="A3" s="5" t="s">
        <v>3</v>
      </c>
      <c r="B3" s="24">
        <v>1</v>
      </c>
      <c r="C3" s="25">
        <v>2</v>
      </c>
      <c r="D3" s="25">
        <v>3</v>
      </c>
      <c r="E3" s="25">
        <v>4</v>
      </c>
      <c r="F3" s="25">
        <v>4</v>
      </c>
      <c r="G3" s="25">
        <v>3</v>
      </c>
      <c r="H3" s="25">
        <v>3</v>
      </c>
      <c r="I3" s="25">
        <v>2</v>
      </c>
      <c r="J3" s="25">
        <v>1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6"/>
    </row>
    <row r="4" spans="1:26" ht="22.5" customHeight="1" x14ac:dyDescent="0.25">
      <c r="A4" s="7"/>
      <c r="B4" s="40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</row>
    <row r="5" spans="1:26" ht="22.5" customHeight="1" x14ac:dyDescent="0.25">
      <c r="A5" s="8" t="s">
        <v>12</v>
      </c>
      <c r="B5" s="40" cm="1">
        <f t="array" ref="B5">phi_0(B2)</f>
        <v>1</v>
      </c>
      <c r="C5" s="41" cm="1">
        <f t="array" ref="C5">phi_0(C2)</f>
        <v>1</v>
      </c>
      <c r="D5" s="41" cm="1">
        <f t="array" ref="D5">phi_0(D2)</f>
        <v>9</v>
      </c>
      <c r="E5" s="41" cm="1">
        <f t="array" ref="E5">phi_0(E2)</f>
        <v>9</v>
      </c>
      <c r="F5" s="41" cm="1">
        <f t="array" ref="F5">phi_0(F2)</f>
        <v>25</v>
      </c>
      <c r="G5" s="41" cm="1">
        <f t="array" ref="G5">phi_0(G2)</f>
        <v>36</v>
      </c>
      <c r="H5" s="41" cm="1">
        <f t="array" ref="H5">phi_0(H2)</f>
        <v>49</v>
      </c>
      <c r="I5" s="41" cm="1">
        <f t="array" ref="I5">phi_0(I2)</f>
        <v>64</v>
      </c>
      <c r="J5" s="41" cm="1">
        <f t="array" ref="J5">phi_0(J2)</f>
        <v>64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/>
    </row>
    <row r="6" spans="1:26" ht="22.5" customHeight="1" x14ac:dyDescent="0.25">
      <c r="A6" s="8" t="s">
        <v>11</v>
      </c>
      <c r="B6" s="40" cm="1">
        <f t="array" ref="B6">phi_1(B2)</f>
        <v>1</v>
      </c>
      <c r="C6" s="41" cm="1">
        <f t="array" ref="C6">phi_1(C2)</f>
        <v>1</v>
      </c>
      <c r="D6" s="41" cm="1">
        <f t="array" ref="D6">phi_1(D2)</f>
        <v>3</v>
      </c>
      <c r="E6" s="41" cm="1">
        <f t="array" ref="E6">phi_1(E2)</f>
        <v>3</v>
      </c>
      <c r="F6" s="41" cm="1">
        <f t="array" ref="F6">phi_1(F2)</f>
        <v>5</v>
      </c>
      <c r="G6" s="41" cm="1">
        <f t="array" ref="G6">phi_1(G2)</f>
        <v>6</v>
      </c>
      <c r="H6" s="41" cm="1">
        <f t="array" ref="H6">phi_1(H2)</f>
        <v>7</v>
      </c>
      <c r="I6" s="41" cm="1">
        <f t="array" ref="I6">phi_1(I2)</f>
        <v>8</v>
      </c>
      <c r="J6" s="41" cm="1">
        <f t="array" ref="J6">phi_1(J2)</f>
        <v>8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2"/>
    </row>
    <row r="7" spans="1:26" ht="22.5" customHeight="1" x14ac:dyDescent="0.25">
      <c r="A7" s="8" t="s">
        <v>14</v>
      </c>
      <c r="B7" s="40" cm="1">
        <f t="array" ref="B7">phi_2(B2)</f>
        <v>1</v>
      </c>
      <c r="C7" s="41" cm="1">
        <f t="array" ref="C7">phi_2(C2)</f>
        <v>1</v>
      </c>
      <c r="D7" s="41" cm="1">
        <f t="array" ref="D7">phi_2(D2)</f>
        <v>1</v>
      </c>
      <c r="E7" s="41" cm="1">
        <f t="array" ref="E7">phi_2(E2)</f>
        <v>1</v>
      </c>
      <c r="F7" s="41" cm="1">
        <f t="array" ref="F7">phi_2(F2)</f>
        <v>1</v>
      </c>
      <c r="G7" s="41" cm="1">
        <f t="array" ref="G7">phi_2(G2)</f>
        <v>1</v>
      </c>
      <c r="H7" s="41" cm="1">
        <f t="array" ref="H7">phi_2(H2)</f>
        <v>1</v>
      </c>
      <c r="I7" s="41" cm="1">
        <f t="array" ref="I7">phi_2(I2)</f>
        <v>1</v>
      </c>
      <c r="J7" s="41" cm="1">
        <f t="array" ref="J7">phi_2(J2)</f>
        <v>1</v>
      </c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2"/>
    </row>
    <row r="8" spans="1:26" ht="22.5" customHeight="1" x14ac:dyDescent="0.25">
      <c r="A8" s="8" t="s">
        <v>5</v>
      </c>
      <c r="B8" s="40">
        <f>B3-B4</f>
        <v>1</v>
      </c>
      <c r="C8" s="41">
        <f t="shared" ref="C8:J8" si="0">C3-C4</f>
        <v>2</v>
      </c>
      <c r="D8" s="41">
        <f t="shared" si="0"/>
        <v>3</v>
      </c>
      <c r="E8" s="41">
        <f t="shared" si="0"/>
        <v>4</v>
      </c>
      <c r="F8" s="41">
        <f t="shared" si="0"/>
        <v>4</v>
      </c>
      <c r="G8" s="41">
        <f t="shared" si="0"/>
        <v>3</v>
      </c>
      <c r="H8" s="41">
        <f t="shared" si="0"/>
        <v>3</v>
      </c>
      <c r="I8" s="41">
        <f t="shared" si="0"/>
        <v>2</v>
      </c>
      <c r="J8" s="41">
        <f t="shared" si="0"/>
        <v>1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1:26" ht="22.5" customHeight="1" x14ac:dyDescent="0.25">
      <c r="A9" s="19" t="s">
        <v>6</v>
      </c>
      <c r="B9" s="43" cm="1">
        <f t="array" ref="B9">G1_x(B2)</f>
        <v>1.5205992500699999</v>
      </c>
      <c r="C9" s="44" cm="1">
        <f t="array" ref="C9">G1_x(C2)</f>
        <v>1.5205992500699999</v>
      </c>
      <c r="D9" s="44" cm="1">
        <f t="array" ref="D9">G1_x(D2)</f>
        <v>3.4569288360700003</v>
      </c>
      <c r="E9" s="44" cm="1">
        <f t="array" ref="E9">G1_x(E2)</f>
        <v>3.4569288360700003</v>
      </c>
      <c r="F9" s="44" cm="1">
        <f t="array" ref="F9">G1_x(F2)</f>
        <v>3.84557763807</v>
      </c>
      <c r="G9" s="44" cm="1">
        <f t="array" ref="G9">G1_x(G2)</f>
        <v>3.45952174507</v>
      </c>
      <c r="H9" s="44" cm="1">
        <f t="array" ref="H9">G1_x(H2)</f>
        <v>2.6865456560700007</v>
      </c>
      <c r="I9" s="44" cm="1">
        <f t="array" ref="I9">G1_x(I2)</f>
        <v>1.5266493710700002</v>
      </c>
      <c r="J9" s="44" cm="1">
        <f t="array" ref="J9">G1_x(J2)</f>
        <v>1.5266493710700002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5"/>
    </row>
    <row r="10" spans="1:26" ht="22.5" customHeight="1" thickBot="1" x14ac:dyDescent="0.3">
      <c r="A10" s="9" t="s">
        <v>1</v>
      </c>
      <c r="B10" s="27">
        <f>(B9-B3)/B9</f>
        <v>0.34236453164503033</v>
      </c>
      <c r="C10" s="28">
        <f t="shared" ref="C10:J10" si="1">(C9-C3)/C9</f>
        <v>-0.31527093670993933</v>
      </c>
      <c r="D10" s="28">
        <f t="shared" si="1"/>
        <v>0.13217768075013617</v>
      </c>
      <c r="E10" s="28">
        <f t="shared" si="1"/>
        <v>-0.1570964256664851</v>
      </c>
      <c r="F10" s="28">
        <f t="shared" si="1"/>
        <v>-4.01558300114052E-2</v>
      </c>
      <c r="G10" s="28">
        <f t="shared" si="1"/>
        <v>0.13282811293926469</v>
      </c>
      <c r="H10" s="28">
        <f t="shared" si="1"/>
        <v>-0.11667560654395664</v>
      </c>
      <c r="I10" s="28">
        <f t="shared" si="1"/>
        <v>-0.31005850976654653</v>
      </c>
      <c r="J10" s="28">
        <f t="shared" si="1"/>
        <v>0.34497074511672671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  <row r="12" spans="1:26" ht="15.75" thickBot="1" x14ac:dyDescent="0.3"/>
    <row r="13" spans="1:26" ht="19.5" thickBot="1" x14ac:dyDescent="0.3">
      <c r="A13" s="11" t="s">
        <v>4</v>
      </c>
      <c r="B13" s="3">
        <v>1</v>
      </c>
      <c r="C13" s="3">
        <f>B13+1</f>
        <v>2</v>
      </c>
      <c r="D13" s="3">
        <f t="shared" ref="D13:N13" si="2">C13+1</f>
        <v>3</v>
      </c>
      <c r="E13" s="3">
        <f t="shared" si="2"/>
        <v>4</v>
      </c>
      <c r="F13" s="3">
        <f t="shared" si="2"/>
        <v>5</v>
      </c>
      <c r="G13" s="3">
        <f t="shared" si="2"/>
        <v>6</v>
      </c>
      <c r="H13" s="3">
        <f t="shared" si="2"/>
        <v>7</v>
      </c>
      <c r="I13" s="3">
        <f t="shared" si="2"/>
        <v>8</v>
      </c>
      <c r="J13" s="3">
        <f t="shared" si="2"/>
        <v>9</v>
      </c>
      <c r="K13" s="3">
        <f t="shared" si="2"/>
        <v>10</v>
      </c>
      <c r="L13" s="4">
        <f t="shared" si="2"/>
        <v>11</v>
      </c>
      <c r="M13" s="4">
        <f t="shared" si="2"/>
        <v>12</v>
      </c>
      <c r="N13" s="4">
        <f t="shared" si="2"/>
        <v>13</v>
      </c>
    </row>
    <row r="14" spans="1:26" ht="18.75" x14ac:dyDescent="0.25">
      <c r="A14" s="5" t="s">
        <v>2</v>
      </c>
      <c r="B14" s="2">
        <v>-6</v>
      </c>
      <c r="C14" s="3">
        <v>-8</v>
      </c>
      <c r="D14" s="3">
        <v>-10</v>
      </c>
      <c r="E14" s="3">
        <v>-8</v>
      </c>
      <c r="F14" s="3">
        <v>-6</v>
      </c>
      <c r="G14" s="3">
        <v>-6</v>
      </c>
      <c r="H14" s="3">
        <v>-8</v>
      </c>
      <c r="I14" s="3">
        <v>-7.5</v>
      </c>
      <c r="J14" s="3">
        <v>-6.5</v>
      </c>
      <c r="K14" s="3">
        <v>-5.5</v>
      </c>
      <c r="L14" s="3">
        <v>-5</v>
      </c>
      <c r="M14" s="3">
        <v>-4</v>
      </c>
      <c r="N14" s="4">
        <v>-3</v>
      </c>
    </row>
    <row r="15" spans="1:26" ht="19.5" thickBot="1" x14ac:dyDescent="0.3">
      <c r="A15" s="30" t="s">
        <v>3</v>
      </c>
      <c r="B15" s="31">
        <v>3</v>
      </c>
      <c r="C15" s="10">
        <v>4.5</v>
      </c>
      <c r="D15" s="10">
        <v>5</v>
      </c>
      <c r="E15" s="10">
        <v>2</v>
      </c>
      <c r="F15" s="10">
        <v>1</v>
      </c>
      <c r="G15" s="10">
        <v>-2</v>
      </c>
      <c r="H15" s="10">
        <v>-4</v>
      </c>
      <c r="I15" s="10">
        <v>-5</v>
      </c>
      <c r="J15" s="10">
        <v>-5.5</v>
      </c>
      <c r="K15" s="10">
        <v>-2</v>
      </c>
      <c r="L15" s="10">
        <v>-7</v>
      </c>
      <c r="M15" s="10">
        <v>-5</v>
      </c>
      <c r="N15" s="1">
        <v>-1</v>
      </c>
    </row>
    <row r="17" spans="1:13" ht="15.75" thickBot="1" x14ac:dyDescent="0.3"/>
    <row r="18" spans="1:13" ht="15.75" thickBot="1" x14ac:dyDescent="0.3">
      <c r="A18" s="54" t="s">
        <v>18</v>
      </c>
      <c r="B18" s="59" t="s">
        <v>12</v>
      </c>
      <c r="C18" s="60" t="s">
        <v>11</v>
      </c>
      <c r="D18" s="61" t="s">
        <v>14</v>
      </c>
    </row>
    <row r="19" spans="1:13" x14ac:dyDescent="0.25">
      <c r="A19" s="7" t="s">
        <v>12</v>
      </c>
      <c r="B19" s="56">
        <f>SUMPRODUCT(B5:Z5,B5:Z5)</f>
        <v>12678</v>
      </c>
      <c r="C19" s="57">
        <f>SUMPRODUCT(B5:Z5,B6:Z6)</f>
        <v>1764</v>
      </c>
      <c r="D19" s="58">
        <f>SUMPRODUCT(B5:Z5,B7:Z7)</f>
        <v>258</v>
      </c>
      <c r="F19" s="47" t="s">
        <v>19</v>
      </c>
      <c r="G19" s="14">
        <f>SUMPRODUCT(B8:Z8,B5:Z5)</f>
        <v>613</v>
      </c>
      <c r="I19" s="62" t="s">
        <v>15</v>
      </c>
      <c r="J19" s="74">
        <f>M19</f>
        <v>-0.19346009795447938</v>
      </c>
      <c r="K19" s="77"/>
      <c r="L19" s="78"/>
      <c r="M19" s="68" cm="1">
        <f t="array" ref="M19:M21">MMULT(MINVERSE(B19:D21),G19:G21)</f>
        <v>-0.19346009795447938</v>
      </c>
    </row>
    <row r="20" spans="1:13" x14ac:dyDescent="0.25">
      <c r="A20" s="7" t="s">
        <v>11</v>
      </c>
      <c r="B20" s="53">
        <f>SUMPRODUCT(B6:Z6,B5:Z5)</f>
        <v>1764</v>
      </c>
      <c r="C20" s="46">
        <f>SUMPRODUCT(B6:Z6,B6:Z6)</f>
        <v>258</v>
      </c>
      <c r="D20" s="48">
        <f>SUMPRODUCT(B6:Z6,B7:Z7)</f>
        <v>42</v>
      </c>
      <c r="F20" s="51" t="s">
        <v>20</v>
      </c>
      <c r="G20" s="16">
        <f>SUMPRODUCT(B8:Z8,B6:Z6)</f>
        <v>107</v>
      </c>
      <c r="I20" s="63" t="s">
        <v>16</v>
      </c>
      <c r="J20" s="79">
        <f>M20</f>
        <v>1.7420051858254109</v>
      </c>
      <c r="K20" s="80"/>
      <c r="L20" s="81"/>
      <c r="M20" s="69">
        <v>1.7420051858254109</v>
      </c>
    </row>
    <row r="21" spans="1:13" ht="15.75" thickBot="1" x14ac:dyDescent="0.3">
      <c r="A21" s="55" t="s">
        <v>14</v>
      </c>
      <c r="B21" s="36">
        <f>SUMPRODUCT(B7:Z7,B5:Z5)</f>
        <v>258</v>
      </c>
      <c r="C21" s="49">
        <f>SUMPRODUCT(B7:Z7,B6:Z6)</f>
        <v>42</v>
      </c>
      <c r="D21" s="50">
        <f>SUMPRODUCT(B7:Z7,B7:Z7)</f>
        <v>9</v>
      </c>
      <c r="F21" s="52" t="s">
        <v>21</v>
      </c>
      <c r="G21" s="18">
        <f>SUMPRODUCT(B8:Z8,B7:Z7)</f>
        <v>23</v>
      </c>
      <c r="I21" s="64" t="s">
        <v>17</v>
      </c>
      <c r="J21" s="76">
        <f>M21</f>
        <v>-2.794583693460595E-2</v>
      </c>
      <c r="K21" s="82"/>
      <c r="L21" s="83"/>
      <c r="M21" s="70">
        <v>-2.794583693460595E-2</v>
      </c>
    </row>
  </sheetData>
  <mergeCells count="3">
    <mergeCell ref="J19:L19"/>
    <mergeCell ref="J20:L20"/>
    <mergeCell ref="J21:L21"/>
  </mergeCells>
  <pageMargins left="0.7" right="0.7" top="0.75" bottom="0.75" header="0.3" footer="0.3"/>
  <pageSetup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ABF4-EED9-4D43-92D1-A36B1F6A5A6F}">
  <dimension ref="A1:I16"/>
  <sheetViews>
    <sheetView workbookViewId="0">
      <selection activeCell="B5" sqref="B5"/>
    </sheetView>
  </sheetViews>
  <sheetFormatPr baseColWidth="10" defaultRowHeight="15" x14ac:dyDescent="0.25"/>
  <sheetData>
    <row r="1" spans="1:9" ht="15.75" thickBot="1" x14ac:dyDescent="0.3">
      <c r="A1" s="86" t="s">
        <v>7</v>
      </c>
      <c r="B1" s="87"/>
      <c r="C1" s="87"/>
      <c r="D1" s="88"/>
      <c r="F1" s="32" t="s">
        <v>5</v>
      </c>
      <c r="G1" s="33" t="s">
        <v>0</v>
      </c>
    </row>
    <row r="2" spans="1:9" x14ac:dyDescent="0.25">
      <c r="A2" s="89">
        <f>F2</f>
        <v>1</v>
      </c>
      <c r="B2" s="90"/>
      <c r="C2" s="74">
        <f>F3</f>
        <v>2</v>
      </c>
      <c r="D2" s="78"/>
      <c r="F2" s="34">
        <v>1</v>
      </c>
      <c r="G2" s="35">
        <v>1</v>
      </c>
    </row>
    <row r="3" spans="1:9" ht="15.75" thickBot="1" x14ac:dyDescent="0.3">
      <c r="A3" s="91">
        <f>G2</f>
        <v>1</v>
      </c>
      <c r="B3" s="92"/>
      <c r="C3" s="76">
        <f>G3</f>
        <v>4</v>
      </c>
      <c r="D3" s="83"/>
      <c r="F3" s="15">
        <v>2</v>
      </c>
      <c r="G3" s="16">
        <v>4</v>
      </c>
    </row>
    <row r="4" spans="1:9" ht="15.75" thickBot="1" x14ac:dyDescent="0.3">
      <c r="B4" s="84">
        <f>(C2-A2)/(C3-A3)</f>
        <v>0.33333333333333331</v>
      </c>
      <c r="C4" s="85"/>
    </row>
    <row r="5" spans="1:9" x14ac:dyDescent="0.25">
      <c r="B5" s="38"/>
      <c r="C5" s="38"/>
    </row>
    <row r="7" spans="1:9" ht="15.75" thickBot="1" x14ac:dyDescent="0.3"/>
    <row r="8" spans="1:9" ht="15.75" thickBot="1" x14ac:dyDescent="0.3">
      <c r="A8" s="86" t="s">
        <v>22</v>
      </c>
      <c r="B8" s="87"/>
      <c r="C8" s="87"/>
      <c r="D8" s="87"/>
      <c r="E8" s="88"/>
      <c r="F8" s="86" t="s">
        <v>8</v>
      </c>
      <c r="G8" s="88"/>
      <c r="H8" s="93">
        <v>8</v>
      </c>
      <c r="I8" s="95"/>
    </row>
    <row r="9" spans="1:9" ht="15.75" thickBot="1" x14ac:dyDescent="0.3">
      <c r="A9" s="93" t="str">
        <f>SUBSTITUTE(_xlfn.CONCAT("solve ",H8," = ",A3, " + (", B4, ") * (t - ", A2, ")"), ",", ".")</f>
        <v>solve 8 = 1 + (0.333333333333333) * (t - 1)</v>
      </c>
      <c r="B9" s="94"/>
      <c r="C9" s="94"/>
      <c r="D9" s="94"/>
      <c r="E9" s="94"/>
      <c r="F9" s="94"/>
      <c r="G9" s="94"/>
      <c r="H9" s="94"/>
      <c r="I9" s="95"/>
    </row>
    <row r="11" spans="1:9" ht="15.75" thickBot="1" x14ac:dyDescent="0.3"/>
    <row r="12" spans="1:9" ht="15.75" thickBot="1" x14ac:dyDescent="0.3">
      <c r="A12" s="86" t="s">
        <v>9</v>
      </c>
      <c r="B12" s="87"/>
      <c r="C12" s="87"/>
      <c r="D12" s="87"/>
      <c r="E12" s="88"/>
      <c r="F12" s="86" t="s">
        <v>8</v>
      </c>
      <c r="G12" s="88"/>
      <c r="H12" s="93">
        <v>8</v>
      </c>
      <c r="I12" s="95"/>
    </row>
    <row r="13" spans="1:9" ht="15.75" thickBot="1" x14ac:dyDescent="0.3">
      <c r="A13" s="93" t="str">
        <f>SUBSTITUTE(_xlfn.CONCAT("expand ",A3, " + (", B4, ") * (t - ", A2, ")"), ",", ".")</f>
        <v>expand 1 + (0.333333333333333) * (t - 1)</v>
      </c>
      <c r="B13" s="94"/>
      <c r="C13" s="94"/>
      <c r="D13" s="94"/>
      <c r="E13" s="94"/>
      <c r="F13" s="94"/>
      <c r="G13" s="94"/>
      <c r="H13" s="94"/>
      <c r="I13" s="95"/>
    </row>
    <row r="16" spans="1:9" x14ac:dyDescent="0.25">
      <c r="A16" s="96" t="s">
        <v>23</v>
      </c>
      <c r="B16" s="96"/>
      <c r="C16" s="96"/>
      <c r="D16" s="96"/>
      <c r="E16" s="96"/>
      <c r="F16" s="96"/>
      <c r="G16" s="96"/>
      <c r="H16" s="96"/>
      <c r="I16" s="96"/>
    </row>
  </sheetData>
  <mergeCells count="15">
    <mergeCell ref="A13:I13"/>
    <mergeCell ref="A16:I16"/>
    <mergeCell ref="A8:E8"/>
    <mergeCell ref="F8:G8"/>
    <mergeCell ref="H8:I8"/>
    <mergeCell ref="A9:I9"/>
    <mergeCell ref="A12:E12"/>
    <mergeCell ref="F12:G12"/>
    <mergeCell ref="H12:I12"/>
    <mergeCell ref="B4:C4"/>
    <mergeCell ref="A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683-B9A7-4954-A525-A886A727884C}">
  <dimension ref="A1:I16"/>
  <sheetViews>
    <sheetView workbookViewId="0">
      <selection activeCell="C6" sqref="C6"/>
    </sheetView>
  </sheetViews>
  <sheetFormatPr baseColWidth="10" defaultRowHeight="15" x14ac:dyDescent="0.25"/>
  <sheetData>
    <row r="1" spans="1:9" ht="15.75" thickBot="1" x14ac:dyDescent="0.3">
      <c r="A1" s="86" t="s">
        <v>7</v>
      </c>
      <c r="B1" s="87"/>
      <c r="C1" s="87"/>
      <c r="D1" s="87"/>
      <c r="E1" s="87"/>
      <c r="F1" s="88"/>
      <c r="H1" s="32" t="s">
        <v>5</v>
      </c>
      <c r="I1" s="33" t="s">
        <v>0</v>
      </c>
    </row>
    <row r="2" spans="1:9" x14ac:dyDescent="0.25">
      <c r="A2" s="89">
        <f>H2</f>
        <v>1</v>
      </c>
      <c r="B2" s="90"/>
      <c r="C2" s="74">
        <f>H3</f>
        <v>2</v>
      </c>
      <c r="D2" s="90"/>
      <c r="E2" s="74">
        <f>H4</f>
        <v>3</v>
      </c>
      <c r="F2" s="78"/>
      <c r="H2" s="34">
        <v>1</v>
      </c>
      <c r="I2" s="35">
        <v>1</v>
      </c>
    </row>
    <row r="3" spans="1:9" ht="15.75" thickBot="1" x14ac:dyDescent="0.3">
      <c r="A3" s="91">
        <f>I2</f>
        <v>1</v>
      </c>
      <c r="B3" s="92"/>
      <c r="C3" s="76">
        <f>I3</f>
        <v>4</v>
      </c>
      <c r="D3" s="92"/>
      <c r="E3" s="76">
        <f>I4</f>
        <v>9</v>
      </c>
      <c r="F3" s="83"/>
      <c r="H3" s="15">
        <v>2</v>
      </c>
      <c r="I3" s="16">
        <v>4</v>
      </c>
    </row>
    <row r="4" spans="1:9" ht="15.75" thickBot="1" x14ac:dyDescent="0.3">
      <c r="B4" s="84">
        <f>(C3-A3)/(C2-A2)</f>
        <v>3</v>
      </c>
      <c r="C4" s="85"/>
      <c r="D4" s="84">
        <f>(E3-C3)/(E2-C2)</f>
        <v>5</v>
      </c>
      <c r="E4" s="85"/>
      <c r="H4" s="37">
        <v>3</v>
      </c>
      <c r="I4" s="18">
        <v>9</v>
      </c>
    </row>
    <row r="5" spans="1:9" ht="15.75" thickBot="1" x14ac:dyDescent="0.3">
      <c r="B5" s="38"/>
      <c r="C5" s="84">
        <f>(D4-B4)/(E2-A2)</f>
        <v>1</v>
      </c>
      <c r="D5" s="85"/>
      <c r="E5" s="38"/>
    </row>
    <row r="7" spans="1:9" ht="15.75" thickBot="1" x14ac:dyDescent="0.3"/>
    <row r="8" spans="1:9" ht="15.75" thickBot="1" x14ac:dyDescent="0.3">
      <c r="A8" s="86" t="s">
        <v>22</v>
      </c>
      <c r="B8" s="87"/>
      <c r="C8" s="87"/>
      <c r="D8" s="87"/>
      <c r="E8" s="88"/>
      <c r="F8" s="86" t="s">
        <v>8</v>
      </c>
      <c r="G8" s="88"/>
      <c r="H8" s="93">
        <v>8</v>
      </c>
      <c r="I8" s="95"/>
    </row>
    <row r="9" spans="1:9" ht="15.75" thickBot="1" x14ac:dyDescent="0.3">
      <c r="A9" s="93" t="str">
        <f>SUBSTITUTE(_xlfn.CONCAT("solve ",H8," = ",A3, " + (", B4, ") * (t - ", A2, ") + (", C5,") * (t -",A2,") * (t - ", C2, ")"), ",", ".")</f>
        <v>solve 8 = 1 + (3) * (t - 1) + (1) * (t -1) * (t - 2)</v>
      </c>
      <c r="B9" s="94"/>
      <c r="C9" s="94"/>
      <c r="D9" s="94"/>
      <c r="E9" s="94"/>
      <c r="F9" s="94"/>
      <c r="G9" s="94"/>
      <c r="H9" s="94"/>
      <c r="I9" s="95"/>
    </row>
    <row r="11" spans="1:9" ht="15.75" thickBot="1" x14ac:dyDescent="0.3"/>
    <row r="12" spans="1:9" ht="15.75" thickBot="1" x14ac:dyDescent="0.3">
      <c r="A12" s="86" t="s">
        <v>9</v>
      </c>
      <c r="B12" s="87"/>
      <c r="C12" s="87"/>
      <c r="D12" s="87"/>
      <c r="E12" s="88"/>
      <c r="F12" s="86" t="s">
        <v>8</v>
      </c>
      <c r="G12" s="88"/>
      <c r="H12" s="93">
        <v>8</v>
      </c>
      <c r="I12" s="95"/>
    </row>
    <row r="13" spans="1:9" ht="15.75" thickBot="1" x14ac:dyDescent="0.3">
      <c r="A13" s="93" t="str">
        <f>SUBSTITUTE(_xlfn.CONCAT("expand ",A3, " + (", B4, ") * (t - ", A2, ") + (", C5,") * (t -",A2,") * (t - ", C2, ")"), ",", ".")</f>
        <v>expand 1 + (3) * (t - 1) + (1) * (t -1) * (t - 2)</v>
      </c>
      <c r="B13" s="94"/>
      <c r="C13" s="94"/>
      <c r="D13" s="94"/>
      <c r="E13" s="94"/>
      <c r="F13" s="94"/>
      <c r="G13" s="94"/>
      <c r="H13" s="94"/>
      <c r="I13" s="95"/>
    </row>
    <row r="16" spans="1:9" x14ac:dyDescent="0.25">
      <c r="A16" s="96" t="s">
        <v>23</v>
      </c>
      <c r="B16" s="96"/>
      <c r="C16" s="96"/>
      <c r="D16" s="96"/>
      <c r="E16" s="96"/>
      <c r="F16" s="96"/>
      <c r="G16" s="96"/>
      <c r="H16" s="96"/>
      <c r="I16" s="96"/>
    </row>
  </sheetData>
  <mergeCells count="19">
    <mergeCell ref="A16:I16"/>
    <mergeCell ref="B4:C4"/>
    <mergeCell ref="D4:E4"/>
    <mergeCell ref="C5:D5"/>
    <mergeCell ref="A8:E8"/>
    <mergeCell ref="F8:G8"/>
    <mergeCell ref="H8:I8"/>
    <mergeCell ref="A9:I9"/>
    <mergeCell ref="A12:E12"/>
    <mergeCell ref="F12:G12"/>
    <mergeCell ref="H12:I12"/>
    <mergeCell ref="A13:I13"/>
    <mergeCell ref="A1:F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D8B-17D4-40DB-8759-97DE54F9D152}">
  <dimension ref="A1:L20"/>
  <sheetViews>
    <sheetView workbookViewId="0">
      <selection activeCell="L15" sqref="L15"/>
    </sheetView>
  </sheetViews>
  <sheetFormatPr baseColWidth="10" defaultRowHeight="15" x14ac:dyDescent="0.25"/>
  <cols>
    <col min="9" max="9" width="48.140625" customWidth="1"/>
  </cols>
  <sheetData>
    <row r="1" spans="1:12" ht="15.75" thickBot="1" x14ac:dyDescent="0.3">
      <c r="A1" s="99" t="s">
        <v>24</v>
      </c>
      <c r="B1" s="100"/>
      <c r="C1" s="100"/>
      <c r="D1" s="100"/>
      <c r="E1" s="100"/>
      <c r="F1" s="100"/>
      <c r="G1" s="100"/>
      <c r="H1" s="100"/>
      <c r="K1" s="32" t="s">
        <v>0</v>
      </c>
      <c r="L1" s="33" t="s">
        <v>5</v>
      </c>
    </row>
    <row r="2" spans="1:12" x14ac:dyDescent="0.25">
      <c r="A2" s="89">
        <f>K2</f>
        <v>1</v>
      </c>
      <c r="B2" s="90"/>
      <c r="C2" s="74">
        <f>K3</f>
        <v>2</v>
      </c>
      <c r="D2" s="90"/>
      <c r="E2" s="74">
        <f>K4</f>
        <v>3</v>
      </c>
      <c r="F2" s="78"/>
      <c r="G2" s="74">
        <f>K5</f>
        <v>4</v>
      </c>
      <c r="H2" s="78"/>
      <c r="K2" s="13">
        <v>1</v>
      </c>
      <c r="L2" s="14">
        <v>1</v>
      </c>
    </row>
    <row r="3" spans="1:12" ht="15.75" thickBot="1" x14ac:dyDescent="0.3">
      <c r="A3" s="91">
        <f>L2</f>
        <v>1</v>
      </c>
      <c r="B3" s="92"/>
      <c r="C3" s="76">
        <f>L3</f>
        <v>4</v>
      </c>
      <c r="D3" s="92"/>
      <c r="E3" s="76">
        <f>L4</f>
        <v>9</v>
      </c>
      <c r="F3" s="83"/>
      <c r="G3" s="76">
        <f>L5</f>
        <v>16</v>
      </c>
      <c r="H3" s="83"/>
      <c r="K3" s="15">
        <v>2</v>
      </c>
      <c r="L3" s="16">
        <v>4</v>
      </c>
    </row>
    <row r="4" spans="1:12" ht="15.75" thickBot="1" x14ac:dyDescent="0.3">
      <c r="B4" s="97">
        <f>(C3-A3)/(C2-A2)</f>
        <v>3</v>
      </c>
      <c r="C4" s="98"/>
      <c r="D4" s="97">
        <f>(E3-C3)/(E2-C2)</f>
        <v>5</v>
      </c>
      <c r="E4" s="98"/>
      <c r="F4" s="97">
        <f>(G3-E3)/(G2-E2)</f>
        <v>7</v>
      </c>
      <c r="G4" s="98"/>
      <c r="K4" s="15">
        <v>3</v>
      </c>
      <c r="L4" s="16">
        <v>9</v>
      </c>
    </row>
    <row r="5" spans="1:12" ht="15.75" thickBot="1" x14ac:dyDescent="0.3">
      <c r="C5" s="97">
        <f>(D4-B4)/(E2-A2)</f>
        <v>1</v>
      </c>
      <c r="D5" s="98"/>
      <c r="E5" s="97">
        <f>(F4-D4)/(G2-C2)</f>
        <v>1</v>
      </c>
      <c r="F5" s="98"/>
      <c r="K5" s="37">
        <v>4</v>
      </c>
      <c r="L5" s="18">
        <v>16</v>
      </c>
    </row>
    <row r="6" spans="1:12" ht="15.75" thickBot="1" x14ac:dyDescent="0.3">
      <c r="D6" s="97">
        <f>(E5-C5)/(G2-A2)</f>
        <v>0</v>
      </c>
      <c r="E6" s="98"/>
    </row>
    <row r="9" spans="1:12" ht="15.75" thickBot="1" x14ac:dyDescent="0.3"/>
    <row r="10" spans="1:12" ht="15.75" thickBot="1" x14ac:dyDescent="0.3">
      <c r="A10" s="86" t="s">
        <v>22</v>
      </c>
      <c r="B10" s="87"/>
      <c r="C10" s="87"/>
      <c r="D10" s="87"/>
      <c r="E10" s="88"/>
      <c r="F10" s="86" t="s">
        <v>8</v>
      </c>
      <c r="G10" s="88"/>
      <c r="H10" s="93">
        <v>8</v>
      </c>
      <c r="I10" s="95"/>
    </row>
    <row r="11" spans="1:12" ht="15.75" thickBot="1" x14ac:dyDescent="0.3">
      <c r="A11" s="93" t="str">
        <f>SUBSTITUTE(_xlfn.CONCAT("solve ",H10," = ",A3, " + (", B4, ") * (t - ", A2, ") + (", C5,") * (t -",A2,") * (t - ", C2, ")", "+ (",D6, ") * (t -",A2, ") * (t - ",C2,") * (t - ",E2,")"           ), ",", ".")</f>
        <v>solve 8 = 1 + (3) * (t - 1) + (1) * (t -1) * (t - 2)+ (0) * (t -1) * (t - 2) * (t - 3)</v>
      </c>
      <c r="B11" s="94"/>
      <c r="C11" s="94"/>
      <c r="D11" s="94"/>
      <c r="E11" s="94"/>
      <c r="F11" s="94"/>
      <c r="G11" s="94"/>
      <c r="H11" s="94"/>
      <c r="I11" s="95"/>
    </row>
    <row r="12" spans="1:12" x14ac:dyDescent="0.25">
      <c r="A12" s="39"/>
      <c r="B12" s="39"/>
      <c r="C12" s="39"/>
      <c r="D12" s="39"/>
      <c r="E12" s="39"/>
      <c r="F12" s="39"/>
      <c r="G12" s="39"/>
      <c r="H12" s="39"/>
      <c r="I12" s="39"/>
    </row>
    <row r="13" spans="1:12" ht="15.75" thickBot="1" x14ac:dyDescent="0.3">
      <c r="A13" s="39"/>
      <c r="B13" s="39"/>
      <c r="C13" s="39"/>
      <c r="D13" s="39"/>
      <c r="E13" s="39"/>
      <c r="F13" s="39"/>
      <c r="G13" s="39"/>
      <c r="H13" s="39"/>
      <c r="I13" s="39"/>
    </row>
    <row r="14" spans="1:12" ht="15.75" thickBot="1" x14ac:dyDescent="0.3">
      <c r="A14" s="93"/>
      <c r="B14" s="94"/>
      <c r="C14" s="94"/>
      <c r="D14" s="94"/>
      <c r="E14" s="94"/>
      <c r="F14" s="94"/>
      <c r="G14" s="94"/>
      <c r="H14" s="94"/>
      <c r="I14" s="95"/>
    </row>
    <row r="15" spans="1:12" ht="15.75" thickBot="1" x14ac:dyDescent="0.3"/>
    <row r="16" spans="1:12" ht="15.75" thickBot="1" x14ac:dyDescent="0.3">
      <c r="A16" s="86" t="s">
        <v>9</v>
      </c>
      <c r="B16" s="87"/>
      <c r="C16" s="87"/>
      <c r="D16" s="87"/>
      <c r="E16" s="88"/>
      <c r="F16" s="86" t="s">
        <v>8</v>
      </c>
      <c r="G16" s="88"/>
      <c r="H16" s="93">
        <v>8</v>
      </c>
      <c r="I16" s="95"/>
    </row>
    <row r="17" spans="1:9" ht="15.75" thickBot="1" x14ac:dyDescent="0.3">
      <c r="A17" s="93" t="str">
        <f>SUBSTITUTE(_xlfn.CONCAT("expand ",A3, " + (", B4, ") * (t - ", A2, ") + (", C5,") * (t -",A2,") * (t - ", C2, ")", "+ (",D6, ") * (t -",A2, ") * (t - ",C2,") * (t - ",E2,")"           ), ",", ".")</f>
        <v>expand 1 + (3) * (t - 1) + (1) * (t -1) * (t - 2)+ (0) * (t -1) * (t - 2) * (t - 3)</v>
      </c>
      <c r="B17" s="94"/>
      <c r="C17" s="94"/>
      <c r="D17" s="94"/>
      <c r="E17" s="94"/>
      <c r="F17" s="94"/>
      <c r="G17" s="94"/>
      <c r="H17" s="94"/>
      <c r="I17" s="95"/>
    </row>
    <row r="19" spans="1:9" ht="15.75" thickBot="1" x14ac:dyDescent="0.3"/>
    <row r="20" spans="1:9" ht="15.75" thickBot="1" x14ac:dyDescent="0.3">
      <c r="A20" s="93"/>
      <c r="B20" s="94"/>
      <c r="C20" s="94"/>
      <c r="D20" s="94"/>
      <c r="E20" s="94"/>
      <c r="F20" s="94"/>
      <c r="G20" s="94"/>
      <c r="H20" s="94"/>
      <c r="I20" s="95"/>
    </row>
  </sheetData>
  <mergeCells count="25">
    <mergeCell ref="A17:I17"/>
    <mergeCell ref="A20:I20"/>
    <mergeCell ref="A10:E10"/>
    <mergeCell ref="F10:G10"/>
    <mergeCell ref="H10:I10"/>
    <mergeCell ref="A11:I11"/>
    <mergeCell ref="A14:I14"/>
    <mergeCell ref="A16:E16"/>
    <mergeCell ref="F16:G16"/>
    <mergeCell ref="H16:I16"/>
    <mergeCell ref="D6:E6"/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B4:C4"/>
    <mergeCell ref="D4:E4"/>
    <mergeCell ref="F4:G4"/>
    <mergeCell ref="C5:D5"/>
    <mergeCell ref="E5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Tabla</vt:lpstr>
      <vt:lpstr>Min. Squares - 1</vt:lpstr>
      <vt:lpstr>Min. Squares - 2</vt:lpstr>
      <vt:lpstr>Min. Squares - 3</vt:lpstr>
      <vt:lpstr>Interpolator - 2 Points</vt:lpstr>
      <vt:lpstr>Interpolator - 3 Points</vt:lpstr>
      <vt:lpstr>Interpolator - 4 Points</vt:lpstr>
      <vt:lpstr>'Min. Squares - 1'!Área_de_impresión</vt:lpstr>
      <vt:lpstr>'Min. Squares - 2'!Área_de_impresión</vt:lpstr>
      <vt:lpstr>'Min. Squares - 3'!Área_de_impresión</vt:lpstr>
      <vt:lpstr>Tabla!Área_de_impresión</vt:lpstr>
      <vt:lpstr>'Min. Squares - 1'!gamma1</vt:lpstr>
      <vt:lpstr>'Min. Squares - 2'!gamma1</vt:lpstr>
      <vt:lpstr>'Min. Squares - 3'!gamma1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cp:lastPrinted>2021-06-08T10:03:31Z</cp:lastPrinted>
  <dcterms:created xsi:type="dcterms:W3CDTF">2021-05-04T04:06:32Z</dcterms:created>
  <dcterms:modified xsi:type="dcterms:W3CDTF">2021-07-28T05:13:44Z</dcterms:modified>
</cp:coreProperties>
</file>