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Olivencia\WebstormProjects\matematica-superior\"/>
    </mc:Choice>
  </mc:AlternateContent>
  <xr:revisionPtr revIDLastSave="0" documentId="13_ncr:1_{E6B08B43-7E76-4697-90D5-746B02D9992E}" xr6:coauthVersionLast="47" xr6:coauthVersionMax="47" xr10:uidLastSave="{00000000-0000-0000-0000-000000000000}"/>
  <bookViews>
    <workbookView xWindow="0" yWindow="17655" windowWidth="7500" windowHeight="4785" activeTab="3" xr2:uid="{24F04B9C-59D8-4FC4-B9B5-94471B86BD17}"/>
  </bookViews>
  <sheets>
    <sheet name="Tabla de Valores" sheetId="4" r:id="rId1"/>
    <sheet name="Mínimos Cuadrados - 1 Var" sheetId="10" r:id="rId2"/>
    <sheet name="Mínimos Cuadrados - 2 Var" sheetId="9" r:id="rId3"/>
    <sheet name="Mínimos Cuadrados - 3 Var" sheetId="8" r:id="rId4"/>
  </sheets>
  <definedNames>
    <definedName name="_xlnm.Print_Area" localSheetId="1">'Mínimos Cuadrados - 1 Var'!$A$1:$N$13</definedName>
    <definedName name="_xlnm.Print_Area" localSheetId="2">'Mínimos Cuadrados - 2 Var'!$A$1:$N$14</definedName>
    <definedName name="_xlnm.Print_Area" localSheetId="3">'Mínimos Cuadrados - 3 Var'!$A$1:$N$15</definedName>
    <definedName name="_xlnm.Print_Area" localSheetId="0">'Tabla de Valores'!$A$1:$L$3</definedName>
    <definedName name="G1_x" localSheetId="1">_xlfn.LAMBDA(_xlpm.x, -0.193460098 * _xlpm.x^2 + 1.742005185 * _xlpm.x - 0.02794583693)</definedName>
    <definedName name="G1_x" localSheetId="2">_xlfn.LAMBDA(_xlpm.x, -0.193460098 * _xlpm.x^2 + 1.742005185 * _xlpm.x - 0.02794583693)</definedName>
    <definedName name="G1_x" localSheetId="3">_xlfn.LAMBDA(_xlpm.x, -0.193460098 * _xlpm.x^2 + 1.742005185 * _xlpm.x - 0.02794583693)</definedName>
    <definedName name="gamma1" localSheetId="1">'Mínimos Cuadrados - 1 Var'!$L$23</definedName>
    <definedName name="gamma1" localSheetId="2">'Mínimos Cuadrados - 2 Var'!$L$26</definedName>
    <definedName name="gamma1" localSheetId="3">'Mínimos Cuadrados - 3 Var'!$L$27</definedName>
    <definedName name="phi_0" localSheetId="1">_xlfn.LAMBDA(_xlpm.x, _xlpm.x^2)</definedName>
    <definedName name="phi_0" localSheetId="2">_xlfn.LAMBDA(_xlpm.x, _xlpm.x^2)</definedName>
    <definedName name="phi_0" localSheetId="3">_xlfn.LAMBDA(_xlpm.x, _xlpm.x^2)</definedName>
    <definedName name="phi_1" localSheetId="1">_xlfn.LAMBDA(_xlpm.x, _xlpm.x)</definedName>
    <definedName name="phi_1" localSheetId="2">_xlfn.LAMBDA(_xlpm.x, _xlpm.x)</definedName>
    <definedName name="phi_1" localSheetId="3">_xlfn.LAMBDA(_xlpm.x, _xlpm.x)</definedName>
    <definedName name="phi_2" localSheetId="1">_xlfn.LAMBDA(_xlpm.x, 1)</definedName>
    <definedName name="phi_2" localSheetId="2">_xlfn.LAMBDA(_xlpm.x, 1)</definedName>
    <definedName name="phi_2" localSheetId="3">_xlfn.LAMBDA(_xlpm.x, 1)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9" i="8" l="1" a="1"/>
  <c r="M19" i="8" s="1"/>
  <c r="C11" i="10"/>
  <c r="D11" i="10" s="1"/>
  <c r="E11" i="10" s="1"/>
  <c r="F11" i="10" s="1"/>
  <c r="G11" i="10" s="1"/>
  <c r="H11" i="10" s="1"/>
  <c r="I11" i="10" s="1"/>
  <c r="J11" i="10" s="1"/>
  <c r="K11" i="10" s="1"/>
  <c r="L11" i="10" s="1"/>
  <c r="M11" i="10" s="1"/>
  <c r="N11" i="10" s="1"/>
  <c r="J7" i="10" a="1"/>
  <c r="J7" i="10" s="1"/>
  <c r="J8" i="10" s="1"/>
  <c r="I7" i="10" a="1"/>
  <c r="I7" i="10" s="1"/>
  <c r="I8" i="10" s="1"/>
  <c r="H7" i="10" a="1"/>
  <c r="H7" i="10" s="1"/>
  <c r="H8" i="10" s="1"/>
  <c r="G7" i="10" a="1"/>
  <c r="G7" i="10" s="1"/>
  <c r="G8" i="10" s="1"/>
  <c r="F7" i="10" a="1"/>
  <c r="F7" i="10" s="1"/>
  <c r="F8" i="10" s="1"/>
  <c r="E7" i="10" a="1"/>
  <c r="E7" i="10" s="1"/>
  <c r="E8" i="10" s="1"/>
  <c r="D7" i="10" a="1"/>
  <c r="D7" i="10" s="1"/>
  <c r="D8" i="10" s="1"/>
  <c r="C7" i="10" a="1"/>
  <c r="C7" i="10" s="1"/>
  <c r="C8" i="10" s="1"/>
  <c r="B7" i="10" a="1"/>
  <c r="B7" i="10" s="1"/>
  <c r="B8" i="10" s="1"/>
  <c r="J6" i="10"/>
  <c r="I6" i="10"/>
  <c r="H6" i="10"/>
  <c r="G6" i="10"/>
  <c r="F6" i="10"/>
  <c r="E6" i="10"/>
  <c r="D6" i="10"/>
  <c r="C6" i="10"/>
  <c r="B6" i="10"/>
  <c r="J5" i="10" a="1"/>
  <c r="J5" i="10" s="1"/>
  <c r="I5" i="10" a="1"/>
  <c r="I5" i="10" s="1"/>
  <c r="H5" i="10" a="1"/>
  <c r="H5" i="10" s="1"/>
  <c r="G5" i="10" a="1"/>
  <c r="G5" i="10" s="1"/>
  <c r="F5" i="10" a="1"/>
  <c r="F5" i="10" s="1"/>
  <c r="E5" i="10" a="1"/>
  <c r="E5" i="10" s="1"/>
  <c r="D5" i="10" a="1"/>
  <c r="D5" i="10" s="1"/>
  <c r="C5" i="10" a="1"/>
  <c r="C5" i="10" s="1"/>
  <c r="B5" i="10" a="1"/>
  <c r="B5" i="10" s="1"/>
  <c r="C12" i="9"/>
  <c r="D12" i="9" s="1"/>
  <c r="E12" i="9" s="1"/>
  <c r="F12" i="9" s="1"/>
  <c r="G12" i="9" s="1"/>
  <c r="H12" i="9" s="1"/>
  <c r="I12" i="9" s="1"/>
  <c r="J12" i="9" s="1"/>
  <c r="K12" i="9" s="1"/>
  <c r="L12" i="9" s="1"/>
  <c r="M12" i="9" s="1"/>
  <c r="N12" i="9" s="1"/>
  <c r="J8" i="9" a="1"/>
  <c r="J8" i="9" s="1"/>
  <c r="J9" i="9" s="1"/>
  <c r="I8" i="9" a="1"/>
  <c r="I8" i="9" s="1"/>
  <c r="I9" i="9" s="1"/>
  <c r="H8" i="9" a="1"/>
  <c r="H8" i="9" s="1"/>
  <c r="H9" i="9" s="1"/>
  <c r="G8" i="9" a="1"/>
  <c r="G8" i="9" s="1"/>
  <c r="G9" i="9" s="1"/>
  <c r="F8" i="9" a="1"/>
  <c r="F8" i="9" s="1"/>
  <c r="F9" i="9" s="1"/>
  <c r="E8" i="9" a="1"/>
  <c r="E8" i="9" s="1"/>
  <c r="E9" i="9" s="1"/>
  <c r="D8" i="9" a="1"/>
  <c r="D8" i="9" s="1"/>
  <c r="D9" i="9" s="1"/>
  <c r="C8" i="9" a="1"/>
  <c r="C8" i="9" s="1"/>
  <c r="C9" i="9" s="1"/>
  <c r="B8" i="9" a="1"/>
  <c r="B8" i="9" s="1"/>
  <c r="B9" i="9" s="1"/>
  <c r="J7" i="9"/>
  <c r="I7" i="9"/>
  <c r="H7" i="9"/>
  <c r="G7" i="9"/>
  <c r="F7" i="9"/>
  <c r="E7" i="9"/>
  <c r="D7" i="9"/>
  <c r="C7" i="9"/>
  <c r="B7" i="9"/>
  <c r="J6" i="9" a="1"/>
  <c r="J6" i="9" s="1"/>
  <c r="I6" i="9" a="1"/>
  <c r="I6" i="9" s="1"/>
  <c r="H6" i="9" a="1"/>
  <c r="H6" i="9" s="1"/>
  <c r="G6" i="9" a="1"/>
  <c r="G6" i="9" s="1"/>
  <c r="F6" i="9" a="1"/>
  <c r="F6" i="9" s="1"/>
  <c r="E6" i="9" a="1"/>
  <c r="E6" i="9" s="1"/>
  <c r="D6" i="9" a="1"/>
  <c r="D6" i="9" s="1"/>
  <c r="C6" i="9" a="1"/>
  <c r="C6" i="9" s="1"/>
  <c r="B6" i="9" a="1"/>
  <c r="B6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C5" i="9" a="1"/>
  <c r="C5" i="9" s="1"/>
  <c r="B5" i="9" a="1"/>
  <c r="B5" i="9" s="1"/>
  <c r="B17" i="10" l="1"/>
  <c r="E17" i="10"/>
  <c r="H17" i="10" s="1"/>
  <c r="B19" i="9"/>
  <c r="C19" i="9"/>
  <c r="F18" i="9"/>
  <c r="C18" i="9"/>
  <c r="B18" i="9"/>
  <c r="F19" i="9"/>
  <c r="L18" i="9" l="1" a="1"/>
  <c r="L18" i="9" s="1"/>
  <c r="C13" i="8"/>
  <c r="D13" i="8" s="1"/>
  <c r="E13" i="8" s="1"/>
  <c r="F13" i="8" s="1"/>
  <c r="G13" i="8" s="1"/>
  <c r="H13" i="8" s="1"/>
  <c r="I13" i="8" s="1"/>
  <c r="J13" i="8" s="1"/>
  <c r="K13" i="8" s="1"/>
  <c r="L13" i="8" s="1"/>
  <c r="M13" i="8" s="1"/>
  <c r="N13" i="8" s="1"/>
  <c r="J9" i="8" a="1"/>
  <c r="J9" i="8" s="1"/>
  <c r="J10" i="8" s="1"/>
  <c r="I9" i="8" a="1"/>
  <c r="I9" i="8" s="1"/>
  <c r="I10" i="8" s="1"/>
  <c r="H9" i="8" a="1"/>
  <c r="H9" i="8" s="1"/>
  <c r="H10" i="8" s="1"/>
  <c r="G9" i="8" a="1"/>
  <c r="G9" i="8" s="1"/>
  <c r="G10" i="8" s="1"/>
  <c r="F9" i="8" a="1"/>
  <c r="F9" i="8" s="1"/>
  <c r="F10" i="8" s="1"/>
  <c r="E9" i="8" a="1"/>
  <c r="E9" i="8" s="1"/>
  <c r="E10" i="8" s="1"/>
  <c r="D9" i="8" a="1"/>
  <c r="D9" i="8" s="1"/>
  <c r="D10" i="8" s="1"/>
  <c r="C9" i="8" a="1"/>
  <c r="C9" i="8" s="1"/>
  <c r="C10" i="8" s="1"/>
  <c r="B9" i="8" a="1"/>
  <c r="B9" i="8" s="1"/>
  <c r="B10" i="8" s="1"/>
  <c r="J8" i="8"/>
  <c r="I8" i="8"/>
  <c r="H8" i="8"/>
  <c r="G8" i="8"/>
  <c r="F8" i="8"/>
  <c r="E8" i="8"/>
  <c r="D8" i="8"/>
  <c r="C8" i="8"/>
  <c r="B8" i="8"/>
  <c r="J7" i="8" a="1"/>
  <c r="J7" i="8" s="1"/>
  <c r="I7" i="8" a="1"/>
  <c r="I7" i="8" s="1"/>
  <c r="H7" i="8" a="1"/>
  <c r="H7" i="8" s="1"/>
  <c r="G7" i="8" a="1"/>
  <c r="G7" i="8" s="1"/>
  <c r="F7" i="8" a="1"/>
  <c r="F7" i="8" s="1"/>
  <c r="E7" i="8" a="1"/>
  <c r="E7" i="8" s="1"/>
  <c r="D7" i="8" a="1"/>
  <c r="D7" i="8" s="1"/>
  <c r="C7" i="8" a="1"/>
  <c r="C7" i="8" s="1"/>
  <c r="B7" i="8" a="1"/>
  <c r="B7" i="8" s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B6" i="8" a="1"/>
  <c r="B6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C5" i="8" a="1"/>
  <c r="C5" i="8" s="1"/>
  <c r="B5" i="8" a="1"/>
  <c r="B5" i="8" s="1"/>
  <c r="I18" i="9" l="1"/>
  <c r="I19" i="9"/>
  <c r="G21" i="8"/>
  <c r="G20" i="8"/>
  <c r="G19" i="8"/>
  <c r="D21" i="8"/>
  <c r="C21" i="8"/>
  <c r="B21" i="8"/>
  <c r="C19" i="8"/>
  <c r="B19" i="8"/>
  <c r="D19" i="8"/>
  <c r="D20" i="8"/>
  <c r="C20" i="8"/>
  <c r="B20" i="8"/>
  <c r="J19" i="8" l="1"/>
  <c r="J21" i="8"/>
  <c r="J20" i="8"/>
  <c r="C1" i="4" l="1"/>
  <c r="D1" i="4" s="1"/>
  <c r="E1" i="4" s="1"/>
  <c r="F1" i="4" s="1"/>
  <c r="G1" i="4" s="1"/>
  <c r="H1" i="4" s="1"/>
  <c r="I1" i="4" s="1"/>
  <c r="J1" i="4" s="1"/>
  <c r="K1" i="4" s="1"/>
  <c r="L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<sst xmlns="http://schemas.openxmlformats.org/spreadsheetml/2006/main" count="66" uniqueCount="18">
  <si>
    <t>E%</t>
  </si>
  <si>
    <t>x</t>
  </si>
  <si>
    <t>y</t>
  </si>
  <si>
    <t>P</t>
  </si>
  <si>
    <t>X</t>
  </si>
  <si>
    <t>G(x)</t>
  </si>
  <si>
    <t>φ</t>
  </si>
  <si>
    <t>φ1</t>
  </si>
  <si>
    <t>φ0</t>
  </si>
  <si>
    <t>P1</t>
  </si>
  <si>
    <t>φ2</t>
  </si>
  <si>
    <t>a</t>
  </si>
  <si>
    <t>b</t>
  </si>
  <si>
    <t>c</t>
  </si>
  <si>
    <t>« · »</t>
  </si>
  <si>
    <t>« X, φ0 »</t>
  </si>
  <si>
    <t>« X,  φ1 »</t>
  </si>
  <si>
    <t>« X, φ1 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</si>
</sst>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A5A5A5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3" borderId="28" applyNumberFormat="0" applyAlignment="0" applyProtection="0"/>
  </cellStyleXfs>
  <cellXfs count="75">
    <xf numFmtId="0" fontId="0" fillId="0" borderId="0" xfId="0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7" xfId="0" applyBorder="1"/>
    <xf numFmtId="0" fontId="4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0" fontId="6" fillId="0" borderId="6" xfId="0" applyNumberFormat="1" applyFont="1" applyBorder="1" applyAlignment="1">
      <alignment horizontal="center" vertical="center"/>
    </xf>
    <xf numFmtId="10" fontId="6" fillId="0" borderId="7" xfId="0" applyNumberFormat="1" applyFont="1" applyBorder="1" applyAlignment="1">
      <alignment horizontal="center" vertical="center"/>
    </xf>
    <xf numFmtId="10" fontId="6" fillId="0" borderId="8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6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30" xfId="2" applyBorder="1"/>
    <xf numFmtId="0" fontId="7" fillId="3" borderId="15" xfId="2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9" xfId="0" applyBorder="1" applyAlignment="1">
      <alignment horizontal="center"/>
    </xf>
    <xf numFmtId="0" fontId="7" fillId="3" borderId="16" xfId="2" applyBorder="1"/>
    <xf numFmtId="0" fontId="7" fillId="3" borderId="17" xfId="2" applyBorder="1"/>
  </cellXfs>
  <cellStyles count="3">
    <cellStyle name="Celda de comprobación" xfId="2" builtinId="23"/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157162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7299A6-B540-4B9F-BCEA-A8A8CB304F8C}"/>
            </a:ext>
          </a:extLst>
        </xdr:cNvPr>
        <xdr:cNvSpPr txBox="1"/>
      </xdr:nvSpPr>
      <xdr:spPr>
        <a:xfrm>
          <a:off x="0" y="5376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1</xdr:row>
      <xdr:rowOff>157162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D44B88A-E3C9-4F40-8DA1-825EBE2ACF6A}"/>
            </a:ext>
          </a:extLst>
        </xdr:cNvPr>
        <xdr:cNvSpPr txBox="1"/>
      </xdr:nvSpPr>
      <xdr:spPr>
        <a:xfrm>
          <a:off x="3495675" y="442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180975</xdr:colOff>
      <xdr:row>2</xdr:row>
      <xdr:rowOff>252412</xdr:rowOff>
    </xdr:from>
    <xdr:ext cx="22860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CB61AB6-ED4B-490D-9C0B-5390CC32A248}"/>
                </a:ext>
              </a:extLst>
            </xdr:cNvPr>
            <xdr:cNvSpPr txBox="1"/>
          </xdr:nvSpPr>
          <xdr:spPr>
            <a:xfrm>
              <a:off x="180975" y="823912"/>
              <a:ext cx="2286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es-AR" sz="20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CB61AB6-ED4B-490D-9C0B-5390CC32A248}"/>
                </a:ext>
              </a:extLst>
            </xdr:cNvPr>
            <xdr:cNvSpPr txBox="1"/>
          </xdr:nvSpPr>
          <xdr:spPr>
            <a:xfrm>
              <a:off x="180975" y="823912"/>
              <a:ext cx="2286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AR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endParaRPr lang="es-AR" sz="2000"/>
            </a:p>
          </xdr:txBody>
        </xdr:sp>
      </mc:Fallback>
    </mc:AlternateContent>
    <xdr:clientData/>
  </xdr:oneCellAnchor>
  <xdr:oneCellAnchor>
    <xdr:from>
      <xdr:col>0</xdr:col>
      <xdr:colOff>0</xdr:colOff>
      <xdr:row>11</xdr:row>
      <xdr:rowOff>157162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A764ECB-D65E-4E7B-804A-7219AB37A4B6}"/>
            </a:ext>
          </a:extLst>
        </xdr:cNvPr>
        <xdr:cNvSpPr txBox="1"/>
      </xdr:nvSpPr>
      <xdr:spPr>
        <a:xfrm>
          <a:off x="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1</xdr:row>
      <xdr:rowOff>157162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E5F6753-FDED-4056-86FD-8C264ED68F17}"/>
            </a:ext>
          </a:extLst>
        </xdr:cNvPr>
        <xdr:cNvSpPr txBox="1"/>
      </xdr:nvSpPr>
      <xdr:spPr>
        <a:xfrm>
          <a:off x="3495675" y="442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180975</xdr:colOff>
      <xdr:row>2</xdr:row>
      <xdr:rowOff>252412</xdr:rowOff>
    </xdr:from>
    <xdr:ext cx="22860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6025E28-1DB5-4694-A19B-3C6ED0C0CE62}"/>
                </a:ext>
              </a:extLst>
            </xdr:cNvPr>
            <xdr:cNvSpPr txBox="1"/>
          </xdr:nvSpPr>
          <xdr:spPr>
            <a:xfrm>
              <a:off x="180975" y="823912"/>
              <a:ext cx="2286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es-AR" sz="20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6025E28-1DB5-4694-A19B-3C6ED0C0CE62}"/>
                </a:ext>
              </a:extLst>
            </xdr:cNvPr>
            <xdr:cNvSpPr txBox="1"/>
          </xdr:nvSpPr>
          <xdr:spPr>
            <a:xfrm>
              <a:off x="180975" y="823912"/>
              <a:ext cx="2286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AR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endParaRPr lang="es-AR" sz="2000"/>
            </a:p>
          </xdr:txBody>
        </xdr:sp>
      </mc:Fallback>
    </mc:AlternateContent>
    <xdr:clientData/>
  </xdr:oneCellAnchor>
  <xdr:oneCellAnchor>
    <xdr:from>
      <xdr:col>0</xdr:col>
      <xdr:colOff>0</xdr:colOff>
      <xdr:row>12</xdr:row>
      <xdr:rowOff>157162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4DCE083-AF8E-46CE-BE48-9A98AA767FE3}"/>
            </a:ext>
          </a:extLst>
        </xdr:cNvPr>
        <xdr:cNvSpPr txBox="1"/>
      </xdr:nvSpPr>
      <xdr:spPr>
        <a:xfrm>
          <a:off x="0" y="36528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1</xdr:row>
      <xdr:rowOff>157162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E569792-99A1-4A7B-9A94-17752F6FF79B}"/>
            </a:ext>
          </a:extLst>
        </xdr:cNvPr>
        <xdr:cNvSpPr txBox="1"/>
      </xdr:nvSpPr>
      <xdr:spPr>
        <a:xfrm>
          <a:off x="3495675" y="442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180975</xdr:colOff>
      <xdr:row>2</xdr:row>
      <xdr:rowOff>252412</xdr:rowOff>
    </xdr:from>
    <xdr:ext cx="22860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A37AF41-0EFF-4C50-8C7B-FD14B80EDBC2}"/>
                </a:ext>
              </a:extLst>
            </xdr:cNvPr>
            <xdr:cNvSpPr txBox="1"/>
          </xdr:nvSpPr>
          <xdr:spPr>
            <a:xfrm>
              <a:off x="180975" y="823912"/>
              <a:ext cx="2286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es-AR" sz="20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A37AF41-0EFF-4C50-8C7B-FD14B80EDBC2}"/>
                </a:ext>
              </a:extLst>
            </xdr:cNvPr>
            <xdr:cNvSpPr txBox="1"/>
          </xdr:nvSpPr>
          <xdr:spPr>
            <a:xfrm>
              <a:off x="180975" y="823912"/>
              <a:ext cx="2286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AR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endParaRPr lang="es-AR" sz="2000"/>
            </a:p>
          </xdr:txBody>
        </xdr:sp>
      </mc:Fallback>
    </mc:AlternateContent>
    <xdr:clientData/>
  </xdr:oneCellAnchor>
  <xdr:oneCellAnchor>
    <xdr:from>
      <xdr:col>0</xdr:col>
      <xdr:colOff>0</xdr:colOff>
      <xdr:row>13</xdr:row>
      <xdr:rowOff>157162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8E33E381-C2AC-4CB4-8986-63FC7B5BFB77}"/>
            </a:ext>
          </a:extLst>
        </xdr:cNvPr>
        <xdr:cNvSpPr txBox="1"/>
      </xdr:nvSpPr>
      <xdr:spPr>
        <a:xfrm>
          <a:off x="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53EE-F766-4825-8CF5-917D2FD363B9}">
  <dimension ref="A1:M3"/>
  <sheetViews>
    <sheetView workbookViewId="0">
      <selection activeCell="O33" sqref="O33"/>
    </sheetView>
  </sheetViews>
  <sheetFormatPr baseColWidth="10" defaultRowHeight="15" x14ac:dyDescent="0.25"/>
  <cols>
    <col min="1" max="13" width="5.7109375" customWidth="1"/>
  </cols>
  <sheetData>
    <row r="1" spans="1:13" ht="19.5" thickBot="1" x14ac:dyDescent="0.3">
      <c r="A1" s="11" t="s">
        <v>3</v>
      </c>
      <c r="B1" s="3">
        <v>1</v>
      </c>
      <c r="C1" s="3">
        <f>B1+1</f>
        <v>2</v>
      </c>
      <c r="D1" s="3">
        <f t="shared" ref="D1:L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4">
        <f t="shared" si="0"/>
        <v>11</v>
      </c>
      <c r="M1" s="4">
        <v>12</v>
      </c>
    </row>
    <row r="2" spans="1:13" ht="18.75" x14ac:dyDescent="0.25">
      <c r="A2" s="5" t="s">
        <v>1</v>
      </c>
      <c r="B2" s="2">
        <v>5.25</v>
      </c>
      <c r="C2" s="3">
        <v>5.5</v>
      </c>
      <c r="D2" s="3">
        <v>6.25</v>
      </c>
      <c r="E2" s="3">
        <v>7</v>
      </c>
      <c r="F2" s="3">
        <v>7.5</v>
      </c>
      <c r="G2" s="3">
        <v>8</v>
      </c>
      <c r="H2" s="3">
        <v>7.5</v>
      </c>
      <c r="I2" s="3">
        <v>6.5</v>
      </c>
      <c r="J2" s="3">
        <v>6.5</v>
      </c>
      <c r="K2" s="3">
        <v>7</v>
      </c>
      <c r="L2" s="4">
        <v>7.5</v>
      </c>
      <c r="M2" s="4">
        <v>10</v>
      </c>
    </row>
    <row r="3" spans="1:13" ht="19.5" thickBot="1" x14ac:dyDescent="0.3">
      <c r="A3" s="28" t="s">
        <v>2</v>
      </c>
      <c r="B3" s="29">
        <v>4.5</v>
      </c>
      <c r="C3" s="10">
        <v>6</v>
      </c>
      <c r="D3" s="10">
        <v>7</v>
      </c>
      <c r="E3" s="10">
        <v>7</v>
      </c>
      <c r="F3" s="10">
        <v>7</v>
      </c>
      <c r="G3" s="10">
        <v>6.5</v>
      </c>
      <c r="H3" s="10">
        <v>5.75</v>
      </c>
      <c r="I3" s="10">
        <v>5</v>
      </c>
      <c r="J3" s="10">
        <v>4.5</v>
      </c>
      <c r="K3" s="10">
        <v>4</v>
      </c>
      <c r="L3" s="1">
        <v>3</v>
      </c>
      <c r="M3" s="1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D761-1B56-440C-882A-FE725981FF5A}">
  <dimension ref="A1:Z17"/>
  <sheetViews>
    <sheetView workbookViewId="0">
      <selection activeCell="F26" sqref="F26"/>
    </sheetView>
  </sheetViews>
  <sheetFormatPr baseColWidth="10" defaultRowHeight="15" x14ac:dyDescent="0.25"/>
  <cols>
    <col min="1" max="26" width="8.5703125" customWidth="1"/>
  </cols>
  <sheetData>
    <row r="1" spans="1:26" ht="22.5" customHeight="1" thickBot="1" x14ac:dyDescent="0.3">
      <c r="A1" s="11" t="s">
        <v>3</v>
      </c>
      <c r="B1" s="18" t="s">
        <v>9</v>
      </c>
      <c r="C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</row>
    <row r="2" spans="1:26" s="15" customFormat="1" ht="22.5" customHeight="1" thickBot="1" x14ac:dyDescent="0.3">
      <c r="A2" s="6" t="s">
        <v>1</v>
      </c>
      <c r="B2" s="35">
        <v>1</v>
      </c>
      <c r="C2" s="36">
        <v>1</v>
      </c>
      <c r="D2" s="36">
        <v>3</v>
      </c>
      <c r="E2" s="36">
        <v>3</v>
      </c>
      <c r="F2" s="36">
        <v>5</v>
      </c>
      <c r="G2" s="36">
        <v>6</v>
      </c>
      <c r="H2" s="36">
        <v>7</v>
      </c>
      <c r="I2" s="36">
        <v>8</v>
      </c>
      <c r="J2" s="36">
        <v>8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</row>
    <row r="3" spans="1:26" ht="22.5" customHeight="1" x14ac:dyDescent="0.25">
      <c r="A3" s="5" t="s">
        <v>2</v>
      </c>
      <c r="B3" s="22">
        <v>1</v>
      </c>
      <c r="C3" s="23">
        <v>2</v>
      </c>
      <c r="D3" s="23">
        <v>3</v>
      </c>
      <c r="E3" s="23">
        <v>4</v>
      </c>
      <c r="F3" s="23">
        <v>4</v>
      </c>
      <c r="G3" s="23">
        <v>3</v>
      </c>
      <c r="H3" s="23">
        <v>3</v>
      </c>
      <c r="I3" s="23">
        <v>2</v>
      </c>
      <c r="J3" s="23">
        <v>1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4"/>
    </row>
    <row r="4" spans="1:26" ht="22.5" customHeight="1" x14ac:dyDescent="0.25">
      <c r="A4" s="7"/>
      <c r="B4" s="35">
        <v>0</v>
      </c>
      <c r="C4" s="36">
        <v>0</v>
      </c>
      <c r="D4" s="36">
        <v>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7"/>
    </row>
    <row r="5" spans="1:26" ht="22.5" customHeight="1" x14ac:dyDescent="0.25">
      <c r="A5" s="8" t="s">
        <v>6</v>
      </c>
      <c r="B5" s="35" cm="1">
        <f t="array" ref="B5">phi_0(B2)</f>
        <v>1</v>
      </c>
      <c r="C5" s="36" cm="1">
        <f t="array" ref="C5">phi_0(C2)</f>
        <v>1</v>
      </c>
      <c r="D5" s="36" cm="1">
        <f t="array" ref="D5">phi_0(D2)</f>
        <v>9</v>
      </c>
      <c r="E5" s="36" cm="1">
        <f t="array" ref="E5">phi_0(E2)</f>
        <v>9</v>
      </c>
      <c r="F5" s="36" cm="1">
        <f t="array" ref="F5">phi_0(F2)</f>
        <v>25</v>
      </c>
      <c r="G5" s="36" cm="1">
        <f t="array" ref="G5">phi_0(G2)</f>
        <v>36</v>
      </c>
      <c r="H5" s="36" cm="1">
        <f t="array" ref="H5">phi_0(H2)</f>
        <v>49</v>
      </c>
      <c r="I5" s="36" cm="1">
        <f t="array" ref="I5">phi_0(I2)</f>
        <v>64</v>
      </c>
      <c r="J5" s="36" cm="1">
        <f t="array" ref="J5">phi_0(J2)</f>
        <v>64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7"/>
    </row>
    <row r="6" spans="1:26" ht="22.5" customHeight="1" x14ac:dyDescent="0.25">
      <c r="A6" s="8" t="s">
        <v>4</v>
      </c>
      <c r="B6" s="35">
        <f>B3-B4</f>
        <v>1</v>
      </c>
      <c r="C6" s="36">
        <f>C3-C4</f>
        <v>2</v>
      </c>
      <c r="D6" s="36">
        <f>D3-D4</f>
        <v>3</v>
      </c>
      <c r="E6" s="36">
        <f>E3-E4</f>
        <v>4</v>
      </c>
      <c r="F6" s="36">
        <f>F3-F4</f>
        <v>4</v>
      </c>
      <c r="G6" s="36">
        <f>G3-G4</f>
        <v>3</v>
      </c>
      <c r="H6" s="36">
        <f>H3-H4</f>
        <v>3</v>
      </c>
      <c r="I6" s="36">
        <f>I3-I4</f>
        <v>2</v>
      </c>
      <c r="J6" s="36">
        <f>J3-J4</f>
        <v>1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</row>
    <row r="7" spans="1:26" ht="22.5" customHeight="1" x14ac:dyDescent="0.25">
      <c r="A7" s="17" t="s">
        <v>5</v>
      </c>
      <c r="B7" s="38" cm="1">
        <f t="array" ref="B7">G1_x(B2)</f>
        <v>1.5205992500699999</v>
      </c>
      <c r="C7" s="39" cm="1">
        <f t="array" ref="C7">G1_x(C2)</f>
        <v>1.5205992500699999</v>
      </c>
      <c r="D7" s="39" cm="1">
        <f t="array" ref="D7">G1_x(D2)</f>
        <v>3.4569288360700003</v>
      </c>
      <c r="E7" s="39" cm="1">
        <f t="array" ref="E7">G1_x(E2)</f>
        <v>3.4569288360700003</v>
      </c>
      <c r="F7" s="39" cm="1">
        <f t="array" ref="F7">G1_x(F2)</f>
        <v>3.84557763807</v>
      </c>
      <c r="G7" s="39" cm="1">
        <f t="array" ref="G7">G1_x(G2)</f>
        <v>3.45952174507</v>
      </c>
      <c r="H7" s="39" cm="1">
        <f t="array" ref="H7">G1_x(H2)</f>
        <v>2.6865456560700007</v>
      </c>
      <c r="I7" s="39" cm="1">
        <f t="array" ref="I7">G1_x(I2)</f>
        <v>1.5266493710700002</v>
      </c>
      <c r="J7" s="39" cm="1">
        <f t="array" ref="J7">G1_x(J2)</f>
        <v>1.5266493710700002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40"/>
    </row>
    <row r="8" spans="1:26" ht="22.5" customHeight="1" thickBot="1" x14ac:dyDescent="0.3">
      <c r="A8" s="9" t="s">
        <v>0</v>
      </c>
      <c r="B8" s="25">
        <f>(B7-B3)/B7</f>
        <v>0.34236453164503033</v>
      </c>
      <c r="C8" s="26">
        <f>(C7-C3)/C7</f>
        <v>-0.31527093670993933</v>
      </c>
      <c r="D8" s="26">
        <f>(D7-D3)/D7</f>
        <v>0.13217768075013617</v>
      </c>
      <c r="E8" s="26">
        <f>(E7-E3)/E7</f>
        <v>-0.1570964256664851</v>
      </c>
      <c r="F8" s="26">
        <f>(F7-F3)/F7</f>
        <v>-4.01558300114052E-2</v>
      </c>
      <c r="G8" s="26">
        <f>(G7-G3)/G7</f>
        <v>0.13282811293926469</v>
      </c>
      <c r="H8" s="26">
        <f>(H7-H3)/H7</f>
        <v>-0.11667560654395664</v>
      </c>
      <c r="I8" s="26">
        <f>(I7-I3)/I7</f>
        <v>-0.31005850976654653</v>
      </c>
      <c r="J8" s="26">
        <f>(J7-J3)/J7</f>
        <v>0.34497074511672671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7"/>
    </row>
    <row r="10" spans="1:26" ht="15.75" thickBot="1" x14ac:dyDescent="0.3"/>
    <row r="11" spans="1:26" ht="19.5" thickBot="1" x14ac:dyDescent="0.3">
      <c r="A11" s="11" t="s">
        <v>3</v>
      </c>
      <c r="B11" s="3">
        <v>1</v>
      </c>
      <c r="C11" s="3">
        <f>B11+1</f>
        <v>2</v>
      </c>
      <c r="D11" s="3">
        <f t="shared" ref="D11:N11" si="0">C11+1</f>
        <v>3</v>
      </c>
      <c r="E11" s="3">
        <f t="shared" si="0"/>
        <v>4</v>
      </c>
      <c r="F11" s="3">
        <f t="shared" si="0"/>
        <v>5</v>
      </c>
      <c r="G11" s="3">
        <f t="shared" si="0"/>
        <v>6</v>
      </c>
      <c r="H11" s="3">
        <f t="shared" si="0"/>
        <v>7</v>
      </c>
      <c r="I11" s="3">
        <f t="shared" si="0"/>
        <v>8</v>
      </c>
      <c r="J11" s="3">
        <f t="shared" si="0"/>
        <v>9</v>
      </c>
      <c r="K11" s="3">
        <f t="shared" si="0"/>
        <v>10</v>
      </c>
      <c r="L11" s="4">
        <f t="shared" si="0"/>
        <v>11</v>
      </c>
      <c r="M11" s="4">
        <f t="shared" si="0"/>
        <v>12</v>
      </c>
      <c r="N11" s="4">
        <f t="shared" si="0"/>
        <v>13</v>
      </c>
    </row>
    <row r="12" spans="1:26" ht="18.75" x14ac:dyDescent="0.25">
      <c r="A12" s="5" t="s">
        <v>1</v>
      </c>
      <c r="B12" s="2">
        <v>-6</v>
      </c>
      <c r="C12" s="3">
        <v>-8</v>
      </c>
      <c r="D12" s="3">
        <v>-10</v>
      </c>
      <c r="E12" s="3">
        <v>-8</v>
      </c>
      <c r="F12" s="3">
        <v>-6</v>
      </c>
      <c r="G12" s="3">
        <v>-6</v>
      </c>
      <c r="H12" s="3">
        <v>-8</v>
      </c>
      <c r="I12" s="3">
        <v>-7.5</v>
      </c>
      <c r="J12" s="3">
        <v>-6.5</v>
      </c>
      <c r="K12" s="3">
        <v>-5.5</v>
      </c>
      <c r="L12" s="3">
        <v>-5</v>
      </c>
      <c r="M12" s="3">
        <v>-4</v>
      </c>
      <c r="N12" s="4">
        <v>-3</v>
      </c>
    </row>
    <row r="13" spans="1:26" ht="19.5" thickBot="1" x14ac:dyDescent="0.3">
      <c r="A13" s="28" t="s">
        <v>2</v>
      </c>
      <c r="B13" s="29">
        <v>3</v>
      </c>
      <c r="C13" s="10">
        <v>4.5</v>
      </c>
      <c r="D13" s="10">
        <v>5</v>
      </c>
      <c r="E13" s="10">
        <v>2</v>
      </c>
      <c r="F13" s="10">
        <v>1</v>
      </c>
      <c r="G13" s="10">
        <v>-2</v>
      </c>
      <c r="H13" s="10">
        <v>-4</v>
      </c>
      <c r="I13" s="10">
        <v>-5</v>
      </c>
      <c r="J13" s="10">
        <v>-5.5</v>
      </c>
      <c r="K13" s="10">
        <v>-2</v>
      </c>
      <c r="L13" s="10">
        <v>-7</v>
      </c>
      <c r="M13" s="10">
        <v>-5</v>
      </c>
      <c r="N13" s="1">
        <v>-1</v>
      </c>
    </row>
    <row r="15" spans="1:26" ht="15.75" thickBot="1" x14ac:dyDescent="0.3"/>
    <row r="16" spans="1:26" ht="15.75" thickBot="1" x14ac:dyDescent="0.3">
      <c r="A16" s="49" t="s">
        <v>14</v>
      </c>
      <c r="B16" s="54" t="s">
        <v>6</v>
      </c>
    </row>
    <row r="17" spans="1:11" ht="15.75" thickBot="1" x14ac:dyDescent="0.3">
      <c r="A17" s="50" t="s">
        <v>6</v>
      </c>
      <c r="B17" s="63">
        <f>SUMPRODUCT(B5:Z5,B5:Z5)</f>
        <v>12678</v>
      </c>
      <c r="D17" s="54" t="s">
        <v>15</v>
      </c>
      <c r="E17" s="21">
        <f>SUMPRODUCT(B6:Z6,B5:Z5)</f>
        <v>613</v>
      </c>
      <c r="G17" s="12" t="s">
        <v>11</v>
      </c>
      <c r="H17" s="64">
        <f>E17/B17</f>
        <v>4.835147499605616E-2</v>
      </c>
      <c r="I17" s="64"/>
      <c r="J17" s="65"/>
      <c r="K17" s="60"/>
    </row>
  </sheetData>
  <mergeCells count="1">
    <mergeCell ref="H17:J17"/>
  </mergeCells>
  <pageMargins left="0.7" right="0.7" top="0.75" bottom="0.75" header="0.3" footer="0.3"/>
  <pageSetup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7BA8-9ABE-49AD-ACE7-41284724C4A1}">
  <dimension ref="A1:Z19"/>
  <sheetViews>
    <sheetView workbookViewId="0">
      <selection activeCell="L18" sqref="L18:L19"/>
    </sheetView>
  </sheetViews>
  <sheetFormatPr baseColWidth="10" defaultRowHeight="15" x14ac:dyDescent="0.25"/>
  <cols>
    <col min="1" max="26" width="8.5703125" customWidth="1"/>
  </cols>
  <sheetData>
    <row r="1" spans="1:26" ht="22.5" customHeight="1" thickBot="1" x14ac:dyDescent="0.3">
      <c r="A1" s="11" t="s">
        <v>3</v>
      </c>
      <c r="B1" s="18" t="s">
        <v>9</v>
      </c>
      <c r="C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</row>
    <row r="2" spans="1:26" s="15" customFormat="1" ht="22.5" customHeight="1" thickBot="1" x14ac:dyDescent="0.3">
      <c r="A2" s="6" t="s">
        <v>1</v>
      </c>
      <c r="B2" s="35">
        <v>1</v>
      </c>
      <c r="C2" s="36">
        <v>1</v>
      </c>
      <c r="D2" s="36">
        <v>3</v>
      </c>
      <c r="E2" s="36">
        <v>3</v>
      </c>
      <c r="F2" s="36">
        <v>5</v>
      </c>
      <c r="G2" s="36">
        <v>6</v>
      </c>
      <c r="H2" s="36">
        <v>7</v>
      </c>
      <c r="I2" s="36">
        <v>8</v>
      </c>
      <c r="J2" s="36">
        <v>8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</row>
    <row r="3" spans="1:26" ht="22.5" customHeight="1" x14ac:dyDescent="0.25">
      <c r="A3" s="5" t="s">
        <v>2</v>
      </c>
      <c r="B3" s="22">
        <v>1</v>
      </c>
      <c r="C3" s="23">
        <v>2</v>
      </c>
      <c r="D3" s="23">
        <v>3</v>
      </c>
      <c r="E3" s="23">
        <v>4</v>
      </c>
      <c r="F3" s="23">
        <v>4</v>
      </c>
      <c r="G3" s="23">
        <v>3</v>
      </c>
      <c r="H3" s="23">
        <v>3</v>
      </c>
      <c r="I3" s="23">
        <v>2</v>
      </c>
      <c r="J3" s="23">
        <v>1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4"/>
    </row>
    <row r="4" spans="1:26" ht="22.5" customHeight="1" x14ac:dyDescent="0.25">
      <c r="A4" s="7"/>
      <c r="B4" s="35">
        <v>0</v>
      </c>
      <c r="C4" s="36">
        <v>0</v>
      </c>
      <c r="D4" s="36">
        <v>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7"/>
    </row>
    <row r="5" spans="1:26" ht="22.5" customHeight="1" x14ac:dyDescent="0.25">
      <c r="A5" s="8" t="s">
        <v>8</v>
      </c>
      <c r="B5" s="35" cm="1">
        <f t="array" ref="B5">phi_0(B2)</f>
        <v>1</v>
      </c>
      <c r="C5" s="36" cm="1">
        <f t="array" ref="C5">phi_0(C2)</f>
        <v>1</v>
      </c>
      <c r="D5" s="36" cm="1">
        <f t="array" ref="D5">phi_0(D2)</f>
        <v>9</v>
      </c>
      <c r="E5" s="36" cm="1">
        <f t="array" ref="E5">phi_0(E2)</f>
        <v>9</v>
      </c>
      <c r="F5" s="36" cm="1">
        <f t="array" ref="F5">phi_0(F2)</f>
        <v>25</v>
      </c>
      <c r="G5" s="36" cm="1">
        <f t="array" ref="G5">phi_0(G2)</f>
        <v>36</v>
      </c>
      <c r="H5" s="36" cm="1">
        <f t="array" ref="H5">phi_0(H2)</f>
        <v>49</v>
      </c>
      <c r="I5" s="36" cm="1">
        <f t="array" ref="I5">phi_0(I2)</f>
        <v>64</v>
      </c>
      <c r="J5" s="36" cm="1">
        <f t="array" ref="J5">phi_0(J2)</f>
        <v>64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7"/>
    </row>
    <row r="6" spans="1:26" ht="22.5" customHeight="1" x14ac:dyDescent="0.25">
      <c r="A6" s="8" t="s">
        <v>7</v>
      </c>
      <c r="B6" s="35" cm="1">
        <f t="array" ref="B6">phi_1(B2)</f>
        <v>1</v>
      </c>
      <c r="C6" s="36" cm="1">
        <f t="array" ref="C6">phi_1(C2)</f>
        <v>1</v>
      </c>
      <c r="D6" s="36" cm="1">
        <f t="array" ref="D6">phi_1(D2)</f>
        <v>3</v>
      </c>
      <c r="E6" s="36" cm="1">
        <f t="array" ref="E6">phi_1(E2)</f>
        <v>3</v>
      </c>
      <c r="F6" s="36" cm="1">
        <f t="array" ref="F6">phi_1(F2)</f>
        <v>5</v>
      </c>
      <c r="G6" s="36" cm="1">
        <f t="array" ref="G6">phi_1(G2)</f>
        <v>6</v>
      </c>
      <c r="H6" s="36" cm="1">
        <f t="array" ref="H6">phi_1(H2)</f>
        <v>7</v>
      </c>
      <c r="I6" s="36" cm="1">
        <f t="array" ref="I6">phi_1(I2)</f>
        <v>8</v>
      </c>
      <c r="J6" s="36" cm="1">
        <f t="array" ref="J6">phi_1(J2)</f>
        <v>8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</row>
    <row r="7" spans="1:26" ht="22.5" customHeight="1" x14ac:dyDescent="0.25">
      <c r="A7" s="8" t="s">
        <v>4</v>
      </c>
      <c r="B7" s="35">
        <f>B3-B4</f>
        <v>1</v>
      </c>
      <c r="C7" s="36">
        <f>C3-C4</f>
        <v>2</v>
      </c>
      <c r="D7" s="36">
        <f>D3-D4</f>
        <v>3</v>
      </c>
      <c r="E7" s="36">
        <f>E3-E4</f>
        <v>4</v>
      </c>
      <c r="F7" s="36">
        <f>F3-F4</f>
        <v>4</v>
      </c>
      <c r="G7" s="36">
        <f>G3-G4</f>
        <v>3</v>
      </c>
      <c r="H7" s="36">
        <f>H3-H4</f>
        <v>3</v>
      </c>
      <c r="I7" s="36">
        <f>I3-I4</f>
        <v>2</v>
      </c>
      <c r="J7" s="36">
        <f>J3-J4</f>
        <v>1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7"/>
    </row>
    <row r="8" spans="1:26" ht="22.5" customHeight="1" x14ac:dyDescent="0.25">
      <c r="A8" s="17" t="s">
        <v>5</v>
      </c>
      <c r="B8" s="38" cm="1">
        <f t="array" ref="B8">G1_x(B2)</f>
        <v>1.5205992500699999</v>
      </c>
      <c r="C8" s="39" cm="1">
        <f t="array" ref="C8">G1_x(C2)</f>
        <v>1.5205992500699999</v>
      </c>
      <c r="D8" s="39" cm="1">
        <f t="array" ref="D8">G1_x(D2)</f>
        <v>3.4569288360700003</v>
      </c>
      <c r="E8" s="39" cm="1">
        <f t="array" ref="E8">G1_x(E2)</f>
        <v>3.4569288360700003</v>
      </c>
      <c r="F8" s="39" cm="1">
        <f t="array" ref="F8">G1_x(F2)</f>
        <v>3.84557763807</v>
      </c>
      <c r="G8" s="39" cm="1">
        <f t="array" ref="G8">G1_x(G2)</f>
        <v>3.45952174507</v>
      </c>
      <c r="H8" s="39" cm="1">
        <f t="array" ref="H8">G1_x(H2)</f>
        <v>2.6865456560700007</v>
      </c>
      <c r="I8" s="39" cm="1">
        <f t="array" ref="I8">G1_x(I2)</f>
        <v>1.5266493710700002</v>
      </c>
      <c r="J8" s="39" cm="1">
        <f t="array" ref="J8">G1_x(J2)</f>
        <v>1.5266493710700002</v>
      </c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40"/>
    </row>
    <row r="9" spans="1:26" ht="22.5" customHeight="1" thickBot="1" x14ac:dyDescent="0.3">
      <c r="A9" s="9" t="s">
        <v>0</v>
      </c>
      <c r="B9" s="25">
        <f>(B8-B3)/B8</f>
        <v>0.34236453164503033</v>
      </c>
      <c r="C9" s="26">
        <f>(C8-C3)/C8</f>
        <v>-0.31527093670993933</v>
      </c>
      <c r="D9" s="26">
        <f>(D8-D3)/D8</f>
        <v>0.13217768075013617</v>
      </c>
      <c r="E9" s="26">
        <f>(E8-E3)/E8</f>
        <v>-0.1570964256664851</v>
      </c>
      <c r="F9" s="26">
        <f>(F8-F3)/F8</f>
        <v>-4.01558300114052E-2</v>
      </c>
      <c r="G9" s="26">
        <f>(G8-G3)/G8</f>
        <v>0.13282811293926469</v>
      </c>
      <c r="H9" s="26">
        <f>(H8-H3)/H8</f>
        <v>-0.11667560654395664</v>
      </c>
      <c r="I9" s="26">
        <f>(I8-I3)/I8</f>
        <v>-0.31005850976654653</v>
      </c>
      <c r="J9" s="26">
        <f>(J8-J3)/J8</f>
        <v>0.34497074511672671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7"/>
    </row>
    <row r="11" spans="1:26" ht="15.75" thickBot="1" x14ac:dyDescent="0.3"/>
    <row r="12" spans="1:26" ht="19.5" thickBot="1" x14ac:dyDescent="0.3">
      <c r="A12" s="11" t="s">
        <v>3</v>
      </c>
      <c r="B12" s="3">
        <v>1</v>
      </c>
      <c r="C12" s="3">
        <f>B12+1</f>
        <v>2</v>
      </c>
      <c r="D12" s="3">
        <f t="shared" ref="D12:N12" si="0">C12+1</f>
        <v>3</v>
      </c>
      <c r="E12" s="3">
        <f t="shared" si="0"/>
        <v>4</v>
      </c>
      <c r="F12" s="3">
        <f t="shared" si="0"/>
        <v>5</v>
      </c>
      <c r="G12" s="3">
        <f t="shared" si="0"/>
        <v>6</v>
      </c>
      <c r="H12" s="3">
        <f t="shared" si="0"/>
        <v>7</v>
      </c>
      <c r="I12" s="3">
        <f t="shared" si="0"/>
        <v>8</v>
      </c>
      <c r="J12" s="3">
        <f t="shared" si="0"/>
        <v>9</v>
      </c>
      <c r="K12" s="3">
        <f t="shared" si="0"/>
        <v>10</v>
      </c>
      <c r="L12" s="4">
        <f t="shared" si="0"/>
        <v>11</v>
      </c>
      <c r="M12" s="4">
        <f t="shared" si="0"/>
        <v>12</v>
      </c>
      <c r="N12" s="4">
        <f t="shared" si="0"/>
        <v>13</v>
      </c>
    </row>
    <row r="13" spans="1:26" ht="18.75" x14ac:dyDescent="0.25">
      <c r="A13" s="5" t="s">
        <v>1</v>
      </c>
      <c r="B13" s="2">
        <v>-6</v>
      </c>
      <c r="C13" s="3">
        <v>-8</v>
      </c>
      <c r="D13" s="3">
        <v>-10</v>
      </c>
      <c r="E13" s="3">
        <v>-8</v>
      </c>
      <c r="F13" s="3">
        <v>-6</v>
      </c>
      <c r="G13" s="3">
        <v>-6</v>
      </c>
      <c r="H13" s="3">
        <v>-8</v>
      </c>
      <c r="I13" s="3">
        <v>-7.5</v>
      </c>
      <c r="J13" s="3">
        <v>-6.5</v>
      </c>
      <c r="K13" s="3">
        <v>-5.5</v>
      </c>
      <c r="L13" s="3">
        <v>-5</v>
      </c>
      <c r="M13" s="3">
        <v>-4</v>
      </c>
      <c r="N13" s="4">
        <v>-3</v>
      </c>
    </row>
    <row r="14" spans="1:26" ht="19.5" thickBot="1" x14ac:dyDescent="0.3">
      <c r="A14" s="28" t="s">
        <v>2</v>
      </c>
      <c r="B14" s="29">
        <v>3</v>
      </c>
      <c r="C14" s="10">
        <v>4.5</v>
      </c>
      <c r="D14" s="10">
        <v>5</v>
      </c>
      <c r="E14" s="10">
        <v>2</v>
      </c>
      <c r="F14" s="10">
        <v>1</v>
      </c>
      <c r="G14" s="10">
        <v>-2</v>
      </c>
      <c r="H14" s="10">
        <v>-4</v>
      </c>
      <c r="I14" s="10">
        <v>-5</v>
      </c>
      <c r="J14" s="10">
        <v>-5.5</v>
      </c>
      <c r="K14" s="10">
        <v>-2</v>
      </c>
      <c r="L14" s="10">
        <v>-7</v>
      </c>
      <c r="M14" s="10">
        <v>-5</v>
      </c>
      <c r="N14" s="1">
        <v>-1</v>
      </c>
    </row>
    <row r="16" spans="1:26" ht="15.75" thickBot="1" x14ac:dyDescent="0.3"/>
    <row r="17" spans="1:12" ht="15.75" thickBot="1" x14ac:dyDescent="0.3">
      <c r="A17" s="49" t="s">
        <v>14</v>
      </c>
      <c r="B17" s="54" t="s">
        <v>8</v>
      </c>
      <c r="C17" s="56" t="s">
        <v>7</v>
      </c>
    </row>
    <row r="18" spans="1:12" x14ac:dyDescent="0.25">
      <c r="A18" s="7" t="s">
        <v>8</v>
      </c>
      <c r="B18" s="51">
        <f>SUMPRODUCT(B5:Z5,B5:Z5)</f>
        <v>12678</v>
      </c>
      <c r="C18" s="53">
        <f>SUMPRODUCT(B5:Z5,B6:Z6)</f>
        <v>1764</v>
      </c>
      <c r="E18" s="42" t="s">
        <v>15</v>
      </c>
      <c r="F18" s="13">
        <f>SUMPRODUCT(B7:Z7,B5:Z5)</f>
        <v>613</v>
      </c>
      <c r="H18" s="57" t="s">
        <v>11</v>
      </c>
      <c r="I18" s="61">
        <f>L18</f>
        <v>-0.19213957344185684</v>
      </c>
      <c r="J18" s="61"/>
      <c r="K18" s="33"/>
      <c r="L18" s="67" cm="1">
        <f t="array" ref="L18:L19">MMULT(MINVERSE(B18:C19),F18:F19)</f>
        <v>-0.19213957344185684</v>
      </c>
    </row>
    <row r="19" spans="1:12" ht="15.75" thickBot="1" x14ac:dyDescent="0.3">
      <c r="A19" s="50" t="s">
        <v>7</v>
      </c>
      <c r="B19" s="30">
        <f>SUMPRODUCT(B6:Z6,B5:Z5)</f>
        <v>1764</v>
      </c>
      <c r="C19" s="45">
        <f>SUMPRODUCT(B6:Z6,B6:Z6)</f>
        <v>258</v>
      </c>
      <c r="E19" s="47" t="s">
        <v>16</v>
      </c>
      <c r="F19" s="16">
        <f>SUMPRODUCT(B7:Z7,B6:Z6)</f>
        <v>107</v>
      </c>
      <c r="H19" s="59" t="s">
        <v>12</v>
      </c>
      <c r="I19" s="62">
        <f>L19</f>
        <v>1.7284271610520756</v>
      </c>
      <c r="J19" s="62"/>
      <c r="K19" s="31"/>
      <c r="L19" s="66">
        <v>1.7284271610520756</v>
      </c>
    </row>
  </sheetData>
  <mergeCells count="2">
    <mergeCell ref="I18:K18"/>
    <mergeCell ref="I19:K19"/>
  </mergeCells>
  <pageMargins left="0.7" right="0.7" top="0.75" bottom="0.75" header="0.3" footer="0.3"/>
  <pageSetup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9CCF-646E-4279-B94D-CE1DDA542901}">
  <dimension ref="A1:Z21"/>
  <sheetViews>
    <sheetView tabSelected="1" workbookViewId="0">
      <selection activeCell="Q34" sqref="Q34"/>
    </sheetView>
  </sheetViews>
  <sheetFormatPr baseColWidth="10" defaultRowHeight="15" x14ac:dyDescent="0.25"/>
  <cols>
    <col min="1" max="26" width="8.5703125" customWidth="1"/>
  </cols>
  <sheetData>
    <row r="1" spans="1:26" ht="22.5" customHeight="1" thickBot="1" x14ac:dyDescent="0.3">
      <c r="A1" s="11" t="s">
        <v>3</v>
      </c>
      <c r="B1" s="18" t="s">
        <v>9</v>
      </c>
      <c r="C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</row>
    <row r="2" spans="1:26" s="15" customFormat="1" ht="22.5" customHeight="1" thickBot="1" x14ac:dyDescent="0.3">
      <c r="A2" s="6" t="s">
        <v>1</v>
      </c>
      <c r="B2" s="35">
        <v>1</v>
      </c>
      <c r="C2" s="36">
        <v>1</v>
      </c>
      <c r="D2" s="36">
        <v>3</v>
      </c>
      <c r="E2" s="36">
        <v>3</v>
      </c>
      <c r="F2" s="36">
        <v>5</v>
      </c>
      <c r="G2" s="36">
        <v>6</v>
      </c>
      <c r="H2" s="36">
        <v>7</v>
      </c>
      <c r="I2" s="36">
        <v>8</v>
      </c>
      <c r="J2" s="36">
        <v>8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</row>
    <row r="3" spans="1:26" ht="22.5" customHeight="1" x14ac:dyDescent="0.25">
      <c r="A3" s="5" t="s">
        <v>2</v>
      </c>
      <c r="B3" s="22">
        <v>1</v>
      </c>
      <c r="C3" s="23">
        <v>2</v>
      </c>
      <c r="D3" s="23">
        <v>3</v>
      </c>
      <c r="E3" s="23">
        <v>4</v>
      </c>
      <c r="F3" s="23">
        <v>4</v>
      </c>
      <c r="G3" s="23">
        <v>3</v>
      </c>
      <c r="H3" s="23">
        <v>3</v>
      </c>
      <c r="I3" s="23">
        <v>2</v>
      </c>
      <c r="J3" s="23">
        <v>1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4"/>
    </row>
    <row r="4" spans="1:26" ht="22.5" customHeight="1" x14ac:dyDescent="0.25">
      <c r="A4" s="7"/>
      <c r="B4" s="35">
        <v>0</v>
      </c>
      <c r="C4" s="36">
        <v>0</v>
      </c>
      <c r="D4" s="36">
        <v>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7"/>
    </row>
    <row r="5" spans="1:26" ht="22.5" customHeight="1" x14ac:dyDescent="0.25">
      <c r="A5" s="8" t="s">
        <v>8</v>
      </c>
      <c r="B5" s="35" cm="1">
        <f t="array" ref="B5">phi_0(B2)</f>
        <v>1</v>
      </c>
      <c r="C5" s="36" cm="1">
        <f t="array" ref="C5">phi_0(C2)</f>
        <v>1</v>
      </c>
      <c r="D5" s="36" cm="1">
        <f t="array" ref="D5">phi_0(D2)</f>
        <v>9</v>
      </c>
      <c r="E5" s="36" cm="1">
        <f t="array" ref="E5">phi_0(E2)</f>
        <v>9</v>
      </c>
      <c r="F5" s="36" cm="1">
        <f t="array" ref="F5">phi_0(F2)</f>
        <v>25</v>
      </c>
      <c r="G5" s="36" cm="1">
        <f t="array" ref="G5">phi_0(G2)</f>
        <v>36</v>
      </c>
      <c r="H5" s="36" cm="1">
        <f t="array" ref="H5">phi_0(H2)</f>
        <v>49</v>
      </c>
      <c r="I5" s="36" cm="1">
        <f t="array" ref="I5">phi_0(I2)</f>
        <v>64</v>
      </c>
      <c r="J5" s="36" cm="1">
        <f t="array" ref="J5">phi_0(J2)</f>
        <v>64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7"/>
    </row>
    <row r="6" spans="1:26" ht="22.5" customHeight="1" x14ac:dyDescent="0.25">
      <c r="A6" s="8" t="s">
        <v>7</v>
      </c>
      <c r="B6" s="35" cm="1">
        <f t="array" ref="B6">phi_1(B2)</f>
        <v>1</v>
      </c>
      <c r="C6" s="36" cm="1">
        <f t="array" ref="C6">phi_1(C2)</f>
        <v>1</v>
      </c>
      <c r="D6" s="36" cm="1">
        <f t="array" ref="D6">phi_1(D2)</f>
        <v>3</v>
      </c>
      <c r="E6" s="36" cm="1">
        <f t="array" ref="E6">phi_1(E2)</f>
        <v>3</v>
      </c>
      <c r="F6" s="36" cm="1">
        <f t="array" ref="F6">phi_1(F2)</f>
        <v>5</v>
      </c>
      <c r="G6" s="36" cm="1">
        <f t="array" ref="G6">phi_1(G2)</f>
        <v>6</v>
      </c>
      <c r="H6" s="36" cm="1">
        <f t="array" ref="H6">phi_1(H2)</f>
        <v>7</v>
      </c>
      <c r="I6" s="36" cm="1">
        <f t="array" ref="I6">phi_1(I2)</f>
        <v>8</v>
      </c>
      <c r="J6" s="36" cm="1">
        <f t="array" ref="J6">phi_1(J2)</f>
        <v>8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</row>
    <row r="7" spans="1:26" ht="22.5" customHeight="1" x14ac:dyDescent="0.25">
      <c r="A7" s="8" t="s">
        <v>10</v>
      </c>
      <c r="B7" s="35" cm="1">
        <f t="array" ref="B7">phi_2(B2)</f>
        <v>1</v>
      </c>
      <c r="C7" s="36" cm="1">
        <f t="array" ref="C7">phi_2(C2)</f>
        <v>1</v>
      </c>
      <c r="D7" s="36" cm="1">
        <f t="array" ref="D7">phi_2(D2)</f>
        <v>1</v>
      </c>
      <c r="E7" s="36" cm="1">
        <f t="array" ref="E7">phi_2(E2)</f>
        <v>1</v>
      </c>
      <c r="F7" s="36" cm="1">
        <f t="array" ref="F7">phi_2(F2)</f>
        <v>1</v>
      </c>
      <c r="G7" s="36" cm="1">
        <f t="array" ref="G7">phi_2(G2)</f>
        <v>1</v>
      </c>
      <c r="H7" s="36" cm="1">
        <f t="array" ref="H7">phi_2(H2)</f>
        <v>1</v>
      </c>
      <c r="I7" s="36" cm="1">
        <f t="array" ref="I7">phi_2(I2)</f>
        <v>1</v>
      </c>
      <c r="J7" s="36" cm="1">
        <f t="array" ref="J7">phi_2(J2)</f>
        <v>1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7"/>
    </row>
    <row r="8" spans="1:26" ht="22.5" customHeight="1" x14ac:dyDescent="0.25">
      <c r="A8" s="8" t="s">
        <v>4</v>
      </c>
      <c r="B8" s="35">
        <f>B3-B4</f>
        <v>1</v>
      </c>
      <c r="C8" s="36">
        <f t="shared" ref="C8:J8" si="0">C3-C4</f>
        <v>2</v>
      </c>
      <c r="D8" s="36">
        <f t="shared" si="0"/>
        <v>3</v>
      </c>
      <c r="E8" s="36">
        <f t="shared" si="0"/>
        <v>4</v>
      </c>
      <c r="F8" s="36">
        <f t="shared" si="0"/>
        <v>4</v>
      </c>
      <c r="G8" s="36">
        <f t="shared" si="0"/>
        <v>3</v>
      </c>
      <c r="H8" s="36">
        <f t="shared" si="0"/>
        <v>3</v>
      </c>
      <c r="I8" s="36">
        <f t="shared" si="0"/>
        <v>2</v>
      </c>
      <c r="J8" s="36">
        <f t="shared" si="0"/>
        <v>1</v>
      </c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</row>
    <row r="9" spans="1:26" ht="22.5" customHeight="1" x14ac:dyDescent="0.25">
      <c r="A9" s="17" t="s">
        <v>5</v>
      </c>
      <c r="B9" s="38" cm="1">
        <f t="array" ref="B9">G1_x(B2)</f>
        <v>1.5205992500699999</v>
      </c>
      <c r="C9" s="39" cm="1">
        <f t="array" ref="C9">G1_x(C2)</f>
        <v>1.5205992500699999</v>
      </c>
      <c r="D9" s="39" cm="1">
        <f t="array" ref="D9">G1_x(D2)</f>
        <v>3.4569288360700003</v>
      </c>
      <c r="E9" s="39" cm="1">
        <f t="array" ref="E9">G1_x(E2)</f>
        <v>3.4569288360700003</v>
      </c>
      <c r="F9" s="39" cm="1">
        <f t="array" ref="F9">G1_x(F2)</f>
        <v>3.84557763807</v>
      </c>
      <c r="G9" s="39" cm="1">
        <f t="array" ref="G9">G1_x(G2)</f>
        <v>3.45952174507</v>
      </c>
      <c r="H9" s="39" cm="1">
        <f t="array" ref="H9">G1_x(H2)</f>
        <v>2.6865456560700007</v>
      </c>
      <c r="I9" s="39" cm="1">
        <f t="array" ref="I9">G1_x(I2)</f>
        <v>1.5266493710700002</v>
      </c>
      <c r="J9" s="39" cm="1">
        <f t="array" ref="J9">G1_x(J2)</f>
        <v>1.5266493710700002</v>
      </c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40"/>
    </row>
    <row r="10" spans="1:26" ht="22.5" customHeight="1" thickBot="1" x14ac:dyDescent="0.3">
      <c r="A10" s="9" t="s">
        <v>0</v>
      </c>
      <c r="B10" s="25">
        <f>(B9-B3)/B9</f>
        <v>0.34236453164503033</v>
      </c>
      <c r="C10" s="26">
        <f t="shared" ref="C10:J10" si="1">(C9-C3)/C9</f>
        <v>-0.31527093670993933</v>
      </c>
      <c r="D10" s="26">
        <f t="shared" si="1"/>
        <v>0.13217768075013617</v>
      </c>
      <c r="E10" s="26">
        <f t="shared" si="1"/>
        <v>-0.1570964256664851</v>
      </c>
      <c r="F10" s="26">
        <f t="shared" si="1"/>
        <v>-4.01558300114052E-2</v>
      </c>
      <c r="G10" s="26">
        <f t="shared" si="1"/>
        <v>0.13282811293926469</v>
      </c>
      <c r="H10" s="26">
        <f t="shared" si="1"/>
        <v>-0.11667560654395664</v>
      </c>
      <c r="I10" s="26">
        <f t="shared" si="1"/>
        <v>-0.31005850976654653</v>
      </c>
      <c r="J10" s="26">
        <f t="shared" si="1"/>
        <v>0.34497074511672671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7"/>
    </row>
    <row r="12" spans="1:26" ht="15.75" thickBot="1" x14ac:dyDescent="0.3"/>
    <row r="13" spans="1:26" ht="19.5" thickBot="1" x14ac:dyDescent="0.3">
      <c r="A13" s="11" t="s">
        <v>3</v>
      </c>
      <c r="B13" s="3">
        <v>1</v>
      </c>
      <c r="C13" s="3">
        <f>B13+1</f>
        <v>2</v>
      </c>
      <c r="D13" s="3">
        <f t="shared" ref="D13:N13" si="2">C13+1</f>
        <v>3</v>
      </c>
      <c r="E13" s="3">
        <f t="shared" si="2"/>
        <v>4</v>
      </c>
      <c r="F13" s="3">
        <f t="shared" si="2"/>
        <v>5</v>
      </c>
      <c r="G13" s="3">
        <f t="shared" si="2"/>
        <v>6</v>
      </c>
      <c r="H13" s="3">
        <f t="shared" si="2"/>
        <v>7</v>
      </c>
      <c r="I13" s="3">
        <f t="shared" si="2"/>
        <v>8</v>
      </c>
      <c r="J13" s="3">
        <f t="shared" si="2"/>
        <v>9</v>
      </c>
      <c r="K13" s="3">
        <f t="shared" si="2"/>
        <v>10</v>
      </c>
      <c r="L13" s="4">
        <f t="shared" si="2"/>
        <v>11</v>
      </c>
      <c r="M13" s="4">
        <f t="shared" si="2"/>
        <v>12</v>
      </c>
      <c r="N13" s="4">
        <f t="shared" si="2"/>
        <v>13</v>
      </c>
    </row>
    <row r="14" spans="1:26" ht="18.75" x14ac:dyDescent="0.25">
      <c r="A14" s="5" t="s">
        <v>1</v>
      </c>
      <c r="B14" s="2">
        <v>-6</v>
      </c>
      <c r="C14" s="3">
        <v>-8</v>
      </c>
      <c r="D14" s="3">
        <v>-10</v>
      </c>
      <c r="E14" s="3">
        <v>-8</v>
      </c>
      <c r="F14" s="3">
        <v>-6</v>
      </c>
      <c r="G14" s="3">
        <v>-6</v>
      </c>
      <c r="H14" s="3">
        <v>-8</v>
      </c>
      <c r="I14" s="3">
        <v>-7.5</v>
      </c>
      <c r="J14" s="3">
        <v>-6.5</v>
      </c>
      <c r="K14" s="3">
        <v>-5.5</v>
      </c>
      <c r="L14" s="3">
        <v>-5</v>
      </c>
      <c r="M14" s="3">
        <v>-4</v>
      </c>
      <c r="N14" s="4">
        <v>-3</v>
      </c>
    </row>
    <row r="15" spans="1:26" ht="19.5" thickBot="1" x14ac:dyDescent="0.3">
      <c r="A15" s="28" t="s">
        <v>2</v>
      </c>
      <c r="B15" s="29">
        <v>3</v>
      </c>
      <c r="C15" s="10">
        <v>4.5</v>
      </c>
      <c r="D15" s="10">
        <v>5</v>
      </c>
      <c r="E15" s="10">
        <v>2</v>
      </c>
      <c r="F15" s="10">
        <v>1</v>
      </c>
      <c r="G15" s="10">
        <v>-2</v>
      </c>
      <c r="H15" s="10">
        <v>-4</v>
      </c>
      <c r="I15" s="10">
        <v>-5</v>
      </c>
      <c r="J15" s="10">
        <v>-5.5</v>
      </c>
      <c r="K15" s="10">
        <v>-2</v>
      </c>
      <c r="L15" s="10">
        <v>-7</v>
      </c>
      <c r="M15" s="10">
        <v>-5</v>
      </c>
      <c r="N15" s="1">
        <v>-1</v>
      </c>
    </row>
    <row r="17" spans="1:13" ht="15.75" thickBot="1" x14ac:dyDescent="0.3"/>
    <row r="18" spans="1:13" ht="15.75" thickBot="1" x14ac:dyDescent="0.3">
      <c r="A18" s="49" t="s">
        <v>14</v>
      </c>
      <c r="B18" s="54" t="s">
        <v>8</v>
      </c>
      <c r="C18" s="55" t="s">
        <v>7</v>
      </c>
      <c r="D18" s="56" t="s">
        <v>10</v>
      </c>
    </row>
    <row r="19" spans="1:13" x14ac:dyDescent="0.25">
      <c r="A19" s="7" t="s">
        <v>8</v>
      </c>
      <c r="B19" s="51">
        <f>SUMPRODUCT(B5:Z5,B5:Z5)</f>
        <v>12678</v>
      </c>
      <c r="C19" s="52">
        <f>SUMPRODUCT(B5:Z5,B6:Z6)</f>
        <v>1764</v>
      </c>
      <c r="D19" s="53">
        <f>SUMPRODUCT(B5:Z5,B7:Z7)</f>
        <v>258</v>
      </c>
      <c r="F19" s="42" t="s">
        <v>15</v>
      </c>
      <c r="G19" s="13">
        <f>SUMPRODUCT(B8:Z8,B5:Z5)</f>
        <v>613</v>
      </c>
      <c r="I19" s="57" t="s">
        <v>11</v>
      </c>
      <c r="J19" s="33">
        <f>M19</f>
        <v>-0.19346009795447938</v>
      </c>
      <c r="K19" s="72"/>
      <c r="L19" s="34"/>
      <c r="M19" s="67" cm="1">
        <f t="array" ref="M19:M21">MMULT(MINVERSE(B19:D21),G19:G21)</f>
        <v>-0.19346009795447938</v>
      </c>
    </row>
    <row r="20" spans="1:13" x14ac:dyDescent="0.25">
      <c r="A20" s="7" t="s">
        <v>7</v>
      </c>
      <c r="B20" s="48">
        <f>SUMPRODUCT(B6:Z6,B5:Z5)</f>
        <v>1764</v>
      </c>
      <c r="C20" s="41">
        <f>SUMPRODUCT(B6:Z6,B6:Z6)</f>
        <v>258</v>
      </c>
      <c r="D20" s="43">
        <f>SUMPRODUCT(B6:Z6,B7:Z7)</f>
        <v>42</v>
      </c>
      <c r="F20" s="46" t="s">
        <v>16</v>
      </c>
      <c r="G20" s="14">
        <f>SUMPRODUCT(B8:Z8,B6:Z6)</f>
        <v>107</v>
      </c>
      <c r="I20" s="58" t="s">
        <v>12</v>
      </c>
      <c r="J20" s="69">
        <f>M20</f>
        <v>1.7420051858254109</v>
      </c>
      <c r="K20" s="70"/>
      <c r="L20" s="71"/>
      <c r="M20" s="73">
        <v>1.7420051858254109</v>
      </c>
    </row>
    <row r="21" spans="1:13" ht="15.75" thickBot="1" x14ac:dyDescent="0.3">
      <c r="A21" s="50" t="s">
        <v>10</v>
      </c>
      <c r="B21" s="30">
        <f>SUMPRODUCT(B7:Z7,B5:Z5)</f>
        <v>258</v>
      </c>
      <c r="C21" s="44">
        <f>SUMPRODUCT(B7:Z7,B6:Z6)</f>
        <v>42</v>
      </c>
      <c r="D21" s="45">
        <f>SUMPRODUCT(B7:Z7,B7:Z7)</f>
        <v>9</v>
      </c>
      <c r="F21" s="47" t="s">
        <v>17</v>
      </c>
      <c r="G21" s="16">
        <f>SUMPRODUCT(B8:Z8,B7:Z7)</f>
        <v>23</v>
      </c>
      <c r="I21" s="59" t="s">
        <v>13</v>
      </c>
      <c r="J21" s="31">
        <f>M21</f>
        <v>-2.794583693460595E-2</v>
      </c>
      <c r="K21" s="68"/>
      <c r="L21" s="32"/>
      <c r="M21" s="74">
        <v>-2.794583693460595E-2</v>
      </c>
    </row>
  </sheetData>
  <mergeCells count="3">
    <mergeCell ref="J19:L19"/>
    <mergeCell ref="J20:L20"/>
    <mergeCell ref="J21:L21"/>
  </mergeCells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7</vt:i4>
      </vt:variant>
    </vt:vector>
  </HeadingPairs>
  <TitlesOfParts>
    <vt:vector size="11" baseType="lpstr">
      <vt:lpstr>Tabla de Valores</vt:lpstr>
      <vt:lpstr>Mínimos Cuadrados - 1 Var</vt:lpstr>
      <vt:lpstr>Mínimos Cuadrados - 2 Var</vt:lpstr>
      <vt:lpstr>Mínimos Cuadrados - 3 Var</vt:lpstr>
      <vt:lpstr>'Mínimos Cuadrados - 1 Var'!Área_de_impresión</vt:lpstr>
      <vt:lpstr>'Mínimos Cuadrados - 2 Var'!Área_de_impresión</vt:lpstr>
      <vt:lpstr>'Mínimos Cuadrados - 3 Var'!Área_de_impresión</vt:lpstr>
      <vt:lpstr>'Tabla de Valores'!Área_de_impresión</vt:lpstr>
      <vt:lpstr>'Mínimos Cuadrados - 1 Var'!gamma1</vt:lpstr>
      <vt:lpstr>'Mínimos Cuadrados - 2 Var'!gamma1</vt:lpstr>
      <vt:lpstr>'Mínimos Cuadrados - 3 Var'!gamma1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Olivencia</dc:creator>
  <cp:lastModifiedBy>Ramiro Olivencia</cp:lastModifiedBy>
  <cp:lastPrinted>2021-06-08T10:03:31Z</cp:lastPrinted>
  <dcterms:created xsi:type="dcterms:W3CDTF">2021-05-04T04:06:32Z</dcterms:created>
  <dcterms:modified xsi:type="dcterms:W3CDTF">2021-06-23T23:58:23Z</dcterms:modified>
</cp:coreProperties>
</file>