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baf62a2830c877/Documents/"/>
    </mc:Choice>
  </mc:AlternateContent>
  <xr:revisionPtr revIDLastSave="457" documentId="8_{4BABA73E-8774-4297-8FD4-661081E5D974}" xr6:coauthVersionLast="47" xr6:coauthVersionMax="47" xr10:uidLastSave="{4F89476E-0661-4E06-AB54-D0449940571F}"/>
  <bookViews>
    <workbookView xWindow="0" yWindow="0" windowWidth="2400" windowHeight="585" activeTab="2" xr2:uid="{B71A5E63-7F95-49DA-9D39-46DB68373441}"/>
  </bookViews>
  <sheets>
    <sheet name="Newton-Raphson" sheetId="1" r:id="rId1"/>
    <sheet name="Bisection Method" sheetId="4" r:id="rId2"/>
    <sheet name="Root Isolation" sheetId="5" r:id="rId3"/>
  </sheets>
  <definedNames>
    <definedName name="f_1_x" localSheetId="0">_xlfn.LAMBDA(_xlpm.x, (COS(_xlpm.x))^2 - 0.4 * COS(_xlpm.x) - 0.5)</definedName>
    <definedName name="f_1_x" localSheetId="2">_xlfn.LAMBDA(_xlpm.x, (COS(_xlpm.x))^2 - 0.4 * COS(_xlpm.x) - 0.5)</definedName>
    <definedName name="f_x" localSheetId="1">_xlfn.LAMBDA(_xlpm.x, _xlpm.x + 1 + LN(_xlpm.x+4))</definedName>
    <definedName name="f_x" localSheetId="0">_xlfn.LAMBDA(_xlpm.x, 0.5 * SIN(_xlpm.x) * COS(_xlpm.x) - 0.4 * SIN(_xlpm.x) - 0.1)</definedName>
    <definedName name="f_x" localSheetId="2">_xlfn.LAMBDA(_xlpm.x, 0.5 * SIN(_xlpm.x) * COS(_xlpm.x) - 0.4 * SIN(_xlpm.x) - 0.1)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" i="5" l="1"/>
  <c r="F12" i="5"/>
  <c r="G11" i="5"/>
  <c r="F11" i="5"/>
  <c r="G10" i="5"/>
  <c r="G7" i="5" a="1"/>
  <c r="G7" i="5" s="1"/>
  <c r="F7" i="5" a="1"/>
  <c r="F7" i="5" s="1"/>
  <c r="G6" i="5" a="1"/>
  <c r="G6" i="5" s="1"/>
  <c r="F6" i="5"/>
  <c r="F6" i="5" a="1"/>
  <c r="G5" i="5" a="1"/>
  <c r="G5" i="5" s="1"/>
  <c r="F5" i="5" a="1"/>
  <c r="F5" i="5" s="1"/>
  <c r="G4" i="5" a="1"/>
  <c r="G4" i="5" s="1"/>
  <c r="F4" i="5" a="1"/>
  <c r="F4" i="5" s="1"/>
  <c r="G3" i="5" a="1"/>
  <c r="G3" i="5" s="1"/>
  <c r="F3" i="5"/>
  <c r="F3" i="5" a="1"/>
  <c r="G2" i="5" a="1"/>
  <c r="G2" i="5" s="1"/>
  <c r="F2" i="5" a="1"/>
  <c r="F2" i="5" s="1"/>
  <c r="D7" i="4"/>
  <c r="E7" i="4" s="1" a="1"/>
  <c r="E7" i="4" s="1"/>
  <c r="D4" i="4"/>
  <c r="E4" i="4" s="1" a="1"/>
  <c r="E4" i="4" s="1"/>
  <c r="D3" i="4"/>
  <c r="E11" i="4" a="1"/>
  <c r="E11" i="4" s="1"/>
  <c r="E10" i="4" a="1"/>
  <c r="E10" i="4" s="1"/>
  <c r="E9" i="4" a="1"/>
  <c r="E9" i="4" s="1"/>
  <c r="E8" i="4" a="1"/>
  <c r="E8" i="4" s="1"/>
  <c r="E6" i="4" a="1"/>
  <c r="E6" i="4" s="1"/>
  <c r="E5" i="4" a="1"/>
  <c r="E5" i="4" s="1"/>
  <c r="E3" i="4" a="1"/>
  <c r="E3" i="4" s="1"/>
  <c r="D11" i="4"/>
  <c r="D10" i="4"/>
  <c r="D9" i="4"/>
  <c r="D8" i="4"/>
  <c r="D6" i="4"/>
  <c r="D5" i="4"/>
  <c r="E2" i="1"/>
  <c r="E2" i="4" a="1"/>
  <c r="E2" i="4" s="1"/>
  <c r="D2" i="4"/>
  <c r="C7" i="1" a="1"/>
  <c r="C7" i="1" s="1"/>
  <c r="C6" i="1" a="1"/>
  <c r="C6" i="1" s="1"/>
  <c r="C8" i="1" s="1"/>
  <c r="C10" i="1" a="1"/>
  <c r="C10" i="1" s="1"/>
  <c r="C5" i="1" a="1"/>
  <c r="C5" i="1" s="1"/>
  <c r="C4" i="1" a="1"/>
  <c r="C4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G2" i="1" l="1" a="1"/>
  <c r="G2" i="1" s="1"/>
  <c r="F2" i="1" a="1"/>
  <c r="F2" i="1" s="1"/>
  <c r="E3" i="1" s="1"/>
  <c r="J3" i="1" s="1" a="1"/>
  <c r="J3" i="1" s="1"/>
  <c r="H2" i="1" l="1"/>
  <c r="G3" i="1" a="1"/>
  <c r="G3" i="1" s="1"/>
  <c r="F3" i="1" a="1"/>
  <c r="F3" i="1" s="1"/>
  <c r="I3" i="1" l="1"/>
  <c r="L3" i="1" a="1"/>
  <c r="L3" i="1" s="1"/>
  <c r="K3" i="1" a="1"/>
  <c r="K3" i="1" s="1"/>
  <c r="E4" i="1"/>
  <c r="H3" i="1"/>
  <c r="F4" i="1" l="1" a="1"/>
  <c r="F4" i="1" s="1"/>
  <c r="J4" i="1" a="1"/>
  <c r="J4" i="1" s="1"/>
  <c r="G4" i="1" a="1"/>
  <c r="G4" i="1" s="1"/>
  <c r="H4" i="1" s="1"/>
  <c r="L4" i="1" a="1"/>
  <c r="L4" i="1" s="1"/>
  <c r="K4" i="1" a="1"/>
  <c r="K4" i="1" s="1"/>
  <c r="I4" i="1"/>
  <c r="E5" i="1" l="1"/>
  <c r="K5" i="1" a="1"/>
  <c r="K5" i="1" s="1"/>
  <c r="I5" i="1"/>
  <c r="L5" i="1" a="1"/>
  <c r="L5" i="1" s="1"/>
  <c r="J5" i="1" l="1" a="1"/>
  <c r="J5" i="1" s="1"/>
  <c r="G5" i="1" a="1"/>
  <c r="G5" i="1" s="1"/>
  <c r="F5" i="1" a="1"/>
  <c r="F5" i="1" s="1"/>
  <c r="H5" i="1" l="1"/>
  <c r="E6" i="1"/>
  <c r="J6" i="1" l="1" a="1"/>
  <c r="J6" i="1" s="1"/>
  <c r="G6" i="1" a="1"/>
  <c r="G6" i="1" s="1"/>
  <c r="L6" i="1" a="1"/>
  <c r="L6" i="1" s="1"/>
  <c r="I6" i="1"/>
  <c r="F6" i="1" a="1"/>
  <c r="F6" i="1" s="1"/>
  <c r="H6" i="1" s="1"/>
  <c r="K6" i="1" a="1"/>
  <c r="K6" i="1" s="1"/>
  <c r="E7" i="1" l="1"/>
  <c r="J7" i="1" l="1" a="1"/>
  <c r="J7" i="1" s="1"/>
  <c r="F7" i="1" a="1"/>
  <c r="F7" i="1" s="1"/>
  <c r="I7" i="1"/>
  <c r="G7" i="1" a="1"/>
  <c r="G7" i="1" s="1"/>
  <c r="E8" i="1" s="1"/>
  <c r="L7" i="1" a="1"/>
  <c r="L7" i="1" s="1"/>
  <c r="K7" i="1" a="1"/>
  <c r="K7" i="1" s="1"/>
  <c r="J8" i="1" l="1" a="1"/>
  <c r="J8" i="1" s="1"/>
  <c r="I8" i="1"/>
  <c r="L8" i="1" a="1"/>
  <c r="L8" i="1" s="1"/>
  <c r="F8" i="1" a="1"/>
  <c r="F8" i="1" s="1"/>
  <c r="K8" i="1" a="1"/>
  <c r="K8" i="1" s="1"/>
  <c r="G8" i="1" a="1"/>
  <c r="G8" i="1" s="1"/>
  <c r="H7" i="1"/>
  <c r="H8" i="1" l="1"/>
  <c r="E9" i="1"/>
  <c r="J9" i="1" l="1" a="1"/>
  <c r="J9" i="1" s="1"/>
  <c r="F9" i="1" a="1"/>
  <c r="F9" i="1" s="1"/>
  <c r="K9" i="1" a="1"/>
  <c r="K9" i="1" s="1"/>
  <c r="G9" i="1" a="1"/>
  <c r="G9" i="1" s="1"/>
  <c r="E10" i="1" s="1"/>
  <c r="L9" i="1" a="1"/>
  <c r="L9" i="1" s="1"/>
  <c r="I9" i="1"/>
  <c r="J10" i="1" l="1" a="1"/>
  <c r="J10" i="1" s="1"/>
  <c r="F10" i="1" a="1"/>
  <c r="F10" i="1" s="1"/>
  <c r="G10" i="1" a="1"/>
  <c r="G10" i="1" s="1"/>
  <c r="E11" i="1" s="1"/>
  <c r="J11" i="1" s="1" a="1"/>
  <c r="J11" i="1" s="1"/>
  <c r="K10" i="1" a="1"/>
  <c r="K10" i="1" s="1"/>
  <c r="I10" i="1"/>
  <c r="L10" i="1" a="1"/>
  <c r="L10" i="1" s="1"/>
  <c r="H9" i="1"/>
  <c r="F11" i="1" a="1"/>
  <c r="F11" i="1" s="1"/>
  <c r="I11" i="1" l="1"/>
  <c r="L11" i="1" a="1"/>
  <c r="L11" i="1" s="1"/>
  <c r="G11" i="1" a="1"/>
  <c r="G11" i="1" s="1"/>
  <c r="E12" i="1" s="1"/>
  <c r="J12" i="1" s="1" a="1"/>
  <c r="J12" i="1" s="1"/>
  <c r="K11" i="1" a="1"/>
  <c r="K11" i="1" s="1"/>
  <c r="H10" i="1"/>
  <c r="H11" i="1" l="1"/>
  <c r="L12" i="1" a="1"/>
  <c r="L12" i="1" s="1"/>
  <c r="K12" i="1" a="1"/>
  <c r="K12" i="1" s="1"/>
  <c r="F12" i="1" a="1"/>
  <c r="F12" i="1" s="1"/>
  <c r="I12" i="1"/>
  <c r="G12" i="1" a="1"/>
  <c r="G12" i="1" s="1"/>
  <c r="E13" i="1" l="1"/>
  <c r="J13" i="1" s="1" a="1"/>
  <c r="J13" i="1" s="1"/>
  <c r="H12" i="1"/>
  <c r="K13" i="1" l="1" a="1"/>
  <c r="K13" i="1" s="1"/>
  <c r="L13" i="1" a="1"/>
  <c r="L13" i="1" s="1"/>
  <c r="I13" i="1"/>
  <c r="F13" i="1" a="1"/>
  <c r="F13" i="1" s="1"/>
  <c r="G13" i="1" a="1"/>
  <c r="G13" i="1" s="1"/>
  <c r="E14" i="1" l="1"/>
  <c r="J14" i="1" s="1" a="1"/>
  <c r="J14" i="1" s="1"/>
  <c r="F14" i="1" a="1"/>
  <c r="F14" i="1" s="1"/>
  <c r="I14" i="1"/>
  <c r="G14" i="1" a="1"/>
  <c r="G14" i="1" s="1"/>
  <c r="H13" i="1"/>
  <c r="L14" i="1" l="1" a="1"/>
  <c r="L14" i="1" s="1"/>
  <c r="K14" i="1" a="1"/>
  <c r="K14" i="1" s="1"/>
  <c r="E15" i="1"/>
  <c r="J15" i="1" s="1" a="1"/>
  <c r="J15" i="1" s="1"/>
  <c r="F15" i="1" a="1"/>
  <c r="F15" i="1" s="1"/>
  <c r="I15" i="1"/>
  <c r="G15" i="1" a="1"/>
  <c r="G15" i="1" s="1"/>
  <c r="H14" i="1"/>
  <c r="L15" i="1" l="1" a="1"/>
  <c r="L15" i="1" s="1"/>
  <c r="K15" i="1" a="1"/>
  <c r="K15" i="1" s="1"/>
  <c r="E16" i="1"/>
  <c r="J16" i="1" s="1" a="1"/>
  <c r="J16" i="1" s="1"/>
  <c r="G16" i="1" a="1"/>
  <c r="G16" i="1" s="1"/>
  <c r="F16" i="1" a="1"/>
  <c r="F16" i="1" s="1"/>
  <c r="H15" i="1"/>
  <c r="L16" i="1" l="1" a="1"/>
  <c r="L16" i="1" s="1"/>
  <c r="K16" i="1" a="1"/>
  <c r="K16" i="1" s="1"/>
  <c r="I16" i="1"/>
  <c r="H16" i="1"/>
  <c r="E17" i="1"/>
  <c r="J17" i="1" s="1" a="1"/>
  <c r="J17" i="1" s="1"/>
  <c r="L17" i="1" l="1" a="1"/>
  <c r="L17" i="1" s="1"/>
  <c r="K17" i="1" a="1"/>
  <c r="K17" i="1" s="1"/>
  <c r="I17" i="1"/>
  <c r="G17" i="1" a="1"/>
  <c r="G17" i="1" s="1"/>
  <c r="F17" i="1" a="1"/>
  <c r="F17" i="1" s="1"/>
  <c r="H17" i="1" l="1"/>
  <c r="E18" i="1"/>
  <c r="J18" i="1" s="1" a="1"/>
  <c r="J18" i="1" s="1"/>
  <c r="L18" i="1" l="1" a="1"/>
  <c r="L18" i="1" s="1"/>
  <c r="K18" i="1" a="1"/>
  <c r="K18" i="1" s="1"/>
  <c r="F18" i="1" a="1"/>
  <c r="F18" i="1" s="1"/>
  <c r="G18" i="1" a="1"/>
  <c r="G18" i="1" s="1"/>
  <c r="I18" i="1"/>
  <c r="H18" i="1" l="1"/>
  <c r="E19" i="1"/>
  <c r="J19" i="1" s="1" a="1"/>
  <c r="J19" i="1" s="1"/>
  <c r="K19" i="1" l="1" a="1"/>
  <c r="K19" i="1" s="1"/>
  <c r="L19" i="1" a="1"/>
  <c r="L19" i="1" s="1"/>
  <c r="F19" i="1" a="1"/>
  <c r="F19" i="1" s="1"/>
  <c r="I19" i="1"/>
  <c r="G19" i="1" a="1"/>
  <c r="G19" i="1" s="1"/>
  <c r="E20" i="1" l="1"/>
  <c r="J20" i="1" s="1" a="1"/>
  <c r="J20" i="1" s="1"/>
  <c r="H19" i="1"/>
  <c r="G20" i="1" l="1" a="1"/>
  <c r="G20" i="1" s="1"/>
  <c r="L20" i="1" a="1"/>
  <c r="L20" i="1" s="1"/>
  <c r="K20" i="1" a="1"/>
  <c r="K20" i="1" s="1"/>
  <c r="F20" i="1" a="1"/>
  <c r="F20" i="1" s="1"/>
  <c r="H20" i="1" s="1"/>
  <c r="I20" i="1"/>
  <c r="E21" i="1" l="1"/>
  <c r="J21" i="1" s="1" a="1"/>
  <c r="J21" i="1" s="1"/>
  <c r="G21" i="1" a="1"/>
  <c r="G21" i="1" s="1"/>
  <c r="L21" i="1" l="1" a="1"/>
  <c r="L21" i="1" s="1"/>
  <c r="K21" i="1" a="1"/>
  <c r="K21" i="1" s="1"/>
  <c r="F21" i="1" a="1"/>
  <c r="F21" i="1" s="1"/>
  <c r="E22" i="1" s="1"/>
  <c r="J22" i="1" s="1" a="1"/>
  <c r="J22" i="1" s="1"/>
  <c r="I21" i="1"/>
  <c r="L22" i="1" l="1" a="1"/>
  <c r="L22" i="1" s="1"/>
  <c r="K22" i="1" a="1"/>
  <c r="K22" i="1" s="1"/>
  <c r="H21" i="1"/>
  <c r="I22" i="1"/>
  <c r="G22" i="1" a="1"/>
  <c r="G22" i="1" s="1"/>
  <c r="F22" i="1" a="1"/>
  <c r="F22" i="1" s="1"/>
  <c r="H2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<sst xmlns="http://schemas.openxmlformats.org/spreadsheetml/2006/main" count="43" uniqueCount="36">
  <si>
    <t>a</t>
  </si>
  <si>
    <t>b</t>
  </si>
  <si>
    <t>f(a)</t>
  </si>
  <si>
    <t>f(b)</t>
  </si>
  <si>
    <t>c0</t>
  </si>
  <si>
    <t>n</t>
  </si>
  <si>
    <t>f(c0)</t>
  </si>
  <si>
    <t>x</t>
  </si>
  <si>
    <t>f(xn)</t>
  </si>
  <si>
    <t>f'(xn)</t>
  </si>
  <si>
    <t>f(xn) / f'(xn)</t>
  </si>
  <si>
    <t>Er</t>
  </si>
  <si>
    <t>-</t>
  </si>
  <si>
    <t>Cota Min</t>
  </si>
  <si>
    <t>Cota Max</t>
  </si>
  <si>
    <t>f'(a)</t>
  </si>
  <si>
    <t>f'(b)</t>
  </si>
  <si>
    <t>min (f'(a); f'(b))</t>
  </si>
  <si>
    <t>I1</t>
  </si>
  <si>
    <t>I2</t>
  </si>
  <si>
    <t>I3</t>
  </si>
  <si>
    <t>I4</t>
  </si>
  <si>
    <t>Starting</t>
  </si>
  <si>
    <t>Ending</t>
  </si>
  <si>
    <t>F(S)</t>
  </si>
  <si>
    <t>F€</t>
  </si>
  <si>
    <t>I5</t>
  </si>
  <si>
    <t>I6</t>
  </si>
  <si>
    <t>Cambio de signo</t>
  </si>
  <si>
    <t>Sí</t>
  </si>
  <si>
    <t>No</t>
  </si>
  <si>
    <t>A</t>
  </si>
  <si>
    <t>B</t>
  </si>
  <si>
    <t>Formula</t>
  </si>
  <si>
    <t>Evaluation</t>
  </si>
  <si>
    <t>Cota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</si>
</sst>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Protection="1"/>
    <xf numFmtId="0" fontId="0" fillId="0" borderId="5" xfId="0" applyBorder="1" applyAlignment="1" applyProtection="1">
      <alignment horizontal="center"/>
    </xf>
    <xf numFmtId="0" fontId="0" fillId="0" borderId="6" xfId="0" applyBorder="1" applyProtection="1"/>
    <xf numFmtId="0" fontId="0" fillId="0" borderId="7" xfId="0" applyBorder="1" applyProtection="1"/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E47A-CA07-44AC-AC0B-51F34E572578}">
  <dimension ref="B1:L22"/>
  <sheetViews>
    <sheetView workbookViewId="0">
      <selection activeCell="F40" sqref="F40"/>
    </sheetView>
  </sheetViews>
  <sheetFormatPr baseColWidth="10" defaultRowHeight="15" x14ac:dyDescent="0.25"/>
  <cols>
    <col min="2" max="2" width="14.85546875" bestFit="1" customWidth="1"/>
    <col min="4" max="4" width="8.5703125" customWidth="1"/>
    <col min="5" max="7" width="17.140625" customWidth="1"/>
    <col min="8" max="8" width="17" customWidth="1"/>
    <col min="9" max="12" width="17.140625" customWidth="1"/>
  </cols>
  <sheetData>
    <row r="1" spans="2:12" ht="15.75" thickBot="1" x14ac:dyDescent="0.3">
      <c r="D1" s="4" t="s">
        <v>5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35</v>
      </c>
      <c r="K1" s="4" t="s">
        <v>13</v>
      </c>
      <c r="L1" s="4" t="s">
        <v>14</v>
      </c>
    </row>
    <row r="2" spans="2:12" x14ac:dyDescent="0.25">
      <c r="B2" s="1" t="s">
        <v>0</v>
      </c>
      <c r="C2" s="12">
        <v>-8</v>
      </c>
      <c r="D2" s="5">
        <v>0</v>
      </c>
      <c r="E2" s="8">
        <f>C9</f>
        <v>-7.5</v>
      </c>
      <c r="F2" s="8" cm="1">
        <f t="array" ref="F2">f_x(E2)</f>
        <v>0.11262803067061633</v>
      </c>
      <c r="G2" s="8" cm="1">
        <f t="array" ref="G2">f_1_x(E2)</f>
        <v>-0.51849808356342098</v>
      </c>
      <c r="H2" s="8">
        <f>F2/G2</f>
        <v>-0.21721976269723289</v>
      </c>
      <c r="I2" s="9" t="s">
        <v>12</v>
      </c>
      <c r="J2" s="9" t="s">
        <v>12</v>
      </c>
      <c r="K2" s="9" t="s">
        <v>12</v>
      </c>
      <c r="L2" s="9" t="s">
        <v>12</v>
      </c>
    </row>
    <row r="3" spans="2:12" ht="15.75" thickBot="1" x14ac:dyDescent="0.3">
      <c r="B3" s="2" t="s">
        <v>1</v>
      </c>
      <c r="C3" s="15">
        <v>-6.6461543040000004</v>
      </c>
      <c r="D3" s="6">
        <f>D2+1</f>
        <v>1</v>
      </c>
      <c r="E3" s="10">
        <f>E2 - (F2/G2)</f>
        <v>-7.2827802373027675</v>
      </c>
      <c r="F3" s="10" cm="1">
        <f t="array" ref="F3">f_x(E3)</f>
        <v>9.0922558645542828E-3</v>
      </c>
      <c r="G3" s="10" cm="1">
        <f t="array" ref="G3">f_1_x(E3)</f>
        <v>-0.42396226746720744</v>
      </c>
      <c r="H3" s="10">
        <f t="shared" ref="H3:H11" si="0">F3/G3</f>
        <v>-2.1445908191010297E-2</v>
      </c>
      <c r="I3" s="10">
        <f>ABS((E3-E2)/E3)</f>
        <v>2.9826488733605053E-2</v>
      </c>
      <c r="J3" s="10" cm="1">
        <f t="array" ref="J3">ABS(f_x(E3))/ABS($C$8)</f>
        <v>2.161581858995399E-2</v>
      </c>
      <c r="K3" s="10" cm="1">
        <f t="array" ref="K3">E3 - ABS(f_x(E3))/ABS($C$8)</f>
        <v>-7.3043960558927212</v>
      </c>
      <c r="L3" s="10" cm="1">
        <f t="array" ref="L3">E3 + ABS(f_x(E3))/ABS($C$8)</f>
        <v>-7.2611644187128137</v>
      </c>
    </row>
    <row r="4" spans="2:12" x14ac:dyDescent="0.25">
      <c r="B4" s="1" t="s">
        <v>2</v>
      </c>
      <c r="C4" s="13" cm="1">
        <f t="array" ref="C4">f_x(C2)</f>
        <v>0.36771912781561911</v>
      </c>
      <c r="D4" s="6">
        <f t="shared" ref="D4:D11" si="1">D3+1</f>
        <v>2</v>
      </c>
      <c r="E4" s="10">
        <f t="shared" ref="E4:E11" si="2">E3 - (F3/G3)</f>
        <v>-7.2613343291117571</v>
      </c>
      <c r="F4" s="10" cm="1">
        <f t="array" ref="F4">f_x(E4)</f>
        <v>1.3349184762379007E-4</v>
      </c>
      <c r="G4" s="10" cm="1">
        <f t="array" ref="G4">f_1_x(E4)</f>
        <v>-0.41143556966441419</v>
      </c>
      <c r="H4" s="10">
        <f t="shared" si="0"/>
        <v>-3.2445383303313368E-4</v>
      </c>
      <c r="I4" s="10">
        <f t="shared" ref="I4:I11" si="3">ABS((E4-E3)/E4)</f>
        <v>2.9534390263550505E-3</v>
      </c>
      <c r="J4" s="10" cm="1">
        <f t="array" ref="J4">ABS(f_x(E4))/ABS($C$8)</f>
        <v>3.1736189615194914E-4</v>
      </c>
      <c r="K4" s="10" cm="1">
        <f t="array" ref="K4">E4 - ABS(f_x(E4))/ABS($C$8)</f>
        <v>-7.2616516910079092</v>
      </c>
      <c r="L4" s="10" cm="1">
        <f t="array" ref="L4">E4 + ABS(f_x(E4))/ABS($C$8)</f>
        <v>-7.2610169672156051</v>
      </c>
    </row>
    <row r="5" spans="2:12" ht="15.75" thickBot="1" x14ac:dyDescent="0.3">
      <c r="B5" s="3" t="s">
        <v>3</v>
      </c>
      <c r="C5" s="14" cm="1">
        <f t="array" ref="C5">f_x(C3)</f>
        <v>-0.12393876913394974</v>
      </c>
      <c r="D5" s="6">
        <f t="shared" si="1"/>
        <v>3</v>
      </c>
      <c r="E5" s="10">
        <f t="shared" si="2"/>
        <v>-7.2610098752787238</v>
      </c>
      <c r="F5" s="10" cm="1">
        <f t="array" ref="F5">f_x(E5)</f>
        <v>3.1314194848253152E-8</v>
      </c>
      <c r="G5" s="10" cm="1">
        <f t="array" ref="G5">f_1_x(E5)</f>
        <v>-0.41124252543648404</v>
      </c>
      <c r="H5" s="10">
        <f t="shared" si="0"/>
        <v>-7.6145322799525491E-8</v>
      </c>
      <c r="I5" s="10">
        <f>ABS((E5-E4)/E5)</f>
        <v>4.4684394954209068E-5</v>
      </c>
      <c r="J5" s="10" cm="1">
        <f t="array" ref="J5">ABS(f_x(E5))/ABS($C$8)</f>
        <v>7.4445986256183506E-8</v>
      </c>
      <c r="K5" s="10" cm="1">
        <f t="array" ref="K5">E5 - ABS(f_x(E5))/ABS($C$8)</f>
        <v>-7.26100994972471</v>
      </c>
      <c r="L5" s="10" cm="1">
        <f t="array" ref="L5">E5 + ABS(f_x(E5))/ABS($C$8)</f>
        <v>-7.2610098008327375</v>
      </c>
    </row>
    <row r="6" spans="2:12" x14ac:dyDescent="0.25">
      <c r="B6" s="2" t="s">
        <v>15</v>
      </c>
      <c r="C6" s="16" cm="1">
        <f t="array" ref="C6">f_1_x(C2)</f>
        <v>-0.42062972663824688</v>
      </c>
      <c r="D6" s="6">
        <f t="shared" si="1"/>
        <v>4</v>
      </c>
      <c r="E6" s="10">
        <f t="shared" si="2"/>
        <v>-7.2610097991334008</v>
      </c>
      <c r="F6" s="10" cm="1">
        <f t="array" ref="F6">f_x(E6)</f>
        <v>1.6930901125533637E-15</v>
      </c>
      <c r="G6" s="10" cm="1">
        <f t="array" ref="G6">f_1_x(E6)</f>
        <v>-0.41124248011933506</v>
      </c>
      <c r="H6" s="10">
        <f t="shared" si="0"/>
        <v>-4.1170117252042147E-15</v>
      </c>
      <c r="I6" s="10">
        <f t="shared" si="3"/>
        <v>1.0486877864420468E-8</v>
      </c>
      <c r="J6" s="10" cm="1">
        <f t="array" ref="J6">ABS(f_x(E6))/ABS($C$8)</f>
        <v>4.0251318566684846E-15</v>
      </c>
      <c r="K6" s="10" cm="1">
        <f t="array" ref="K6">E6 - ABS(f_x(E6))/ABS($C$8)</f>
        <v>-7.2610097991334053</v>
      </c>
      <c r="L6" s="10" cm="1">
        <f t="array" ref="L6">E6 + ABS(f_x(E6))/ABS($C$8)</f>
        <v>-7.2610097991333964</v>
      </c>
    </row>
    <row r="7" spans="2:12" x14ac:dyDescent="0.25">
      <c r="B7" s="2" t="s">
        <v>16</v>
      </c>
      <c r="C7" s="16" cm="1">
        <f t="array" ref="C7">f_1_x(C3)</f>
        <v>-1.8170421522967217E-7</v>
      </c>
      <c r="D7" s="6">
        <f t="shared" si="1"/>
        <v>5</v>
      </c>
      <c r="E7" s="10">
        <f t="shared" si="2"/>
        <v>-7.2610097991333964</v>
      </c>
      <c r="F7" s="10" cm="1">
        <f t="array" ref="F7">f_x(E7)</f>
        <v>-1.1102230246251565E-16</v>
      </c>
      <c r="G7" s="10" cm="1">
        <f t="array" ref="G7">f_1_x(E7)</f>
        <v>-0.41124248011933251</v>
      </c>
      <c r="H7" s="10">
        <f t="shared" si="0"/>
        <v>2.6996798198060594E-16</v>
      </c>
      <c r="I7" s="10">
        <f t="shared" si="3"/>
        <v>6.1160805746752304E-16</v>
      </c>
      <c r="J7" s="10" cm="1">
        <f t="array" ref="J7">ABS(f_x(E7))/ABS($C$8)</f>
        <v>2.639430725684252E-16</v>
      </c>
      <c r="K7" s="10" cm="1">
        <f t="array" ref="K7">E7 - ABS(f_x(E7))/ABS($C$8)</f>
        <v>-7.2610097991333964</v>
      </c>
      <c r="L7" s="10" cm="1">
        <f t="array" ref="L7">E7 + ABS(f_x(E7))/ABS($C$8)</f>
        <v>-7.2610097991333964</v>
      </c>
    </row>
    <row r="8" spans="2:12" ht="15.75" thickBot="1" x14ac:dyDescent="0.3">
      <c r="B8" s="2" t="s">
        <v>17</v>
      </c>
      <c r="C8" s="16">
        <f>MIN(C6,C7)</f>
        <v>-0.42062972663824688</v>
      </c>
      <c r="D8" s="6">
        <f t="shared" si="1"/>
        <v>6</v>
      </c>
      <c r="E8" s="10">
        <f t="shared" si="2"/>
        <v>-7.2610097991333964</v>
      </c>
      <c r="F8" s="10" cm="1">
        <f t="array" ref="F8">f_x(E8)</f>
        <v>-1.1102230246251565E-16</v>
      </c>
      <c r="G8" s="10" cm="1">
        <f t="array" ref="G8">f_1_x(E8)</f>
        <v>-0.41124248011933251</v>
      </c>
      <c r="H8" s="10">
        <f t="shared" si="0"/>
        <v>2.6996798198060594E-16</v>
      </c>
      <c r="I8" s="10">
        <f t="shared" si="3"/>
        <v>0</v>
      </c>
      <c r="J8" s="10" cm="1">
        <f t="array" ref="J8">ABS(f_x(E8))/ABS($C$8)</f>
        <v>2.639430725684252E-16</v>
      </c>
      <c r="K8" s="10" cm="1">
        <f t="array" ref="K8">E8 - ABS(f_x(E8))/ABS($C$8)</f>
        <v>-7.2610097991333964</v>
      </c>
      <c r="L8" s="10" cm="1">
        <f t="array" ref="L8">E8 + ABS(f_x(E8))/ABS($C$8)</f>
        <v>-7.2610097991333964</v>
      </c>
    </row>
    <row r="9" spans="2:12" x14ac:dyDescent="0.25">
      <c r="B9" s="1" t="s">
        <v>4</v>
      </c>
      <c r="C9" s="12">
        <v>-7.5</v>
      </c>
      <c r="D9" s="6">
        <f t="shared" si="1"/>
        <v>7</v>
      </c>
      <c r="E9" s="10">
        <f t="shared" si="2"/>
        <v>-7.2610097991333964</v>
      </c>
      <c r="F9" s="10" cm="1">
        <f t="array" ref="F9">f_x(E9)</f>
        <v>-1.1102230246251565E-16</v>
      </c>
      <c r="G9" s="10" cm="1">
        <f t="array" ref="G9">f_1_x(E9)</f>
        <v>-0.41124248011933251</v>
      </c>
      <c r="H9" s="10">
        <f t="shared" si="0"/>
        <v>2.6996798198060594E-16</v>
      </c>
      <c r="I9" s="10">
        <f t="shared" si="3"/>
        <v>0</v>
      </c>
      <c r="J9" s="10" cm="1">
        <f t="array" ref="J9">ABS(f_x(E9))/ABS($C$8)</f>
        <v>2.639430725684252E-16</v>
      </c>
      <c r="K9" s="10" cm="1">
        <f t="array" ref="K9">E9 - ABS(f_x(E9))/ABS($C$8)</f>
        <v>-7.2610097991333964</v>
      </c>
      <c r="L9" s="10" cm="1">
        <f t="array" ref="L9">E9 + ABS(f_x(E9))/ABS($C$8)</f>
        <v>-7.2610097991333964</v>
      </c>
    </row>
    <row r="10" spans="2:12" ht="15.75" thickBot="1" x14ac:dyDescent="0.3">
      <c r="B10" s="3" t="s">
        <v>6</v>
      </c>
      <c r="C10" s="14" cm="1">
        <f t="array" ref="C10">f_x(C9)</f>
        <v>0.11262803067061633</v>
      </c>
      <c r="D10" s="6">
        <f t="shared" si="1"/>
        <v>8</v>
      </c>
      <c r="E10" s="10">
        <f t="shared" si="2"/>
        <v>-7.2610097991333964</v>
      </c>
      <c r="F10" s="10" cm="1">
        <f t="array" ref="F10">f_x(E10)</f>
        <v>-1.1102230246251565E-16</v>
      </c>
      <c r="G10" s="10" cm="1">
        <f t="array" ref="G10">f_1_x(E10)</f>
        <v>-0.41124248011933251</v>
      </c>
      <c r="H10" s="10">
        <f t="shared" si="0"/>
        <v>2.6996798198060594E-16</v>
      </c>
      <c r="I10" s="10">
        <f t="shared" si="3"/>
        <v>0</v>
      </c>
      <c r="J10" s="10" cm="1">
        <f t="array" ref="J10">ABS(f_x(E10))/ABS($C$8)</f>
        <v>2.639430725684252E-16</v>
      </c>
      <c r="K10" s="10" cm="1">
        <f t="array" ref="K10">E10 - ABS(f_x(E10))/ABS($C$8)</f>
        <v>-7.2610097991333964</v>
      </c>
      <c r="L10" s="10" cm="1">
        <f t="array" ref="L10">E10 + ABS(f_x(E10))/ABS($C$8)</f>
        <v>-7.2610097991333964</v>
      </c>
    </row>
    <row r="11" spans="2:12" x14ac:dyDescent="0.25">
      <c r="D11" s="6">
        <f t="shared" si="1"/>
        <v>9</v>
      </c>
      <c r="E11" s="10">
        <f t="shared" si="2"/>
        <v>-7.2610097991333964</v>
      </c>
      <c r="F11" s="10" cm="1">
        <f t="array" ref="F11">f_x(E11)</f>
        <v>-1.1102230246251565E-16</v>
      </c>
      <c r="G11" s="10" cm="1">
        <f t="array" ref="G11">f_1_x(E11)</f>
        <v>-0.41124248011933251</v>
      </c>
      <c r="H11" s="10">
        <f t="shared" si="0"/>
        <v>2.6996798198060594E-16</v>
      </c>
      <c r="I11" s="10">
        <f t="shared" si="3"/>
        <v>0</v>
      </c>
      <c r="J11" s="10" cm="1">
        <f t="array" ref="J11">ABS(f_x(E11))/ABS($C$8)</f>
        <v>2.639430725684252E-16</v>
      </c>
      <c r="K11" s="10" cm="1">
        <f t="array" ref="K11">E11 - ABS(f_x(E11))/ABS($C$8)</f>
        <v>-7.2610097991333964</v>
      </c>
      <c r="L11" s="10" cm="1">
        <f t="array" ref="L11">E11 + ABS(f_x(E11))/ABS($C$8)</f>
        <v>-7.2610097991333964</v>
      </c>
    </row>
    <row r="12" spans="2:12" x14ac:dyDescent="0.25">
      <c r="D12" s="6">
        <f t="shared" ref="D12:D22" si="4">D11+1</f>
        <v>10</v>
      </c>
      <c r="E12" s="10">
        <f t="shared" ref="E12:E22" si="5">E11 - (F11/G11)</f>
        <v>-7.2610097991333964</v>
      </c>
      <c r="F12" s="10" cm="1">
        <f t="array" ref="F12">f_x(E12)</f>
        <v>-1.1102230246251565E-16</v>
      </c>
      <c r="G12" s="10" cm="1">
        <f t="array" ref="G12">f_1_x(E12)</f>
        <v>-0.41124248011933251</v>
      </c>
      <c r="H12" s="10">
        <f t="shared" ref="H12:H22" si="6">F12/G12</f>
        <v>2.6996798198060594E-16</v>
      </c>
      <c r="I12" s="10">
        <f t="shared" ref="I12:I22" si="7">ABS((E12-E11)/E12)</f>
        <v>0</v>
      </c>
      <c r="J12" s="10" cm="1">
        <f t="array" ref="J12">ABS(f_x(E12))/ABS($C$8)</f>
        <v>2.639430725684252E-16</v>
      </c>
      <c r="K12" s="10" cm="1">
        <f t="array" ref="K12">E12 - ABS(f_x(E12))/ABS($C$8)</f>
        <v>-7.2610097991333964</v>
      </c>
      <c r="L12" s="10" cm="1">
        <f t="array" ref="L12">E12 + ABS(f_x(E12))/ABS($C$8)</f>
        <v>-7.2610097991333964</v>
      </c>
    </row>
    <row r="13" spans="2:12" x14ac:dyDescent="0.25">
      <c r="D13" s="6">
        <f t="shared" si="4"/>
        <v>11</v>
      </c>
      <c r="E13" s="10">
        <f t="shared" si="5"/>
        <v>-7.2610097991333964</v>
      </c>
      <c r="F13" s="10" cm="1">
        <f t="array" ref="F13">f_x(E13)</f>
        <v>-1.1102230246251565E-16</v>
      </c>
      <c r="G13" s="10" cm="1">
        <f t="array" ref="G13">f_1_x(E13)</f>
        <v>-0.41124248011933251</v>
      </c>
      <c r="H13" s="10">
        <f t="shared" si="6"/>
        <v>2.6996798198060594E-16</v>
      </c>
      <c r="I13" s="10">
        <f t="shared" si="7"/>
        <v>0</v>
      </c>
      <c r="J13" s="10" cm="1">
        <f t="array" ref="J13">ABS(f_x(E13))/ABS($C$8)</f>
        <v>2.639430725684252E-16</v>
      </c>
      <c r="K13" s="10" cm="1">
        <f t="array" ref="K13">E13 - ABS(f_x(E13))/ABS($C$8)</f>
        <v>-7.2610097991333964</v>
      </c>
      <c r="L13" s="10" cm="1">
        <f t="array" ref="L13">E13 + ABS(f_x(E13))/ABS($C$8)</f>
        <v>-7.2610097991333964</v>
      </c>
    </row>
    <row r="14" spans="2:12" x14ac:dyDescent="0.25">
      <c r="D14" s="6">
        <f t="shared" si="4"/>
        <v>12</v>
      </c>
      <c r="E14" s="10">
        <f t="shared" si="5"/>
        <v>-7.2610097991333964</v>
      </c>
      <c r="F14" s="10" cm="1">
        <f t="array" ref="F14">f_x(E14)</f>
        <v>-1.1102230246251565E-16</v>
      </c>
      <c r="G14" s="10" cm="1">
        <f t="array" ref="G14">f_1_x(E14)</f>
        <v>-0.41124248011933251</v>
      </c>
      <c r="H14" s="10">
        <f t="shared" si="6"/>
        <v>2.6996798198060594E-16</v>
      </c>
      <c r="I14" s="10">
        <f t="shared" si="7"/>
        <v>0</v>
      </c>
      <c r="J14" s="10" cm="1">
        <f t="array" ref="J14">ABS(f_x(E14))/ABS($C$8)</f>
        <v>2.639430725684252E-16</v>
      </c>
      <c r="K14" s="10" cm="1">
        <f t="array" ref="K14">E14 - ABS(f_x(E14))/ABS($C$8)</f>
        <v>-7.2610097991333964</v>
      </c>
      <c r="L14" s="10" cm="1">
        <f t="array" ref="L14">E14 + ABS(f_x(E14))/ABS($C$8)</f>
        <v>-7.2610097991333964</v>
      </c>
    </row>
    <row r="15" spans="2:12" x14ac:dyDescent="0.25">
      <c r="D15" s="6">
        <f t="shared" si="4"/>
        <v>13</v>
      </c>
      <c r="E15" s="10">
        <f t="shared" si="5"/>
        <v>-7.2610097991333964</v>
      </c>
      <c r="F15" s="10" cm="1">
        <f t="array" ref="F15">f_x(E15)</f>
        <v>-1.1102230246251565E-16</v>
      </c>
      <c r="G15" s="10" cm="1">
        <f t="array" ref="G15">f_1_x(E15)</f>
        <v>-0.41124248011933251</v>
      </c>
      <c r="H15" s="10">
        <f t="shared" si="6"/>
        <v>2.6996798198060594E-16</v>
      </c>
      <c r="I15" s="10">
        <f t="shared" si="7"/>
        <v>0</v>
      </c>
      <c r="J15" s="10" cm="1">
        <f t="array" ref="J15">ABS(f_x(E15))/ABS($C$8)</f>
        <v>2.639430725684252E-16</v>
      </c>
      <c r="K15" s="10" cm="1">
        <f t="array" ref="K15">E15 - ABS(f_x(E15))/ABS($C$8)</f>
        <v>-7.2610097991333964</v>
      </c>
      <c r="L15" s="10" cm="1">
        <f t="array" ref="L15">E15 + ABS(f_x(E15))/ABS($C$8)</f>
        <v>-7.2610097991333964</v>
      </c>
    </row>
    <row r="16" spans="2:12" x14ac:dyDescent="0.25">
      <c r="D16" s="6">
        <f t="shared" si="4"/>
        <v>14</v>
      </c>
      <c r="E16" s="10">
        <f t="shared" si="5"/>
        <v>-7.2610097991333964</v>
      </c>
      <c r="F16" s="10" cm="1">
        <f t="array" ref="F16">f_x(E16)</f>
        <v>-1.1102230246251565E-16</v>
      </c>
      <c r="G16" s="10" cm="1">
        <f t="array" ref="G16">f_1_x(E16)</f>
        <v>-0.41124248011933251</v>
      </c>
      <c r="H16" s="10">
        <f t="shared" si="6"/>
        <v>2.6996798198060594E-16</v>
      </c>
      <c r="I16" s="10">
        <f t="shared" si="7"/>
        <v>0</v>
      </c>
      <c r="J16" s="10" cm="1">
        <f t="array" ref="J16">ABS(f_x(E16))/ABS($C$8)</f>
        <v>2.639430725684252E-16</v>
      </c>
      <c r="K16" s="10" cm="1">
        <f t="array" ref="K16">E16 - ABS(f_x(E16))/ABS($C$8)</f>
        <v>-7.2610097991333964</v>
      </c>
      <c r="L16" s="10" cm="1">
        <f t="array" ref="L16">E16 + ABS(f_x(E16))/ABS($C$8)</f>
        <v>-7.2610097991333964</v>
      </c>
    </row>
    <row r="17" spans="4:12" x14ac:dyDescent="0.25">
      <c r="D17" s="6">
        <f t="shared" si="4"/>
        <v>15</v>
      </c>
      <c r="E17" s="10">
        <f t="shared" si="5"/>
        <v>-7.2610097991333964</v>
      </c>
      <c r="F17" s="10" cm="1">
        <f t="array" ref="F17">f_x(E17)</f>
        <v>-1.1102230246251565E-16</v>
      </c>
      <c r="G17" s="10" cm="1">
        <f t="array" ref="G17">f_1_x(E17)</f>
        <v>-0.41124248011933251</v>
      </c>
      <c r="H17" s="10">
        <f t="shared" si="6"/>
        <v>2.6996798198060594E-16</v>
      </c>
      <c r="I17" s="10">
        <f t="shared" si="7"/>
        <v>0</v>
      </c>
      <c r="J17" s="10" cm="1">
        <f t="array" ref="J17">ABS(f_x(E17))/ABS($C$8)</f>
        <v>2.639430725684252E-16</v>
      </c>
      <c r="K17" s="10" cm="1">
        <f t="array" ref="K17">E17 - ABS(f_x(E17))/ABS($C$8)</f>
        <v>-7.2610097991333964</v>
      </c>
      <c r="L17" s="10" cm="1">
        <f t="array" ref="L17">E17 + ABS(f_x(E17))/ABS($C$8)</f>
        <v>-7.2610097991333964</v>
      </c>
    </row>
    <row r="18" spans="4:12" x14ac:dyDescent="0.25">
      <c r="D18" s="6">
        <f t="shared" si="4"/>
        <v>16</v>
      </c>
      <c r="E18" s="10">
        <f t="shared" si="5"/>
        <v>-7.2610097991333964</v>
      </c>
      <c r="F18" s="10" cm="1">
        <f t="array" ref="F18">f_x(E18)</f>
        <v>-1.1102230246251565E-16</v>
      </c>
      <c r="G18" s="10" cm="1">
        <f t="array" ref="G18">f_1_x(E18)</f>
        <v>-0.41124248011933251</v>
      </c>
      <c r="H18" s="10">
        <f t="shared" si="6"/>
        <v>2.6996798198060594E-16</v>
      </c>
      <c r="I18" s="10">
        <f t="shared" si="7"/>
        <v>0</v>
      </c>
      <c r="J18" s="10" cm="1">
        <f t="array" ref="J18">ABS(f_x(E18))/ABS($C$8)</f>
        <v>2.639430725684252E-16</v>
      </c>
      <c r="K18" s="10" cm="1">
        <f t="array" ref="K18">E18 - ABS(f_x(E18))/ABS($C$8)</f>
        <v>-7.2610097991333964</v>
      </c>
      <c r="L18" s="10" cm="1">
        <f t="array" ref="L18">E18 + ABS(f_x(E18))/ABS($C$8)</f>
        <v>-7.2610097991333964</v>
      </c>
    </row>
    <row r="19" spans="4:12" x14ac:dyDescent="0.25">
      <c r="D19" s="6">
        <f t="shared" si="4"/>
        <v>17</v>
      </c>
      <c r="E19" s="10">
        <f t="shared" si="5"/>
        <v>-7.2610097991333964</v>
      </c>
      <c r="F19" s="10" cm="1">
        <f t="array" ref="F19">f_x(E19)</f>
        <v>-1.1102230246251565E-16</v>
      </c>
      <c r="G19" s="10" cm="1">
        <f t="array" ref="G19">f_1_x(E19)</f>
        <v>-0.41124248011933251</v>
      </c>
      <c r="H19" s="10">
        <f t="shared" si="6"/>
        <v>2.6996798198060594E-16</v>
      </c>
      <c r="I19" s="10">
        <f t="shared" si="7"/>
        <v>0</v>
      </c>
      <c r="J19" s="10" cm="1">
        <f t="array" ref="J19">ABS(f_x(E19))/ABS($C$8)</f>
        <v>2.639430725684252E-16</v>
      </c>
      <c r="K19" s="10" cm="1">
        <f t="array" ref="K19">E19 - ABS(f_x(E19))/ABS($C$8)</f>
        <v>-7.2610097991333964</v>
      </c>
      <c r="L19" s="10" cm="1">
        <f t="array" ref="L19">E19 + ABS(f_x(E19))/ABS($C$8)</f>
        <v>-7.2610097991333964</v>
      </c>
    </row>
    <row r="20" spans="4:12" x14ac:dyDescent="0.25">
      <c r="D20" s="6">
        <f t="shared" si="4"/>
        <v>18</v>
      </c>
      <c r="E20" s="10">
        <f t="shared" si="5"/>
        <v>-7.2610097991333964</v>
      </c>
      <c r="F20" s="10" cm="1">
        <f t="array" ref="F20">f_x(E20)</f>
        <v>-1.1102230246251565E-16</v>
      </c>
      <c r="G20" s="10" cm="1">
        <f t="array" ref="G20">f_1_x(E20)</f>
        <v>-0.41124248011933251</v>
      </c>
      <c r="H20" s="10">
        <f t="shared" si="6"/>
        <v>2.6996798198060594E-16</v>
      </c>
      <c r="I20" s="10">
        <f t="shared" si="7"/>
        <v>0</v>
      </c>
      <c r="J20" s="10" cm="1">
        <f t="array" ref="J20">ABS(f_x(E20))/ABS($C$8)</f>
        <v>2.639430725684252E-16</v>
      </c>
      <c r="K20" s="10" cm="1">
        <f t="array" ref="K20">E20 - ABS(f_x(E20))/ABS($C$8)</f>
        <v>-7.2610097991333964</v>
      </c>
      <c r="L20" s="10" cm="1">
        <f t="array" ref="L20">E20 + ABS(f_x(E20))/ABS($C$8)</f>
        <v>-7.2610097991333964</v>
      </c>
    </row>
    <row r="21" spans="4:12" x14ac:dyDescent="0.25">
      <c r="D21" s="6">
        <f t="shared" si="4"/>
        <v>19</v>
      </c>
      <c r="E21" s="10">
        <f t="shared" si="5"/>
        <v>-7.2610097991333964</v>
      </c>
      <c r="F21" s="10" cm="1">
        <f t="array" ref="F21">f_x(E21)</f>
        <v>-1.1102230246251565E-16</v>
      </c>
      <c r="G21" s="10" cm="1">
        <f t="array" ref="G21">f_1_x(E21)</f>
        <v>-0.41124248011933251</v>
      </c>
      <c r="H21" s="10">
        <f t="shared" si="6"/>
        <v>2.6996798198060594E-16</v>
      </c>
      <c r="I21" s="10">
        <f t="shared" si="7"/>
        <v>0</v>
      </c>
      <c r="J21" s="10" cm="1">
        <f t="array" ref="J21">ABS(f_x(E21))/ABS($C$8)</f>
        <v>2.639430725684252E-16</v>
      </c>
      <c r="K21" s="10" cm="1">
        <f t="array" ref="K21">E21 - ABS(f_x(E21))/ABS($C$8)</f>
        <v>-7.2610097991333964</v>
      </c>
      <c r="L21" s="10" cm="1">
        <f t="array" ref="L21">E21 + ABS(f_x(E21))/ABS($C$8)</f>
        <v>-7.2610097991333964</v>
      </c>
    </row>
    <row r="22" spans="4:12" ht="15.75" thickBot="1" x14ac:dyDescent="0.3">
      <c r="D22" s="7">
        <f t="shared" si="4"/>
        <v>20</v>
      </c>
      <c r="E22" s="11">
        <f t="shared" si="5"/>
        <v>-7.2610097991333964</v>
      </c>
      <c r="F22" s="11" cm="1">
        <f t="array" ref="F22">f_x(E22)</f>
        <v>-1.1102230246251565E-16</v>
      </c>
      <c r="G22" s="11" cm="1">
        <f t="array" ref="G22">f_1_x(E22)</f>
        <v>-0.41124248011933251</v>
      </c>
      <c r="H22" s="11">
        <f t="shared" si="6"/>
        <v>2.6996798198060594E-16</v>
      </c>
      <c r="I22" s="11">
        <f t="shared" si="7"/>
        <v>0</v>
      </c>
      <c r="J22" s="11" cm="1">
        <f t="array" ref="J22">ABS(f_x(E22))/ABS($C$8)</f>
        <v>2.639430725684252E-16</v>
      </c>
      <c r="K22" s="11" cm="1">
        <f t="array" ref="K22">E22 - ABS(f_x(E22))/ABS($C$8)</f>
        <v>-7.2610097991333964</v>
      </c>
      <c r="L22" s="11" cm="1">
        <f t="array" ref="L22">E22 + ABS(f_x(E22))/ABS($C$8)</f>
        <v>-7.2610097991333964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B355-C594-4C46-BC33-5F03441F9437}">
  <dimension ref="B1:E11"/>
  <sheetViews>
    <sheetView workbookViewId="0">
      <selection activeCell="G36" sqref="G36"/>
    </sheetView>
  </sheetViews>
  <sheetFormatPr baseColWidth="10" defaultRowHeight="15" x14ac:dyDescent="0.25"/>
  <cols>
    <col min="4" max="4" width="11.85546875" bestFit="1" customWidth="1"/>
  </cols>
  <sheetData>
    <row r="1" spans="2:5" x14ac:dyDescent="0.25">
      <c r="B1" s="17" t="s">
        <v>31</v>
      </c>
      <c r="C1" s="17" t="s">
        <v>32</v>
      </c>
      <c r="D1" s="17" t="s">
        <v>33</v>
      </c>
      <c r="E1" s="17" t="s">
        <v>34</v>
      </c>
    </row>
    <row r="2" spans="2:5" x14ac:dyDescent="0.25">
      <c r="B2" s="17">
        <v>-2</v>
      </c>
      <c r="C2" s="17">
        <v>-1</v>
      </c>
      <c r="D2" s="17">
        <f>(B2+C2)/2</f>
        <v>-1.5</v>
      </c>
      <c r="E2" s="17" cm="1">
        <f t="array" ref="E2">f_x(D2)</f>
        <v>0.41629073187415511</v>
      </c>
    </row>
    <row r="3" spans="2:5" x14ac:dyDescent="0.25">
      <c r="B3" s="17">
        <v>-2</v>
      </c>
      <c r="C3" s="17">
        <v>-1.5</v>
      </c>
      <c r="D3" s="17">
        <f>(B3+C3)/2</f>
        <v>-1.75</v>
      </c>
      <c r="E3" s="17" cm="1">
        <f t="array" ref="E3">f_x(D3)</f>
        <v>6.093021621632877E-2</v>
      </c>
    </row>
    <row r="4" spans="2:5" x14ac:dyDescent="0.25">
      <c r="B4" s="17">
        <v>-1.8</v>
      </c>
      <c r="C4" s="17">
        <v>-1.75</v>
      </c>
      <c r="D4" s="17">
        <f>(B4+C4)/2</f>
        <v>-1.7749999999999999</v>
      </c>
      <c r="E4" s="17" cm="1">
        <f t="array" ref="E4">f_x(D4)</f>
        <v>2.4756915618203701E-2</v>
      </c>
    </row>
    <row r="5" spans="2:5" x14ac:dyDescent="0.25">
      <c r="B5" s="17">
        <v>-1.8</v>
      </c>
      <c r="C5" s="18">
        <v>-1.7749999999999999</v>
      </c>
      <c r="D5" s="17">
        <f t="shared" ref="D5:D11" si="0">(B5+C5)/2</f>
        <v>-1.7875000000000001</v>
      </c>
      <c r="E5" s="17" cm="1">
        <f t="array" ref="E5">f_x(D5)</f>
        <v>6.6230978999474166E-3</v>
      </c>
    </row>
    <row r="6" spans="2:5" x14ac:dyDescent="0.25">
      <c r="B6" s="17">
        <v>-1.8</v>
      </c>
      <c r="C6">
        <v>-1.7875000000000001</v>
      </c>
      <c r="D6" s="17">
        <f t="shared" si="0"/>
        <v>-1.7937500000000002</v>
      </c>
      <c r="E6" s="17" cm="1">
        <f t="array" ref="E6">f_x(D6)</f>
        <v>-2.455758300530464E-3</v>
      </c>
    </row>
    <row r="7" spans="2:5" x14ac:dyDescent="0.25">
      <c r="B7">
        <v>-1.7937500000000002</v>
      </c>
      <c r="C7">
        <v>-1.7875000000000001</v>
      </c>
      <c r="D7" s="17">
        <f t="shared" si="0"/>
        <v>-1.7906250000000001</v>
      </c>
      <c r="E7" s="17" cm="1">
        <f t="array" ref="E7">f_x(D7)</f>
        <v>2.0846701028002235E-3</v>
      </c>
    </row>
    <row r="8" spans="2:5" x14ac:dyDescent="0.25">
      <c r="B8">
        <v>-1.7906250000000001</v>
      </c>
      <c r="C8">
        <v>-1.7875000000000001</v>
      </c>
      <c r="D8" s="17">
        <f t="shared" si="0"/>
        <v>-1.7890625</v>
      </c>
      <c r="E8" s="17" cm="1">
        <f t="array" ref="E8">f_x(D8)</f>
        <v>4.3541337236204791E-3</v>
      </c>
    </row>
    <row r="9" spans="2:5" x14ac:dyDescent="0.25">
      <c r="D9" s="17">
        <f t="shared" si="0"/>
        <v>0</v>
      </c>
      <c r="E9" s="17" cm="1">
        <f t="array" ref="E9">f_x(D9)</f>
        <v>2.3862943611198908</v>
      </c>
    </row>
    <row r="10" spans="2:5" x14ac:dyDescent="0.25">
      <c r="D10" s="17">
        <f t="shared" si="0"/>
        <v>0</v>
      </c>
      <c r="E10" s="17" cm="1">
        <f t="array" ref="E10">f_x(D10)</f>
        <v>2.3862943611198908</v>
      </c>
    </row>
    <row r="11" spans="2:5" x14ac:dyDescent="0.25">
      <c r="D11" s="17">
        <f t="shared" si="0"/>
        <v>0</v>
      </c>
      <c r="E11" s="17" cm="1">
        <f t="array" ref="E11">f_x(D11)</f>
        <v>2.3862943611198908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61A1-895A-4CBC-AA18-B4DC4767720E}">
  <dimension ref="B1:J13"/>
  <sheetViews>
    <sheetView tabSelected="1" workbookViewId="0">
      <selection activeCell="H2" sqref="H2"/>
    </sheetView>
  </sheetViews>
  <sheetFormatPr baseColWidth="10" defaultRowHeight="15" x14ac:dyDescent="0.25"/>
  <cols>
    <col min="4" max="4" width="12.7109375" bestFit="1" customWidth="1"/>
    <col min="6" max="6" width="19.7109375" customWidth="1"/>
    <col min="7" max="7" width="19.28515625" customWidth="1"/>
  </cols>
  <sheetData>
    <row r="1" spans="2:10" x14ac:dyDescent="0.25">
      <c r="C1" t="s">
        <v>22</v>
      </c>
      <c r="D1" t="s">
        <v>23</v>
      </c>
      <c r="F1" t="s">
        <v>24</v>
      </c>
      <c r="G1" t="s">
        <v>25</v>
      </c>
      <c r="H1" t="s">
        <v>28</v>
      </c>
    </row>
    <row r="2" spans="2:10" x14ac:dyDescent="0.25">
      <c r="B2" t="s">
        <v>18</v>
      </c>
      <c r="C2">
        <v>-8</v>
      </c>
      <c r="D2">
        <v>-6.6461543071795859</v>
      </c>
      <c r="F2" cm="1">
        <f t="array" ref="F2">f_x(C2)</f>
        <v>0.36771912781561911</v>
      </c>
      <c r="G2" cm="1">
        <f t="array" ref="G2">f_x(D2)</f>
        <v>-0.12393876913394916</v>
      </c>
      <c r="H2" t="s">
        <v>29</v>
      </c>
    </row>
    <row r="3" spans="2:10" x14ac:dyDescent="0.25">
      <c r="B3" t="s">
        <v>19</v>
      </c>
      <c r="C3">
        <v>-6.6461543071795859</v>
      </c>
      <c r="D3">
        <v>-5.9202163071795866</v>
      </c>
      <c r="F3" cm="1">
        <f t="array" ref="F3">f_x(C3)</f>
        <v>-0.12393876913394916</v>
      </c>
      <c r="G3" cm="1">
        <f t="array" ref="G3">f_x(D3)</f>
        <v>-7.6061230866050877E-2</v>
      </c>
      <c r="H3" t="s">
        <v>30</v>
      </c>
    </row>
    <row r="4" spans="2:10" x14ac:dyDescent="0.25">
      <c r="B4" t="s">
        <v>20</v>
      </c>
      <c r="C4">
        <v>-5.9202163071795866</v>
      </c>
      <c r="D4">
        <v>-4.1480653071795857</v>
      </c>
      <c r="F4" cm="1">
        <f t="array" ref="F4">f_x(C4)</f>
        <v>-7.6061230866050877E-2</v>
      </c>
      <c r="G4" cm="1">
        <f t="array" ref="G4">f_x(D4)</f>
        <v>-0.66393876912877325</v>
      </c>
      <c r="H4" t="s">
        <v>30</v>
      </c>
    </row>
    <row r="5" spans="2:10" x14ac:dyDescent="0.25">
      <c r="B5" t="s">
        <v>21</v>
      </c>
      <c r="C5">
        <v>-4.1480653071795857</v>
      </c>
      <c r="D5">
        <v>-2.1351200000000001</v>
      </c>
      <c r="F5" cm="1">
        <f t="array" ref="F5">f_x(C5)</f>
        <v>-0.66393876912877325</v>
      </c>
      <c r="G5" cm="1">
        <f t="array" ref="G5">f_x(D5)</f>
        <v>0.4639387691287733</v>
      </c>
      <c r="H5" t="s">
        <v>29</v>
      </c>
    </row>
    <row r="6" spans="2:10" x14ac:dyDescent="0.25">
      <c r="B6" t="s">
        <v>26</v>
      </c>
      <c r="C6">
        <v>-2.1351200000000001</v>
      </c>
      <c r="D6">
        <v>-0.36296899999999999</v>
      </c>
      <c r="F6" cm="1">
        <f t="array" ref="F6">f_x(C6)</f>
        <v>0.4639387691287733</v>
      </c>
      <c r="G6" cm="1">
        <f t="array" ref="G6">f_x(D6)</f>
        <v>-0.12393876913394916</v>
      </c>
      <c r="H6" t="s">
        <v>29</v>
      </c>
    </row>
    <row r="7" spans="2:10" x14ac:dyDescent="0.25">
      <c r="B7" t="s">
        <v>27</v>
      </c>
      <c r="C7">
        <v>-0.36296899999999999</v>
      </c>
      <c r="D7">
        <v>0</v>
      </c>
      <c r="F7" cm="1">
        <f t="array" ref="F7">f_x(C7)</f>
        <v>-0.12393876913394916</v>
      </c>
      <c r="G7" cm="1">
        <f t="array" ref="G7">f_x(D7)</f>
        <v>-0.1</v>
      </c>
      <c r="H7" t="s">
        <v>30</v>
      </c>
    </row>
    <row r="9" spans="2:10" x14ac:dyDescent="0.25">
      <c r="D9">
        <v>-3</v>
      </c>
      <c r="E9">
        <v>-2</v>
      </c>
      <c r="F9">
        <v>-1</v>
      </c>
      <c r="G9">
        <v>0</v>
      </c>
      <c r="H9">
        <v>1</v>
      </c>
      <c r="I9">
        <v>2</v>
      </c>
      <c r="J9">
        <v>3</v>
      </c>
    </row>
    <row r="10" spans="2:10" x14ac:dyDescent="0.25">
      <c r="B10">
        <v>-2.1351200000000001</v>
      </c>
      <c r="G10">
        <f>$B$10 + 2*PI()*G9</f>
        <v>-2.1351200000000001</v>
      </c>
    </row>
    <row r="11" spans="2:10" x14ac:dyDescent="0.25">
      <c r="B11">
        <v>-0.36296899999999999</v>
      </c>
      <c r="F11">
        <f>$B$11 + 2*PI()*F9</f>
        <v>-6.6461543071795859</v>
      </c>
      <c r="G11">
        <f>$B$11 + 2*PI()*G9</f>
        <v>-0.36296899999999999</v>
      </c>
    </row>
    <row r="12" spans="2:10" x14ac:dyDescent="0.25">
      <c r="B12">
        <v>0.36296899999999999</v>
      </c>
      <c r="F12">
        <f>$B$12 + 2*PI()*F9</f>
        <v>-5.9202163071795866</v>
      </c>
    </row>
    <row r="13" spans="2:10" x14ac:dyDescent="0.25">
      <c r="B13">
        <v>2.1351200000000001</v>
      </c>
      <c r="F13">
        <f>$B$13 + 2*PI()*F9</f>
        <v>-4.1480653071795857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Newton-Raphson</vt:lpstr>
      <vt:lpstr>Bisection Method</vt:lpstr>
      <vt:lpstr>Root Isolation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Olivencia</dc:creator>
  <cp:lastModifiedBy>Ramiro Olivencia</cp:lastModifiedBy>
  <dcterms:created xsi:type="dcterms:W3CDTF">2021-07-04T01:15:09Z</dcterms:created>
  <dcterms:modified xsi:type="dcterms:W3CDTF">2021-07-16T12:29:43Z</dcterms:modified>
</cp:coreProperties>
</file>