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Olivencia\WebstormProjects\matematica-superior\"/>
    </mc:Choice>
  </mc:AlternateContent>
  <xr:revisionPtr revIDLastSave="0" documentId="13_ncr:1_{D6C35549-DAA7-45DB-9270-EDDD38D14279}" xr6:coauthVersionLast="47" xr6:coauthVersionMax="47" xr10:uidLastSave="{00000000-0000-0000-0000-000000000000}"/>
  <bookViews>
    <workbookView xWindow="-17175" yWindow="3240" windowWidth="25800" windowHeight="21000" xr2:uid="{B71A5E63-7F95-49DA-9D39-46DB68373441}"/>
  </bookViews>
  <sheets>
    <sheet name="Root Isolation" sheetId="5" r:id="rId1"/>
    <sheet name="Secant Method" sheetId="1" r:id="rId2"/>
    <sheet name="Newton-Raphson" sheetId="6" r:id="rId3"/>
    <sheet name="Bisection" sheetId="7" r:id="rId4"/>
  </sheets>
  <definedNames>
    <definedName name="f_1_x" localSheetId="3">_xlfn.LAMBDA(_xlpm.x, (COS(_xlpm.x))^2 - 0.4 * COS(_xlpm.x) - 0.5)</definedName>
    <definedName name="f_1_x" localSheetId="2">_xlfn.LAMBDA(_xlpm.x, (COS(_xlpm.x))^2 - 0.4 * COS(_xlpm.x) - 0.5)</definedName>
    <definedName name="f_1_x" localSheetId="0">_xlfn.LAMBDA(_xlpm.x, (COS(_xlpm.x))^2 - 0.4 * COS(_xlpm.x) - 0.5)</definedName>
    <definedName name="f_1_x" localSheetId="1">_xlfn.LAMBDA(_xlpm.x, (COS(_xlpm.x))^2 - 0.4 * COS(_xlpm.x) - 0.5)</definedName>
    <definedName name="f_x" localSheetId="3">_xlfn.LAMBDA(_xlpm.x, 0.5 * SIN(_xlpm.x) * COS(_xlpm.x) - 0.4 * SIN(_xlpm.x) - 0.1)</definedName>
    <definedName name="f_x" localSheetId="2">_xlfn.LAMBDA(_xlpm.x, 0.5 * SIN(_xlpm.x) * COS(_xlpm.x) - 0.4 * SIN(_xlpm.x) - 0.1)</definedName>
    <definedName name="f_x" localSheetId="0">_xlfn.LAMBDA(_xlpm.x, 0.5 * SIN(_xlpm.x) * COS(_xlpm.x) - 0.4 * SIN(_xlpm.x) - 0.1)</definedName>
    <definedName name="f_x" localSheetId="1">_xlfn.LAMBDA(_xlpm.x, 0.5 * SIN(_xlpm.x) * COS(_xlpm.x) - 0.4 * SIN(_xlpm.x) - 0.1)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5" l="1"/>
  <c r="S8" i="5" s="1"/>
  <c r="R6" i="5"/>
  <c r="R8" i="5" s="1"/>
  <c r="Q6" i="5"/>
  <c r="Q8" i="5" s="1"/>
  <c r="S5" i="5"/>
  <c r="S7" i="5" s="1"/>
  <c r="R5" i="5"/>
  <c r="R7" i="5" s="1"/>
  <c r="Q5" i="5"/>
  <c r="Q7" i="5" s="1"/>
  <c r="N6" i="5"/>
  <c r="N7" i="5" s="1"/>
  <c r="N8" i="5" s="1"/>
  <c r="M6" i="5"/>
  <c r="M7" i="5" s="1"/>
  <c r="M8" i="5" s="1"/>
  <c r="O5" i="5"/>
  <c r="N5" i="5"/>
  <c r="M5" i="5"/>
  <c r="P8" i="5"/>
  <c r="P7" i="5"/>
  <c r="P3" i="5"/>
  <c r="C8" i="7"/>
  <c r="E2" i="7"/>
  <c r="F2" i="7"/>
  <c r="C10" i="7"/>
  <c r="C7" i="7" a="1"/>
  <c r="C7" i="7" s="1"/>
  <c r="C6" i="7" a="1"/>
  <c r="C6" i="7" s="1"/>
  <c r="C9" i="7" s="1"/>
  <c r="C5" i="7" a="1"/>
  <c r="C5" i="7" s="1"/>
  <c r="C4" i="7" a="1"/>
  <c r="C4" i="7" s="1"/>
  <c r="D3" i="7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F2" i="1" a="1"/>
  <c r="F2" i="1" s="1"/>
  <c r="E3" i="1"/>
  <c r="C12" i="1" a="1"/>
  <c r="C12" i="1" s="1"/>
  <c r="C11" i="1" a="1"/>
  <c r="C11" i="1" s="1"/>
  <c r="E2" i="1"/>
  <c r="C10" i="6" a="1"/>
  <c r="C10" i="6" s="1"/>
  <c r="C7" i="6" a="1"/>
  <c r="C7" i="6" s="1"/>
  <c r="C6" i="6" a="1"/>
  <c r="C6" i="6" s="1"/>
  <c r="C8" i="6" s="1"/>
  <c r="C5" i="6"/>
  <c r="C5" i="6" a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C4" i="6" a="1"/>
  <c r="C4" i="6" s="1"/>
  <c r="D3" i="6"/>
  <c r="G2" i="6" a="1"/>
  <c r="G2" i="6" s="1"/>
  <c r="E3" i="6" s="1"/>
  <c r="F2" i="6"/>
  <c r="F2" i="6" a="1"/>
  <c r="E2" i="6"/>
  <c r="P5" i="5"/>
  <c r="O6" i="5"/>
  <c r="P6" i="5"/>
  <c r="O7" i="5"/>
  <c r="O8" i="5"/>
  <c r="B5" i="5"/>
  <c r="B6" i="5" s="1"/>
  <c r="B7" i="5" s="1"/>
  <c r="B8" i="5" s="1"/>
  <c r="B9" i="5" s="1"/>
  <c r="G9" i="5" a="1"/>
  <c r="G9" i="5" s="1"/>
  <c r="F9" i="5" a="1"/>
  <c r="F9" i="5" s="1"/>
  <c r="G8" i="5" a="1"/>
  <c r="G8" i="5" s="1"/>
  <c r="F8" i="5" a="1"/>
  <c r="F8" i="5" s="1"/>
  <c r="G7" i="5" a="1"/>
  <c r="G7" i="5" s="1"/>
  <c r="F7" i="5" a="1"/>
  <c r="F7" i="5" s="1"/>
  <c r="G6" i="5" a="1"/>
  <c r="G6" i="5" s="1"/>
  <c r="F6" i="5" a="1"/>
  <c r="F6" i="5" s="1"/>
  <c r="H6" i="5" s="1"/>
  <c r="G5" i="5" a="1"/>
  <c r="G5" i="5" s="1"/>
  <c r="F5" i="5" a="1"/>
  <c r="F5" i="5" s="1"/>
  <c r="G4" i="5" a="1"/>
  <c r="G4" i="5" s="1"/>
  <c r="F4" i="5" a="1"/>
  <c r="F4" i="5" s="1"/>
  <c r="C7" i="1" a="1"/>
  <c r="C7" i="1" s="1"/>
  <c r="C6" i="1" a="1"/>
  <c r="C6" i="1" s="1"/>
  <c r="C8" i="1" s="1"/>
  <c r="C5" i="1" a="1"/>
  <c r="C5" i="1" s="1"/>
  <c r="C4" i="1" a="1"/>
  <c r="C4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G2" i="7" l="1"/>
  <c r="H2" i="7" s="1" a="1"/>
  <c r="H2" i="7" s="1"/>
  <c r="C11" i="7" a="1"/>
  <c r="C11" i="7" s="1"/>
  <c r="F3" i="6" a="1"/>
  <c r="F3" i="6" s="1"/>
  <c r="L3" i="6" a="1"/>
  <c r="L3" i="6" s="1"/>
  <c r="J3" i="6" a="1"/>
  <c r="J3" i="6" s="1"/>
  <c r="K3" i="6" a="1"/>
  <c r="K3" i="6" s="1"/>
  <c r="G3" i="6" a="1"/>
  <c r="G3" i="6" s="1"/>
  <c r="E4" i="6" s="1"/>
  <c r="I3" i="6"/>
  <c r="H2" i="6"/>
  <c r="H9" i="5"/>
  <c r="H5" i="5"/>
  <c r="H7" i="5"/>
  <c r="H8" i="5"/>
  <c r="H4" i="5"/>
  <c r="F3" i="7" l="1"/>
  <c r="E3" i="7"/>
  <c r="G3" i="7" s="1"/>
  <c r="K4" i="6" a="1"/>
  <c r="K4" i="6" s="1"/>
  <c r="J4" i="6" a="1"/>
  <c r="J4" i="6" s="1"/>
  <c r="I4" i="6"/>
  <c r="G4" i="6" a="1"/>
  <c r="G4" i="6" s="1"/>
  <c r="L4" i="6" a="1"/>
  <c r="L4" i="6" s="1"/>
  <c r="F4" i="6" a="1"/>
  <c r="F4" i="6" s="1"/>
  <c r="H4" i="6" s="1"/>
  <c r="H3" i="6"/>
  <c r="F3" i="1" a="1"/>
  <c r="F3" i="1" s="1"/>
  <c r="G3" i="1" s="1"/>
  <c r="H3" i="1" s="1"/>
  <c r="E4" i="1" s="1"/>
  <c r="H3" i="7" l="1" a="1"/>
  <c r="H3" i="7" s="1"/>
  <c r="I4" i="1"/>
  <c r="L3" i="7" a="1"/>
  <c r="L3" i="7" s="1"/>
  <c r="J3" i="7" a="1"/>
  <c r="J3" i="7" s="1"/>
  <c r="I3" i="7"/>
  <c r="K3" i="7" a="1"/>
  <c r="K3" i="7" s="1"/>
  <c r="E5" i="6"/>
  <c r="F4" i="7" l="1"/>
  <c r="E4" i="7"/>
  <c r="G4" i="7" s="1"/>
  <c r="H4" i="7" a="1"/>
  <c r="H4" i="7" s="1"/>
  <c r="G5" i="6" a="1"/>
  <c r="G5" i="6" s="1"/>
  <c r="L5" i="6" a="1"/>
  <c r="L5" i="6" s="1"/>
  <c r="F5" i="6" a="1"/>
  <c r="F5" i="6" s="1"/>
  <c r="H5" i="6" s="1"/>
  <c r="I5" i="6"/>
  <c r="K5" i="6" a="1"/>
  <c r="K5" i="6" s="1"/>
  <c r="J5" i="6" a="1"/>
  <c r="J5" i="6" s="1"/>
  <c r="F4" i="1" a="1"/>
  <c r="F4" i="1" s="1"/>
  <c r="J4" i="1" a="1"/>
  <c r="J4" i="1" s="1"/>
  <c r="L4" i="1" a="1"/>
  <c r="L4" i="1" s="1"/>
  <c r="K4" i="1" a="1"/>
  <c r="K4" i="1" s="1"/>
  <c r="F5" i="7" l="1"/>
  <c r="E5" i="7"/>
  <c r="G5" i="7" s="1"/>
  <c r="H5" i="7" a="1"/>
  <c r="H5" i="7" s="1"/>
  <c r="G4" i="1"/>
  <c r="H4" i="1" s="1"/>
  <c r="K4" i="7" a="1"/>
  <c r="K4" i="7" s="1"/>
  <c r="J4" i="7" a="1"/>
  <c r="J4" i="7" s="1"/>
  <c r="I4" i="7"/>
  <c r="L4" i="7" a="1"/>
  <c r="L4" i="7" s="1"/>
  <c r="E6" i="6"/>
  <c r="E5" i="1"/>
  <c r="E6" i="7" l="1"/>
  <c r="F6" i="7"/>
  <c r="K5" i="1" a="1"/>
  <c r="K5" i="1" s="1"/>
  <c r="L5" i="1" a="1"/>
  <c r="L5" i="1" s="1"/>
  <c r="I5" i="1"/>
  <c r="F6" i="6" a="1"/>
  <c r="F6" i="6" s="1"/>
  <c r="L6" i="6" a="1"/>
  <c r="L6" i="6" s="1"/>
  <c r="K6" i="6" a="1"/>
  <c r="K6" i="6" s="1"/>
  <c r="J6" i="6" a="1"/>
  <c r="J6" i="6" s="1"/>
  <c r="I6" i="6"/>
  <c r="G6" i="6" a="1"/>
  <c r="G6" i="6" s="1"/>
  <c r="J5" i="1" a="1"/>
  <c r="J5" i="1" s="1"/>
  <c r="F5" i="1" a="1"/>
  <c r="F5" i="1" s="1"/>
  <c r="G6" i="7" l="1"/>
  <c r="H6" i="7" s="1" a="1"/>
  <c r="H6" i="7" s="1"/>
  <c r="F7" i="7" s="1"/>
  <c r="E7" i="6"/>
  <c r="G7" i="6" s="1" a="1"/>
  <c r="G7" i="6" s="1"/>
  <c r="L5" i="7" a="1"/>
  <c r="L5" i="7" s="1"/>
  <c r="K5" i="7" a="1"/>
  <c r="K5" i="7" s="1"/>
  <c r="J5" i="7" a="1"/>
  <c r="J5" i="7" s="1"/>
  <c r="I5" i="7"/>
  <c r="G5" i="1"/>
  <c r="H5" i="1" s="1"/>
  <c r="H6" i="6"/>
  <c r="E7" i="7" l="1"/>
  <c r="G7" i="7" s="1"/>
  <c r="H7" i="7" s="1" a="1"/>
  <c r="H7" i="7" s="1"/>
  <c r="F8" i="7" s="1"/>
  <c r="J7" i="6" a="1"/>
  <c r="J7" i="6" s="1"/>
  <c r="K7" i="6" a="1"/>
  <c r="K7" i="6" s="1"/>
  <c r="E6" i="1"/>
  <c r="L7" i="6" a="1"/>
  <c r="L7" i="6" s="1"/>
  <c r="I7" i="6"/>
  <c r="F7" i="6" a="1"/>
  <c r="F7" i="6" s="1"/>
  <c r="E8" i="6" s="1"/>
  <c r="J6" i="1" a="1"/>
  <c r="J6" i="1" s="1"/>
  <c r="L6" i="1" a="1"/>
  <c r="L6" i="1" s="1"/>
  <c r="I6" i="1"/>
  <c r="F6" i="1" a="1"/>
  <c r="F6" i="1" s="1"/>
  <c r="K6" i="1" a="1"/>
  <c r="K6" i="1" s="1"/>
  <c r="E8" i="7" l="1"/>
  <c r="G8" i="7" s="1"/>
  <c r="H8" i="7" s="1" a="1"/>
  <c r="H8" i="7" s="1"/>
  <c r="F9" i="7" s="1"/>
  <c r="L6" i="7" a="1"/>
  <c r="L6" i="7" s="1"/>
  <c r="J6" i="7" a="1"/>
  <c r="J6" i="7" s="1"/>
  <c r="I6" i="7"/>
  <c r="K6" i="7" a="1"/>
  <c r="K6" i="7" s="1"/>
  <c r="H7" i="6"/>
  <c r="G6" i="1"/>
  <c r="E7" i="1" s="1"/>
  <c r="H6" i="1"/>
  <c r="I8" i="6"/>
  <c r="G8" i="6" a="1"/>
  <c r="G8" i="6" s="1"/>
  <c r="J8" i="6" a="1"/>
  <c r="J8" i="6" s="1"/>
  <c r="F8" i="6" a="1"/>
  <c r="F8" i="6" s="1"/>
  <c r="L8" i="6" a="1"/>
  <c r="L8" i="6" s="1"/>
  <c r="K8" i="6" a="1"/>
  <c r="K8" i="6" s="1"/>
  <c r="E9" i="7" l="1"/>
  <c r="G9" i="7"/>
  <c r="H9" i="7" s="1" a="1"/>
  <c r="H9" i="7" s="1"/>
  <c r="H8" i="6"/>
  <c r="E9" i="6"/>
  <c r="J7" i="1" a="1"/>
  <c r="J7" i="1" s="1"/>
  <c r="F7" i="1" a="1"/>
  <c r="F7" i="1" s="1"/>
  <c r="I7" i="1"/>
  <c r="L7" i="1" a="1"/>
  <c r="L7" i="1" s="1"/>
  <c r="K7" i="1" a="1"/>
  <c r="K7" i="1" s="1"/>
  <c r="F10" i="7" l="1"/>
  <c r="E10" i="7"/>
  <c r="G10" i="7" s="1"/>
  <c r="H10" i="7" s="1" a="1"/>
  <c r="H10" i="7" s="1"/>
  <c r="K7" i="7" a="1"/>
  <c r="K7" i="7" s="1"/>
  <c r="L7" i="7" a="1"/>
  <c r="L7" i="7" s="1"/>
  <c r="I7" i="7"/>
  <c r="J7" i="7" a="1"/>
  <c r="J7" i="7" s="1"/>
  <c r="G7" i="1"/>
  <c r="H7" i="1"/>
  <c r="E8" i="1"/>
  <c r="L8" i="1" s="1" a="1"/>
  <c r="L8" i="1" s="1"/>
  <c r="G9" i="6" a="1"/>
  <c r="G9" i="6" s="1"/>
  <c r="F9" i="6" a="1"/>
  <c r="F9" i="6" s="1"/>
  <c r="H9" i="6" s="1"/>
  <c r="L9" i="6" a="1"/>
  <c r="L9" i="6" s="1"/>
  <c r="K9" i="6" a="1"/>
  <c r="K9" i="6" s="1"/>
  <c r="I9" i="6"/>
  <c r="J9" i="6" a="1"/>
  <c r="J9" i="6" s="1"/>
  <c r="J8" i="1" a="1"/>
  <c r="J8" i="1" s="1"/>
  <c r="I8" i="1"/>
  <c r="F8" i="1" a="1"/>
  <c r="F8" i="1" s="1"/>
  <c r="E11" i="7" l="1"/>
  <c r="F11" i="7"/>
  <c r="K8" i="1" a="1"/>
  <c r="K8" i="1" s="1"/>
  <c r="G8" i="1"/>
  <c r="E9" i="1" s="1"/>
  <c r="E10" i="6"/>
  <c r="G11" i="7" l="1"/>
  <c r="H11" i="7" s="1" a="1"/>
  <c r="H11" i="7" s="1"/>
  <c r="I8" i="7"/>
  <c r="J8" i="7" a="1"/>
  <c r="J8" i="7" s="1"/>
  <c r="K8" i="7" a="1"/>
  <c r="K8" i="7" s="1"/>
  <c r="L8" i="7" a="1"/>
  <c r="L8" i="7" s="1"/>
  <c r="H8" i="1"/>
  <c r="F10" i="6" a="1"/>
  <c r="F10" i="6" s="1"/>
  <c r="K10" i="6" a="1"/>
  <c r="K10" i="6" s="1"/>
  <c r="J10" i="6" a="1"/>
  <c r="J10" i="6" s="1"/>
  <c r="L10" i="6" a="1"/>
  <c r="L10" i="6" s="1"/>
  <c r="I10" i="6"/>
  <c r="G10" i="6" a="1"/>
  <c r="G10" i="6" s="1"/>
  <c r="E11" i="6" s="1"/>
  <c r="J9" i="1" a="1"/>
  <c r="J9" i="1" s="1"/>
  <c r="F9" i="1" a="1"/>
  <c r="F9" i="1" s="1"/>
  <c r="K9" i="1" a="1"/>
  <c r="K9" i="1" s="1"/>
  <c r="L9" i="1" a="1"/>
  <c r="L9" i="1" s="1"/>
  <c r="I9" i="1"/>
  <c r="E12" i="7" l="1"/>
  <c r="F12" i="7"/>
  <c r="G9" i="1"/>
  <c r="H9" i="1"/>
  <c r="E10" i="1"/>
  <c r="F10" i="1" s="1" a="1"/>
  <c r="F10" i="1" s="1"/>
  <c r="K11" i="6" a="1"/>
  <c r="K11" i="6" s="1"/>
  <c r="J11" i="6" a="1"/>
  <c r="J11" i="6" s="1"/>
  <c r="I11" i="6"/>
  <c r="L11" i="6" a="1"/>
  <c r="L11" i="6" s="1"/>
  <c r="G11" i="6" a="1"/>
  <c r="G11" i="6" s="1"/>
  <c r="F11" i="6" a="1"/>
  <c r="F11" i="6" s="1"/>
  <c r="H11" i="6" s="1"/>
  <c r="H10" i="6"/>
  <c r="G12" i="7" l="1"/>
  <c r="H12" i="7" s="1" a="1"/>
  <c r="H12" i="7" s="1"/>
  <c r="J9" i="7" a="1"/>
  <c r="J9" i="7" s="1"/>
  <c r="I9" i="7"/>
  <c r="K9" i="7" a="1"/>
  <c r="K9" i="7" s="1"/>
  <c r="L9" i="7" a="1"/>
  <c r="L9" i="7" s="1"/>
  <c r="K10" i="1" a="1"/>
  <c r="K10" i="1" s="1"/>
  <c r="L10" i="1" a="1"/>
  <c r="L10" i="1" s="1"/>
  <c r="I10" i="1"/>
  <c r="J10" i="1" a="1"/>
  <c r="J10" i="1" s="1"/>
  <c r="G10" i="1"/>
  <c r="E11" i="1" s="1"/>
  <c r="E12" i="6"/>
  <c r="F13" i="7" l="1"/>
  <c r="E13" i="7"/>
  <c r="G13" i="7" s="1"/>
  <c r="H13" i="7" s="1" a="1"/>
  <c r="H13" i="7" s="1"/>
  <c r="J10" i="7" a="1"/>
  <c r="J10" i="7" s="1"/>
  <c r="I10" i="7"/>
  <c r="H10" i="1"/>
  <c r="K11" i="1" a="1"/>
  <c r="K11" i="1" s="1"/>
  <c r="J11" i="1" a="1"/>
  <c r="J11" i="1" s="1"/>
  <c r="F11" i="1" a="1"/>
  <c r="F11" i="1" s="1"/>
  <c r="L11" i="1" a="1"/>
  <c r="L11" i="1" s="1"/>
  <c r="I11" i="1"/>
  <c r="I12" i="6"/>
  <c r="G12" i="6" a="1"/>
  <c r="G12" i="6" s="1"/>
  <c r="J12" i="6" a="1"/>
  <c r="J12" i="6" s="1"/>
  <c r="F12" i="6" a="1"/>
  <c r="F12" i="6" s="1"/>
  <c r="H12" i="6" s="1"/>
  <c r="K12" i="6" a="1"/>
  <c r="K12" i="6" s="1"/>
  <c r="L12" i="6" a="1"/>
  <c r="L12" i="6" s="1"/>
  <c r="F14" i="7" l="1"/>
  <c r="E14" i="7"/>
  <c r="G14" i="7" s="1"/>
  <c r="H14" i="7" s="1" a="1"/>
  <c r="H14" i="7" s="1"/>
  <c r="K10" i="7" a="1"/>
  <c r="K10" i="7" s="1"/>
  <c r="L10" i="7" a="1"/>
  <c r="L10" i="7" s="1"/>
  <c r="G11" i="1"/>
  <c r="E12" i="1" s="1"/>
  <c r="E13" i="6"/>
  <c r="F15" i="7" l="1"/>
  <c r="E15" i="7"/>
  <c r="G15" i="7" s="1"/>
  <c r="H15" i="7" s="1" a="1"/>
  <c r="H15" i="7" s="1"/>
  <c r="K11" i="7" a="1"/>
  <c r="K11" i="7" s="1"/>
  <c r="J11" i="7" a="1"/>
  <c r="J11" i="7" s="1"/>
  <c r="I11" i="7"/>
  <c r="L11" i="7" a="1"/>
  <c r="L11" i="7" s="1"/>
  <c r="H11" i="1"/>
  <c r="J12" i="1" a="1"/>
  <c r="J12" i="1" s="1"/>
  <c r="F12" i="1" a="1"/>
  <c r="F12" i="1" s="1"/>
  <c r="L12" i="1" a="1"/>
  <c r="L12" i="1" s="1"/>
  <c r="I12" i="1"/>
  <c r="K12" i="1" a="1"/>
  <c r="K12" i="1" s="1"/>
  <c r="I13" i="6"/>
  <c r="G13" i="6" a="1"/>
  <c r="G13" i="6" s="1"/>
  <c r="F13" i="6" a="1"/>
  <c r="F13" i="6" s="1"/>
  <c r="L13" i="6" a="1"/>
  <c r="L13" i="6" s="1"/>
  <c r="K13" i="6" a="1"/>
  <c r="K13" i="6" s="1"/>
  <c r="J13" i="6" a="1"/>
  <c r="J13" i="6" s="1"/>
  <c r="F16" i="7" l="1"/>
  <c r="E16" i="7"/>
  <c r="G16" i="7" s="1"/>
  <c r="H16" i="7" s="1" a="1"/>
  <c r="H16" i="7" s="1"/>
  <c r="H13" i="6"/>
  <c r="G12" i="1"/>
  <c r="H12" i="1"/>
  <c r="E13" i="1"/>
  <c r="L13" i="1" s="1" a="1"/>
  <c r="L13" i="1" s="1"/>
  <c r="K13" i="1" a="1"/>
  <c r="K13" i="1" s="1"/>
  <c r="E14" i="6"/>
  <c r="E17" i="7" l="1"/>
  <c r="F17" i="7"/>
  <c r="J12" i="7" a="1"/>
  <c r="J12" i="7" s="1"/>
  <c r="I12" i="7"/>
  <c r="L12" i="7" a="1"/>
  <c r="L12" i="7" s="1"/>
  <c r="K12" i="7" a="1"/>
  <c r="K12" i="7" s="1"/>
  <c r="J13" i="1" a="1"/>
  <c r="J13" i="1" s="1"/>
  <c r="I13" i="1"/>
  <c r="F13" i="1" a="1"/>
  <c r="F13" i="1" s="1"/>
  <c r="G14" i="6" a="1"/>
  <c r="G14" i="6" s="1"/>
  <c r="F14" i="6" a="1"/>
  <c r="F14" i="6" s="1"/>
  <c r="L14" i="6" a="1"/>
  <c r="L14" i="6" s="1"/>
  <c r="K14" i="6" a="1"/>
  <c r="K14" i="6" s="1"/>
  <c r="I14" i="6"/>
  <c r="J14" i="6" a="1"/>
  <c r="J14" i="6" s="1"/>
  <c r="G17" i="7" l="1"/>
  <c r="H17" i="7" s="1" a="1"/>
  <c r="H17" i="7" s="1"/>
  <c r="G13" i="1"/>
  <c r="E14" i="1" s="1"/>
  <c r="H14" i="6"/>
  <c r="E15" i="6"/>
  <c r="F18" i="7" l="1"/>
  <c r="E18" i="7"/>
  <c r="G18" i="7" s="1"/>
  <c r="H18" i="7" s="1" a="1"/>
  <c r="H18" i="7" s="1"/>
  <c r="H13" i="1"/>
  <c r="I13" i="7"/>
  <c r="L13" i="7" a="1"/>
  <c r="L13" i="7" s="1"/>
  <c r="K13" i="7" a="1"/>
  <c r="K13" i="7" s="1"/>
  <c r="J13" i="7" a="1"/>
  <c r="J13" i="7" s="1"/>
  <c r="J14" i="1" a="1"/>
  <c r="J14" i="1" s="1"/>
  <c r="I14" i="1"/>
  <c r="F14" i="1" a="1"/>
  <c r="F14" i="1" s="1"/>
  <c r="K14" i="1" a="1"/>
  <c r="K14" i="1" s="1"/>
  <c r="L14" i="1" a="1"/>
  <c r="L14" i="1" s="1"/>
  <c r="F15" i="6" a="1"/>
  <c r="F15" i="6" s="1"/>
  <c r="G15" i="6" a="1"/>
  <c r="G15" i="6" s="1"/>
  <c r="L15" i="6" a="1"/>
  <c r="L15" i="6" s="1"/>
  <c r="K15" i="6" a="1"/>
  <c r="K15" i="6" s="1"/>
  <c r="J15" i="6" a="1"/>
  <c r="J15" i="6" s="1"/>
  <c r="I15" i="6"/>
  <c r="F19" i="7" l="1"/>
  <c r="E19" i="7"/>
  <c r="G19" i="7" s="1"/>
  <c r="H19" i="7" s="1" a="1"/>
  <c r="H19" i="7" s="1"/>
  <c r="G14" i="1"/>
  <c r="H14" i="1" s="1"/>
  <c r="H15" i="6"/>
  <c r="E16" i="6"/>
  <c r="F20" i="7" l="1"/>
  <c r="E20" i="7"/>
  <c r="G20" i="7" s="1"/>
  <c r="H20" i="7" s="1" a="1"/>
  <c r="H20" i="7" s="1"/>
  <c r="L14" i="7" a="1"/>
  <c r="L14" i="7" s="1"/>
  <c r="K14" i="7" a="1"/>
  <c r="K14" i="7" s="1"/>
  <c r="J14" i="7" a="1"/>
  <c r="J14" i="7" s="1"/>
  <c r="I14" i="7"/>
  <c r="E15" i="1"/>
  <c r="L16" i="6" a="1"/>
  <c r="L16" i="6" s="1"/>
  <c r="K16" i="6" a="1"/>
  <c r="K16" i="6" s="1"/>
  <c r="J16" i="6" a="1"/>
  <c r="J16" i="6" s="1"/>
  <c r="I16" i="6"/>
  <c r="F16" i="6" a="1"/>
  <c r="F16" i="6" s="1"/>
  <c r="H16" i="6" s="1"/>
  <c r="G16" i="6" a="1"/>
  <c r="G16" i="6" s="1"/>
  <c r="F21" i="7" l="1"/>
  <c r="E21" i="7"/>
  <c r="G21" i="7" s="1"/>
  <c r="H21" i="7" s="1" a="1"/>
  <c r="H21" i="7" s="1"/>
  <c r="J15" i="1" a="1"/>
  <c r="J15" i="1" s="1"/>
  <c r="F15" i="1" a="1"/>
  <c r="F15" i="1" s="1"/>
  <c r="I15" i="1"/>
  <c r="K15" i="1" a="1"/>
  <c r="K15" i="1" s="1"/>
  <c r="L15" i="1" a="1"/>
  <c r="L15" i="1" s="1"/>
  <c r="E17" i="6"/>
  <c r="F22" i="7" l="1"/>
  <c r="E22" i="7"/>
  <c r="G22" i="7" s="1"/>
  <c r="H22" i="7" s="1" a="1"/>
  <c r="H22" i="7" s="1"/>
  <c r="L15" i="7" a="1"/>
  <c r="L15" i="7" s="1"/>
  <c r="K15" i="7" a="1"/>
  <c r="K15" i="7" s="1"/>
  <c r="J15" i="7" a="1"/>
  <c r="J15" i="7" s="1"/>
  <c r="I15" i="7"/>
  <c r="G15" i="1"/>
  <c r="E16" i="1" s="1"/>
  <c r="K17" i="6" a="1"/>
  <c r="K17" i="6" s="1"/>
  <c r="L17" i="6" a="1"/>
  <c r="L17" i="6" s="1"/>
  <c r="J17" i="6" a="1"/>
  <c r="J17" i="6" s="1"/>
  <c r="I17" i="6"/>
  <c r="G17" i="6" a="1"/>
  <c r="G17" i="6" s="1"/>
  <c r="F17" i="6" a="1"/>
  <c r="F17" i="6" s="1"/>
  <c r="H17" i="6" s="1"/>
  <c r="H15" i="1" l="1"/>
  <c r="J16" i="1" a="1"/>
  <c r="J16" i="1" s="1"/>
  <c r="F16" i="1" a="1"/>
  <c r="F16" i="1" s="1"/>
  <c r="L16" i="1" a="1"/>
  <c r="L16" i="1" s="1"/>
  <c r="K16" i="1" a="1"/>
  <c r="K16" i="1" s="1"/>
  <c r="I16" i="1"/>
  <c r="E18" i="6"/>
  <c r="L16" i="7" l="1" a="1"/>
  <c r="L16" i="7" s="1"/>
  <c r="K16" i="7" a="1"/>
  <c r="K16" i="7" s="1"/>
  <c r="J16" i="7" a="1"/>
  <c r="J16" i="7" s="1"/>
  <c r="I16" i="7"/>
  <c r="G16" i="1"/>
  <c r="E17" i="1" s="1"/>
  <c r="J18" i="6" a="1"/>
  <c r="J18" i="6" s="1"/>
  <c r="I18" i="6"/>
  <c r="G18" i="6" a="1"/>
  <c r="G18" i="6" s="1"/>
  <c r="K18" i="6" a="1"/>
  <c r="K18" i="6" s="1"/>
  <c r="F18" i="6" a="1"/>
  <c r="F18" i="6" s="1"/>
  <c r="L18" i="6" a="1"/>
  <c r="L18" i="6" s="1"/>
  <c r="K17" i="7" l="1" a="1"/>
  <c r="K17" i="7" s="1"/>
  <c r="J17" i="7" a="1"/>
  <c r="J17" i="7" s="1"/>
  <c r="L17" i="7" a="1"/>
  <c r="L17" i="7" s="1"/>
  <c r="I17" i="7"/>
  <c r="H18" i="6"/>
  <c r="H16" i="1"/>
  <c r="J17" i="1" a="1"/>
  <c r="J17" i="1" s="1"/>
  <c r="I17" i="1"/>
  <c r="L17" i="1" a="1"/>
  <c r="L17" i="1" s="1"/>
  <c r="F17" i="1" a="1"/>
  <c r="F17" i="1" s="1"/>
  <c r="K17" i="1" a="1"/>
  <c r="K17" i="1" s="1"/>
  <c r="E19" i="6"/>
  <c r="G17" i="1" l="1"/>
  <c r="E18" i="1" s="1"/>
  <c r="I19" i="6"/>
  <c r="G19" i="6" a="1"/>
  <c r="G19" i="6" s="1"/>
  <c r="J19" i="6" a="1"/>
  <c r="J19" i="6" s="1"/>
  <c r="F19" i="6" a="1"/>
  <c r="F19" i="6" s="1"/>
  <c r="H19" i="6" s="1"/>
  <c r="L19" i="6" a="1"/>
  <c r="L19" i="6" s="1"/>
  <c r="K19" i="6" a="1"/>
  <c r="K19" i="6" s="1"/>
  <c r="H17" i="1" l="1"/>
  <c r="J18" i="7" a="1"/>
  <c r="J18" i="7" s="1"/>
  <c r="I18" i="7"/>
  <c r="L18" i="7" a="1"/>
  <c r="L18" i="7" s="1"/>
  <c r="K18" i="7" a="1"/>
  <c r="K18" i="7" s="1"/>
  <c r="J18" i="1" a="1"/>
  <c r="J18" i="1" s="1"/>
  <c r="K18" i="1" a="1"/>
  <c r="K18" i="1" s="1"/>
  <c r="I18" i="1"/>
  <c r="L18" i="1" a="1"/>
  <c r="L18" i="1" s="1"/>
  <c r="F18" i="1" a="1"/>
  <c r="F18" i="1" s="1"/>
  <c r="E20" i="6"/>
  <c r="G18" i="1" l="1"/>
  <c r="E19" i="1" s="1"/>
  <c r="G20" i="6" a="1"/>
  <c r="G20" i="6" s="1"/>
  <c r="F20" i="6" a="1"/>
  <c r="F20" i="6" s="1"/>
  <c r="H20" i="6" s="1"/>
  <c r="L20" i="6" a="1"/>
  <c r="L20" i="6" s="1"/>
  <c r="K20" i="6" a="1"/>
  <c r="K20" i="6" s="1"/>
  <c r="J20" i="6" a="1"/>
  <c r="J20" i="6" s="1"/>
  <c r="I20" i="6"/>
  <c r="H18" i="1" l="1"/>
  <c r="I19" i="7"/>
  <c r="L19" i="7" a="1"/>
  <c r="L19" i="7" s="1"/>
  <c r="K19" i="7" a="1"/>
  <c r="K19" i="7" s="1"/>
  <c r="J19" i="7" a="1"/>
  <c r="J19" i="7" s="1"/>
  <c r="J19" i="1" a="1"/>
  <c r="J19" i="1" s="1"/>
  <c r="I19" i="1"/>
  <c r="L19" i="1" a="1"/>
  <c r="L19" i="1" s="1"/>
  <c r="F19" i="1" a="1"/>
  <c r="F19" i="1" s="1"/>
  <c r="K19" i="1" a="1"/>
  <c r="K19" i="1" s="1"/>
  <c r="E21" i="6"/>
  <c r="G19" i="1" l="1"/>
  <c r="H19" i="1" s="1"/>
  <c r="F21" i="6" a="1"/>
  <c r="F21" i="6" s="1"/>
  <c r="L21" i="6" a="1"/>
  <c r="L21" i="6" s="1"/>
  <c r="G21" i="6" a="1"/>
  <c r="G21" i="6" s="1"/>
  <c r="K21" i="6" a="1"/>
  <c r="K21" i="6" s="1"/>
  <c r="J21" i="6" a="1"/>
  <c r="J21" i="6" s="1"/>
  <c r="I21" i="6"/>
  <c r="L20" i="7" l="1" a="1"/>
  <c r="L20" i="7" s="1"/>
  <c r="K20" i="7" a="1"/>
  <c r="K20" i="7" s="1"/>
  <c r="J20" i="7" a="1"/>
  <c r="J20" i="7" s="1"/>
  <c r="I20" i="7"/>
  <c r="E20" i="1"/>
  <c r="H21" i="6"/>
  <c r="E22" i="6"/>
  <c r="J20" i="1" l="1" a="1"/>
  <c r="J20" i="1" s="1"/>
  <c r="I20" i="1"/>
  <c r="L20" i="1" a="1"/>
  <c r="L20" i="1" s="1"/>
  <c r="F20" i="1" a="1"/>
  <c r="F20" i="1" s="1"/>
  <c r="K20" i="1" a="1"/>
  <c r="K20" i="1" s="1"/>
  <c r="L22" i="6" a="1"/>
  <c r="L22" i="6" s="1"/>
  <c r="K22" i="6" a="1"/>
  <c r="K22" i="6" s="1"/>
  <c r="J22" i="6" a="1"/>
  <c r="J22" i="6" s="1"/>
  <c r="I22" i="6"/>
  <c r="F22" i="6" a="1"/>
  <c r="F22" i="6" s="1"/>
  <c r="G22" i="6" a="1"/>
  <c r="G22" i="6" s="1"/>
  <c r="H22" i="6" l="1"/>
  <c r="L21" i="7" a="1"/>
  <c r="L21" i="7" s="1"/>
  <c r="K21" i="7" a="1"/>
  <c r="K21" i="7" s="1"/>
  <c r="J21" i="7" a="1"/>
  <c r="J21" i="7" s="1"/>
  <c r="I21" i="7"/>
  <c r="G20" i="1"/>
  <c r="E21" i="1" s="1"/>
  <c r="H20" i="1" l="1"/>
  <c r="J21" i="1" a="1"/>
  <c r="J21" i="1" s="1"/>
  <c r="I21" i="1"/>
  <c r="K21" i="1" a="1"/>
  <c r="K21" i="1" s="1"/>
  <c r="L21" i="1" a="1"/>
  <c r="L21" i="1" s="1"/>
  <c r="F21" i="1" a="1"/>
  <c r="F21" i="1" s="1"/>
  <c r="L22" i="7" l="1" a="1"/>
  <c r="L22" i="7" s="1"/>
  <c r="K22" i="7" a="1"/>
  <c r="K22" i="7" s="1"/>
  <c r="J22" i="7" a="1"/>
  <c r="J22" i="7" s="1"/>
  <c r="I22" i="7"/>
  <c r="G21" i="1"/>
  <c r="E22" i="1" s="1"/>
  <c r="H21" i="1" l="1"/>
  <c r="J22" i="1" a="1"/>
  <c r="J22" i="1" s="1"/>
  <c r="I22" i="1"/>
  <c r="K22" i="1" a="1"/>
  <c r="K22" i="1" s="1"/>
  <c r="F22" i="1" a="1"/>
  <c r="F22" i="1" s="1"/>
  <c r="L22" i="1" a="1"/>
  <c r="L22" i="1" s="1"/>
  <c r="G22" i="1" l="1"/>
  <c r="H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<sst xmlns="http://schemas.openxmlformats.org/spreadsheetml/2006/main" count="86" uniqueCount="36">
  <si>
    <t>a</t>
  </si>
  <si>
    <t>b</t>
  </si>
  <si>
    <t>f(a)</t>
  </si>
  <si>
    <t>f(b)</t>
  </si>
  <si>
    <t>c0</t>
  </si>
  <si>
    <t>n</t>
  </si>
  <si>
    <t>f(c0)</t>
  </si>
  <si>
    <t>x</t>
  </si>
  <si>
    <t>f(xn)</t>
  </si>
  <si>
    <t>f'(xn)</t>
  </si>
  <si>
    <t>f(xn) / f'(xn)</t>
  </si>
  <si>
    <t>Er</t>
  </si>
  <si>
    <t>-</t>
  </si>
  <si>
    <t>Cota Min</t>
  </si>
  <si>
    <t>Cota Max</t>
  </si>
  <si>
    <t>f'(a)</t>
  </si>
  <si>
    <t>f'(b)</t>
  </si>
  <si>
    <t>min (f'(a); f'(b))</t>
  </si>
  <si>
    <t>Cota</t>
  </si>
  <si>
    <t>Intervals</t>
  </si>
  <si>
    <t>Start</t>
  </si>
  <si>
    <t>End</t>
  </si>
  <si>
    <t>Function at Start</t>
  </si>
  <si>
    <t>Function at End</t>
  </si>
  <si>
    <t>Sign changes?</t>
  </si>
  <si>
    <t>c1</t>
  </si>
  <si>
    <t>f(c1)</t>
  </si>
  <si>
    <t>f*(xn, xn-1)</t>
  </si>
  <si>
    <t>m0</t>
  </si>
  <si>
    <t>an</t>
  </si>
  <si>
    <t>bn</t>
  </si>
  <si>
    <t>m</t>
  </si>
  <si>
    <t>f(an)*f(m)</t>
  </si>
  <si>
    <t>f'(x) sign constant in I</t>
  </si>
  <si>
    <t>k</t>
  </si>
  <si>
    <t>Evaluator for Periodic Functions (x + 2*k*pi)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</si>
</sst>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Protection="1"/>
    <xf numFmtId="0" fontId="0" fillId="0" borderId="5" xfId="0" applyBorder="1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</xf>
    <xf numFmtId="0" fontId="3" fillId="2" borderId="5" xfId="1" applyFont="1" applyBorder="1" applyAlignment="1">
      <alignment horizontal="center"/>
    </xf>
    <xf numFmtId="0" fontId="3" fillId="2" borderId="18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 applyProtection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2" borderId="25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9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9" xfId="0" applyBorder="1"/>
    <xf numFmtId="0" fontId="0" fillId="0" borderId="4" xfId="0" applyBorder="1"/>
    <xf numFmtId="0" fontId="1" fillId="2" borderId="26" xfId="1" applyBorder="1"/>
    <xf numFmtId="0" fontId="1" fillId="2" borderId="27" xfId="1" applyBorder="1"/>
    <xf numFmtId="0" fontId="1" fillId="2" borderId="28" xfId="1" applyBorder="1"/>
  </cellXfs>
  <cellStyles count="2">
    <cellStyle name="Neutral" xfId="1" builtinId="28"/>
    <cellStyle name="Normal" xfId="0" builtinId="0"/>
  </cellStyles>
  <dxfs count="8">
    <dxf>
      <font>
        <color theme="2"/>
      </font>
      <fill>
        <patternFill>
          <bgColor rgb="FFC00000"/>
        </patternFill>
      </fill>
    </dxf>
    <dxf>
      <font>
        <color theme="2"/>
      </font>
      <fill>
        <patternFill>
          <bgColor theme="9"/>
        </patternFill>
      </fill>
    </dxf>
    <dxf>
      <font>
        <color theme="2"/>
      </font>
      <fill>
        <patternFill>
          <bgColor rgb="FFC00000"/>
        </patternFill>
      </fill>
    </dxf>
    <dxf>
      <font>
        <color theme="2"/>
      </font>
      <fill>
        <patternFill>
          <bgColor rgb="FFC00000"/>
        </patternFill>
      </fill>
    </dxf>
    <dxf>
      <font>
        <color theme="2"/>
      </font>
      <fill>
        <patternFill>
          <bgColor rgb="FFC00000"/>
        </patternFill>
      </fill>
    </dxf>
    <dxf>
      <font>
        <color theme="2"/>
      </font>
      <fill>
        <patternFill>
          <bgColor rgb="FFC00000"/>
        </patternFill>
      </fill>
    </dxf>
    <dxf>
      <font>
        <color theme="2"/>
      </font>
      <fill>
        <patternFill>
          <bgColor rgb="FFC00000"/>
        </patternFill>
      </fill>
    </dxf>
    <dxf>
      <font>
        <color theme="2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61A1-895A-4CBC-AA18-B4DC4767720E}">
  <dimension ref="B1:S12"/>
  <sheetViews>
    <sheetView tabSelected="1" workbookViewId="0">
      <selection activeCell="N20" sqref="N20"/>
    </sheetView>
  </sheetViews>
  <sheetFormatPr baseColWidth="10" defaultRowHeight="15" x14ac:dyDescent="0.25"/>
  <cols>
    <col min="2" max="2" width="9.7109375" bestFit="1" customWidth="1"/>
    <col min="4" max="4" width="12.7109375" bestFit="1" customWidth="1"/>
    <col min="6" max="6" width="19.7109375" customWidth="1"/>
    <col min="7" max="7" width="19.28515625" customWidth="1"/>
    <col min="8" max="8" width="13.28515625" bestFit="1" customWidth="1"/>
  </cols>
  <sheetData>
    <row r="1" spans="2:19" ht="15.75" thickBot="1" x14ac:dyDescent="0.3">
      <c r="B1" s="33" t="s">
        <v>20</v>
      </c>
      <c r="C1" s="34">
        <v>-8</v>
      </c>
      <c r="D1" s="33" t="s">
        <v>21</v>
      </c>
      <c r="E1" s="35">
        <v>0</v>
      </c>
    </row>
    <row r="2" spans="2:19" ht="15.75" thickBot="1" x14ac:dyDescent="0.3"/>
    <row r="3" spans="2:19" ht="15.75" thickBot="1" x14ac:dyDescent="0.3">
      <c r="B3" s="17" t="s">
        <v>19</v>
      </c>
      <c r="C3" s="17" t="s">
        <v>20</v>
      </c>
      <c r="D3" s="17" t="s">
        <v>21</v>
      </c>
      <c r="E3" s="37"/>
      <c r="F3" s="18" t="s">
        <v>22</v>
      </c>
      <c r="G3" s="19" t="s">
        <v>23</v>
      </c>
      <c r="H3" s="20" t="s">
        <v>24</v>
      </c>
      <c r="K3" s="41" t="s">
        <v>35</v>
      </c>
      <c r="L3" s="42"/>
      <c r="M3" s="42"/>
      <c r="N3" s="42"/>
      <c r="O3" s="42"/>
      <c r="P3" s="42" t="str">
        <f>_xlfn.CONCAT("Valid Interval: ", "I = [", C1, ";", E1,"]")</f>
        <v>Valid Interval: I = [-8;0]</v>
      </c>
      <c r="Q3" s="42"/>
      <c r="R3" s="42"/>
      <c r="S3" s="43"/>
    </row>
    <row r="4" spans="2:19" ht="15.75" thickBot="1" x14ac:dyDescent="0.3">
      <c r="B4" s="21">
        <v>1</v>
      </c>
      <c r="C4" s="21">
        <v>-8</v>
      </c>
      <c r="D4" s="21">
        <v>-6.6461543071795859</v>
      </c>
      <c r="E4" s="38"/>
      <c r="F4" s="22" cm="1">
        <f t="array" ref="F4">f_x(C4)</f>
        <v>0.36771912781561911</v>
      </c>
      <c r="G4" s="23" cm="1">
        <f t="array" ref="G4">f_x(D4)</f>
        <v>-0.12393876913394916</v>
      </c>
      <c r="H4" s="24" t="str">
        <f>IF(SIGN(F4) &lt;&gt; SIGN(G4), "Yes", "No")</f>
        <v>Yes</v>
      </c>
      <c r="K4" s="40" t="s">
        <v>7</v>
      </c>
      <c r="L4" s="40" t="s">
        <v>34</v>
      </c>
      <c r="M4" s="44">
        <v>-3</v>
      </c>
      <c r="N4" s="44">
        <v>-2</v>
      </c>
      <c r="O4" s="44">
        <v>-1</v>
      </c>
      <c r="P4" s="44">
        <v>0</v>
      </c>
      <c r="Q4" s="44">
        <v>1</v>
      </c>
      <c r="R4" s="44">
        <v>2</v>
      </c>
      <c r="S4" s="45">
        <v>3</v>
      </c>
    </row>
    <row r="5" spans="2:19" x14ac:dyDescent="0.25">
      <c r="B5" s="25">
        <f>B4+1</f>
        <v>2</v>
      </c>
      <c r="C5" s="25">
        <v>-6.6461543071795859</v>
      </c>
      <c r="D5" s="25">
        <v>-5.9202163071795866</v>
      </c>
      <c r="E5" s="38"/>
      <c r="F5" s="26" cm="1">
        <f t="array" ref="F5">f_x(C5)</f>
        <v>-0.12393876913394916</v>
      </c>
      <c r="G5" s="27" cm="1">
        <f t="array" ref="G5">f_x(D5)</f>
        <v>-7.6061230866050877E-2</v>
      </c>
      <c r="H5" s="28" t="str">
        <f t="shared" ref="H5:H9" si="0">IF(SIGN(F5) &lt;&gt; SIGN(G5), "Yes", "No")</f>
        <v>No</v>
      </c>
      <c r="K5" s="46">
        <v>-2.1351200000000001</v>
      </c>
      <c r="L5" s="55"/>
      <c r="M5" s="49">
        <f t="shared" ref="L5:O8" si="1">$K$5 + 2*PI()*M4</f>
        <v>-20.984675921538759</v>
      </c>
      <c r="N5" s="49">
        <f t="shared" si="1"/>
        <v>-14.701490614359173</v>
      </c>
      <c r="O5" s="49">
        <f t="shared" si="1"/>
        <v>-8.4183053071795868</v>
      </c>
      <c r="P5" s="49">
        <f>$K$5 + 2*PI()*P4</f>
        <v>-2.1351200000000001</v>
      </c>
      <c r="Q5" s="49">
        <f t="shared" ref="Q5:S5" si="2">$K$5 + 2*PI()*Q4</f>
        <v>4.1480653071795857</v>
      </c>
      <c r="R5" s="49">
        <f t="shared" si="2"/>
        <v>10.431250614359172</v>
      </c>
      <c r="S5" s="50">
        <f t="shared" si="2"/>
        <v>16.714435921538758</v>
      </c>
    </row>
    <row r="6" spans="2:19" x14ac:dyDescent="0.25">
      <c r="B6" s="25">
        <f>B5+1</f>
        <v>3</v>
      </c>
      <c r="C6" s="25">
        <v>-5.9202163071795866</v>
      </c>
      <c r="D6" s="25">
        <v>-4.1480653071795857</v>
      </c>
      <c r="E6" s="38"/>
      <c r="F6" s="26" cm="1">
        <f t="array" ref="F6">f_x(C6)</f>
        <v>-7.6061230866050877E-2</v>
      </c>
      <c r="G6" s="27" cm="1">
        <f t="array" ref="G6">f_x(D6)</f>
        <v>-0.66393876912877325</v>
      </c>
      <c r="H6" s="28" t="str">
        <f t="shared" si="0"/>
        <v>No</v>
      </c>
      <c r="K6" s="47">
        <v>-0.36296899999999999</v>
      </c>
      <c r="L6" s="56"/>
      <c r="M6" s="51">
        <f t="shared" si="1"/>
        <v>-133.98572742613757</v>
      </c>
      <c r="N6" s="51">
        <f t="shared" si="1"/>
        <v>-94.50730982178014</v>
      </c>
      <c r="O6" s="51">
        <f>$K$6 + 2*PI()*O4</f>
        <v>-6.6461543071795859</v>
      </c>
      <c r="P6" s="51">
        <f>$K$6 + 2*PI()*P4</f>
        <v>-0.36296899999999999</v>
      </c>
      <c r="Q6" s="51">
        <f t="shared" ref="Q6:S6" si="3">$K$6 + 2*PI()*Q4</f>
        <v>5.9202163071795866</v>
      </c>
      <c r="R6" s="51">
        <f t="shared" si="3"/>
        <v>12.203401614359173</v>
      </c>
      <c r="S6" s="52">
        <f t="shared" si="3"/>
        <v>18.486586921538759</v>
      </c>
    </row>
    <row r="7" spans="2:19" x14ac:dyDescent="0.25">
      <c r="B7" s="25">
        <f>B6+1</f>
        <v>4</v>
      </c>
      <c r="C7" s="25">
        <v>-4.1480653071795857</v>
      </c>
      <c r="D7" s="25">
        <v>-2.1351200000000001</v>
      </c>
      <c r="E7" s="38"/>
      <c r="F7" s="26" cm="1">
        <f t="array" ref="F7">f_x(C7)</f>
        <v>-0.66393876912877325</v>
      </c>
      <c r="G7" s="27" cm="1">
        <f t="array" ref="G7">f_x(D7)</f>
        <v>0.4639387691287733</v>
      </c>
      <c r="H7" s="28" t="str">
        <f t="shared" si="0"/>
        <v>Yes</v>
      </c>
      <c r="K7" s="47">
        <v>0.36296899999999999</v>
      </c>
      <c r="L7" s="56"/>
      <c r="M7" s="51">
        <f t="shared" si="1"/>
        <v>-843.99227393567651</v>
      </c>
      <c r="N7" s="51">
        <f t="shared" si="1"/>
        <v>-595.94206049327795</v>
      </c>
      <c r="O7" s="51">
        <f>$K$7 + 2*PI()*O4</f>
        <v>-5.9202163071795866</v>
      </c>
      <c r="P7" s="51">
        <f>$K$6 + 2*PI()*P5</f>
        <v>-13.778323613065279</v>
      </c>
      <c r="Q7" s="51">
        <f t="shared" ref="Q7:S7" si="4">$K$6 + 2*PI()*Q5</f>
        <v>25.70009399129215</v>
      </c>
      <c r="R7" s="51">
        <f t="shared" si="4"/>
        <v>65.178511595649567</v>
      </c>
      <c r="S7" s="52">
        <f t="shared" si="4"/>
        <v>104.656929200007</v>
      </c>
    </row>
    <row r="8" spans="2:19" x14ac:dyDescent="0.25">
      <c r="B8" s="25">
        <f>B7+1</f>
        <v>5</v>
      </c>
      <c r="C8" s="25">
        <v>-2.1351200000000001</v>
      </c>
      <c r="D8" s="25">
        <v>-0.36296899999999999</v>
      </c>
      <c r="E8" s="38"/>
      <c r="F8" s="26" cm="1">
        <f t="array" ref="F8">f_x(C8)</f>
        <v>0.4639387691287733</v>
      </c>
      <c r="G8" s="27" cm="1">
        <f t="array" ref="G8">f_x(D8)</f>
        <v>-0.12393876913394916</v>
      </c>
      <c r="H8" s="28" t="str">
        <f t="shared" si="0"/>
        <v>Yes</v>
      </c>
      <c r="K8" s="47">
        <v>2.1351200000000001</v>
      </c>
      <c r="L8" s="56"/>
      <c r="M8" s="51">
        <f t="shared" si="1"/>
        <v>-5305.0949749657311</v>
      </c>
      <c r="N8" s="51">
        <f t="shared" si="1"/>
        <v>-3746.549518421692</v>
      </c>
      <c r="O8" s="51">
        <f>$K$8 + 2*PI()*O4</f>
        <v>-4.1480653071795857</v>
      </c>
      <c r="P8" s="51">
        <f>$K$6 + 2*PI()*P6</f>
        <v>-2.643570487761667</v>
      </c>
      <c r="Q8" s="51">
        <f t="shared" ref="Q8:S8" si="5">$K$6 + 2*PI()*Q6</f>
        <v>36.834847116595768</v>
      </c>
      <c r="R8" s="51">
        <f t="shared" si="5"/>
        <v>76.313264720953185</v>
      </c>
      <c r="S8" s="52">
        <f t="shared" si="5"/>
        <v>115.79168232531062</v>
      </c>
    </row>
    <row r="9" spans="2:19" ht="15.75" thickBot="1" x14ac:dyDescent="0.3">
      <c r="B9" s="29">
        <f>B8+1</f>
        <v>6</v>
      </c>
      <c r="C9" s="29">
        <v>-0.36296899999999999</v>
      </c>
      <c r="D9" s="29">
        <v>0</v>
      </c>
      <c r="E9" s="39"/>
      <c r="F9" s="30" cm="1">
        <f t="array" ref="F9">f_x(C9)</f>
        <v>-0.12393876913394916</v>
      </c>
      <c r="G9" s="31" cm="1">
        <f t="array" ref="G9">f_x(D9)</f>
        <v>-0.1</v>
      </c>
      <c r="H9" s="32" t="str">
        <f t="shared" si="0"/>
        <v>No</v>
      </c>
      <c r="K9" s="47"/>
      <c r="L9" s="56"/>
      <c r="M9" s="51"/>
      <c r="N9" s="51"/>
      <c r="O9" s="51"/>
      <c r="P9" s="51"/>
      <c r="Q9" s="51"/>
      <c r="R9" s="51"/>
      <c r="S9" s="52"/>
    </row>
    <row r="10" spans="2:19" x14ac:dyDescent="0.25">
      <c r="K10" s="47"/>
      <c r="L10" s="56"/>
      <c r="M10" s="51"/>
      <c r="N10" s="51"/>
      <c r="O10" s="51"/>
      <c r="P10" s="51"/>
      <c r="Q10" s="51"/>
      <c r="R10" s="51"/>
      <c r="S10" s="52"/>
    </row>
    <row r="11" spans="2:19" x14ac:dyDescent="0.25">
      <c r="K11" s="47"/>
      <c r="L11" s="56"/>
      <c r="M11" s="51"/>
      <c r="N11" s="51"/>
      <c r="O11" s="51"/>
      <c r="P11" s="51"/>
      <c r="Q11" s="51"/>
      <c r="R11" s="51"/>
      <c r="S11" s="52"/>
    </row>
    <row r="12" spans="2:19" ht="15.75" thickBot="1" x14ac:dyDescent="0.3">
      <c r="K12" s="48"/>
      <c r="L12" s="57"/>
      <c r="M12" s="53"/>
      <c r="N12" s="53"/>
      <c r="O12" s="53"/>
      <c r="P12" s="53"/>
      <c r="Q12" s="53"/>
      <c r="R12" s="53"/>
      <c r="S12" s="54"/>
    </row>
  </sheetData>
  <mergeCells count="2">
    <mergeCell ref="K3:O3"/>
    <mergeCell ref="P3:S3"/>
  </mergeCells>
  <conditionalFormatting sqref="M5:S12">
    <cfRule type="cellIs" dxfId="2" priority="6" operator="notBetween">
      <formula>$C$1</formula>
      <formula>$E$1</formula>
    </cfRule>
    <cfRule type="cellIs" dxfId="1" priority="1" operator="between">
      <formula>$C$1</formula>
      <formula>$E$1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E47A-CA07-44AC-AC0B-51F34E572578}">
  <dimension ref="B1:L22"/>
  <sheetViews>
    <sheetView workbookViewId="0">
      <selection activeCell="L25" sqref="L25"/>
    </sheetView>
  </sheetViews>
  <sheetFormatPr baseColWidth="10" defaultRowHeight="15" x14ac:dyDescent="0.25"/>
  <cols>
    <col min="2" max="2" width="14.85546875" bestFit="1" customWidth="1"/>
    <col min="4" max="4" width="8.5703125" customWidth="1"/>
    <col min="5" max="7" width="17.140625" customWidth="1"/>
    <col min="8" max="8" width="17" customWidth="1"/>
    <col min="9" max="12" width="17.140625" customWidth="1"/>
  </cols>
  <sheetData>
    <row r="1" spans="2:12" ht="15.75" thickBot="1" x14ac:dyDescent="0.3">
      <c r="D1" s="4" t="s">
        <v>5</v>
      </c>
      <c r="E1" s="4" t="s">
        <v>7</v>
      </c>
      <c r="F1" s="4" t="s">
        <v>8</v>
      </c>
      <c r="G1" s="4" t="s">
        <v>27</v>
      </c>
      <c r="H1" s="4" t="s">
        <v>10</v>
      </c>
      <c r="I1" s="4" t="s">
        <v>11</v>
      </c>
      <c r="J1" s="4" t="s">
        <v>18</v>
      </c>
      <c r="K1" s="4" t="s">
        <v>13</v>
      </c>
      <c r="L1" s="4" t="s">
        <v>14</v>
      </c>
    </row>
    <row r="2" spans="2:12" x14ac:dyDescent="0.25">
      <c r="B2" s="1" t="s">
        <v>0</v>
      </c>
      <c r="C2" s="12">
        <v>-8</v>
      </c>
      <c r="D2" s="5">
        <v>0</v>
      </c>
      <c r="E2" s="8">
        <f>C9</f>
        <v>-7.5</v>
      </c>
      <c r="F2" s="10" cm="1">
        <f t="array" ref="F2">f_x(E2)</f>
        <v>0.11262803067061633</v>
      </c>
      <c r="G2" s="8" t="s">
        <v>12</v>
      </c>
      <c r="H2" s="8" t="s">
        <v>12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2:12" ht="15.75" thickBot="1" x14ac:dyDescent="0.3">
      <c r="B3" s="2" t="s">
        <v>1</v>
      </c>
      <c r="C3" s="15">
        <v>-6.6461543040000004</v>
      </c>
      <c r="D3" s="6">
        <f>D2+1</f>
        <v>1</v>
      </c>
      <c r="E3" s="10">
        <f>C10</f>
        <v>-7.4</v>
      </c>
      <c r="F3" s="10" cm="1">
        <f t="array" ref="F3">f_x(E3)</f>
        <v>6.2420221480821714E-2</v>
      </c>
      <c r="G3" s="10">
        <f>(E3-E2)/(F3-F2)</f>
        <v>-1.9917220371432962</v>
      </c>
      <c r="H3" s="10">
        <f>F3*G3</f>
        <v>-0.12432373068671797</v>
      </c>
      <c r="I3" s="36" t="s">
        <v>12</v>
      </c>
      <c r="J3" s="36" t="s">
        <v>12</v>
      </c>
      <c r="K3" s="36" t="s">
        <v>12</v>
      </c>
      <c r="L3" s="36" t="s">
        <v>12</v>
      </c>
    </row>
    <row r="4" spans="2:12" x14ac:dyDescent="0.25">
      <c r="B4" s="1" t="s">
        <v>2</v>
      </c>
      <c r="C4" s="13" cm="1">
        <f t="array" ref="C4">f_x(C2)</f>
        <v>0.36771912781561911</v>
      </c>
      <c r="D4" s="6">
        <f t="shared" ref="D4:D11" si="0">D3+1</f>
        <v>2</v>
      </c>
      <c r="E4" s="10">
        <f>E3 - H3</f>
        <v>-7.2756762693132826</v>
      </c>
      <c r="F4" s="10" cm="1">
        <f t="array" ref="F4">f_x(E4)</f>
        <v>6.0949656813209241E-3</v>
      </c>
      <c r="G4" s="10">
        <f t="shared" ref="G4:G22" si="1">(E4-E3)/(F4-F3)</f>
        <v>-2.2072466235975736</v>
      </c>
      <c r="H4" s="10">
        <f t="shared" ref="H4:H22" si="2">F4*G4</f>
        <v>-1.3453092421038695E-2</v>
      </c>
      <c r="I4" s="10">
        <f>ABS((E4-E3)/E4)</f>
        <v>1.7087584175656582E-2</v>
      </c>
      <c r="J4" s="10" cm="1">
        <f t="array" ref="J4">ABS(f_x(E4))/ABS($C$8)</f>
        <v>1.4490097335804234E-2</v>
      </c>
      <c r="K4" s="10" cm="1">
        <f t="array" ref="K4">E4 - ABS(f_x(E4))/ABS($C$8)</f>
        <v>-7.2901663666490872</v>
      </c>
      <c r="L4" s="10" cm="1">
        <f t="array" ref="L4">E4 + ABS(f_x(E4))/ABS($C$8)</f>
        <v>-7.261186171977478</v>
      </c>
    </row>
    <row r="5" spans="2:12" ht="15.75" thickBot="1" x14ac:dyDescent="0.3">
      <c r="B5" s="3" t="s">
        <v>3</v>
      </c>
      <c r="C5" s="14" cm="1">
        <f t="array" ref="C5">f_x(C3)</f>
        <v>-0.12393876913394974</v>
      </c>
      <c r="D5" s="6">
        <f t="shared" si="0"/>
        <v>3</v>
      </c>
      <c r="E5" s="10">
        <f t="shared" ref="E5:E11" si="3">E4 - (F4/G4)</f>
        <v>-7.272914926010654</v>
      </c>
      <c r="F5" s="10" cm="1">
        <f t="array" ref="F5">f_x(E5)</f>
        <v>4.9377922946507169E-3</v>
      </c>
      <c r="G5" s="10">
        <f t="shared" si="1"/>
        <v>-2.3862831053990869</v>
      </c>
      <c r="H5" s="10">
        <f t="shared" si="2"/>
        <v>-1.1782970330694796E-2</v>
      </c>
      <c r="I5" s="10">
        <f>ABS((E5-E4)/E5)</f>
        <v>3.7967490761551024E-4</v>
      </c>
      <c r="J5" s="10" cm="1">
        <f t="array" ref="J5">ABS(f_x(E5))/ABS($C$8)</f>
        <v>1.1739047390003783E-2</v>
      </c>
      <c r="K5" s="10" cm="1">
        <f t="array" ref="K5">E5 - ABS(f_x(E5))/ABS($C$8)</f>
        <v>-7.2846539734006575</v>
      </c>
      <c r="L5" s="10" cm="1">
        <f t="array" ref="L5">E5 + ABS(f_x(E5))/ABS($C$8)</f>
        <v>-7.2611758786206506</v>
      </c>
    </row>
    <row r="6" spans="2:12" x14ac:dyDescent="0.25">
      <c r="B6" s="2" t="s">
        <v>15</v>
      </c>
      <c r="C6" s="16" cm="1">
        <f t="array" ref="C6">f_1_x(C2)</f>
        <v>-0.42062972663824688</v>
      </c>
      <c r="D6" s="6">
        <f t="shared" si="0"/>
        <v>4</v>
      </c>
      <c r="E6" s="10">
        <f t="shared" si="3"/>
        <v>-7.2708456860770188</v>
      </c>
      <c r="F6" s="10" cm="1">
        <f t="array" ref="F6">f_x(E6)</f>
        <v>4.073567023209268E-3</v>
      </c>
      <c r="G6" s="10">
        <f t="shared" si="1"/>
        <v>-2.3943293514016055</v>
      </c>
      <c r="H6" s="10">
        <f t="shared" si="2"/>
        <v>-9.753461088571615E-3</v>
      </c>
      <c r="I6" s="10">
        <f t="shared" ref="I4:I11" si="4">ABS((E6-E5)/E6)</f>
        <v>2.8459412054331989E-4</v>
      </c>
      <c r="J6" s="10" cm="1">
        <f t="array" ref="J6">ABS(f_x(E6))/ABS($C$8)</f>
        <v>9.684448733012746E-3</v>
      </c>
      <c r="K6" s="10" cm="1">
        <f t="array" ref="K6">E6 - ABS(f_x(E6))/ABS($C$8)</f>
        <v>-7.2805301348100313</v>
      </c>
      <c r="L6" s="10" cm="1">
        <f t="array" ref="L6">E6 + ABS(f_x(E6))/ABS($C$8)</f>
        <v>-7.2611612373440062</v>
      </c>
    </row>
    <row r="7" spans="2:12" x14ac:dyDescent="0.25">
      <c r="B7" s="2" t="s">
        <v>16</v>
      </c>
      <c r="C7" s="16" cm="1">
        <f t="array" ref="C7">f_1_x(C3)</f>
        <v>-1.8170421522967217E-7</v>
      </c>
      <c r="D7" s="6">
        <f t="shared" si="0"/>
        <v>5</v>
      </c>
      <c r="E7" s="10">
        <f t="shared" si="3"/>
        <v>-7.2691443466097372</v>
      </c>
      <c r="F7" s="10" cm="1">
        <f t="array" ref="F7">f_x(E7)</f>
        <v>3.364873925135875E-3</v>
      </c>
      <c r="G7" s="10">
        <f t="shared" si="1"/>
        <v>-2.4006717038824306</v>
      </c>
      <c r="H7" s="10">
        <f t="shared" si="2"/>
        <v>-8.077957619205503E-3</v>
      </c>
      <c r="I7" s="10">
        <f t="shared" si="4"/>
        <v>2.3404948177636065E-4</v>
      </c>
      <c r="J7" s="10" cm="1">
        <f t="array" ref="J7">ABS(f_x(E7))/ABS($C$8)</f>
        <v>7.9996103747316909E-3</v>
      </c>
      <c r="K7" s="10" cm="1">
        <f t="array" ref="K7">E7 - ABS(f_x(E7))/ABS($C$8)</f>
        <v>-7.2771439569844691</v>
      </c>
      <c r="L7" s="10" cm="1">
        <f t="array" ref="L7">E7 + ABS(f_x(E7))/ABS($C$8)</f>
        <v>-7.2611447362350052</v>
      </c>
    </row>
    <row r="8" spans="2:12" ht="15.75" thickBot="1" x14ac:dyDescent="0.3">
      <c r="B8" s="2" t="s">
        <v>17</v>
      </c>
      <c r="C8" s="16">
        <f>MIN(C6,C7)</f>
        <v>-0.42062972663824688</v>
      </c>
      <c r="D8" s="6">
        <f t="shared" si="0"/>
        <v>6</v>
      </c>
      <c r="E8" s="10">
        <f t="shared" si="3"/>
        <v>-7.2677427080934445</v>
      </c>
      <c r="F8" s="10" cm="1">
        <f t="array" ref="F8">f_x(E8)</f>
        <v>2.7822977937316806E-3</v>
      </c>
      <c r="G8" s="10">
        <f t="shared" si="1"/>
        <v>-2.4059319301570379</v>
      </c>
      <c r="H8" s="10">
        <f t="shared" si="2"/>
        <v>-6.6940191011445301E-3</v>
      </c>
      <c r="I8" s="10">
        <f t="shared" si="4"/>
        <v>1.928574761915873E-4</v>
      </c>
      <c r="J8" s="10" cm="1">
        <f t="array" ref="J8">ABS(f_x(E8))/ABS($C$8)</f>
        <v>6.6146009602515163E-3</v>
      </c>
      <c r="K8" s="10" cm="1">
        <f t="array" ref="K8">E8 - ABS(f_x(E8))/ABS($C$8)</f>
        <v>-7.2743573090536957</v>
      </c>
      <c r="L8" s="10" cm="1">
        <f t="array" ref="L8">E8 + ABS(f_x(E8))/ABS($C$8)</f>
        <v>-7.2611281071331932</v>
      </c>
    </row>
    <row r="9" spans="2:12" x14ac:dyDescent="0.25">
      <c r="B9" s="1" t="s">
        <v>4</v>
      </c>
      <c r="C9" s="12">
        <v>-7.5</v>
      </c>
      <c r="D9" s="6">
        <f t="shared" si="0"/>
        <v>7</v>
      </c>
      <c r="E9" s="10">
        <f t="shared" si="3"/>
        <v>-7.2665862756279802</v>
      </c>
      <c r="F9" s="10" cm="1">
        <f t="array" ref="F9">f_x(E9)</f>
        <v>2.3025092926907964E-3</v>
      </c>
      <c r="G9" s="10">
        <f t="shared" si="1"/>
        <v>-2.4102963346462531</v>
      </c>
      <c r="H9" s="10">
        <f t="shared" si="2"/>
        <v>-5.5497297086615632E-3</v>
      </c>
      <c r="I9" s="10">
        <f t="shared" si="4"/>
        <v>1.5914384300960138E-4</v>
      </c>
      <c r="J9" s="10" cm="1">
        <f t="array" ref="J9">ABS(f_x(E9))/ABS($C$8)</f>
        <v>5.473957608970936E-3</v>
      </c>
      <c r="K9" s="10" cm="1">
        <f t="array" ref="K9">E9 - ABS(f_x(E9))/ABS($C$8)</f>
        <v>-7.2720602332369513</v>
      </c>
      <c r="L9" s="10" cm="1">
        <f t="array" ref="L9">E9 + ABS(f_x(E9))/ABS($C$8)</f>
        <v>-7.2611123180190091</v>
      </c>
    </row>
    <row r="10" spans="2:12" x14ac:dyDescent="0.25">
      <c r="B10" s="2" t="s">
        <v>25</v>
      </c>
      <c r="C10" s="15">
        <v>-7.4</v>
      </c>
      <c r="D10" s="6">
        <f t="shared" si="0"/>
        <v>8</v>
      </c>
      <c r="E10" s="10">
        <f t="shared" si="3"/>
        <v>-7.2656309950429359</v>
      </c>
      <c r="F10" s="10" cm="1">
        <f t="array" ref="F10">f_x(E10)</f>
        <v>1.9067707215177088E-3</v>
      </c>
      <c r="G10" s="10">
        <f t="shared" si="1"/>
        <v>-2.4139183153479618</v>
      </c>
      <c r="H10" s="10">
        <f t="shared" si="2"/>
        <v>-4.6027887678408447E-3</v>
      </c>
      <c r="I10" s="10">
        <f t="shared" si="4"/>
        <v>1.314793698848869E-4</v>
      </c>
      <c r="J10" s="10" cm="1">
        <f t="array" ref="J10">ABS(f_x(E10))/ABS($C$8)</f>
        <v>4.5331335394599532E-3</v>
      </c>
      <c r="K10" s="10" cm="1">
        <f t="array" ref="K10">E10 - ABS(f_x(E10))/ABS($C$8)</f>
        <v>-7.2701641285823957</v>
      </c>
      <c r="L10" s="10" cm="1">
        <f t="array" ref="L10">E10 + ABS(f_x(E10))/ABS($C$8)</f>
        <v>-7.261097861503476</v>
      </c>
    </row>
    <row r="11" spans="2:12" x14ac:dyDescent="0.25">
      <c r="B11" s="2" t="s">
        <v>6</v>
      </c>
      <c r="C11" s="15" cm="1">
        <f t="array" ref="C11">f_x(C9)</f>
        <v>0.11262803067061633</v>
      </c>
      <c r="D11" s="6">
        <f t="shared" si="0"/>
        <v>9</v>
      </c>
      <c r="E11" s="10">
        <f t="shared" si="3"/>
        <v>-7.2648410881478291</v>
      </c>
      <c r="F11" s="10" cm="1">
        <f t="array" ref="F11">f_x(E11)</f>
        <v>1.5799475987030576E-3</v>
      </c>
      <c r="G11" s="10">
        <f t="shared" si="1"/>
        <v>-2.4169247521531454</v>
      </c>
      <c r="H11" s="10">
        <f t="shared" si="2"/>
        <v>-3.8186144584103445E-3</v>
      </c>
      <c r="I11" s="10">
        <f t="shared" si="4"/>
        <v>1.0873009960195903E-4</v>
      </c>
      <c r="J11" s="10" cm="1">
        <f t="array" ref="J11">ABS(f_x(E11))/ABS($C$8)</f>
        <v>3.7561482193146467E-3</v>
      </c>
      <c r="K11" s="10" cm="1">
        <f t="array" ref="K11">E11 - ABS(f_x(E11))/ABS($C$8)</f>
        <v>-7.2685972363671434</v>
      </c>
      <c r="L11" s="10" cm="1">
        <f t="array" ref="L11">E11 + ABS(f_x(E11))/ABS($C$8)</f>
        <v>-7.2610849399285149</v>
      </c>
    </row>
    <row r="12" spans="2:12" ht="15.75" thickBot="1" x14ac:dyDescent="0.3">
      <c r="B12" s="3" t="s">
        <v>26</v>
      </c>
      <c r="C12" s="14" cm="1">
        <f t="array" ref="C12">f_x(C10)</f>
        <v>6.2420221480821714E-2</v>
      </c>
      <c r="D12" s="6">
        <f t="shared" ref="D12:D46" si="5">D11+1</f>
        <v>10</v>
      </c>
      <c r="E12" s="10">
        <f t="shared" ref="E12:E22" si="6">E11 - (F11/G11)</f>
        <v>-7.2641873865390822</v>
      </c>
      <c r="F12" s="10" cm="1">
        <f t="array" ref="F12">f_x(E12)</f>
        <v>1.3097582850822298E-3</v>
      </c>
      <c r="G12" s="10">
        <f t="shared" si="1"/>
        <v>-2.4194206646687362</v>
      </c>
      <c r="H12" s="10">
        <f t="shared" si="2"/>
        <v>-3.1688562606490326E-3</v>
      </c>
      <c r="I12" s="10">
        <f t="shared" ref="I12:I22" si="7">ABS((E12-E11)/E12)</f>
        <v>8.9989640129360633E-5</v>
      </c>
      <c r="J12" s="10" cm="1">
        <f t="array" ref="J12">ABS(f_x(E12))/ABS($C$8)</f>
        <v>3.1138034288495683E-3</v>
      </c>
      <c r="K12" s="10" cm="1">
        <f t="array" ref="K12">E12 - ABS(f_x(E12))/ABS($C$8)</f>
        <v>-7.2673011899679318</v>
      </c>
      <c r="L12" s="10" cm="1">
        <f t="array" ref="L12">E12 + ABS(f_x(E12))/ABS($C$8)</f>
        <v>-7.2610735831102327</v>
      </c>
    </row>
    <row r="13" spans="2:12" x14ac:dyDescent="0.25">
      <c r="D13" s="6">
        <f t="shared" si="5"/>
        <v>11</v>
      </c>
      <c r="E13" s="10">
        <f t="shared" si="6"/>
        <v>-7.2636460345103888</v>
      </c>
      <c r="F13" s="10" cm="1">
        <f t="array" ref="F13">f_x(E13)</f>
        <v>1.0861970268775945E-3</v>
      </c>
      <c r="G13" s="10">
        <f t="shared" si="1"/>
        <v>-2.4214930307732856</v>
      </c>
      <c r="H13" s="10">
        <f t="shared" si="2"/>
        <v>-2.6302185306307582E-3</v>
      </c>
      <c r="I13" s="10">
        <f t="shared" si="7"/>
        <v>7.4528966048374029E-5</v>
      </c>
      <c r="J13" s="10" cm="1">
        <f t="array" ref="J13">ABS(f_x(E13))/ABS($C$8)</f>
        <v>2.5823116106383839E-3</v>
      </c>
      <c r="K13" s="10" cm="1">
        <f t="array" ref="K13">E13 - ABS(f_x(E13))/ABS($C$8)</f>
        <v>-7.2662283461210269</v>
      </c>
      <c r="L13" s="10" cm="1">
        <f t="array" ref="L13">E13 + ABS(f_x(E13))/ABS($C$8)</f>
        <v>-7.2610637228997508</v>
      </c>
    </row>
    <row r="14" spans="2:12" x14ac:dyDescent="0.25">
      <c r="D14" s="6">
        <f t="shared" si="5"/>
        <v>12</v>
      </c>
      <c r="E14" s="10">
        <f t="shared" si="6"/>
        <v>-7.2631974695081052</v>
      </c>
      <c r="F14" s="10" cm="1">
        <f t="array" ref="F14">f_x(E14)</f>
        <v>9.0108542859834717E-4</v>
      </c>
      <c r="G14" s="10">
        <f t="shared" si="1"/>
        <v>-2.4232139231327565</v>
      </c>
      <c r="H14" s="10">
        <f t="shared" si="2"/>
        <v>-2.1835227565115624E-3</v>
      </c>
      <c r="I14" s="10">
        <f t="shared" si="7"/>
        <v>6.1758613085595801E-5</v>
      </c>
      <c r="J14" s="10" cm="1">
        <f t="array" ref="J14">ABS(f_x(E14))/ABS($C$8)</f>
        <v>2.1422295466371195E-3</v>
      </c>
      <c r="K14" s="10" cm="1">
        <f t="array" ref="K14">E14 - ABS(f_x(E14))/ABS($C$8)</f>
        <v>-7.2653396990547421</v>
      </c>
      <c r="L14" s="10" cm="1">
        <f t="array" ref="L14">E14 + ABS(f_x(E14))/ABS($C$8)</f>
        <v>-7.2610552399614683</v>
      </c>
    </row>
    <row r="15" spans="2:12" x14ac:dyDescent="0.25">
      <c r="D15" s="6">
        <f t="shared" si="5"/>
        <v>13</v>
      </c>
      <c r="E15" s="10">
        <f t="shared" si="6"/>
        <v>-7.2628256140066174</v>
      </c>
      <c r="F15" s="10" cm="1">
        <f t="array" ref="F15">f_x(E15)</f>
        <v>7.4772038156054044E-4</v>
      </c>
      <c r="G15" s="10">
        <f t="shared" si="1"/>
        <v>-2.424643089608967</v>
      </c>
      <c r="H15" s="10">
        <f t="shared" si="2"/>
        <v>-1.8129550561105444E-3</v>
      </c>
      <c r="I15" s="10">
        <f t="shared" si="7"/>
        <v>5.1199838912645198E-5</v>
      </c>
      <c r="J15" s="10" cm="1">
        <f t="array" ref="J15">ABS(f_x(E15))/ABS($C$8)</f>
        <v>1.7776213477265731E-3</v>
      </c>
      <c r="K15" s="10" cm="1">
        <f t="array" ref="K15">E15 - ABS(f_x(E15))/ABS($C$8)</f>
        <v>-7.2646032353543442</v>
      </c>
      <c r="L15" s="10" cm="1">
        <f t="array" ref="L15">E15 + ABS(f_x(E15))/ABS($C$8)</f>
        <v>-7.2610479926588907</v>
      </c>
    </row>
    <row r="16" spans="2:12" x14ac:dyDescent="0.25">
      <c r="D16" s="6">
        <f t="shared" si="5"/>
        <v>14</v>
      </c>
      <c r="E16" s="10">
        <f t="shared" si="6"/>
        <v>-7.2625172303171723</v>
      </c>
      <c r="F16" s="10" cm="1">
        <f t="array" ref="F16">f_x(E16)</f>
        <v>6.2059536481304245E-4</v>
      </c>
      <c r="G16" s="10">
        <f t="shared" si="1"/>
        <v>-2.4258300792015373</v>
      </c>
      <c r="H16" s="10">
        <f t="shared" si="2"/>
        <v>-1.5054589029765296E-3</v>
      </c>
      <c r="I16" s="10">
        <f t="shared" si="7"/>
        <v>4.2462369405161727E-5</v>
      </c>
      <c r="J16" s="10" cm="1">
        <f t="array" ref="J16">ABS(f_x(E16))/ABS($C$8)</f>
        <v>1.4753958779208478E-3</v>
      </c>
      <c r="K16" s="10" cm="1">
        <f t="array" ref="K16">E16 - ABS(f_x(E16))/ABS($C$8)</f>
        <v>-7.2639926261950931</v>
      </c>
      <c r="L16" s="10" cm="1">
        <f t="array" ref="L16">E16 + ABS(f_x(E16))/ABS($C$8)</f>
        <v>-7.2610418344392516</v>
      </c>
    </row>
    <row r="17" spans="4:12" x14ac:dyDescent="0.25">
      <c r="D17" s="6">
        <f t="shared" si="5"/>
        <v>15</v>
      </c>
      <c r="E17" s="10">
        <f t="shared" si="6"/>
        <v>-7.2622614022729355</v>
      </c>
      <c r="F17" s="10" cm="1">
        <f t="array" ref="F17">f_x(E17)</f>
        <v>5.1517820723742669E-4</v>
      </c>
      <c r="G17" s="10">
        <f t="shared" si="1"/>
        <v>-2.4268159958054683</v>
      </c>
      <c r="H17" s="10">
        <f t="shared" si="2"/>
        <v>-1.2502427140141715E-3</v>
      </c>
      <c r="I17" s="10">
        <f t="shared" si="7"/>
        <v>3.5227049821806342E-5</v>
      </c>
      <c r="J17" s="10" cm="1">
        <f t="array" ref="J17">ABS(f_x(E17))/ABS($C$8)</f>
        <v>1.2247784086845913E-3</v>
      </c>
      <c r="K17" s="10" cm="1">
        <f t="array" ref="K17">E17 - ABS(f_x(E17))/ABS($C$8)</f>
        <v>-7.2634861806816202</v>
      </c>
      <c r="L17" s="10" cm="1">
        <f t="array" ref="L17">E17 + ABS(f_x(E17))/ABS($C$8)</f>
        <v>-7.2610366238642507</v>
      </c>
    </row>
    <row r="18" spans="4:12" x14ac:dyDescent="0.25">
      <c r="D18" s="6">
        <f t="shared" si="5"/>
        <v>16</v>
      </c>
      <c r="E18" s="10">
        <f t="shared" si="6"/>
        <v>-7.2620491166245271</v>
      </c>
      <c r="F18" s="10" cm="1">
        <f t="array" ref="F18">f_x(E18)</f>
        <v>4.2773274979268638E-4</v>
      </c>
      <c r="G18" s="10">
        <f t="shared" si="1"/>
        <v>-2.4276349465323759</v>
      </c>
      <c r="H18" s="10">
        <f t="shared" si="2"/>
        <v>-1.0383789711731143E-3</v>
      </c>
      <c r="I18" s="10">
        <f t="shared" si="7"/>
        <v>2.9232196725630764E-5</v>
      </c>
      <c r="J18" s="10" cm="1">
        <f t="array" ref="J18">ABS(f_x(E18))/ABS($C$8)</f>
        <v>1.0168866409210025E-3</v>
      </c>
      <c r="K18" s="10" cm="1">
        <f t="array" ref="K18">E18 - ABS(f_x(E18))/ABS($C$8)</f>
        <v>-7.2630660032654477</v>
      </c>
      <c r="L18" s="10" cm="1">
        <f t="array" ref="L18">E18 + ABS(f_x(E18))/ABS($C$8)</f>
        <v>-7.2610322299836065</v>
      </c>
    </row>
    <row r="19" spans="4:12" x14ac:dyDescent="0.25">
      <c r="D19" s="6">
        <f t="shared" si="5"/>
        <v>17</v>
      </c>
      <c r="E19" s="10">
        <f t="shared" si="6"/>
        <v>-7.2618729234327111</v>
      </c>
      <c r="F19" s="10" cm="1">
        <f t="array" ref="F19">f_x(E19)</f>
        <v>3.5517495787601439E-4</v>
      </c>
      <c r="G19" s="10">
        <f t="shared" si="1"/>
        <v>-2.428315238953259</v>
      </c>
      <c r="H19" s="10">
        <f t="shared" si="2"/>
        <v>-8.6247676270490752E-4</v>
      </c>
      <c r="I19" s="10">
        <f t="shared" si="7"/>
        <v>2.4262775412595226E-5</v>
      </c>
      <c r="J19" s="10" cm="1">
        <f t="array" ref="J19">ABS(f_x(E19))/ABS($C$8)</f>
        <v>8.4438862824708202E-4</v>
      </c>
      <c r="K19" s="10" cm="1">
        <f t="array" ref="K19">E19 - ABS(f_x(E19))/ABS($C$8)</f>
        <v>-7.2627173120609578</v>
      </c>
      <c r="L19" s="10" cm="1">
        <f t="array" ref="L19">E19 + ABS(f_x(E19))/ABS($C$8)</f>
        <v>-7.2610285348044643</v>
      </c>
    </row>
    <row r="20" spans="4:12" x14ac:dyDescent="0.25">
      <c r="D20" s="6">
        <f t="shared" si="5"/>
        <v>18</v>
      </c>
      <c r="E20" s="10">
        <f t="shared" si="6"/>
        <v>-7.2617266594912842</v>
      </c>
      <c r="F20" s="10" cm="1">
        <f t="array" ref="F20">f_x(E20)</f>
        <v>2.949562895792901E-4</v>
      </c>
      <c r="G20" s="10">
        <f t="shared" si="1"/>
        <v>-2.4288803715520317</v>
      </c>
      <c r="H20" s="10">
        <f t="shared" si="2"/>
        <v>-7.1641354222495477E-4</v>
      </c>
      <c r="I20" s="10">
        <f t="shared" si="7"/>
        <v>2.0141758053609067E-5</v>
      </c>
      <c r="J20" s="10" cm="1">
        <f t="array" ref="J20">ABS(f_x(E20))/ABS($C$8)</f>
        <v>7.0122549810408574E-4</v>
      </c>
      <c r="K20" s="10" cm="1">
        <f t="array" ref="K20">E20 - ABS(f_x(E20))/ABS($C$8)</f>
        <v>-7.2624278849893882</v>
      </c>
      <c r="L20" s="10" cm="1">
        <f t="array" ref="L20">E20 + ABS(f_x(E20))/ABS($C$8)</f>
        <v>-7.2610254339931801</v>
      </c>
    </row>
    <row r="21" spans="4:12" x14ac:dyDescent="0.25">
      <c r="D21" s="6">
        <f t="shared" si="5"/>
        <v>19</v>
      </c>
      <c r="E21" s="10">
        <f t="shared" si="6"/>
        <v>-7.2616052223496963</v>
      </c>
      <c r="F21" s="10" cm="1">
        <f t="array" ref="F21">f_x(E21)</f>
        <v>2.4496878308655212E-4</v>
      </c>
      <c r="G21" s="10">
        <f t="shared" si="1"/>
        <v>-2.4293498537578899</v>
      </c>
      <c r="H21" s="10">
        <f t="shared" si="2"/>
        <v>-5.9511487736656362E-4</v>
      </c>
      <c r="I21" s="10">
        <f t="shared" si="7"/>
        <v>1.6723181427447548E-5</v>
      </c>
      <c r="J21" s="10" cm="1">
        <f t="array" ref="J21">ABS(f_x(E21))/ABS($C$8)</f>
        <v>5.8238580768979269E-4</v>
      </c>
      <c r="K21" s="10" cm="1">
        <f t="array" ref="K21">E21 - ABS(f_x(E21))/ABS($C$8)</f>
        <v>-7.2621876081573857</v>
      </c>
      <c r="L21" s="10" cm="1">
        <f t="array" ref="L21">E21 + ABS(f_x(E21))/ABS($C$8)</f>
        <v>-7.2610228365420069</v>
      </c>
    </row>
    <row r="22" spans="4:12" ht="15.75" thickBot="1" x14ac:dyDescent="0.3">
      <c r="D22" s="7">
        <f t="shared" si="5"/>
        <v>20</v>
      </c>
      <c r="E22" s="11">
        <f t="shared" si="6"/>
        <v>-7.2615043851719188</v>
      </c>
      <c r="F22" s="11" cm="1">
        <f t="array" ref="F22">f_x(E22)</f>
        <v>2.034675596871427E-4</v>
      </c>
      <c r="G22" s="11">
        <f t="shared" si="1"/>
        <v>-2.4297398851854122</v>
      </c>
      <c r="H22" s="11">
        <f t="shared" si="2"/>
        <v>-4.9437324511319406E-4</v>
      </c>
      <c r="I22" s="11">
        <f t="shared" si="7"/>
        <v>1.3886540918910131E-5</v>
      </c>
      <c r="J22" s="11" cm="1">
        <f t="array" ref="J22">ABS(f_x(E22))/ABS($C$8)</f>
        <v>4.8372130356381205E-4</v>
      </c>
      <c r="K22" s="11" cm="1">
        <f t="array" ref="K22">E22 - ABS(f_x(E22))/ABS($C$8)</f>
        <v>-7.2619881064754823</v>
      </c>
      <c r="L22" s="11" cm="1">
        <f t="array" ref="L22">E22 + ABS(f_x(E22))/ABS($C$8)</f>
        <v>-7.2610206638683552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CEA1-6647-455D-AA68-E94BA6B65565}">
  <dimension ref="B1:L22"/>
  <sheetViews>
    <sheetView workbookViewId="0">
      <selection activeCell="E7" sqref="E7"/>
    </sheetView>
  </sheetViews>
  <sheetFormatPr baseColWidth="10" defaultRowHeight="15" x14ac:dyDescent="0.25"/>
  <cols>
    <col min="2" max="2" width="14.85546875" bestFit="1" customWidth="1"/>
    <col min="4" max="4" width="8.5703125" customWidth="1"/>
    <col min="5" max="7" width="17.140625" customWidth="1"/>
    <col min="8" max="8" width="17" customWidth="1"/>
    <col min="9" max="12" width="17.140625" customWidth="1"/>
  </cols>
  <sheetData>
    <row r="1" spans="2:12" ht="15.75" thickBot="1" x14ac:dyDescent="0.3">
      <c r="D1" s="4" t="s">
        <v>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18</v>
      </c>
      <c r="K1" s="4" t="s">
        <v>13</v>
      </c>
      <c r="L1" s="4" t="s">
        <v>14</v>
      </c>
    </row>
    <row r="2" spans="2:12" x14ac:dyDescent="0.25">
      <c r="B2" s="1" t="s">
        <v>0</v>
      </c>
      <c r="C2" s="12">
        <v>-8</v>
      </c>
      <c r="D2" s="5">
        <v>0</v>
      </c>
      <c r="E2" s="8">
        <f>C9</f>
        <v>-7.5</v>
      </c>
      <c r="F2" s="8" cm="1">
        <f t="array" ref="F2">f_x(E2)</f>
        <v>0.11262803067061633</v>
      </c>
      <c r="G2" s="8" cm="1">
        <f t="array" ref="G2">f_1_x(E2)</f>
        <v>-0.51849808356342098</v>
      </c>
      <c r="H2" s="8">
        <f>F2/G2</f>
        <v>-0.21721976269723289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2:12" ht="15.75" thickBot="1" x14ac:dyDescent="0.3">
      <c r="B3" s="2" t="s">
        <v>1</v>
      </c>
      <c r="C3" s="15">
        <v>-6.6461543040000004</v>
      </c>
      <c r="D3" s="6">
        <f>D2+1</f>
        <v>1</v>
      </c>
      <c r="E3" s="10">
        <f>E2 - (F2/G2)</f>
        <v>-7.2827802373027675</v>
      </c>
      <c r="F3" s="10" cm="1">
        <f t="array" ref="F3">f_x(E3)</f>
        <v>9.0922558645542828E-3</v>
      </c>
      <c r="G3" s="10" cm="1">
        <f t="array" ref="G3">f_1_x(E3)</f>
        <v>-0.42396226746720744</v>
      </c>
      <c r="H3" s="10">
        <f t="shared" ref="H3:H22" si="0">F3/G3</f>
        <v>-2.1445908191010297E-2</v>
      </c>
      <c r="I3" s="10">
        <f>ABS((E3-E2)/E3)</f>
        <v>2.9826488733605053E-2</v>
      </c>
      <c r="J3" s="10" cm="1">
        <f t="array" ref="J3">ABS(f_x(E3))/ABS($C$8)</f>
        <v>2.161581858995399E-2</v>
      </c>
      <c r="K3" s="10" cm="1">
        <f t="array" ref="K3">E3 - ABS(f_x(E3))/ABS($C$8)</f>
        <v>-7.3043960558927212</v>
      </c>
      <c r="L3" s="10" cm="1">
        <f t="array" ref="L3">E3 + ABS(f_x(E3))/ABS($C$8)</f>
        <v>-7.2611644187128137</v>
      </c>
    </row>
    <row r="4" spans="2:12" x14ac:dyDescent="0.25">
      <c r="B4" s="1" t="s">
        <v>2</v>
      </c>
      <c r="C4" s="13" cm="1">
        <f t="array" ref="C4">f_x(C2)</f>
        <v>0.36771912781561911</v>
      </c>
      <c r="D4" s="6">
        <f t="shared" ref="D4:D22" si="1">D3+1</f>
        <v>2</v>
      </c>
      <c r="E4" s="10">
        <f t="shared" ref="E4:E22" si="2">E3 - (F3/G3)</f>
        <v>-7.2613343291117571</v>
      </c>
      <c r="F4" s="10" cm="1">
        <f t="array" ref="F4">f_x(E4)</f>
        <v>1.3349184762379007E-4</v>
      </c>
      <c r="G4" s="10" cm="1">
        <f t="array" ref="G4">f_1_x(E4)</f>
        <v>-0.41143556966441419</v>
      </c>
      <c r="H4" s="10">
        <f t="shared" si="0"/>
        <v>-3.2445383303313368E-4</v>
      </c>
      <c r="I4" s="10">
        <f t="shared" ref="I4" si="3">ABS((E4-E3)/E4)</f>
        <v>2.9534390263550505E-3</v>
      </c>
      <c r="J4" s="10" cm="1">
        <f t="array" ref="J4">ABS(f_x(E4))/ABS($C$8)</f>
        <v>3.1736189615194914E-4</v>
      </c>
      <c r="K4" s="10" cm="1">
        <f t="array" ref="K4">E4 - ABS(f_x(E4))/ABS($C$8)</f>
        <v>-7.2616516910079092</v>
      </c>
      <c r="L4" s="10" cm="1">
        <f t="array" ref="L4">E4 + ABS(f_x(E4))/ABS($C$8)</f>
        <v>-7.2610169672156051</v>
      </c>
    </row>
    <row r="5" spans="2:12" ht="15.75" thickBot="1" x14ac:dyDescent="0.3">
      <c r="B5" s="3" t="s">
        <v>3</v>
      </c>
      <c r="C5" s="14" cm="1">
        <f t="array" ref="C5">f_x(C3)</f>
        <v>-0.12393876913394974</v>
      </c>
      <c r="D5" s="6">
        <f t="shared" si="1"/>
        <v>3</v>
      </c>
      <c r="E5" s="10">
        <f t="shared" si="2"/>
        <v>-7.2610098752787238</v>
      </c>
      <c r="F5" s="10" cm="1">
        <f t="array" ref="F5">f_x(E5)</f>
        <v>3.1314194848253152E-8</v>
      </c>
      <c r="G5" s="10" cm="1">
        <f t="array" ref="G5">f_1_x(E5)</f>
        <v>-0.41124252543648404</v>
      </c>
      <c r="H5" s="10">
        <f t="shared" si="0"/>
        <v>-7.6145322799525491E-8</v>
      </c>
      <c r="I5" s="10">
        <f>ABS((E5-E4)/E5)</f>
        <v>4.4684394954209068E-5</v>
      </c>
      <c r="J5" s="10" cm="1">
        <f t="array" ref="J5">ABS(f_x(E5))/ABS($C$8)</f>
        <v>7.4445986256183506E-8</v>
      </c>
      <c r="K5" s="10" cm="1">
        <f t="array" ref="K5">E5 - ABS(f_x(E5))/ABS($C$8)</f>
        <v>-7.26100994972471</v>
      </c>
      <c r="L5" s="10" cm="1">
        <f t="array" ref="L5">E5 + ABS(f_x(E5))/ABS($C$8)</f>
        <v>-7.2610098008327375</v>
      </c>
    </row>
    <row r="6" spans="2:12" x14ac:dyDescent="0.25">
      <c r="B6" s="2" t="s">
        <v>15</v>
      </c>
      <c r="C6" s="16" cm="1">
        <f t="array" ref="C6">f_1_x(C2)</f>
        <v>-0.42062972663824688</v>
      </c>
      <c r="D6" s="6">
        <f t="shared" si="1"/>
        <v>4</v>
      </c>
      <c r="E6" s="10">
        <f t="shared" si="2"/>
        <v>-7.2610097991334008</v>
      </c>
      <c r="F6" s="10" cm="1">
        <f t="array" ref="F6">f_x(E6)</f>
        <v>1.6930901125533637E-15</v>
      </c>
      <c r="G6" s="10" cm="1">
        <f t="array" ref="G6">f_1_x(E6)</f>
        <v>-0.41124248011933506</v>
      </c>
      <c r="H6" s="10">
        <f t="shared" si="0"/>
        <v>-4.1170117252042147E-15</v>
      </c>
      <c r="I6" s="10">
        <f t="shared" ref="I6:I22" si="4">ABS((E6-E5)/E6)</f>
        <v>1.0486877864420468E-8</v>
      </c>
      <c r="J6" s="10" cm="1">
        <f t="array" ref="J6">ABS(f_x(E6))/ABS($C$8)</f>
        <v>4.0251318566684846E-15</v>
      </c>
      <c r="K6" s="10" cm="1">
        <f t="array" ref="K6">E6 - ABS(f_x(E6))/ABS($C$8)</f>
        <v>-7.2610097991334053</v>
      </c>
      <c r="L6" s="10" cm="1">
        <f t="array" ref="L6">E6 + ABS(f_x(E6))/ABS($C$8)</f>
        <v>-7.2610097991333964</v>
      </c>
    </row>
    <row r="7" spans="2:12" x14ac:dyDescent="0.25">
      <c r="B7" s="2" t="s">
        <v>16</v>
      </c>
      <c r="C7" s="16" cm="1">
        <f t="array" ref="C7">f_1_x(C3)</f>
        <v>-1.8170421522967217E-7</v>
      </c>
      <c r="D7" s="6">
        <f t="shared" si="1"/>
        <v>5</v>
      </c>
      <c r="E7" s="10">
        <f t="shared" si="2"/>
        <v>-7.2610097991333964</v>
      </c>
      <c r="F7" s="10" cm="1">
        <f t="array" ref="F7">f_x(E7)</f>
        <v>-1.1102230246251565E-16</v>
      </c>
      <c r="G7" s="10" cm="1">
        <f t="array" ref="G7">f_1_x(E7)</f>
        <v>-0.41124248011933251</v>
      </c>
      <c r="H7" s="10">
        <f t="shared" si="0"/>
        <v>2.6996798198060594E-16</v>
      </c>
      <c r="I7" s="10">
        <f t="shared" si="4"/>
        <v>6.1160805746752304E-16</v>
      </c>
      <c r="J7" s="10" cm="1">
        <f t="array" ref="J7">ABS(f_x(E7))/ABS($C$8)</f>
        <v>2.639430725684252E-16</v>
      </c>
      <c r="K7" s="10" cm="1">
        <f t="array" ref="K7">E7 - ABS(f_x(E7))/ABS($C$8)</f>
        <v>-7.2610097991333964</v>
      </c>
      <c r="L7" s="10" cm="1">
        <f t="array" ref="L7">E7 + ABS(f_x(E7))/ABS($C$8)</f>
        <v>-7.2610097991333964</v>
      </c>
    </row>
    <row r="8" spans="2:12" ht="15.75" thickBot="1" x14ac:dyDescent="0.3">
      <c r="B8" s="2" t="s">
        <v>17</v>
      </c>
      <c r="C8" s="16">
        <f>MIN(C6,C7)</f>
        <v>-0.42062972663824688</v>
      </c>
      <c r="D8" s="6">
        <f t="shared" si="1"/>
        <v>6</v>
      </c>
      <c r="E8" s="10">
        <f t="shared" si="2"/>
        <v>-7.2610097991333964</v>
      </c>
      <c r="F8" s="10" cm="1">
        <f t="array" ref="F8">f_x(E8)</f>
        <v>-1.1102230246251565E-16</v>
      </c>
      <c r="G8" s="10" cm="1">
        <f t="array" ref="G8">f_1_x(E8)</f>
        <v>-0.41124248011933251</v>
      </c>
      <c r="H8" s="10">
        <f t="shared" si="0"/>
        <v>2.6996798198060594E-16</v>
      </c>
      <c r="I8" s="10">
        <f t="shared" si="4"/>
        <v>0</v>
      </c>
      <c r="J8" s="10" cm="1">
        <f t="array" ref="J8">ABS(f_x(E8))/ABS($C$8)</f>
        <v>2.639430725684252E-16</v>
      </c>
      <c r="K8" s="10" cm="1">
        <f t="array" ref="K8">E8 - ABS(f_x(E8))/ABS($C$8)</f>
        <v>-7.2610097991333964</v>
      </c>
      <c r="L8" s="10" cm="1">
        <f t="array" ref="L8">E8 + ABS(f_x(E8))/ABS($C$8)</f>
        <v>-7.2610097991333964</v>
      </c>
    </row>
    <row r="9" spans="2:12" x14ac:dyDescent="0.25">
      <c r="B9" s="1" t="s">
        <v>4</v>
      </c>
      <c r="C9" s="12">
        <v>-7.5</v>
      </c>
      <c r="D9" s="6">
        <f t="shared" si="1"/>
        <v>7</v>
      </c>
      <c r="E9" s="10">
        <f t="shared" si="2"/>
        <v>-7.2610097991333964</v>
      </c>
      <c r="F9" s="10" cm="1">
        <f t="array" ref="F9">f_x(E9)</f>
        <v>-1.1102230246251565E-16</v>
      </c>
      <c r="G9" s="10" cm="1">
        <f t="array" ref="G9">f_1_x(E9)</f>
        <v>-0.41124248011933251</v>
      </c>
      <c r="H9" s="10">
        <f t="shared" si="0"/>
        <v>2.6996798198060594E-16</v>
      </c>
      <c r="I9" s="10">
        <f t="shared" si="4"/>
        <v>0</v>
      </c>
      <c r="J9" s="10" cm="1">
        <f t="array" ref="J9">ABS(f_x(E9))/ABS($C$8)</f>
        <v>2.639430725684252E-16</v>
      </c>
      <c r="K9" s="10" cm="1">
        <f t="array" ref="K9">E9 - ABS(f_x(E9))/ABS($C$8)</f>
        <v>-7.2610097991333964</v>
      </c>
      <c r="L9" s="10" cm="1">
        <f t="array" ref="L9">E9 + ABS(f_x(E9))/ABS($C$8)</f>
        <v>-7.2610097991333964</v>
      </c>
    </row>
    <row r="10" spans="2:12" ht="15.75" thickBot="1" x14ac:dyDescent="0.3">
      <c r="B10" s="3" t="s">
        <v>6</v>
      </c>
      <c r="C10" s="14" cm="1">
        <f t="array" ref="C10">f_x(C9)</f>
        <v>0.11262803067061633</v>
      </c>
      <c r="D10" s="6">
        <f t="shared" si="1"/>
        <v>8</v>
      </c>
      <c r="E10" s="10">
        <f t="shared" si="2"/>
        <v>-7.2610097991333964</v>
      </c>
      <c r="F10" s="10" cm="1">
        <f t="array" ref="F10">f_x(E10)</f>
        <v>-1.1102230246251565E-16</v>
      </c>
      <c r="G10" s="10" cm="1">
        <f t="array" ref="G10">f_1_x(E10)</f>
        <v>-0.41124248011933251</v>
      </c>
      <c r="H10" s="10">
        <f t="shared" si="0"/>
        <v>2.6996798198060594E-16</v>
      </c>
      <c r="I10" s="10">
        <f t="shared" si="4"/>
        <v>0</v>
      </c>
      <c r="J10" s="10" cm="1">
        <f t="array" ref="J10">ABS(f_x(E10))/ABS($C$8)</f>
        <v>2.639430725684252E-16</v>
      </c>
      <c r="K10" s="10" cm="1">
        <f t="array" ref="K10">E10 - ABS(f_x(E10))/ABS($C$8)</f>
        <v>-7.2610097991333964</v>
      </c>
      <c r="L10" s="10" cm="1">
        <f t="array" ref="L10">E10 + ABS(f_x(E10))/ABS($C$8)</f>
        <v>-7.2610097991333964</v>
      </c>
    </row>
    <row r="11" spans="2:12" x14ac:dyDescent="0.25">
      <c r="D11" s="6">
        <f t="shared" si="1"/>
        <v>9</v>
      </c>
      <c r="E11" s="10">
        <f t="shared" si="2"/>
        <v>-7.2610097991333964</v>
      </c>
      <c r="F11" s="10" cm="1">
        <f t="array" ref="F11">f_x(E11)</f>
        <v>-1.1102230246251565E-16</v>
      </c>
      <c r="G11" s="10" cm="1">
        <f t="array" ref="G11">f_1_x(E11)</f>
        <v>-0.41124248011933251</v>
      </c>
      <c r="H11" s="10">
        <f t="shared" si="0"/>
        <v>2.6996798198060594E-16</v>
      </c>
      <c r="I11" s="10">
        <f t="shared" si="4"/>
        <v>0</v>
      </c>
      <c r="J11" s="10" cm="1">
        <f t="array" ref="J11">ABS(f_x(E11))/ABS($C$8)</f>
        <v>2.639430725684252E-16</v>
      </c>
      <c r="K11" s="10" cm="1">
        <f t="array" ref="K11">E11 - ABS(f_x(E11))/ABS($C$8)</f>
        <v>-7.2610097991333964</v>
      </c>
      <c r="L11" s="10" cm="1">
        <f t="array" ref="L11">E11 + ABS(f_x(E11))/ABS($C$8)</f>
        <v>-7.2610097991333964</v>
      </c>
    </row>
    <row r="12" spans="2:12" x14ac:dyDescent="0.25">
      <c r="D12" s="6">
        <f t="shared" si="1"/>
        <v>10</v>
      </c>
      <c r="E12" s="10">
        <f t="shared" si="2"/>
        <v>-7.2610097991333964</v>
      </c>
      <c r="F12" s="10" cm="1">
        <f t="array" ref="F12">f_x(E12)</f>
        <v>-1.1102230246251565E-16</v>
      </c>
      <c r="G12" s="10" cm="1">
        <f t="array" ref="G12">f_1_x(E12)</f>
        <v>-0.41124248011933251</v>
      </c>
      <c r="H12" s="10">
        <f t="shared" si="0"/>
        <v>2.6996798198060594E-16</v>
      </c>
      <c r="I12" s="10">
        <f t="shared" si="4"/>
        <v>0</v>
      </c>
      <c r="J12" s="10" cm="1">
        <f t="array" ref="J12">ABS(f_x(E12))/ABS($C$8)</f>
        <v>2.639430725684252E-16</v>
      </c>
      <c r="K12" s="10" cm="1">
        <f t="array" ref="K12">E12 - ABS(f_x(E12))/ABS($C$8)</f>
        <v>-7.2610097991333964</v>
      </c>
      <c r="L12" s="10" cm="1">
        <f t="array" ref="L12">E12 + ABS(f_x(E12))/ABS($C$8)</f>
        <v>-7.2610097991333964</v>
      </c>
    </row>
    <row r="13" spans="2:12" x14ac:dyDescent="0.25">
      <c r="D13" s="6">
        <f t="shared" si="1"/>
        <v>11</v>
      </c>
      <c r="E13" s="10">
        <f t="shared" si="2"/>
        <v>-7.2610097991333964</v>
      </c>
      <c r="F13" s="10" cm="1">
        <f t="array" ref="F13">f_x(E13)</f>
        <v>-1.1102230246251565E-16</v>
      </c>
      <c r="G13" s="10" cm="1">
        <f t="array" ref="G13">f_1_x(E13)</f>
        <v>-0.41124248011933251</v>
      </c>
      <c r="H13" s="10">
        <f t="shared" si="0"/>
        <v>2.6996798198060594E-16</v>
      </c>
      <c r="I13" s="10">
        <f t="shared" si="4"/>
        <v>0</v>
      </c>
      <c r="J13" s="10" cm="1">
        <f t="array" ref="J13">ABS(f_x(E13))/ABS($C$8)</f>
        <v>2.639430725684252E-16</v>
      </c>
      <c r="K13" s="10" cm="1">
        <f t="array" ref="K13">E13 - ABS(f_x(E13))/ABS($C$8)</f>
        <v>-7.2610097991333964</v>
      </c>
      <c r="L13" s="10" cm="1">
        <f t="array" ref="L13">E13 + ABS(f_x(E13))/ABS($C$8)</f>
        <v>-7.2610097991333964</v>
      </c>
    </row>
    <row r="14" spans="2:12" x14ac:dyDescent="0.25">
      <c r="D14" s="6">
        <f t="shared" si="1"/>
        <v>12</v>
      </c>
      <c r="E14" s="10">
        <f t="shared" si="2"/>
        <v>-7.2610097991333964</v>
      </c>
      <c r="F14" s="10" cm="1">
        <f t="array" ref="F14">f_x(E14)</f>
        <v>-1.1102230246251565E-16</v>
      </c>
      <c r="G14" s="10" cm="1">
        <f t="array" ref="G14">f_1_x(E14)</f>
        <v>-0.41124248011933251</v>
      </c>
      <c r="H14" s="10">
        <f t="shared" si="0"/>
        <v>2.6996798198060594E-16</v>
      </c>
      <c r="I14" s="10">
        <f t="shared" si="4"/>
        <v>0</v>
      </c>
      <c r="J14" s="10" cm="1">
        <f t="array" ref="J14">ABS(f_x(E14))/ABS($C$8)</f>
        <v>2.639430725684252E-16</v>
      </c>
      <c r="K14" s="10" cm="1">
        <f t="array" ref="K14">E14 - ABS(f_x(E14))/ABS($C$8)</f>
        <v>-7.2610097991333964</v>
      </c>
      <c r="L14" s="10" cm="1">
        <f t="array" ref="L14">E14 + ABS(f_x(E14))/ABS($C$8)</f>
        <v>-7.2610097991333964</v>
      </c>
    </row>
    <row r="15" spans="2:12" x14ac:dyDescent="0.25">
      <c r="D15" s="6">
        <f t="shared" si="1"/>
        <v>13</v>
      </c>
      <c r="E15" s="10">
        <f t="shared" si="2"/>
        <v>-7.2610097991333964</v>
      </c>
      <c r="F15" s="10" cm="1">
        <f t="array" ref="F15">f_x(E15)</f>
        <v>-1.1102230246251565E-16</v>
      </c>
      <c r="G15" s="10" cm="1">
        <f t="array" ref="G15">f_1_x(E15)</f>
        <v>-0.41124248011933251</v>
      </c>
      <c r="H15" s="10">
        <f t="shared" si="0"/>
        <v>2.6996798198060594E-16</v>
      </c>
      <c r="I15" s="10">
        <f t="shared" si="4"/>
        <v>0</v>
      </c>
      <c r="J15" s="10" cm="1">
        <f t="array" ref="J15">ABS(f_x(E15))/ABS($C$8)</f>
        <v>2.639430725684252E-16</v>
      </c>
      <c r="K15" s="10" cm="1">
        <f t="array" ref="K15">E15 - ABS(f_x(E15))/ABS($C$8)</f>
        <v>-7.2610097991333964</v>
      </c>
      <c r="L15" s="10" cm="1">
        <f t="array" ref="L15">E15 + ABS(f_x(E15))/ABS($C$8)</f>
        <v>-7.2610097991333964</v>
      </c>
    </row>
    <row r="16" spans="2:12" x14ac:dyDescent="0.25">
      <c r="D16" s="6">
        <f t="shared" si="1"/>
        <v>14</v>
      </c>
      <c r="E16" s="10">
        <f t="shared" si="2"/>
        <v>-7.2610097991333964</v>
      </c>
      <c r="F16" s="10" cm="1">
        <f t="array" ref="F16">f_x(E16)</f>
        <v>-1.1102230246251565E-16</v>
      </c>
      <c r="G16" s="10" cm="1">
        <f t="array" ref="G16">f_1_x(E16)</f>
        <v>-0.41124248011933251</v>
      </c>
      <c r="H16" s="10">
        <f t="shared" si="0"/>
        <v>2.6996798198060594E-16</v>
      </c>
      <c r="I16" s="10">
        <f t="shared" si="4"/>
        <v>0</v>
      </c>
      <c r="J16" s="10" cm="1">
        <f t="array" ref="J16">ABS(f_x(E16))/ABS($C$8)</f>
        <v>2.639430725684252E-16</v>
      </c>
      <c r="K16" s="10" cm="1">
        <f t="array" ref="K16">E16 - ABS(f_x(E16))/ABS($C$8)</f>
        <v>-7.2610097991333964</v>
      </c>
      <c r="L16" s="10" cm="1">
        <f t="array" ref="L16">E16 + ABS(f_x(E16))/ABS($C$8)</f>
        <v>-7.2610097991333964</v>
      </c>
    </row>
    <row r="17" spans="4:12" x14ac:dyDescent="0.25">
      <c r="D17" s="6">
        <f t="shared" si="1"/>
        <v>15</v>
      </c>
      <c r="E17" s="10">
        <f t="shared" si="2"/>
        <v>-7.2610097991333964</v>
      </c>
      <c r="F17" s="10" cm="1">
        <f t="array" ref="F17">f_x(E17)</f>
        <v>-1.1102230246251565E-16</v>
      </c>
      <c r="G17" s="10" cm="1">
        <f t="array" ref="G17">f_1_x(E17)</f>
        <v>-0.41124248011933251</v>
      </c>
      <c r="H17" s="10">
        <f t="shared" si="0"/>
        <v>2.6996798198060594E-16</v>
      </c>
      <c r="I17" s="10">
        <f t="shared" si="4"/>
        <v>0</v>
      </c>
      <c r="J17" s="10" cm="1">
        <f t="array" ref="J17">ABS(f_x(E17))/ABS($C$8)</f>
        <v>2.639430725684252E-16</v>
      </c>
      <c r="K17" s="10" cm="1">
        <f t="array" ref="K17">E17 - ABS(f_x(E17))/ABS($C$8)</f>
        <v>-7.2610097991333964</v>
      </c>
      <c r="L17" s="10" cm="1">
        <f t="array" ref="L17">E17 + ABS(f_x(E17))/ABS($C$8)</f>
        <v>-7.2610097991333964</v>
      </c>
    </row>
    <row r="18" spans="4:12" x14ac:dyDescent="0.25">
      <c r="D18" s="6">
        <f t="shared" si="1"/>
        <v>16</v>
      </c>
      <c r="E18" s="10">
        <f t="shared" si="2"/>
        <v>-7.2610097991333964</v>
      </c>
      <c r="F18" s="10" cm="1">
        <f t="array" ref="F18">f_x(E18)</f>
        <v>-1.1102230246251565E-16</v>
      </c>
      <c r="G18" s="10" cm="1">
        <f t="array" ref="G18">f_1_x(E18)</f>
        <v>-0.41124248011933251</v>
      </c>
      <c r="H18" s="10">
        <f t="shared" si="0"/>
        <v>2.6996798198060594E-16</v>
      </c>
      <c r="I18" s="10">
        <f t="shared" si="4"/>
        <v>0</v>
      </c>
      <c r="J18" s="10" cm="1">
        <f t="array" ref="J18">ABS(f_x(E18))/ABS($C$8)</f>
        <v>2.639430725684252E-16</v>
      </c>
      <c r="K18" s="10" cm="1">
        <f t="array" ref="K18">E18 - ABS(f_x(E18))/ABS($C$8)</f>
        <v>-7.2610097991333964</v>
      </c>
      <c r="L18" s="10" cm="1">
        <f t="array" ref="L18">E18 + ABS(f_x(E18))/ABS($C$8)</f>
        <v>-7.2610097991333964</v>
      </c>
    </row>
    <row r="19" spans="4:12" x14ac:dyDescent="0.25">
      <c r="D19" s="6">
        <f t="shared" si="1"/>
        <v>17</v>
      </c>
      <c r="E19" s="10">
        <f t="shared" si="2"/>
        <v>-7.2610097991333964</v>
      </c>
      <c r="F19" s="10" cm="1">
        <f t="array" ref="F19">f_x(E19)</f>
        <v>-1.1102230246251565E-16</v>
      </c>
      <c r="G19" s="10" cm="1">
        <f t="array" ref="G19">f_1_x(E19)</f>
        <v>-0.41124248011933251</v>
      </c>
      <c r="H19" s="10">
        <f t="shared" si="0"/>
        <v>2.6996798198060594E-16</v>
      </c>
      <c r="I19" s="10">
        <f t="shared" si="4"/>
        <v>0</v>
      </c>
      <c r="J19" s="10" cm="1">
        <f t="array" ref="J19">ABS(f_x(E19))/ABS($C$8)</f>
        <v>2.639430725684252E-16</v>
      </c>
      <c r="K19" s="10" cm="1">
        <f t="array" ref="K19">E19 - ABS(f_x(E19))/ABS($C$8)</f>
        <v>-7.2610097991333964</v>
      </c>
      <c r="L19" s="10" cm="1">
        <f t="array" ref="L19">E19 + ABS(f_x(E19))/ABS($C$8)</f>
        <v>-7.2610097991333964</v>
      </c>
    </row>
    <row r="20" spans="4:12" x14ac:dyDescent="0.25">
      <c r="D20" s="6">
        <f t="shared" si="1"/>
        <v>18</v>
      </c>
      <c r="E20" s="10">
        <f t="shared" si="2"/>
        <v>-7.2610097991333964</v>
      </c>
      <c r="F20" s="10" cm="1">
        <f t="array" ref="F20">f_x(E20)</f>
        <v>-1.1102230246251565E-16</v>
      </c>
      <c r="G20" s="10" cm="1">
        <f t="array" ref="G20">f_1_x(E20)</f>
        <v>-0.41124248011933251</v>
      </c>
      <c r="H20" s="10">
        <f t="shared" si="0"/>
        <v>2.6996798198060594E-16</v>
      </c>
      <c r="I20" s="10">
        <f t="shared" si="4"/>
        <v>0</v>
      </c>
      <c r="J20" s="10" cm="1">
        <f t="array" ref="J20">ABS(f_x(E20))/ABS($C$8)</f>
        <v>2.639430725684252E-16</v>
      </c>
      <c r="K20" s="10" cm="1">
        <f t="array" ref="K20">E20 - ABS(f_x(E20))/ABS($C$8)</f>
        <v>-7.2610097991333964</v>
      </c>
      <c r="L20" s="10" cm="1">
        <f t="array" ref="L20">E20 + ABS(f_x(E20))/ABS($C$8)</f>
        <v>-7.2610097991333964</v>
      </c>
    </row>
    <row r="21" spans="4:12" x14ac:dyDescent="0.25">
      <c r="D21" s="6">
        <f t="shared" si="1"/>
        <v>19</v>
      </c>
      <c r="E21" s="10">
        <f t="shared" si="2"/>
        <v>-7.2610097991333964</v>
      </c>
      <c r="F21" s="10" cm="1">
        <f t="array" ref="F21">f_x(E21)</f>
        <v>-1.1102230246251565E-16</v>
      </c>
      <c r="G21" s="10" cm="1">
        <f t="array" ref="G21">f_1_x(E21)</f>
        <v>-0.41124248011933251</v>
      </c>
      <c r="H21" s="10">
        <f t="shared" si="0"/>
        <v>2.6996798198060594E-16</v>
      </c>
      <c r="I21" s="10">
        <f t="shared" si="4"/>
        <v>0</v>
      </c>
      <c r="J21" s="10" cm="1">
        <f t="array" ref="J21">ABS(f_x(E21))/ABS($C$8)</f>
        <v>2.639430725684252E-16</v>
      </c>
      <c r="K21" s="10" cm="1">
        <f t="array" ref="K21">E21 - ABS(f_x(E21))/ABS($C$8)</f>
        <v>-7.2610097991333964</v>
      </c>
      <c r="L21" s="10" cm="1">
        <f t="array" ref="L21">E21 + ABS(f_x(E21))/ABS($C$8)</f>
        <v>-7.2610097991333964</v>
      </c>
    </row>
    <row r="22" spans="4:12" ht="15.75" thickBot="1" x14ac:dyDescent="0.3">
      <c r="D22" s="7">
        <f t="shared" si="1"/>
        <v>20</v>
      </c>
      <c r="E22" s="11">
        <f t="shared" si="2"/>
        <v>-7.2610097991333964</v>
      </c>
      <c r="F22" s="11" cm="1">
        <f t="array" ref="F22">f_x(E22)</f>
        <v>-1.1102230246251565E-16</v>
      </c>
      <c r="G22" s="11" cm="1">
        <f t="array" ref="G22">f_1_x(E22)</f>
        <v>-0.41124248011933251</v>
      </c>
      <c r="H22" s="11">
        <f t="shared" si="0"/>
        <v>2.6996798198060594E-16</v>
      </c>
      <c r="I22" s="11">
        <f t="shared" si="4"/>
        <v>0</v>
      </c>
      <c r="J22" s="11" cm="1">
        <f t="array" ref="J22">ABS(f_x(E22))/ABS($C$8)</f>
        <v>2.639430725684252E-16</v>
      </c>
      <c r="K22" s="11" cm="1">
        <f t="array" ref="K22">E22 - ABS(f_x(E22))/ABS($C$8)</f>
        <v>-7.2610097991333964</v>
      </c>
      <c r="L22" s="11" cm="1">
        <f t="array" ref="L22">E22 + ABS(f_x(E22))/ABS($C$8)</f>
        <v>-7.2610097991333964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9D8E-46F3-45A7-AEB5-94CED98F7040}">
  <dimension ref="B1:L22"/>
  <sheetViews>
    <sheetView workbookViewId="0">
      <selection activeCell="H32" sqref="H32:I32"/>
    </sheetView>
  </sheetViews>
  <sheetFormatPr baseColWidth="10" defaultRowHeight="15" x14ac:dyDescent="0.25"/>
  <cols>
    <col min="2" max="2" width="22.85546875" customWidth="1"/>
    <col min="4" max="4" width="8.5703125" customWidth="1"/>
    <col min="5" max="12" width="17.140625" customWidth="1"/>
  </cols>
  <sheetData>
    <row r="1" spans="2:12" ht="15.75" thickBot="1" x14ac:dyDescent="0.3">
      <c r="D1" s="4" t="s">
        <v>5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11</v>
      </c>
      <c r="J1" s="4" t="s">
        <v>18</v>
      </c>
      <c r="K1" s="4" t="s">
        <v>13</v>
      </c>
      <c r="L1" s="4" t="s">
        <v>14</v>
      </c>
    </row>
    <row r="2" spans="2:12" x14ac:dyDescent="0.25">
      <c r="B2" s="1" t="s">
        <v>0</v>
      </c>
      <c r="C2" s="12">
        <v>-8</v>
      </c>
      <c r="D2" s="5">
        <v>0</v>
      </c>
      <c r="E2" s="8">
        <f>C2</f>
        <v>-8</v>
      </c>
      <c r="F2" s="8">
        <f>C3</f>
        <v>-6.6461543040000004</v>
      </c>
      <c r="G2" s="8">
        <f>(E2+F2)/2</f>
        <v>-7.3230771519999998</v>
      </c>
      <c r="H2" s="8" cm="1">
        <f t="array" ref="H2">f_x(G2)*f_x(E2)</f>
        <v>9.7924291797017188E-3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2:12" ht="15.75" thickBot="1" x14ac:dyDescent="0.3">
      <c r="B3" s="2" t="s">
        <v>1</v>
      </c>
      <c r="C3" s="15">
        <v>-6.6461543040000004</v>
      </c>
      <c r="D3" s="6">
        <f>D2+1</f>
        <v>1</v>
      </c>
      <c r="E3" s="10">
        <f>IF(H2 &lt;= 0, E2, G2)</f>
        <v>-7.3230771519999998</v>
      </c>
      <c r="F3" s="10">
        <f>IF(H2 &lt;= 0, G2, F2)</f>
        <v>-6.6461543040000004</v>
      </c>
      <c r="G3" s="10">
        <f t="shared" ref="G3" si="0">(E3+F3)/2</f>
        <v>-6.9846157279999996</v>
      </c>
      <c r="H3" s="10" cm="1">
        <f t="array" ref="H3">f_x(G3)*f_x(E3)</f>
        <v>-2.3530049019514832E-3</v>
      </c>
      <c r="I3" s="10">
        <f>ABS((E3-E2)/E3)</f>
        <v>9.2436940639786427E-2</v>
      </c>
      <c r="J3" s="10" cm="1">
        <f t="array" ref="J3">ABS(f_x(E3))/ABS($C$9)</f>
        <v>6.3310283199423306E-2</v>
      </c>
      <c r="K3" s="10" cm="1">
        <f t="array" ref="K3">E3 - ABS(f_x(E3))/ABS($C$9)</f>
        <v>-7.3863874351994232</v>
      </c>
      <c r="L3" s="10" cm="1">
        <f t="array" ref="L3">E3 + ABS(f_x(E3))/ABS($C$9)</f>
        <v>-7.2597668688005763</v>
      </c>
    </row>
    <row r="4" spans="2:12" x14ac:dyDescent="0.25">
      <c r="B4" s="1" t="s">
        <v>2</v>
      </c>
      <c r="C4" s="13" cm="1">
        <f t="array" ref="C4">f_x(C2)</f>
        <v>0.36771912781561911</v>
      </c>
      <c r="D4" s="6">
        <f t="shared" ref="D4:D22" si="1">D3+1</f>
        <v>2</v>
      </c>
      <c r="E4" s="10">
        <f t="shared" ref="E4:E22" si="2">IF(H3 &lt;= 0, E3, G3)</f>
        <v>-7.3230771519999998</v>
      </c>
      <c r="F4" s="10">
        <f t="shared" ref="F4:F22" si="3">IF(H3 &lt;= 0, G3, F3)</f>
        <v>-6.9846157279999996</v>
      </c>
      <c r="G4" s="10">
        <f t="shared" ref="G4:G22" si="4">(E4+F4)/2</f>
        <v>-7.1538464399999997</v>
      </c>
      <c r="H4" s="10" cm="1">
        <f t="array" ref="H4">f_x(G4)*f_x(E4)</f>
        <v>-1.0777736941730387E-3</v>
      </c>
      <c r="I4" s="10">
        <f t="shared" ref="I4" si="5">ABS((E4-E3)/E4)</f>
        <v>0</v>
      </c>
      <c r="J4" s="10" cm="1">
        <f t="array" ref="J4">ABS(f_x(E4))/ABS($C$9)</f>
        <v>6.3310283199423306E-2</v>
      </c>
      <c r="K4" s="10" cm="1">
        <f t="array" ref="K4">E4 - ABS(f_x(E4))/ABS($C$9)</f>
        <v>-7.3863874351994232</v>
      </c>
      <c r="L4" s="10" cm="1">
        <f t="array" ref="L4">E4 + ABS(f_x(E4))/ABS($C$9)</f>
        <v>-7.2597668688005763</v>
      </c>
    </row>
    <row r="5" spans="2:12" ht="15.75" thickBot="1" x14ac:dyDescent="0.3">
      <c r="B5" s="3" t="s">
        <v>3</v>
      </c>
      <c r="C5" s="14" cm="1">
        <f t="array" ref="C5">f_x(C3)</f>
        <v>-0.12393876913394974</v>
      </c>
      <c r="D5" s="6">
        <f t="shared" si="1"/>
        <v>3</v>
      </c>
      <c r="E5" s="10">
        <f t="shared" si="2"/>
        <v>-7.3230771519999998</v>
      </c>
      <c r="F5" s="10">
        <f t="shared" si="3"/>
        <v>-7.1538464399999997</v>
      </c>
      <c r="G5" s="10">
        <f t="shared" si="4"/>
        <v>-7.2384617959999993</v>
      </c>
      <c r="H5" s="10" cm="1">
        <f t="array" ref="H5">f_x(G5)*f_x(E5)</f>
        <v>-2.4285620733589407E-4</v>
      </c>
      <c r="I5" s="10">
        <f>ABS((E5-E4)/E5)</f>
        <v>0</v>
      </c>
      <c r="J5" s="10" cm="1">
        <f t="array" ref="J5">ABS(f_x(E5))/ABS($C$9)</f>
        <v>6.3310283199423306E-2</v>
      </c>
      <c r="K5" s="10" cm="1">
        <f t="array" ref="K5">E5 - ABS(f_x(E5))/ABS($C$9)</f>
        <v>-7.3863874351994232</v>
      </c>
      <c r="L5" s="10" cm="1">
        <f t="array" ref="L5">E5 + ABS(f_x(E5))/ABS($C$9)</f>
        <v>-7.2597668688005763</v>
      </c>
    </row>
    <row r="6" spans="2:12" x14ac:dyDescent="0.25">
      <c r="B6" s="2" t="s">
        <v>15</v>
      </c>
      <c r="C6" s="16" cm="1">
        <f t="array" ref="C6">f_1_x(C2)</f>
        <v>-0.42062972663824688</v>
      </c>
      <c r="D6" s="6">
        <f t="shared" si="1"/>
        <v>4</v>
      </c>
      <c r="E6" s="10">
        <f t="shared" si="2"/>
        <v>-7.3230771519999998</v>
      </c>
      <c r="F6" s="10">
        <f t="shared" si="3"/>
        <v>-7.2384617959999993</v>
      </c>
      <c r="G6" s="10">
        <f t="shared" si="4"/>
        <v>-7.2807694739999995</v>
      </c>
      <c r="H6" s="10" cm="1">
        <f t="array" ref="H6">f_x(G6)*f_x(E6)</f>
        <v>2.1945745862949446E-4</v>
      </c>
      <c r="I6" s="10">
        <f t="shared" ref="I6:I22" si="6">ABS((E6-E5)/E6)</f>
        <v>0</v>
      </c>
      <c r="J6" s="10" cm="1">
        <f t="array" ref="J6">ABS(f_x(E6))/ABS($C$9)</f>
        <v>6.3310283199423306E-2</v>
      </c>
      <c r="K6" s="10" cm="1">
        <f t="array" ref="K6">E6 - ABS(f_x(E6))/ABS($C$9)</f>
        <v>-7.3863874351994232</v>
      </c>
      <c r="L6" s="10" cm="1">
        <f t="array" ref="L6">E6 + ABS(f_x(E6))/ABS($C$9)</f>
        <v>-7.2597668688005763</v>
      </c>
    </row>
    <row r="7" spans="2:12" x14ac:dyDescent="0.25">
      <c r="B7" s="2" t="s">
        <v>16</v>
      </c>
      <c r="C7" s="16" cm="1">
        <f t="array" ref="C7">f_1_x(C3)</f>
        <v>-1.8170421522967217E-7</v>
      </c>
      <c r="D7" s="6">
        <f t="shared" si="1"/>
        <v>5</v>
      </c>
      <c r="E7" s="10">
        <f t="shared" si="2"/>
        <v>-7.2807694739999995</v>
      </c>
      <c r="F7" s="10">
        <f t="shared" si="3"/>
        <v>-7.2384617959999993</v>
      </c>
      <c r="G7" s="10">
        <f t="shared" si="4"/>
        <v>-7.2596156349999994</v>
      </c>
      <c r="H7" s="10" cm="1">
        <f t="array" ref="H7">f_x(G7)*f_x(E7)</f>
        <v>-4.7200797027109776E-6</v>
      </c>
      <c r="I7" s="10">
        <f t="shared" si="6"/>
        <v>5.8108800383095665E-3</v>
      </c>
      <c r="J7" s="10" cm="1">
        <f t="array" ref="J7">ABS(f_x(E7))/ABS($C$9)</f>
        <v>1.9591882426981639E-2</v>
      </c>
      <c r="K7" s="10" cm="1">
        <f t="array" ref="K7">E7 - ABS(f_x(E7))/ABS($C$9)</f>
        <v>-7.3003613564269809</v>
      </c>
      <c r="L7" s="10" cm="1">
        <f t="array" ref="L7">E7 + ABS(f_x(E7))/ABS($C$9)</f>
        <v>-7.2611775915730181</v>
      </c>
    </row>
    <row r="8" spans="2:12" x14ac:dyDescent="0.25">
      <c r="B8" s="2" t="s">
        <v>33</v>
      </c>
      <c r="C8" s="16" t="str">
        <f>IF(SIGN(C6)=SIGN(C7),"Yes","No")</f>
        <v>Yes</v>
      </c>
      <c r="D8" s="6">
        <f t="shared" si="1"/>
        <v>6</v>
      </c>
      <c r="E8" s="10">
        <f t="shared" si="2"/>
        <v>-7.2807694739999995</v>
      </c>
      <c r="F8" s="10">
        <f t="shared" si="3"/>
        <v>-7.2596156349999994</v>
      </c>
      <c r="G8" s="10">
        <f t="shared" si="4"/>
        <v>-7.2701925544999995</v>
      </c>
      <c r="H8" s="10" cm="1">
        <f t="array" ref="H8">f_x(G8)*f_x(E8)</f>
        <v>3.1326276058166064E-5</v>
      </c>
      <c r="I8" s="10">
        <f t="shared" si="6"/>
        <v>0</v>
      </c>
      <c r="J8" s="10" cm="1">
        <f t="array" ref="J8">ABS(f_x(E8))/ABS($C$9)</f>
        <v>1.9591882426981639E-2</v>
      </c>
      <c r="K8" s="10" cm="1">
        <f t="array" ref="K8">E8 - ABS(f_x(E8))/ABS($C$9)</f>
        <v>-7.3003613564269809</v>
      </c>
      <c r="L8" s="10" cm="1">
        <f t="array" ref="L8">E8 + ABS(f_x(E8))/ABS($C$9)</f>
        <v>-7.2611775915730181</v>
      </c>
    </row>
    <row r="9" spans="2:12" ht="15.75" thickBot="1" x14ac:dyDescent="0.3">
      <c r="B9" s="2" t="s">
        <v>17</v>
      </c>
      <c r="C9" s="16">
        <f>MIN(C6,C7)</f>
        <v>-0.42062972663824688</v>
      </c>
      <c r="D9" s="6">
        <f t="shared" si="1"/>
        <v>7</v>
      </c>
      <c r="E9" s="10">
        <f t="shared" si="2"/>
        <v>-7.2701925544999995</v>
      </c>
      <c r="F9" s="10">
        <f t="shared" si="3"/>
        <v>-7.2596156349999994</v>
      </c>
      <c r="G9" s="10">
        <f t="shared" si="4"/>
        <v>-7.2649040947499994</v>
      </c>
      <c r="H9" s="10" cm="1">
        <f t="array" ref="H9">f_x(G9)*f_x(E9)</f>
        <v>6.1049061058711533E-6</v>
      </c>
      <c r="I9" s="10">
        <f t="shared" si="6"/>
        <v>1.4548334752775302E-3</v>
      </c>
      <c r="J9" s="10" cm="1">
        <f t="array" ref="J9">ABS(f_x(E9))/ABS($C$9)</f>
        <v>9.0371747727842379E-3</v>
      </c>
      <c r="K9" s="10" cm="1">
        <f t="array" ref="K9">E9 - ABS(f_x(E9))/ABS($C$9)</f>
        <v>-7.2792297292727834</v>
      </c>
      <c r="L9" s="10" cm="1">
        <f t="array" ref="L9">E9 + ABS(f_x(E9))/ABS($C$9)</f>
        <v>-7.2611553797272155</v>
      </c>
    </row>
    <row r="10" spans="2:12" x14ac:dyDescent="0.25">
      <c r="B10" s="1" t="s">
        <v>28</v>
      </c>
      <c r="C10" s="12">
        <f>(C2+C3)/2</f>
        <v>-7.3230771519999998</v>
      </c>
      <c r="D10" s="6">
        <f t="shared" si="1"/>
        <v>8</v>
      </c>
      <c r="E10" s="10">
        <f t="shared" si="2"/>
        <v>-7.2649040947499994</v>
      </c>
      <c r="F10" s="10">
        <f t="shared" si="3"/>
        <v>-7.2596156349999994</v>
      </c>
      <c r="G10" s="10">
        <f t="shared" si="4"/>
        <v>-7.2622598648749994</v>
      </c>
      <c r="H10" s="10" cm="1">
        <f t="array" ref="H10">f_x(G10)*f_x(E10)</f>
        <v>8.2636051319962169E-7</v>
      </c>
      <c r="I10" s="10">
        <f t="shared" si="6"/>
        <v>7.2794625793088557E-4</v>
      </c>
      <c r="J10" s="10" cm="1">
        <f t="array" ref="J10">ABS(f_x(E10))/ABS($C$9)</f>
        <v>3.8180919567939249E-3</v>
      </c>
      <c r="K10" s="10" cm="1">
        <f t="array" ref="K10">E10 - ABS(f_x(E10))/ABS($C$9)</f>
        <v>-7.2687221867067935</v>
      </c>
      <c r="L10" s="10" cm="1">
        <f t="array" ref="L10">E10 + ABS(f_x(E10))/ABS($C$9)</f>
        <v>-7.2610860027932054</v>
      </c>
    </row>
    <row r="11" spans="2:12" ht="15.75" thickBot="1" x14ac:dyDescent="0.3">
      <c r="B11" s="3" t="s">
        <v>6</v>
      </c>
      <c r="C11" s="14" cm="1">
        <f t="array" ref="C11">f_x(C10)</f>
        <v>2.663018711556342E-2</v>
      </c>
      <c r="D11" s="6">
        <f t="shared" si="1"/>
        <v>9</v>
      </c>
      <c r="E11" s="10">
        <f t="shared" si="2"/>
        <v>-7.2622598648749994</v>
      </c>
      <c r="F11" s="10">
        <f t="shared" si="3"/>
        <v>-7.2596156349999994</v>
      </c>
      <c r="G11" s="10">
        <f t="shared" si="4"/>
        <v>-7.260937749937499</v>
      </c>
      <c r="H11" s="10" cm="1">
        <f t="array" ref="H11">f_x(G11)*f_x(E11)</f>
        <v>-1.524500867631848E-8</v>
      </c>
      <c r="I11" s="10">
        <f t="shared" si="6"/>
        <v>3.6410565363947196E-4</v>
      </c>
      <c r="J11" s="10" cm="1">
        <f t="array" ref="J11">ABS(f_x(E11))/ABS($C$9)</f>
        <v>1.2232726029857586E-3</v>
      </c>
      <c r="K11" s="10" cm="1">
        <f t="array" ref="K11">E11 - ABS(f_x(E11))/ABS($C$9)</f>
        <v>-7.2634831374779854</v>
      </c>
      <c r="L11" s="10" cm="1">
        <f t="array" ref="L11">E11 + ABS(f_x(E11))/ABS($C$9)</f>
        <v>-7.2610365922720135</v>
      </c>
    </row>
    <row r="12" spans="2:12" x14ac:dyDescent="0.25">
      <c r="D12" s="6">
        <f t="shared" si="1"/>
        <v>10</v>
      </c>
      <c r="E12" s="10">
        <f t="shared" si="2"/>
        <v>-7.2622598648749994</v>
      </c>
      <c r="F12" s="10">
        <f t="shared" si="3"/>
        <v>-7.260937749937499</v>
      </c>
      <c r="G12" s="10">
        <f t="shared" si="4"/>
        <v>-7.2615988074062496</v>
      </c>
      <c r="H12" s="10" cm="1">
        <f t="array" ref="H12">f_x(G12)*f_x(E12)</f>
        <v>1.2468883646875862E-7</v>
      </c>
      <c r="I12" s="10">
        <f t="shared" si="6"/>
        <v>0</v>
      </c>
      <c r="J12" s="10" cm="1">
        <f t="array" ref="J12">ABS(f_x(E12))/ABS($C$9)</f>
        <v>1.2232726029857586E-3</v>
      </c>
      <c r="K12" s="10" cm="1">
        <f t="array" ref="K12">E12 - ABS(f_x(E12))/ABS($C$9)</f>
        <v>-7.2634831374779854</v>
      </c>
      <c r="L12" s="10" cm="1">
        <f t="array" ref="L12">E12 + ABS(f_x(E12))/ABS($C$9)</f>
        <v>-7.2610365922720135</v>
      </c>
    </row>
    <row r="13" spans="2:12" x14ac:dyDescent="0.25">
      <c r="D13" s="6">
        <f t="shared" si="1"/>
        <v>11</v>
      </c>
      <c r="E13" s="10">
        <f t="shared" si="2"/>
        <v>-7.2615988074062496</v>
      </c>
      <c r="F13" s="10">
        <f t="shared" si="3"/>
        <v>-7.260937749937499</v>
      </c>
      <c r="G13" s="10">
        <f t="shared" si="4"/>
        <v>-7.2612682786718743</v>
      </c>
      <c r="H13" s="10" cm="1">
        <f t="array" ref="H13">f_x(G13)*f_x(E13)</f>
        <v>2.5763787522133515E-8</v>
      </c>
      <c r="I13" s="10">
        <f t="shared" si="6"/>
        <v>9.1034699972071702E-5</v>
      </c>
      <c r="J13" s="10" cm="1">
        <f t="array" ref="J13">ABS(f_x(E13))/ABS($C$9)</f>
        <v>5.7610865478074523E-4</v>
      </c>
      <c r="K13" s="10" cm="1">
        <f t="array" ref="K13">E13 - ABS(f_x(E13))/ABS($C$9)</f>
        <v>-7.2621749160610305</v>
      </c>
      <c r="L13" s="10" cm="1">
        <f t="array" ref="L13">E13 + ABS(f_x(E13))/ABS($C$9)</f>
        <v>-7.2610226987514688</v>
      </c>
    </row>
    <row r="14" spans="2:12" x14ac:dyDescent="0.25">
      <c r="D14" s="6">
        <f t="shared" si="1"/>
        <v>12</v>
      </c>
      <c r="E14" s="10">
        <f t="shared" si="2"/>
        <v>-7.2612682786718743</v>
      </c>
      <c r="F14" s="10">
        <f t="shared" si="3"/>
        <v>-7.260937749937499</v>
      </c>
      <c r="G14" s="10">
        <f t="shared" si="4"/>
        <v>-7.2611030143046866</v>
      </c>
      <c r="H14" s="10" cm="1">
        <f t="array" ref="H14">f_x(G14)*f_x(E14)</f>
        <v>4.0758595422703093E-9</v>
      </c>
      <c r="I14" s="10">
        <f t="shared" si="6"/>
        <v>4.5519421909555235E-5</v>
      </c>
      <c r="J14" s="10" cm="1">
        <f t="array" ref="J14">ABS(f_x(E14))/ABS($C$9)</f>
        <v>2.5275827666311403E-4</v>
      </c>
      <c r="K14" s="10" cm="1">
        <f t="array" ref="K14">E14 - ABS(f_x(E14))/ABS($C$9)</f>
        <v>-7.2615210369485377</v>
      </c>
      <c r="L14" s="10" cm="1">
        <f t="array" ref="L14">E14 + ABS(f_x(E14))/ABS($C$9)</f>
        <v>-7.2610155203952109</v>
      </c>
    </row>
    <row r="15" spans="2:12" x14ac:dyDescent="0.25">
      <c r="D15" s="6">
        <f t="shared" si="1"/>
        <v>13</v>
      </c>
      <c r="E15" s="10">
        <f t="shared" si="2"/>
        <v>-7.2611030143046866</v>
      </c>
      <c r="F15" s="10">
        <f t="shared" si="3"/>
        <v>-7.260937749937499</v>
      </c>
      <c r="G15" s="10">
        <f t="shared" si="4"/>
        <v>-7.2610203821210924</v>
      </c>
      <c r="H15" s="10" cm="1">
        <f t="array" ref="H15">f_x(G15)*f_x(E15)</f>
        <v>1.6684893869206225E-10</v>
      </c>
      <c r="I15" s="10">
        <f t="shared" si="6"/>
        <v>2.2760228971010262E-5</v>
      </c>
      <c r="J15" s="10" cm="1">
        <f t="array" ref="J15">ABS(f_x(E15))/ABS($C$9)</f>
        <v>9.1141023265905329E-5</v>
      </c>
      <c r="K15" s="10" cm="1">
        <f t="array" ref="K15">E15 - ABS(f_x(E15))/ABS($C$9)</f>
        <v>-7.2611941553279529</v>
      </c>
      <c r="L15" s="10" cm="1">
        <f t="array" ref="L15">E15 + ABS(f_x(E15))/ABS($C$9)</f>
        <v>-7.2610118732814204</v>
      </c>
    </row>
    <row r="16" spans="2:12" x14ac:dyDescent="0.25">
      <c r="D16" s="6">
        <f t="shared" si="1"/>
        <v>14</v>
      </c>
      <c r="E16" s="10">
        <f t="shared" si="2"/>
        <v>-7.2610203821210924</v>
      </c>
      <c r="F16" s="10">
        <f t="shared" si="3"/>
        <v>-7.260937749937499</v>
      </c>
      <c r="G16" s="10">
        <f t="shared" si="4"/>
        <v>-7.2609790660292957</v>
      </c>
      <c r="H16" s="10" cm="1">
        <f t="array" ref="H16">f_x(G16)*f_x(E16)</f>
        <v>-5.5005273062927272E-11</v>
      </c>
      <c r="I16" s="10">
        <f t="shared" si="6"/>
        <v>1.1380243994045816E-5</v>
      </c>
      <c r="J16" s="10" cm="1">
        <f t="array" ref="J16">ABS(f_x(E16))/ABS($C$9)</f>
        <v>1.0346885060564328E-5</v>
      </c>
      <c r="K16" s="10" cm="1">
        <f t="array" ref="K16">E16 - ABS(f_x(E16))/ABS($C$9)</f>
        <v>-7.2610307290061531</v>
      </c>
      <c r="L16" s="10" cm="1">
        <f t="array" ref="L16">E16 + ABS(f_x(E16))/ABS($C$9)</f>
        <v>-7.2610100352360316</v>
      </c>
    </row>
    <row r="17" spans="4:12" x14ac:dyDescent="0.25">
      <c r="D17" s="6">
        <f t="shared" si="1"/>
        <v>15</v>
      </c>
      <c r="E17" s="10">
        <f t="shared" si="2"/>
        <v>-7.2610203821210924</v>
      </c>
      <c r="F17" s="10">
        <f t="shared" si="3"/>
        <v>-7.2609790660292957</v>
      </c>
      <c r="G17" s="10">
        <f t="shared" si="4"/>
        <v>-7.2609997240751945</v>
      </c>
      <c r="H17" s="10" cm="1">
        <f t="array" ref="H17">f_x(G17)*f_x(E17)</f>
        <v>-1.8032334447515957E-11</v>
      </c>
      <c r="I17" s="10">
        <f t="shared" si="6"/>
        <v>0</v>
      </c>
      <c r="J17" s="10" cm="1">
        <f t="array" ref="J17">ABS(f_x(E17))/ABS($C$9)</f>
        <v>1.0346885060564328E-5</v>
      </c>
      <c r="K17" s="10" cm="1">
        <f t="array" ref="K17">E17 - ABS(f_x(E17))/ABS($C$9)</f>
        <v>-7.2610307290061531</v>
      </c>
      <c r="L17" s="10" cm="1">
        <f t="array" ref="L17">E17 + ABS(f_x(E17))/ABS($C$9)</f>
        <v>-7.2610100352360316</v>
      </c>
    </row>
    <row r="18" spans="4:12" x14ac:dyDescent="0.25">
      <c r="D18" s="6">
        <f t="shared" si="1"/>
        <v>16</v>
      </c>
      <c r="E18" s="10">
        <f t="shared" si="2"/>
        <v>-7.2610203821210924</v>
      </c>
      <c r="F18" s="10">
        <f t="shared" si="3"/>
        <v>-7.2609997240751945</v>
      </c>
      <c r="G18" s="10">
        <f t="shared" si="4"/>
        <v>-7.2610100530981434</v>
      </c>
      <c r="H18" s="10" cm="1">
        <f t="array" ref="H18">f_x(G18)*f_x(E18)</f>
        <v>4.5454938186561187E-13</v>
      </c>
      <c r="I18" s="10">
        <f t="shared" si="6"/>
        <v>0</v>
      </c>
      <c r="J18" s="10" cm="1">
        <f t="array" ref="J18">ABS(f_x(E18))/ABS($C$9)</f>
        <v>1.0346885060564328E-5</v>
      </c>
      <c r="K18" s="10" cm="1">
        <f t="array" ref="K18">E18 - ABS(f_x(E18))/ABS($C$9)</f>
        <v>-7.2610307290061531</v>
      </c>
      <c r="L18" s="10" cm="1">
        <f t="array" ref="L18">E18 + ABS(f_x(E18))/ABS($C$9)</f>
        <v>-7.2610100352360316</v>
      </c>
    </row>
    <row r="19" spans="4:12" x14ac:dyDescent="0.25">
      <c r="D19" s="6">
        <f t="shared" si="1"/>
        <v>17</v>
      </c>
      <c r="E19" s="10">
        <f t="shared" si="2"/>
        <v>-7.2610100530981434</v>
      </c>
      <c r="F19" s="10">
        <f t="shared" si="3"/>
        <v>-7.2609997240751945</v>
      </c>
      <c r="G19" s="10">
        <f t="shared" si="4"/>
        <v>-7.2610048885866689</v>
      </c>
      <c r="H19" s="10" cm="1">
        <f t="array" ref="H19">f_x(G19)*f_x(E19)</f>
        <v>-2.1091028548699822E-13</v>
      </c>
      <c r="I19" s="10">
        <f t="shared" si="6"/>
        <v>1.4225325228057564E-6</v>
      </c>
      <c r="J19" s="10" cm="1">
        <f t="array" ref="J19">ABS(f_x(E19))/ABS($C$9)</f>
        <v>2.4829702911432143E-7</v>
      </c>
      <c r="K19" s="10" cm="1">
        <f t="array" ref="K19">E19 - ABS(f_x(E19))/ABS($C$9)</f>
        <v>-7.2610103013951726</v>
      </c>
      <c r="L19" s="10" cm="1">
        <f t="array" ref="L19">E19 + ABS(f_x(E19))/ABS($C$9)</f>
        <v>-7.2610098048011142</v>
      </c>
    </row>
    <row r="20" spans="4:12" x14ac:dyDescent="0.25">
      <c r="D20" s="6">
        <f t="shared" si="1"/>
        <v>18</v>
      </c>
      <c r="E20" s="10">
        <f t="shared" si="2"/>
        <v>-7.2610100530981434</v>
      </c>
      <c r="F20" s="10">
        <f t="shared" si="3"/>
        <v>-7.2610048885866689</v>
      </c>
      <c r="G20" s="10">
        <f t="shared" si="4"/>
        <v>-7.2610074708424062</v>
      </c>
      <c r="H20" s="10" cm="1">
        <f t="array" ref="H20">f_x(G20)*f_x(E20)</f>
        <v>-1.000013770937286E-13</v>
      </c>
      <c r="I20" s="10">
        <f t="shared" si="6"/>
        <v>0</v>
      </c>
      <c r="J20" s="10" cm="1">
        <f t="array" ref="J20">ABS(f_x(E20))/ABS($C$9)</f>
        <v>2.4829702911432143E-7</v>
      </c>
      <c r="K20" s="10" cm="1">
        <f t="array" ref="K20">E20 - ABS(f_x(E20))/ABS($C$9)</f>
        <v>-7.2610103013951726</v>
      </c>
      <c r="L20" s="10" cm="1">
        <f t="array" ref="L20">E20 + ABS(f_x(E20))/ABS($C$9)</f>
        <v>-7.2610098048011142</v>
      </c>
    </row>
    <row r="21" spans="4:12" x14ac:dyDescent="0.25">
      <c r="D21" s="6">
        <f t="shared" si="1"/>
        <v>19</v>
      </c>
      <c r="E21" s="10">
        <f t="shared" si="2"/>
        <v>-7.2610100530981434</v>
      </c>
      <c r="F21" s="10">
        <f t="shared" si="3"/>
        <v>-7.2610074708424062</v>
      </c>
      <c r="G21" s="10">
        <f t="shared" si="4"/>
        <v>-7.2610087619702748</v>
      </c>
      <c r="H21" s="10" cm="1">
        <f t="array" ref="H21">f_x(G21)*f_x(E21)</f>
        <v>-4.4546767472341453E-14</v>
      </c>
      <c r="I21" s="10">
        <f t="shared" si="6"/>
        <v>0</v>
      </c>
      <c r="J21" s="10" cm="1">
        <f t="array" ref="J21">ABS(f_x(E21))/ABS($C$9)</f>
        <v>2.4829702911432143E-7</v>
      </c>
      <c r="K21" s="10" cm="1">
        <f t="array" ref="K21">E21 - ABS(f_x(E21))/ABS($C$9)</f>
        <v>-7.2610103013951726</v>
      </c>
      <c r="L21" s="10" cm="1">
        <f t="array" ref="L21">E21 + ABS(f_x(E21))/ABS($C$9)</f>
        <v>-7.2610098048011142</v>
      </c>
    </row>
    <row r="22" spans="4:12" ht="15.75" thickBot="1" x14ac:dyDescent="0.3">
      <c r="D22" s="7">
        <f t="shared" si="1"/>
        <v>20</v>
      </c>
      <c r="E22" s="11">
        <f t="shared" si="2"/>
        <v>-7.2610100530981434</v>
      </c>
      <c r="F22" s="11">
        <f t="shared" si="3"/>
        <v>-7.2610087619702748</v>
      </c>
      <c r="G22" s="11">
        <f t="shared" si="4"/>
        <v>-7.2610094075342086</v>
      </c>
      <c r="H22" s="11" cm="1">
        <f t="array" ref="H22">f_x(G22)*f_x(E22)</f>
        <v>-1.6819423823215085E-14</v>
      </c>
      <c r="I22" s="11">
        <f t="shared" si="6"/>
        <v>0</v>
      </c>
      <c r="J22" s="11" cm="1">
        <f t="array" ref="J22">ABS(f_x(E22))/ABS($C$9)</f>
        <v>2.4829702911432143E-7</v>
      </c>
      <c r="K22" s="11" cm="1">
        <f t="array" ref="K22">E22 - ABS(f_x(E22))/ABS($C$9)</f>
        <v>-7.2610103013951726</v>
      </c>
      <c r="L22" s="11" cm="1">
        <f t="array" ref="L22">E22 + ABS(f_x(E22))/ABS($C$9)</f>
        <v>-7.2610098048011142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Root Isolation</vt:lpstr>
      <vt:lpstr>Secant Method</vt:lpstr>
      <vt:lpstr>Newton-Raphson</vt:lpstr>
      <vt:lpstr>Bisection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dcterms:created xsi:type="dcterms:W3CDTF">2021-07-04T01:15:09Z</dcterms:created>
  <dcterms:modified xsi:type="dcterms:W3CDTF">2021-07-29T14:42:09Z</dcterms:modified>
</cp:coreProperties>
</file>