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CI\Documents\"/>
    </mc:Choice>
  </mc:AlternateContent>
  <bookViews>
    <workbookView xWindow="120" yWindow="60" windowWidth="14970" windowHeight="8205"/>
  </bookViews>
  <sheets>
    <sheet name="note de frais" sheetId="1" r:id="rId1"/>
    <sheet name="barême kilométrique" sheetId="2" state="hidden" r:id="rId2"/>
  </sheets>
  <definedNames>
    <definedName name="_xlnm.Print_Titles" localSheetId="0">'note de frais'!$1:$6</definedName>
  </definedNames>
  <calcPr calcId="162913"/>
</workbook>
</file>

<file path=xl/calcChain.xml><?xml version="1.0" encoding="utf-8"?>
<calcChain xmlns="http://schemas.openxmlformats.org/spreadsheetml/2006/main">
  <c r="S18" i="1" l="1"/>
  <c r="Q33" i="1" l="1"/>
  <c r="S10" i="1"/>
  <c r="S11" i="1"/>
  <c r="S12" i="1"/>
  <c r="S13" i="1"/>
  <c r="S14" i="1"/>
  <c r="S15" i="1"/>
  <c r="S16" i="1"/>
  <c r="S17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8" i="1"/>
  <c r="S9" i="1"/>
  <c r="S7" i="1"/>
  <c r="S33" i="1" l="1"/>
  <c r="R33" i="1"/>
  <c r="E45" i="1" s="1"/>
  <c r="M33" i="1" l="1"/>
  <c r="J33" i="1" l="1"/>
  <c r="E41" i="1" s="1"/>
  <c r="E33" i="1" l="1"/>
  <c r="F33" i="1"/>
  <c r="G33" i="1"/>
  <c r="H33" i="1"/>
  <c r="I33" i="1"/>
  <c r="E40" i="1" s="1"/>
  <c r="K33" i="1"/>
  <c r="E44" i="1" s="1"/>
  <c r="O33" i="1"/>
  <c r="E42" i="1" s="1"/>
  <c r="P33" i="1"/>
  <c r="E43" i="1" s="1"/>
  <c r="E39" i="1" l="1"/>
  <c r="F46" i="1" l="1"/>
  <c r="T33" i="1" s="1"/>
</calcChain>
</file>

<file path=xl/sharedStrings.xml><?xml version="1.0" encoding="utf-8"?>
<sst xmlns="http://schemas.openxmlformats.org/spreadsheetml/2006/main" count="43" uniqueCount="41">
  <si>
    <t>Note de Frais</t>
  </si>
  <si>
    <t>Véhicule personnel</t>
  </si>
  <si>
    <t>oui</t>
  </si>
  <si>
    <t>non</t>
  </si>
  <si>
    <t>Carburant</t>
  </si>
  <si>
    <t>Train</t>
  </si>
  <si>
    <t>Repas</t>
  </si>
  <si>
    <t>Total</t>
  </si>
  <si>
    <t>Jusqu'à 5 000 km</t>
  </si>
  <si>
    <t>Libellé</t>
  </si>
  <si>
    <t>Total TTC</t>
  </si>
  <si>
    <t>N° compte</t>
  </si>
  <si>
    <t>Débit</t>
  </si>
  <si>
    <t>Crédit</t>
  </si>
  <si>
    <t>Déplacement</t>
  </si>
  <si>
    <t>NDF</t>
  </si>
  <si>
    <t>Fourniture bureau</t>
  </si>
  <si>
    <t>Fourniture consommable</t>
  </si>
  <si>
    <t>Autre</t>
  </si>
  <si>
    <t>Véhicule utilisé :</t>
  </si>
  <si>
    <t>Immatriculation :</t>
  </si>
  <si>
    <t>Nom :</t>
  </si>
  <si>
    <t>Prénom :</t>
  </si>
  <si>
    <t>Chevaux fiscaux :</t>
  </si>
  <si>
    <t>Période :</t>
  </si>
  <si>
    <t>Fourniture administratif</t>
  </si>
  <si>
    <t>Founiture consommable</t>
  </si>
  <si>
    <t>Chevaux fiscaux</t>
  </si>
  <si>
    <t>N°</t>
  </si>
  <si>
    <t>Nombre de Km</t>
  </si>
  <si>
    <t>La poste</t>
  </si>
  <si>
    <t>Fourniture et petit équiment</t>
  </si>
  <si>
    <t>Produit d'entretien</t>
  </si>
  <si>
    <t>Fourniture et petit équipement</t>
  </si>
  <si>
    <t>Parking/Péage</t>
  </si>
  <si>
    <t>Repas/Réception</t>
  </si>
  <si>
    <t>location véhicule</t>
  </si>
  <si>
    <t>Libellé (noter le fournisseur et l'objet de la dépense)</t>
  </si>
  <si>
    <t>Date de la facture</t>
  </si>
  <si>
    <t>Signature du demandeur</t>
  </si>
  <si>
    <t>signature du responsable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</si>
</sst>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#,##0.00\ _€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0" xfId="0" applyBorder="1"/>
    <xf numFmtId="0" fontId="0" fillId="6" borderId="0" xfId="0" applyFill="1" applyBorder="1" applyAlignment="1">
      <alignment horizontal="center" vertical="center"/>
    </xf>
    <xf numFmtId="164" fontId="0" fillId="6" borderId="0" xfId="0" applyNumberFormat="1" applyFill="1" applyBorder="1"/>
    <xf numFmtId="0" fontId="0" fillId="6" borderId="0" xfId="0" applyFill="1" applyBorder="1"/>
    <xf numFmtId="164" fontId="4" fillId="6" borderId="0" xfId="0" applyNumberFormat="1" applyFont="1" applyFill="1" applyBorder="1"/>
    <xf numFmtId="0" fontId="0" fillId="0" borderId="14" xfId="0" applyBorder="1"/>
    <xf numFmtId="0" fontId="0" fillId="5" borderId="15" xfId="0" applyFill="1" applyBorder="1"/>
    <xf numFmtId="0" fontId="0" fillId="5" borderId="15" xfId="0" applyFill="1" applyBorder="1" applyAlignment="1">
      <alignment horizontal="center"/>
    </xf>
    <xf numFmtId="0" fontId="0" fillId="0" borderId="0" xfId="0" applyProtection="1">
      <protection locked="0"/>
    </xf>
    <xf numFmtId="0" fontId="1" fillId="0" borderId="3" xfId="0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7" xfId="0" applyBorder="1" applyProtection="1"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1" fillId="0" borderId="3" xfId="0" applyFont="1" applyBorder="1" applyProtection="1">
      <protection locked="0"/>
    </xf>
    <xf numFmtId="0" fontId="0" fillId="0" borderId="4" xfId="0" applyBorder="1" applyProtection="1"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0" fillId="0" borderId="6" xfId="0" applyBorder="1" applyProtection="1">
      <protection locked="0"/>
    </xf>
    <xf numFmtId="0" fontId="1" fillId="0" borderId="8" xfId="0" applyFont="1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5" fillId="8" borderId="11" xfId="0" applyFont="1" applyFill="1" applyBorder="1" applyAlignment="1" applyProtection="1">
      <alignment horizontal="center" vertical="center" wrapText="1" shrinkToFit="1"/>
      <protection locked="0"/>
    </xf>
    <xf numFmtId="0" fontId="5" fillId="8" borderId="1" xfId="0" applyFont="1" applyFill="1" applyBorder="1" applyAlignment="1" applyProtection="1">
      <alignment horizontal="center" vertical="center" wrapText="1" shrinkToFit="1"/>
      <protection locked="0"/>
    </xf>
    <xf numFmtId="0" fontId="4" fillId="8" borderId="1" xfId="0" applyFont="1" applyFill="1" applyBorder="1" applyAlignment="1" applyProtection="1">
      <alignment horizontal="center" vertical="center"/>
      <protection locked="0"/>
    </xf>
    <xf numFmtId="0" fontId="0" fillId="6" borderId="0" xfId="0" applyFill="1" applyBorder="1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14" fontId="0" fillId="0" borderId="1" xfId="0" applyNumberFormat="1" applyBorder="1" applyProtection="1">
      <protection locked="0"/>
    </xf>
    <xf numFmtId="4" fontId="0" fillId="0" borderId="1" xfId="0" applyNumberFormat="1" applyBorder="1" applyAlignment="1" applyProtection="1">
      <alignment vertical="center"/>
      <protection locked="0"/>
    </xf>
    <xf numFmtId="4" fontId="0" fillId="0" borderId="11" xfId="0" applyNumberFormat="1" applyBorder="1" applyAlignment="1" applyProtection="1">
      <alignment vertical="center"/>
      <protection locked="0"/>
    </xf>
    <xf numFmtId="164" fontId="0" fillId="6" borderId="0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6" borderId="0" xfId="0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164" fontId="4" fillId="6" borderId="0" xfId="0" applyNumberFormat="1" applyFont="1" applyFill="1" applyBorder="1" applyProtection="1">
      <protection locked="0"/>
    </xf>
    <xf numFmtId="164" fontId="0" fillId="6" borderId="0" xfId="0" applyNumberFormat="1" applyFill="1" applyBorder="1" applyProtection="1"/>
    <xf numFmtId="165" fontId="4" fillId="5" borderId="1" xfId="0" applyNumberFormat="1" applyFont="1" applyFill="1" applyBorder="1" applyProtection="1"/>
    <xf numFmtId="4" fontId="1" fillId="2" borderId="1" xfId="0" applyNumberFormat="1" applyFont="1" applyFill="1" applyBorder="1" applyAlignment="1" applyProtection="1">
      <alignment vertical="center"/>
    </xf>
    <xf numFmtId="4" fontId="0" fillId="2" borderId="1" xfId="0" applyNumberFormat="1" applyFill="1" applyBorder="1" applyAlignment="1" applyProtection="1">
      <alignment vertical="center"/>
    </xf>
    <xf numFmtId="4" fontId="2" fillId="4" borderId="1" xfId="0" applyNumberFormat="1" applyFont="1" applyFill="1" applyBorder="1" applyAlignment="1" applyProtection="1">
      <alignment vertical="center"/>
    </xf>
    <xf numFmtId="0" fontId="1" fillId="7" borderId="2" xfId="0" applyFont="1" applyFill="1" applyBorder="1" applyAlignment="1" applyProtection="1">
      <alignment horizontal="center" vertical="center"/>
    </xf>
    <xf numFmtId="0" fontId="0" fillId="0" borderId="2" xfId="0" applyBorder="1" applyProtection="1"/>
    <xf numFmtId="4" fontId="0" fillId="0" borderId="1" xfId="0" applyNumberFormat="1" applyBorder="1" applyAlignment="1" applyProtection="1"/>
    <xf numFmtId="4" fontId="0" fillId="0" borderId="20" xfId="0" applyNumberFormat="1" applyBorder="1" applyAlignment="1" applyProtection="1"/>
    <xf numFmtId="4" fontId="0" fillId="0" borderId="24" xfId="0" applyNumberFormat="1" applyBorder="1" applyAlignment="1" applyProtection="1"/>
    <xf numFmtId="4" fontId="0" fillId="0" borderId="25" xfId="0" applyNumberFormat="1" applyBorder="1" applyAlignment="1" applyProtection="1"/>
    <xf numFmtId="0" fontId="0" fillId="0" borderId="2" xfId="0" applyBorder="1" applyAlignment="1" applyProtection="1">
      <alignment horizontal="right"/>
    </xf>
    <xf numFmtId="4" fontId="0" fillId="0" borderId="22" xfId="0" applyNumberFormat="1" applyBorder="1" applyAlignment="1" applyProtection="1"/>
    <xf numFmtId="4" fontId="0" fillId="0" borderId="23" xfId="0" applyNumberFormat="1" applyBorder="1" applyAlignment="1" applyProtection="1"/>
    <xf numFmtId="0" fontId="5" fillId="8" borderId="11" xfId="0" applyFont="1" applyFill="1" applyBorder="1" applyAlignment="1" applyProtection="1">
      <alignment horizontal="center" vertical="center" wrapText="1" shrinkToFit="1"/>
      <protection locked="0"/>
    </xf>
    <xf numFmtId="4" fontId="1" fillId="2" borderId="11" xfId="0" applyNumberFormat="1" applyFont="1" applyFill="1" applyBorder="1" applyAlignment="1" applyProtection="1">
      <alignment vertical="center"/>
    </xf>
    <xf numFmtId="4" fontId="0" fillId="0" borderId="12" xfId="0" applyNumberFormat="1" applyBorder="1" applyAlignment="1" applyProtection="1">
      <alignment vertical="center"/>
    </xf>
    <xf numFmtId="0" fontId="0" fillId="0" borderId="16" xfId="0" applyBorder="1" applyAlignment="1" applyProtection="1">
      <protection locked="0"/>
    </xf>
    <xf numFmtId="0" fontId="0" fillId="0" borderId="19" xfId="0" applyFill="1" applyBorder="1" applyAlignment="1" applyProtection="1"/>
    <xf numFmtId="0" fontId="0" fillId="0" borderId="1" xfId="0" applyFont="1" applyFill="1" applyBorder="1" applyAlignment="1" applyProtection="1"/>
    <xf numFmtId="0" fontId="0" fillId="0" borderId="12" xfId="0" applyBorder="1" applyAlignment="1" applyProtection="1">
      <alignment vertical="center"/>
    </xf>
    <xf numFmtId="14" fontId="0" fillId="0" borderId="4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protection locked="0"/>
    </xf>
    <xf numFmtId="4" fontId="0" fillId="0" borderId="11" xfId="0" applyNumberFormat="1" applyBorder="1" applyAlignment="1" applyProtection="1">
      <alignment horizontal="center" vertical="center"/>
      <protection locked="0"/>
    </xf>
    <xf numFmtId="4" fontId="0" fillId="0" borderId="12" xfId="0" applyNumberFormat="1" applyBorder="1" applyAlignment="1" applyProtection="1">
      <alignment horizontal="center" vertical="center"/>
      <protection locked="0"/>
    </xf>
    <xf numFmtId="4" fontId="0" fillId="0" borderId="12" xfId="0" applyNumberForma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protection locked="0"/>
    </xf>
    <xf numFmtId="0" fontId="1" fillId="0" borderId="8" xfId="0" applyFont="1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protection locked="0"/>
    </xf>
    <xf numFmtId="0" fontId="0" fillId="8" borderId="11" xfId="0" applyFill="1" applyBorder="1" applyAlignment="1" applyProtection="1">
      <alignment horizontal="center" vertical="center" wrapText="1" shrinkToFit="1"/>
      <protection locked="0"/>
    </xf>
    <xf numFmtId="0" fontId="0" fillId="0" borderId="13" xfId="0" applyBorder="1" applyAlignment="1" applyProtection="1">
      <alignment horizontal="center" vertical="center" wrapText="1" shrinkToFit="1"/>
      <protection locked="0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center" vertical="center" wrapText="1"/>
      <protection locked="0"/>
    </xf>
    <xf numFmtId="0" fontId="5" fillId="8" borderId="11" xfId="0" applyFont="1" applyFill="1" applyBorder="1" applyAlignment="1" applyProtection="1">
      <alignment horizontal="center" vertical="center" wrapText="1" shrinkToFit="1"/>
      <protection locked="0"/>
    </xf>
    <xf numFmtId="0" fontId="0" fillId="0" borderId="12" xfId="0" applyBorder="1" applyAlignment="1" applyProtection="1">
      <alignment horizontal="center" vertical="center" wrapText="1" shrinkToFit="1"/>
      <protection locked="0"/>
    </xf>
    <xf numFmtId="0" fontId="0" fillId="0" borderId="0" xfId="0" applyFill="1" applyBorder="1" applyAlignment="1" applyProtection="1">
      <protection locked="0"/>
    </xf>
    <xf numFmtId="0" fontId="0" fillId="0" borderId="7" xfId="0" applyFill="1" applyBorder="1" applyAlignment="1" applyProtection="1">
      <protection locked="0"/>
    </xf>
    <xf numFmtId="0" fontId="0" fillId="0" borderId="4" xfId="0" applyFill="1" applyBorder="1" applyAlignment="1" applyProtection="1">
      <protection locked="0"/>
    </xf>
    <xf numFmtId="0" fontId="0" fillId="0" borderId="5" xfId="0" applyFill="1" applyBorder="1" applyAlignment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21" xfId="0" applyFill="1" applyBorder="1" applyAlignment="1" applyProtection="1"/>
    <xf numFmtId="0" fontId="0" fillId="0" borderId="22" xfId="0" applyFont="1" applyFill="1" applyBorder="1" applyAlignment="1" applyProtection="1"/>
    <xf numFmtId="0" fontId="1" fillId="7" borderId="17" xfId="0" applyFont="1" applyFill="1" applyBorder="1" applyAlignment="1" applyProtection="1"/>
    <xf numFmtId="0" fontId="1" fillId="7" borderId="18" xfId="0" applyFont="1" applyFill="1" applyBorder="1" applyAlignment="1" applyProtection="1"/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8" borderId="11" xfId="0" applyFill="1" applyBorder="1" applyAlignment="1" applyProtection="1">
      <alignment horizontal="center" vertical="center" wrapText="1"/>
      <protection locked="0"/>
    </xf>
    <xf numFmtId="0" fontId="0" fillId="8" borderId="12" xfId="0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99FF66"/>
      <color rgb="FF66FF66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6"/>
  <sheetViews>
    <sheetView tabSelected="1" zoomScale="85" zoomScaleNormal="85" workbookViewId="0">
      <pane ySplit="6" topLeftCell="A7" activePane="bottomLeft" state="frozen"/>
      <selection pane="bottomLeft" activeCell="H38" sqref="H38:J38"/>
    </sheetView>
  </sheetViews>
  <sheetFormatPr baseColWidth="10" defaultRowHeight="15" x14ac:dyDescent="0.25"/>
  <cols>
    <col min="1" max="1" width="3.5703125" customWidth="1"/>
    <col min="2" max="2" width="16.28515625" customWidth="1"/>
    <col min="3" max="3" width="13" customWidth="1"/>
    <col min="4" max="4" width="20.42578125" customWidth="1"/>
    <col min="5" max="10" width="10.28515625" customWidth="1"/>
    <col min="11" max="11" width="2.85546875" customWidth="1"/>
    <col min="12" max="12" width="8.7109375" customWidth="1"/>
    <col min="13" max="13" width="2.7109375" customWidth="1"/>
    <col min="14" max="14" width="8.140625" customWidth="1"/>
    <col min="15" max="19" width="10.28515625" customWidth="1"/>
    <col min="20" max="20" width="9.28515625" customWidth="1"/>
    <col min="21" max="21" width="9.140625" customWidth="1"/>
    <col min="22" max="22" width="10.5703125" customWidth="1"/>
  </cols>
  <sheetData>
    <row r="1" spans="1:23" x14ac:dyDescent="0.25">
      <c r="A1" s="10"/>
      <c r="B1" s="11" t="s">
        <v>24</v>
      </c>
      <c r="C1" s="61"/>
      <c r="D1" s="62"/>
      <c r="E1" s="12"/>
      <c r="F1" s="13"/>
      <c r="G1" s="14"/>
      <c r="H1" s="71" t="s">
        <v>19</v>
      </c>
      <c r="I1" s="72"/>
      <c r="J1" s="85"/>
      <c r="K1" s="85"/>
      <c r="L1" s="85"/>
      <c r="M1" s="85"/>
      <c r="N1" s="86"/>
      <c r="O1" s="15"/>
      <c r="P1" s="16" t="s">
        <v>39</v>
      </c>
      <c r="Q1" s="17"/>
      <c r="R1" s="17"/>
      <c r="S1" s="18"/>
      <c r="T1" s="13"/>
      <c r="U1" s="2"/>
      <c r="V1" s="2"/>
    </row>
    <row r="2" spans="1:23" x14ac:dyDescent="0.25">
      <c r="A2" s="10"/>
      <c r="B2" s="15" t="s">
        <v>21</v>
      </c>
      <c r="C2" s="63"/>
      <c r="D2" s="64"/>
      <c r="E2" s="13"/>
      <c r="F2" s="13"/>
      <c r="G2" s="14"/>
      <c r="H2" s="73" t="s">
        <v>20</v>
      </c>
      <c r="I2" s="74"/>
      <c r="J2" s="83"/>
      <c r="K2" s="83"/>
      <c r="L2" s="83"/>
      <c r="M2" s="83"/>
      <c r="N2" s="84"/>
      <c r="O2" s="19"/>
      <c r="P2" s="19"/>
      <c r="Q2" s="13"/>
      <c r="R2" s="13"/>
      <c r="S2" s="14"/>
      <c r="T2" s="13"/>
      <c r="U2" s="2"/>
      <c r="V2" s="2"/>
    </row>
    <row r="3" spans="1:23" ht="15.75" thickBot="1" x14ac:dyDescent="0.3">
      <c r="A3" s="10"/>
      <c r="B3" s="20" t="s">
        <v>22</v>
      </c>
      <c r="C3" s="65"/>
      <c r="D3" s="66"/>
      <c r="E3" s="13"/>
      <c r="F3" s="13"/>
      <c r="G3" s="14"/>
      <c r="H3" s="73" t="s">
        <v>23</v>
      </c>
      <c r="I3" s="74"/>
      <c r="J3" s="87"/>
      <c r="K3" s="87"/>
      <c r="L3" s="87"/>
      <c r="M3" s="87"/>
      <c r="N3" s="88"/>
      <c r="O3" s="19"/>
      <c r="P3" s="19"/>
      <c r="Q3" s="13"/>
      <c r="R3" s="13"/>
      <c r="S3" s="14"/>
      <c r="T3" s="13"/>
      <c r="U3" s="2"/>
      <c r="V3" s="2"/>
    </row>
    <row r="4" spans="1:23" ht="15.75" thickBot="1" x14ac:dyDescent="0.3">
      <c r="A4" s="10"/>
      <c r="B4" s="13"/>
      <c r="C4" s="67"/>
      <c r="D4" s="67"/>
      <c r="E4" s="13"/>
      <c r="F4" s="13"/>
      <c r="G4" s="14"/>
      <c r="H4" s="75" t="s">
        <v>1</v>
      </c>
      <c r="I4" s="76"/>
      <c r="J4" s="21" t="s">
        <v>2</v>
      </c>
      <c r="K4" s="22"/>
      <c r="L4" s="21" t="s">
        <v>3</v>
      </c>
      <c r="M4" s="22"/>
      <c r="N4" s="23"/>
      <c r="O4" s="19"/>
      <c r="P4" s="24"/>
      <c r="Q4" s="25"/>
      <c r="R4" s="25"/>
      <c r="S4" s="23"/>
      <c r="T4" s="13"/>
      <c r="U4" s="2"/>
      <c r="V4" s="2"/>
    </row>
    <row r="5" spans="1:23" ht="49.5" customHeight="1" x14ac:dyDescent="0.25">
      <c r="A5" s="79" t="s">
        <v>0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10"/>
    </row>
    <row r="6" spans="1:23" ht="38.25" x14ac:dyDescent="0.25">
      <c r="A6" s="26" t="s">
        <v>28</v>
      </c>
      <c r="B6" s="54" t="s">
        <v>38</v>
      </c>
      <c r="C6" s="97" t="s">
        <v>37</v>
      </c>
      <c r="D6" s="98"/>
      <c r="E6" s="26" t="s">
        <v>4</v>
      </c>
      <c r="F6" s="26" t="s">
        <v>5</v>
      </c>
      <c r="G6" s="54" t="s">
        <v>34</v>
      </c>
      <c r="H6" s="54" t="s">
        <v>36</v>
      </c>
      <c r="I6" s="54" t="s">
        <v>35</v>
      </c>
      <c r="J6" s="26" t="s">
        <v>30</v>
      </c>
      <c r="K6" s="77" t="s">
        <v>32</v>
      </c>
      <c r="L6" s="78"/>
      <c r="M6" s="81" t="s">
        <v>31</v>
      </c>
      <c r="N6" s="82"/>
      <c r="O6" s="27" t="s">
        <v>16</v>
      </c>
      <c r="P6" s="28" t="s">
        <v>17</v>
      </c>
      <c r="Q6" s="27" t="s">
        <v>29</v>
      </c>
      <c r="R6" s="26" t="s">
        <v>18</v>
      </c>
      <c r="S6" s="29" t="s">
        <v>7</v>
      </c>
      <c r="T6" s="30"/>
      <c r="U6" s="3"/>
      <c r="V6" s="3"/>
      <c r="W6" s="2"/>
    </row>
    <row r="7" spans="1:23" x14ac:dyDescent="0.25">
      <c r="A7" s="31">
        <v>1</v>
      </c>
      <c r="B7" s="32"/>
      <c r="C7" s="89"/>
      <c r="D7" s="90"/>
      <c r="E7" s="33"/>
      <c r="F7" s="33"/>
      <c r="G7" s="33"/>
      <c r="H7" s="33"/>
      <c r="I7" s="33"/>
      <c r="J7" s="33"/>
      <c r="K7" s="68"/>
      <c r="L7" s="69"/>
      <c r="M7" s="68"/>
      <c r="N7" s="70"/>
      <c r="O7" s="34"/>
      <c r="P7" s="33"/>
      <c r="Q7" s="34"/>
      <c r="R7" s="33"/>
      <c r="S7" s="41">
        <f>SUM(E7:P7)+R7+(IF($J$3&lt;3,Q7*'barême kilométrique'!$B$2,VLOOKUP($J$3,'barême kilométrique'!$A$2:$B$6,2)*Q7))</f>
        <v>0</v>
      </c>
      <c r="T7" s="35"/>
      <c r="U7" s="4"/>
      <c r="V7" s="4"/>
    </row>
    <row r="8" spans="1:23" x14ac:dyDescent="0.25">
      <c r="A8" s="31">
        <v>2</v>
      </c>
      <c r="B8" s="32"/>
      <c r="C8" s="89"/>
      <c r="D8" s="90"/>
      <c r="E8" s="33"/>
      <c r="F8" s="33"/>
      <c r="G8" s="33"/>
      <c r="H8" s="33"/>
      <c r="I8" s="33"/>
      <c r="J8" s="33"/>
      <c r="K8" s="68"/>
      <c r="L8" s="69"/>
      <c r="M8" s="68"/>
      <c r="N8" s="69"/>
      <c r="O8" s="34"/>
      <c r="P8" s="33"/>
      <c r="Q8" s="34"/>
      <c r="R8" s="33"/>
      <c r="S8" s="41">
        <f>SUM(E8:P8)+R8+(IF($J$3&lt;3,Q8*'barême kilométrique'!$B$2,VLOOKUP($J$3,'barême kilométrique'!$A$2:$B$6,2)*Q8))</f>
        <v>0</v>
      </c>
      <c r="T8" s="35"/>
      <c r="U8" s="4"/>
      <c r="V8" s="4"/>
    </row>
    <row r="9" spans="1:23" x14ac:dyDescent="0.25">
      <c r="A9" s="31">
        <v>3</v>
      </c>
      <c r="B9" s="36"/>
      <c r="C9" s="89"/>
      <c r="D9" s="90"/>
      <c r="E9" s="33"/>
      <c r="F9" s="33"/>
      <c r="G9" s="33"/>
      <c r="H9" s="33"/>
      <c r="I9" s="33"/>
      <c r="J9" s="33"/>
      <c r="K9" s="68"/>
      <c r="L9" s="69"/>
      <c r="M9" s="68"/>
      <c r="N9" s="69"/>
      <c r="O9" s="34"/>
      <c r="P9" s="33"/>
      <c r="Q9" s="34"/>
      <c r="R9" s="33"/>
      <c r="S9" s="41">
        <f>SUM(E9:P9)+R9+(IF($J$3&lt;3,Q9*'barême kilométrique'!$B$2,VLOOKUP($J$3,'barême kilométrique'!$A$2:$B$6,2)*Q9))</f>
        <v>0</v>
      </c>
      <c r="T9" s="35"/>
      <c r="U9" s="4"/>
      <c r="V9" s="4"/>
    </row>
    <row r="10" spans="1:23" x14ac:dyDescent="0.25">
      <c r="A10" s="31">
        <v>4</v>
      </c>
      <c r="B10" s="36"/>
      <c r="C10" s="95"/>
      <c r="D10" s="96"/>
      <c r="E10" s="33"/>
      <c r="F10" s="33"/>
      <c r="G10" s="33"/>
      <c r="H10" s="33"/>
      <c r="I10" s="33"/>
      <c r="J10" s="33"/>
      <c r="K10" s="68"/>
      <c r="L10" s="69"/>
      <c r="M10" s="68"/>
      <c r="N10" s="69"/>
      <c r="O10" s="34"/>
      <c r="P10" s="33"/>
      <c r="Q10" s="34"/>
      <c r="R10" s="33"/>
      <c r="S10" s="41">
        <f>SUM(E10:P10)+R10+(IF($J$3&lt;3,Q10*'barême kilométrique'!$B$2,VLOOKUP($J$3,'barême kilométrique'!$A$2:$B$6,2)*Q10))</f>
        <v>0</v>
      </c>
      <c r="T10" s="35"/>
      <c r="U10" s="4"/>
      <c r="V10" s="4"/>
    </row>
    <row r="11" spans="1:23" x14ac:dyDescent="0.25">
      <c r="A11" s="31">
        <v>5</v>
      </c>
      <c r="B11" s="36"/>
      <c r="C11" s="95"/>
      <c r="D11" s="96"/>
      <c r="E11" s="33"/>
      <c r="F11" s="33"/>
      <c r="G11" s="33"/>
      <c r="H11" s="33"/>
      <c r="I11" s="33"/>
      <c r="J11" s="33"/>
      <c r="K11" s="68"/>
      <c r="L11" s="69"/>
      <c r="M11" s="68"/>
      <c r="N11" s="69"/>
      <c r="O11" s="34"/>
      <c r="P11" s="33"/>
      <c r="Q11" s="34"/>
      <c r="R11" s="33"/>
      <c r="S11" s="41">
        <f>SUM(E11:P11)+R11+(IF($J$3&lt;3,Q11*'barême kilométrique'!$B$2,VLOOKUP($J$3,'barême kilométrique'!$A$2:$B$6,2)*Q11))</f>
        <v>0</v>
      </c>
      <c r="T11" s="35"/>
      <c r="U11" s="4"/>
      <c r="V11" s="4"/>
    </row>
    <row r="12" spans="1:23" x14ac:dyDescent="0.25">
      <c r="A12" s="31">
        <v>6</v>
      </c>
      <c r="B12" s="36"/>
      <c r="C12" s="95"/>
      <c r="D12" s="96"/>
      <c r="E12" s="33"/>
      <c r="F12" s="33"/>
      <c r="G12" s="33"/>
      <c r="H12" s="33"/>
      <c r="I12" s="33"/>
      <c r="J12" s="33"/>
      <c r="K12" s="68"/>
      <c r="L12" s="69"/>
      <c r="M12" s="68"/>
      <c r="N12" s="69"/>
      <c r="O12" s="34"/>
      <c r="P12" s="33"/>
      <c r="Q12" s="34"/>
      <c r="R12" s="33"/>
      <c r="S12" s="41">
        <f>SUM(E12:P12)+R12+(IF($J$3&lt;3,Q12*'barême kilométrique'!$B$2,VLOOKUP($J$3,'barême kilométrique'!$A$2:$B$6,2)*Q12))</f>
        <v>0</v>
      </c>
      <c r="T12" s="35"/>
      <c r="U12" s="4"/>
      <c r="V12" s="4"/>
    </row>
    <row r="13" spans="1:23" x14ac:dyDescent="0.25">
      <c r="A13" s="31">
        <v>7</v>
      </c>
      <c r="B13" s="32"/>
      <c r="C13" s="95"/>
      <c r="D13" s="96"/>
      <c r="E13" s="33"/>
      <c r="F13" s="33"/>
      <c r="G13" s="33"/>
      <c r="H13" s="33"/>
      <c r="I13" s="33"/>
      <c r="J13" s="33"/>
      <c r="K13" s="68"/>
      <c r="L13" s="69"/>
      <c r="M13" s="68"/>
      <c r="N13" s="69"/>
      <c r="O13" s="34"/>
      <c r="P13" s="33"/>
      <c r="Q13" s="34"/>
      <c r="R13" s="33"/>
      <c r="S13" s="41">
        <f>SUM(E13:P13)+R13+(IF($J$3&lt;3,Q13*'barême kilométrique'!$B$2,VLOOKUP($J$3,'barême kilométrique'!$A$2:$B$6,2)*Q13))</f>
        <v>0</v>
      </c>
      <c r="T13" s="35"/>
      <c r="U13" s="4"/>
      <c r="V13" s="4"/>
    </row>
    <row r="14" spans="1:23" x14ac:dyDescent="0.25">
      <c r="A14" s="31">
        <v>8</v>
      </c>
      <c r="B14" s="36"/>
      <c r="C14" s="95"/>
      <c r="D14" s="96"/>
      <c r="E14" s="33"/>
      <c r="F14" s="33"/>
      <c r="G14" s="33"/>
      <c r="H14" s="33"/>
      <c r="I14" s="33"/>
      <c r="J14" s="33"/>
      <c r="K14" s="68"/>
      <c r="L14" s="69"/>
      <c r="M14" s="68"/>
      <c r="N14" s="69"/>
      <c r="O14" s="34"/>
      <c r="P14" s="33"/>
      <c r="Q14" s="34"/>
      <c r="R14" s="33"/>
      <c r="S14" s="41">
        <f>SUM(E14:P14)+R14+(IF($J$3&lt;3,Q14*'barême kilométrique'!$B$2,VLOOKUP($J$3,'barême kilométrique'!$A$2:$B$6,2)*Q14))</f>
        <v>0</v>
      </c>
      <c r="T14" s="35"/>
      <c r="U14" s="4"/>
      <c r="V14" s="4"/>
    </row>
    <row r="15" spans="1:23" x14ac:dyDescent="0.25">
      <c r="A15" s="31">
        <v>9</v>
      </c>
      <c r="B15" s="36"/>
      <c r="C15" s="95"/>
      <c r="D15" s="96"/>
      <c r="E15" s="33"/>
      <c r="F15" s="33"/>
      <c r="G15" s="33"/>
      <c r="H15" s="33"/>
      <c r="I15" s="33"/>
      <c r="J15" s="33"/>
      <c r="K15" s="68"/>
      <c r="L15" s="69"/>
      <c r="M15" s="68"/>
      <c r="N15" s="69"/>
      <c r="O15" s="34"/>
      <c r="P15" s="33"/>
      <c r="Q15" s="34"/>
      <c r="R15" s="33"/>
      <c r="S15" s="41">
        <f>SUM(E15:P15)+R15+(IF($J$3&lt;3,Q15*'barême kilométrique'!$B$2,VLOOKUP($J$3,'barême kilométrique'!$A$2:$B$6,2)*Q15))</f>
        <v>0</v>
      </c>
      <c r="T15" s="35"/>
      <c r="U15" s="4"/>
      <c r="V15" s="4"/>
    </row>
    <row r="16" spans="1:23" x14ac:dyDescent="0.25">
      <c r="A16" s="31">
        <v>10</v>
      </c>
      <c r="B16" s="36"/>
      <c r="C16" s="95"/>
      <c r="D16" s="96"/>
      <c r="E16" s="33"/>
      <c r="F16" s="33"/>
      <c r="G16" s="33"/>
      <c r="H16" s="33"/>
      <c r="I16" s="33"/>
      <c r="J16" s="33"/>
      <c r="K16" s="68"/>
      <c r="L16" s="69"/>
      <c r="M16" s="68"/>
      <c r="N16" s="69"/>
      <c r="O16" s="34"/>
      <c r="P16" s="33"/>
      <c r="Q16" s="34"/>
      <c r="R16" s="33"/>
      <c r="S16" s="41">
        <f>SUM(E16:P16)+R16+(IF($J$3&lt;3,Q16*'barême kilométrique'!$B$2,VLOOKUP($J$3,'barême kilométrique'!$A$2:$B$6,2)*Q16))</f>
        <v>0</v>
      </c>
      <c r="T16" s="35"/>
      <c r="U16" s="4"/>
      <c r="V16" s="4"/>
    </row>
    <row r="17" spans="1:22" x14ac:dyDescent="0.25">
      <c r="A17" s="31">
        <v>11</v>
      </c>
      <c r="B17" s="36"/>
      <c r="C17" s="95"/>
      <c r="D17" s="96"/>
      <c r="E17" s="33"/>
      <c r="F17" s="33"/>
      <c r="G17" s="33"/>
      <c r="H17" s="33"/>
      <c r="I17" s="33"/>
      <c r="J17" s="33"/>
      <c r="K17" s="68"/>
      <c r="L17" s="69"/>
      <c r="M17" s="68"/>
      <c r="N17" s="69"/>
      <c r="O17" s="34"/>
      <c r="P17" s="33"/>
      <c r="Q17" s="34"/>
      <c r="R17" s="33"/>
      <c r="S17" s="41">
        <f>SUM(E17:P17)+R17+(IF($J$3&lt;3,Q17*'barême kilométrique'!$B$2,VLOOKUP($J$3,'barême kilométrique'!$A$2:$B$6,2)*Q17))</f>
        <v>0</v>
      </c>
      <c r="T17" s="35"/>
      <c r="U17" s="4"/>
      <c r="V17" s="4"/>
    </row>
    <row r="18" spans="1:22" x14ac:dyDescent="0.25">
      <c r="A18" s="31">
        <v>12</v>
      </c>
      <c r="B18" s="36"/>
      <c r="C18" s="95"/>
      <c r="D18" s="96"/>
      <c r="E18" s="33"/>
      <c r="F18" s="33"/>
      <c r="G18" s="33"/>
      <c r="H18" s="33"/>
      <c r="I18" s="33"/>
      <c r="J18" s="33"/>
      <c r="K18" s="68"/>
      <c r="L18" s="69"/>
      <c r="M18" s="68"/>
      <c r="N18" s="69"/>
      <c r="O18" s="34"/>
      <c r="P18" s="33"/>
      <c r="Q18" s="34"/>
      <c r="R18" s="33"/>
      <c r="S18" s="41">
        <f>SUM(E18:P18)+R18+(IF($J$3&lt;3,Q18*'barême kilométrique'!$B$2,VLOOKUP($J$3,'barême kilométrique'!$A$2:$B$6,2)*Q18))</f>
        <v>0</v>
      </c>
      <c r="T18" s="35"/>
      <c r="U18" s="4"/>
      <c r="V18" s="4"/>
    </row>
    <row r="19" spans="1:22" x14ac:dyDescent="0.25">
      <c r="A19" s="31">
        <v>13</v>
      </c>
      <c r="B19" s="36"/>
      <c r="C19" s="95"/>
      <c r="D19" s="96"/>
      <c r="E19" s="33"/>
      <c r="F19" s="33"/>
      <c r="G19" s="33"/>
      <c r="H19" s="33"/>
      <c r="I19" s="33"/>
      <c r="J19" s="33"/>
      <c r="K19" s="68"/>
      <c r="L19" s="69"/>
      <c r="M19" s="68"/>
      <c r="N19" s="69"/>
      <c r="O19" s="34"/>
      <c r="P19" s="33"/>
      <c r="Q19" s="34"/>
      <c r="R19" s="33"/>
      <c r="S19" s="41">
        <f>SUM(E19:P19)+R19+(IF($J$3&lt;3,Q19*'barême kilométrique'!$B$2,VLOOKUP($J$3,'barême kilométrique'!$A$2:$B$6,2)*Q19))</f>
        <v>0</v>
      </c>
      <c r="T19" s="35"/>
      <c r="U19" s="4"/>
      <c r="V19" s="4"/>
    </row>
    <row r="20" spans="1:22" x14ac:dyDescent="0.25">
      <c r="A20" s="31">
        <v>14</v>
      </c>
      <c r="B20" s="36"/>
      <c r="C20" s="95"/>
      <c r="D20" s="96"/>
      <c r="E20" s="33"/>
      <c r="F20" s="33"/>
      <c r="G20" s="33"/>
      <c r="H20" s="33"/>
      <c r="I20" s="33"/>
      <c r="J20" s="33"/>
      <c r="K20" s="68"/>
      <c r="L20" s="69"/>
      <c r="M20" s="68"/>
      <c r="N20" s="69"/>
      <c r="O20" s="34"/>
      <c r="P20" s="33"/>
      <c r="Q20" s="34"/>
      <c r="R20" s="33"/>
      <c r="S20" s="41">
        <f>SUM(E20:P20)+R20+(IF($J$3&lt;3,Q20*'barême kilométrique'!$B$2,VLOOKUP($J$3,'barême kilométrique'!$A$2:$B$6,2)*Q20))</f>
        <v>0</v>
      </c>
      <c r="T20" s="35"/>
      <c r="U20" s="4"/>
      <c r="V20" s="4"/>
    </row>
    <row r="21" spans="1:22" x14ac:dyDescent="0.25">
      <c r="A21" s="31">
        <v>15</v>
      </c>
      <c r="B21" s="36"/>
      <c r="C21" s="95"/>
      <c r="D21" s="96"/>
      <c r="E21" s="33"/>
      <c r="F21" s="33"/>
      <c r="G21" s="33"/>
      <c r="H21" s="33"/>
      <c r="I21" s="33"/>
      <c r="J21" s="33"/>
      <c r="K21" s="68"/>
      <c r="L21" s="69"/>
      <c r="M21" s="68"/>
      <c r="N21" s="69"/>
      <c r="O21" s="34"/>
      <c r="P21" s="33"/>
      <c r="Q21" s="34"/>
      <c r="R21" s="33"/>
      <c r="S21" s="41">
        <f>SUM(E21:P21)+R21+(IF($J$3&lt;3,Q21*'barême kilométrique'!$B$2,VLOOKUP($J$3,'barême kilométrique'!$A$2:$B$6,2)*Q21))</f>
        <v>0</v>
      </c>
      <c r="T21" s="40"/>
      <c r="U21" s="4"/>
      <c r="V21" s="4"/>
    </row>
    <row r="22" spans="1:22" x14ac:dyDescent="0.25">
      <c r="A22" s="31">
        <v>16</v>
      </c>
      <c r="B22" s="36"/>
      <c r="C22" s="95"/>
      <c r="D22" s="96"/>
      <c r="E22" s="33"/>
      <c r="F22" s="33"/>
      <c r="G22" s="33"/>
      <c r="H22" s="33"/>
      <c r="I22" s="33"/>
      <c r="J22" s="33"/>
      <c r="K22" s="68"/>
      <c r="L22" s="69"/>
      <c r="M22" s="68"/>
      <c r="N22" s="69"/>
      <c r="O22" s="34"/>
      <c r="P22" s="33"/>
      <c r="Q22" s="34"/>
      <c r="R22" s="33"/>
      <c r="S22" s="41">
        <f>SUM(E22:P22)+R22+(IF($J$3&lt;3,Q22*'barême kilométrique'!$B$2,VLOOKUP($J$3,'barême kilométrique'!$A$2:$B$6,2)*Q22))</f>
        <v>0</v>
      </c>
      <c r="T22" s="35"/>
      <c r="U22" s="4"/>
      <c r="V22" s="4"/>
    </row>
    <row r="23" spans="1:22" x14ac:dyDescent="0.25">
      <c r="A23" s="31">
        <v>17</v>
      </c>
      <c r="B23" s="36"/>
      <c r="C23" s="95"/>
      <c r="D23" s="96"/>
      <c r="E23" s="33"/>
      <c r="F23" s="33"/>
      <c r="G23" s="33"/>
      <c r="H23" s="33"/>
      <c r="I23" s="33"/>
      <c r="J23" s="33"/>
      <c r="K23" s="68"/>
      <c r="L23" s="69"/>
      <c r="M23" s="68"/>
      <c r="N23" s="69"/>
      <c r="O23" s="34"/>
      <c r="P23" s="33"/>
      <c r="Q23" s="34"/>
      <c r="R23" s="33"/>
      <c r="S23" s="41">
        <f>SUM(E23:P23)+R23+(IF($J$3&lt;3,Q23*'barême kilométrique'!$B$2,VLOOKUP($J$3,'barême kilométrique'!$A$2:$B$6,2)*Q23))</f>
        <v>0</v>
      </c>
      <c r="T23" s="35"/>
      <c r="U23" s="4"/>
      <c r="V23" s="4"/>
    </row>
    <row r="24" spans="1:22" x14ac:dyDescent="0.25">
      <c r="A24" s="31">
        <v>18</v>
      </c>
      <c r="B24" s="36"/>
      <c r="C24" s="95"/>
      <c r="D24" s="96"/>
      <c r="E24" s="33"/>
      <c r="F24" s="33"/>
      <c r="G24" s="33"/>
      <c r="H24" s="33"/>
      <c r="I24" s="33"/>
      <c r="J24" s="33"/>
      <c r="K24" s="68"/>
      <c r="L24" s="69"/>
      <c r="M24" s="68"/>
      <c r="N24" s="69"/>
      <c r="O24" s="34"/>
      <c r="P24" s="33"/>
      <c r="Q24" s="34"/>
      <c r="R24" s="33"/>
      <c r="S24" s="41">
        <f>SUM(E24:P24)+R24+(IF($J$3&lt;3,Q24*'barême kilométrique'!$B$2,VLOOKUP($J$3,'barême kilométrique'!$A$2:$B$6,2)*Q24))</f>
        <v>0</v>
      </c>
      <c r="T24" s="35"/>
      <c r="U24" s="4"/>
      <c r="V24" s="4"/>
    </row>
    <row r="25" spans="1:22" x14ac:dyDescent="0.25">
      <c r="A25" s="31">
        <v>19</v>
      </c>
      <c r="B25" s="36"/>
      <c r="C25" s="95"/>
      <c r="D25" s="96"/>
      <c r="E25" s="33"/>
      <c r="F25" s="33"/>
      <c r="G25" s="33"/>
      <c r="H25" s="33"/>
      <c r="I25" s="33"/>
      <c r="J25" s="33"/>
      <c r="K25" s="68"/>
      <c r="L25" s="69"/>
      <c r="M25" s="68"/>
      <c r="N25" s="69"/>
      <c r="O25" s="34"/>
      <c r="P25" s="33"/>
      <c r="Q25" s="34"/>
      <c r="R25" s="33"/>
      <c r="S25" s="41">
        <f>SUM(E25:P25)+R25+(IF($J$3&lt;3,Q25*'barême kilométrique'!$B$2,VLOOKUP($J$3,'barême kilométrique'!$A$2:$B$6,2)*Q25))</f>
        <v>0</v>
      </c>
      <c r="T25" s="35"/>
      <c r="U25" s="4"/>
      <c r="V25" s="4"/>
    </row>
    <row r="26" spans="1:22" x14ac:dyDescent="0.25">
      <c r="A26" s="31">
        <v>20</v>
      </c>
      <c r="B26" s="36"/>
      <c r="C26" s="95"/>
      <c r="D26" s="96"/>
      <c r="E26" s="33"/>
      <c r="F26" s="33"/>
      <c r="G26" s="33"/>
      <c r="H26" s="33"/>
      <c r="I26" s="33"/>
      <c r="J26" s="33"/>
      <c r="K26" s="68"/>
      <c r="L26" s="69"/>
      <c r="M26" s="68"/>
      <c r="N26" s="69"/>
      <c r="O26" s="34"/>
      <c r="P26" s="33"/>
      <c r="Q26" s="34"/>
      <c r="R26" s="33"/>
      <c r="S26" s="41">
        <f>SUM(E26:P26)+R26+(IF($J$3&lt;3,Q26*'barême kilométrique'!$B$2,VLOOKUP($J$3,'barême kilométrique'!$A$2:$B$6,2)*Q26))</f>
        <v>0</v>
      </c>
      <c r="T26" s="35"/>
      <c r="U26" s="4"/>
      <c r="V26" s="4"/>
    </row>
    <row r="27" spans="1:22" x14ac:dyDescent="0.25">
      <c r="A27" s="31">
        <v>21</v>
      </c>
      <c r="B27" s="36"/>
      <c r="C27" s="95"/>
      <c r="D27" s="96"/>
      <c r="E27" s="33"/>
      <c r="F27" s="33"/>
      <c r="G27" s="33"/>
      <c r="H27" s="33"/>
      <c r="I27" s="33"/>
      <c r="J27" s="33"/>
      <c r="K27" s="68"/>
      <c r="L27" s="69"/>
      <c r="M27" s="68"/>
      <c r="N27" s="69"/>
      <c r="O27" s="34"/>
      <c r="P27" s="33"/>
      <c r="Q27" s="34"/>
      <c r="R27" s="33"/>
      <c r="S27" s="41">
        <f>SUM(E27:P27)+R27+(IF($J$3&lt;3,Q27*'barême kilométrique'!$B$2,VLOOKUP($J$3,'barême kilométrique'!$A$2:$B$6,2)*Q27))</f>
        <v>0</v>
      </c>
      <c r="T27" s="35"/>
      <c r="U27" s="4"/>
      <c r="V27" s="4"/>
    </row>
    <row r="28" spans="1:22" x14ac:dyDescent="0.25">
      <c r="A28" s="31">
        <v>22</v>
      </c>
      <c r="B28" s="36"/>
      <c r="C28" s="95"/>
      <c r="D28" s="96"/>
      <c r="E28" s="33"/>
      <c r="F28" s="33"/>
      <c r="G28" s="33"/>
      <c r="H28" s="33"/>
      <c r="I28" s="33"/>
      <c r="J28" s="33"/>
      <c r="K28" s="68"/>
      <c r="L28" s="69"/>
      <c r="M28" s="68"/>
      <c r="N28" s="69"/>
      <c r="O28" s="34"/>
      <c r="P28" s="33"/>
      <c r="Q28" s="34"/>
      <c r="R28" s="33"/>
      <c r="S28" s="41">
        <f>SUM(E28:P28)+R28+(IF($J$3&lt;3,Q28*'barême kilométrique'!$B$2,VLOOKUP($J$3,'barême kilométrique'!$A$2:$B$6,2)*Q28))</f>
        <v>0</v>
      </c>
      <c r="T28" s="35"/>
      <c r="U28" s="4"/>
      <c r="V28" s="4"/>
    </row>
    <row r="29" spans="1:22" x14ac:dyDescent="0.25">
      <c r="A29" s="31">
        <v>23</v>
      </c>
      <c r="B29" s="36"/>
      <c r="C29" s="95"/>
      <c r="D29" s="96"/>
      <c r="E29" s="33"/>
      <c r="F29" s="33"/>
      <c r="G29" s="33"/>
      <c r="H29" s="33"/>
      <c r="I29" s="33"/>
      <c r="J29" s="33"/>
      <c r="K29" s="68"/>
      <c r="L29" s="69"/>
      <c r="M29" s="68"/>
      <c r="N29" s="69"/>
      <c r="O29" s="34"/>
      <c r="P29" s="33"/>
      <c r="Q29" s="34"/>
      <c r="R29" s="33"/>
      <c r="S29" s="41">
        <f>SUM(E29:P29)+R29+(IF($J$3&lt;3,Q29*'barême kilométrique'!$B$2,VLOOKUP($J$3,'barême kilométrique'!$A$2:$B$6,2)*Q29))</f>
        <v>0</v>
      </c>
      <c r="T29" s="35"/>
      <c r="U29" s="4"/>
      <c r="V29" s="4"/>
    </row>
    <row r="30" spans="1:22" x14ac:dyDescent="0.25">
      <c r="A30" s="31">
        <v>24</v>
      </c>
      <c r="B30" s="36"/>
      <c r="C30" s="95"/>
      <c r="D30" s="96"/>
      <c r="E30" s="33"/>
      <c r="F30" s="33"/>
      <c r="G30" s="33"/>
      <c r="H30" s="33"/>
      <c r="I30" s="33"/>
      <c r="J30" s="33"/>
      <c r="K30" s="68"/>
      <c r="L30" s="69"/>
      <c r="M30" s="68"/>
      <c r="N30" s="69"/>
      <c r="O30" s="34"/>
      <c r="P30" s="33"/>
      <c r="Q30" s="34"/>
      <c r="R30" s="33"/>
      <c r="S30" s="41">
        <f>SUM(E30:P30)+R30+(IF($J$3&lt;3,Q30*'barême kilométrique'!$B$2,VLOOKUP($J$3,'barême kilométrique'!$A$2:$B$6,2)*Q30))</f>
        <v>0</v>
      </c>
      <c r="T30" s="35"/>
      <c r="U30" s="4"/>
      <c r="V30" s="4"/>
    </row>
    <row r="31" spans="1:22" x14ac:dyDescent="0.25">
      <c r="A31" s="36"/>
      <c r="B31" s="36"/>
      <c r="C31" s="95"/>
      <c r="D31" s="96"/>
      <c r="E31" s="33"/>
      <c r="F31" s="33"/>
      <c r="G31" s="33"/>
      <c r="H31" s="33"/>
      <c r="I31" s="33"/>
      <c r="J31" s="33"/>
      <c r="K31" s="68"/>
      <c r="L31" s="69"/>
      <c r="M31" s="68"/>
      <c r="N31" s="69"/>
      <c r="O31" s="34"/>
      <c r="P31" s="33"/>
      <c r="Q31" s="34"/>
      <c r="R31" s="33"/>
      <c r="S31" s="41">
        <f>SUM(E31:P31)+R31+(IF($J$3&lt;3,Q31*'barême kilométrique'!$B$2,VLOOKUP($J$3,'barême kilométrique'!$A$2:$B$6,2)*Q31))</f>
        <v>0</v>
      </c>
      <c r="T31" s="35"/>
      <c r="U31" s="4"/>
      <c r="V31" s="4"/>
    </row>
    <row r="32" spans="1:22" x14ac:dyDescent="0.25">
      <c r="A32" s="10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37"/>
      <c r="U32" s="5"/>
      <c r="V32" s="5"/>
    </row>
    <row r="33" spans="1:22" x14ac:dyDescent="0.25">
      <c r="A33" s="10"/>
      <c r="B33" s="10"/>
      <c r="C33" s="10"/>
      <c r="D33" s="38" t="s">
        <v>10</v>
      </c>
      <c r="E33" s="42">
        <f t="shared" ref="E33:K33" si="0">SUM(E7:E31)</f>
        <v>0</v>
      </c>
      <c r="F33" s="42">
        <f t="shared" si="0"/>
        <v>0</v>
      </c>
      <c r="G33" s="42">
        <f t="shared" si="0"/>
        <v>0</v>
      </c>
      <c r="H33" s="42">
        <f t="shared" si="0"/>
        <v>0</v>
      </c>
      <c r="I33" s="42">
        <f t="shared" si="0"/>
        <v>0</v>
      </c>
      <c r="J33" s="42">
        <f t="shared" si="0"/>
        <v>0</v>
      </c>
      <c r="K33" s="55">
        <f t="shared" si="0"/>
        <v>0</v>
      </c>
      <c r="L33" s="56"/>
      <c r="M33" s="55">
        <f>SUM(M7:N31)</f>
        <v>0</v>
      </c>
      <c r="N33" s="60"/>
      <c r="O33" s="42">
        <f>SUM(O7:O31)</f>
        <v>0</v>
      </c>
      <c r="P33" s="42">
        <f>SUM(P7:P31)</f>
        <v>0</v>
      </c>
      <c r="Q33" s="42">
        <f>IF($J$3&lt;3,SUM(Q7:Q31)*'barême kilométrique'!$B$2,VLOOKUP($J$3,'barême kilométrique'!$A$2:$B$6,2)*SUM(Q7:Q31))</f>
        <v>0</v>
      </c>
      <c r="R33" s="43">
        <f>SUM(R7:R31)</f>
        <v>0</v>
      </c>
      <c r="S33" s="44">
        <f>SUM(S7:S31)</f>
        <v>0</v>
      </c>
      <c r="T33" s="39" t="str">
        <f>IF(F46=S33,"ok","Diff")</f>
        <v>ok</v>
      </c>
      <c r="U33" s="6"/>
      <c r="V33" s="6"/>
    </row>
    <row r="34" spans="1:22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 spans="1:22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pans="1:22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3"/>
      <c r="T36" s="13"/>
      <c r="U36" s="2"/>
      <c r="V36" s="2"/>
    </row>
    <row r="37" spans="1:22" ht="15.75" thickBot="1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3"/>
      <c r="T37" s="13"/>
      <c r="U37" s="2"/>
      <c r="V37" s="2"/>
    </row>
    <row r="38" spans="1:22" ht="15.75" thickBot="1" x14ac:dyDescent="0.3">
      <c r="A38" s="10"/>
      <c r="B38" s="45" t="s">
        <v>11</v>
      </c>
      <c r="C38" s="93" t="s">
        <v>9</v>
      </c>
      <c r="D38" s="94"/>
      <c r="E38" s="45" t="s">
        <v>12</v>
      </c>
      <c r="F38" s="45" t="s">
        <v>13</v>
      </c>
      <c r="G38" s="10"/>
      <c r="H38" s="10" t="s">
        <v>40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3"/>
      <c r="T38" s="13"/>
      <c r="U38" s="2"/>
      <c r="V38" s="2"/>
    </row>
    <row r="39" spans="1:22" ht="16.5" customHeight="1" thickBot="1" x14ac:dyDescent="0.3">
      <c r="A39" s="10"/>
      <c r="B39" s="46">
        <v>62510000</v>
      </c>
      <c r="C39" s="58" t="s">
        <v>14</v>
      </c>
      <c r="D39" s="59"/>
      <c r="E39" s="47">
        <f>E33+F33+G33+H33+Q33</f>
        <v>0</v>
      </c>
      <c r="F39" s="48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3"/>
      <c r="T39" s="13"/>
      <c r="U39" s="2"/>
      <c r="V39" s="2"/>
    </row>
    <row r="40" spans="1:22" ht="15.75" thickBot="1" x14ac:dyDescent="0.3">
      <c r="A40" s="10"/>
      <c r="B40" s="46">
        <v>62570000</v>
      </c>
      <c r="C40" s="58" t="s">
        <v>6</v>
      </c>
      <c r="D40" s="59"/>
      <c r="E40" s="47">
        <f>+I33</f>
        <v>0</v>
      </c>
      <c r="F40" s="48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2" ht="15.75" thickBot="1" x14ac:dyDescent="0.3">
      <c r="A41" s="10"/>
      <c r="B41" s="46">
        <v>62610000</v>
      </c>
      <c r="C41" s="58" t="s">
        <v>30</v>
      </c>
      <c r="D41" s="59"/>
      <c r="E41" s="49">
        <f>J33</f>
        <v>0</v>
      </c>
      <c r="F41" s="5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 spans="1:22" ht="15.75" thickBot="1" x14ac:dyDescent="0.3">
      <c r="A42" s="10"/>
      <c r="B42" s="46">
        <v>60640000</v>
      </c>
      <c r="C42" s="58" t="s">
        <v>25</v>
      </c>
      <c r="D42" s="59"/>
      <c r="E42" s="49">
        <f>O33</f>
        <v>0</v>
      </c>
      <c r="F42" s="5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 spans="1:22" ht="15.75" thickBot="1" x14ac:dyDescent="0.3">
      <c r="A43" s="10"/>
      <c r="B43" s="46">
        <v>60210000</v>
      </c>
      <c r="C43" s="58" t="s">
        <v>26</v>
      </c>
      <c r="D43" s="59"/>
      <c r="E43" s="49">
        <f>P33</f>
        <v>0</v>
      </c>
      <c r="F43" s="5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 spans="1:22" ht="15.75" thickBot="1" x14ac:dyDescent="0.3">
      <c r="A44" s="10"/>
      <c r="B44" s="46">
        <v>60630000</v>
      </c>
      <c r="C44" s="58" t="s">
        <v>33</v>
      </c>
      <c r="D44" s="59"/>
      <c r="E44" s="49">
        <f>K33+M33</f>
        <v>0</v>
      </c>
      <c r="F44" s="5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 spans="1:22" ht="15.75" thickBot="1" x14ac:dyDescent="0.3">
      <c r="A45" s="10"/>
      <c r="B45" s="46">
        <v>6</v>
      </c>
      <c r="C45" s="58" t="s">
        <v>18</v>
      </c>
      <c r="D45" s="59"/>
      <c r="E45" s="49">
        <f>R33</f>
        <v>0</v>
      </c>
      <c r="F45" s="5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 spans="1:22" ht="15.75" thickBot="1" x14ac:dyDescent="0.3">
      <c r="A46" s="10"/>
      <c r="B46" s="51">
        <v>42510000</v>
      </c>
      <c r="C46" s="91" t="s">
        <v>15</v>
      </c>
      <c r="D46" s="92"/>
      <c r="E46" s="52"/>
      <c r="F46" s="53">
        <f>SUM(E39:E45)</f>
        <v>0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</sheetData>
  <sheetProtection algorithmName="SHA-512" hashValue="QIthJ1jfwZkbutLX7KF9XWsilUvLZ+LRR5BsgaeXOm4eiAl8XmiAukrA8awWgF6jtxTYQ72XlY7F8cxcN6Nz4Q==" saltValue="HT5qNXsWxoL0XUGe0TtHoQ==" spinCount="100000" sheet="1" objects="1" scenarios="1" insertRows="0"/>
  <mergeCells count="102">
    <mergeCell ref="C9:D9"/>
    <mergeCell ref="C10:D10"/>
    <mergeCell ref="C6:D6"/>
    <mergeCell ref="C31:D31"/>
    <mergeCell ref="C24:D24"/>
    <mergeCell ref="C25:D25"/>
    <mergeCell ref="C26:D26"/>
    <mergeCell ref="C27:D27"/>
    <mergeCell ref="C29:D29"/>
    <mergeCell ref="C30:D30"/>
    <mergeCell ref="C28:D28"/>
    <mergeCell ref="C46:D46"/>
    <mergeCell ref="C42:D42"/>
    <mergeCell ref="C38:D38"/>
    <mergeCell ref="C39:D39"/>
    <mergeCell ref="C40:D40"/>
    <mergeCell ref="C45:D45"/>
    <mergeCell ref="C11:D11"/>
    <mergeCell ref="C12:D12"/>
    <mergeCell ref="C23:D23"/>
    <mergeCell ref="C22:D22"/>
    <mergeCell ref="C13:D13"/>
    <mergeCell ref="C14:D14"/>
    <mergeCell ref="C15:D15"/>
    <mergeCell ref="C21:D21"/>
    <mergeCell ref="C16:D16"/>
    <mergeCell ref="C17:D17"/>
    <mergeCell ref="C18:D18"/>
    <mergeCell ref="C19:D19"/>
    <mergeCell ref="C20:D20"/>
    <mergeCell ref="K30:L30"/>
    <mergeCell ref="K21:L21"/>
    <mergeCell ref="K22:L22"/>
    <mergeCell ref="K23:L23"/>
    <mergeCell ref="K24:L24"/>
    <mergeCell ref="K25:L25"/>
    <mergeCell ref="K14:L14"/>
    <mergeCell ref="K15:L15"/>
    <mergeCell ref="H1:I1"/>
    <mergeCell ref="H2:I2"/>
    <mergeCell ref="H4:I4"/>
    <mergeCell ref="K6:L6"/>
    <mergeCell ref="K7:L7"/>
    <mergeCell ref="K8:L8"/>
    <mergeCell ref="K9:L9"/>
    <mergeCell ref="K10:L10"/>
    <mergeCell ref="A5:S5"/>
    <mergeCell ref="M6:N6"/>
    <mergeCell ref="J2:N2"/>
    <mergeCell ref="J1:N1"/>
    <mergeCell ref="H3:I3"/>
    <mergeCell ref="J3:N3"/>
    <mergeCell ref="C7:D7"/>
    <mergeCell ref="C8:D8"/>
    <mergeCell ref="M31:N31"/>
    <mergeCell ref="M7:N7"/>
    <mergeCell ref="M23:N23"/>
    <mergeCell ref="M24:N24"/>
    <mergeCell ref="M25:N25"/>
    <mergeCell ref="M26:N26"/>
    <mergeCell ref="M27:N27"/>
    <mergeCell ref="K31:L31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M21:N21"/>
    <mergeCell ref="M22:N22"/>
    <mergeCell ref="K29:L29"/>
    <mergeCell ref="K33:L33"/>
    <mergeCell ref="B32:S32"/>
    <mergeCell ref="C43:D43"/>
    <mergeCell ref="M33:N33"/>
    <mergeCell ref="C44:D44"/>
    <mergeCell ref="C41:D41"/>
    <mergeCell ref="C1:D1"/>
    <mergeCell ref="C2:D2"/>
    <mergeCell ref="C3:D3"/>
    <mergeCell ref="C4:D4"/>
    <mergeCell ref="M28:N28"/>
    <mergeCell ref="K26:L26"/>
    <mergeCell ref="K27:L27"/>
    <mergeCell ref="K28:L28"/>
    <mergeCell ref="K16:L16"/>
    <mergeCell ref="K17:L17"/>
    <mergeCell ref="K18:L18"/>
    <mergeCell ref="K19:L19"/>
    <mergeCell ref="K20:L20"/>
    <mergeCell ref="K11:L11"/>
    <mergeCell ref="K12:L12"/>
    <mergeCell ref="K13:L13"/>
    <mergeCell ref="M29:N29"/>
    <mergeCell ref="M30:N30"/>
  </mergeCells>
  <pageMargins left="0.23622047244094491" right="0.23622047244094491" top="0.35433070866141736" bottom="0.35433070866141736" header="0.31496062992125984" footer="0.31496062992125984"/>
  <pageSetup paperSize="9" scale="65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baseColWidth="10" defaultRowHeight="15" x14ac:dyDescent="0.25"/>
  <cols>
    <col min="1" max="1" width="14.28515625" bestFit="1" customWidth="1"/>
    <col min="2" max="2" width="16.140625" customWidth="1"/>
    <col min="7" max="7" width="15.42578125" customWidth="1"/>
    <col min="8" max="8" width="21.85546875" customWidth="1"/>
    <col min="9" max="9" width="19.28515625" customWidth="1"/>
  </cols>
  <sheetData>
    <row r="1" spans="1:2" x14ac:dyDescent="0.25">
      <c r="A1" s="9" t="s">
        <v>27</v>
      </c>
      <c r="B1" s="8" t="s">
        <v>8</v>
      </c>
    </row>
    <row r="2" spans="1:2" x14ac:dyDescent="0.25">
      <c r="A2" s="1">
        <v>3</v>
      </c>
      <c r="B2" s="7">
        <v>0.502</v>
      </c>
    </row>
    <row r="3" spans="1:2" x14ac:dyDescent="0.25">
      <c r="A3" s="1">
        <v>4</v>
      </c>
      <c r="B3" s="1">
        <v>0.57499999999999996</v>
      </c>
    </row>
    <row r="4" spans="1:2" x14ac:dyDescent="0.25">
      <c r="A4" s="1">
        <v>5</v>
      </c>
      <c r="B4" s="1">
        <v>0.60299999999999998</v>
      </c>
    </row>
    <row r="5" spans="1:2" x14ac:dyDescent="0.25">
      <c r="A5" s="1">
        <v>6</v>
      </c>
      <c r="B5" s="1">
        <v>0.63100000000000001</v>
      </c>
    </row>
    <row r="6" spans="1:2" x14ac:dyDescent="0.25">
      <c r="A6" s="1">
        <v>7</v>
      </c>
      <c r="B6" s="1">
        <v>0.66100000000000003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note de frais</vt:lpstr>
      <vt:lpstr>barême kilométrique</vt:lpstr>
      <vt:lpstr>'note de frais'!Impression_des_titres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AFCI</cp:lastModifiedBy>
  <cp:lastPrinted>2021-03-02T08:21:29Z</cp:lastPrinted>
  <dcterms:created xsi:type="dcterms:W3CDTF">2013-11-26T10:03:57Z</dcterms:created>
  <dcterms:modified xsi:type="dcterms:W3CDTF">2022-03-14T13:46:56Z</dcterms:modified>
</cp:coreProperties>
</file>