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FB6E5B8F-EC78-48B9-AA97-0E3378AA0B71}" xr6:coauthVersionLast="44" xr6:coauthVersionMax="44" xr10:uidLastSave="{00000000-0000-0000-0000-000000000000}"/>
  <bookViews>
    <workbookView xWindow="1785" yWindow="840" windowWidth="15780" windowHeight="12990" tabRatio="599" firstSheet="1" activeTab="5" xr2:uid="{00000000-000D-0000-FFFF-FFFF00000000}"/>
  </bookViews>
  <sheets>
    <sheet name="시스템 기획" sheetId="2" r:id="rId1"/>
    <sheet name="숫자 단위" sheetId="12" r:id="rId2"/>
    <sheet name="훈련 DB" sheetId="13" r:id="rId3"/>
    <sheet name="몬스터 시스템" sheetId="16" r:id="rId4"/>
    <sheet name="몬스터DB" sheetId="14" r:id="rId5"/>
    <sheet name="무기 시스템" sheetId="15" r:id="rId6"/>
    <sheet name="무기 DB" sheetId="6" r:id="rId7"/>
    <sheet name="보물" sheetId="7" r:id="rId8"/>
    <sheet name="보물 DB" sheetId="10" r:id="rId9"/>
    <sheet name="수색 DB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4" l="1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3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11" i="14"/>
  <c r="I20" i="6"/>
  <c r="J20" i="6" s="1"/>
  <c r="K20" i="6" s="1"/>
  <c r="L20" i="6" s="1"/>
  <c r="M20" i="6" s="1"/>
  <c r="N20" i="6" s="1"/>
  <c r="O20" i="6" s="1"/>
  <c r="P20" i="6" s="1"/>
  <c r="H20" i="6"/>
  <c r="G20" i="6"/>
  <c r="I19" i="6"/>
  <c r="J19" i="6" s="1"/>
  <c r="K19" i="6" s="1"/>
  <c r="L19" i="6" s="1"/>
  <c r="M19" i="6" s="1"/>
  <c r="N19" i="6" s="1"/>
  <c r="O19" i="6" s="1"/>
  <c r="P19" i="6" s="1"/>
  <c r="H19" i="6"/>
  <c r="G19" i="6"/>
  <c r="I18" i="6"/>
  <c r="J18" i="6" s="1"/>
  <c r="K18" i="6" s="1"/>
  <c r="L18" i="6" s="1"/>
  <c r="M18" i="6" s="1"/>
  <c r="N18" i="6" s="1"/>
  <c r="O18" i="6" s="1"/>
  <c r="P18" i="6" s="1"/>
  <c r="H18" i="6"/>
  <c r="G18" i="6"/>
  <c r="P17" i="6"/>
  <c r="I17" i="6"/>
  <c r="J17" i="6" s="1"/>
  <c r="K17" i="6" s="1"/>
  <c r="L17" i="6" s="1"/>
  <c r="M17" i="6" s="1"/>
  <c r="N17" i="6" s="1"/>
  <c r="O17" i="6" s="1"/>
  <c r="H17" i="6"/>
  <c r="I16" i="6"/>
  <c r="J16" i="6" s="1"/>
  <c r="K16" i="6" s="1"/>
  <c r="L16" i="6" s="1"/>
  <c r="M16" i="6" s="1"/>
  <c r="N16" i="6" s="1"/>
  <c r="O16" i="6" s="1"/>
  <c r="P16" i="6" s="1"/>
  <c r="H16" i="6"/>
  <c r="H15" i="6"/>
  <c r="I15" i="6"/>
  <c r="J15" i="6" s="1"/>
  <c r="K15" i="6" s="1"/>
  <c r="L15" i="6" s="1"/>
  <c r="M15" i="6" s="1"/>
  <c r="N15" i="6" s="1"/>
  <c r="O15" i="6" s="1"/>
  <c r="P15" i="6" s="1"/>
  <c r="H14" i="6"/>
  <c r="I14" i="6"/>
  <c r="J14" i="6" s="1"/>
  <c r="K14" i="6" s="1"/>
  <c r="L14" i="6" s="1"/>
  <c r="M14" i="6" s="1"/>
  <c r="N14" i="6" s="1"/>
  <c r="O14" i="6" s="1"/>
  <c r="P14" i="6" s="1"/>
  <c r="I13" i="6"/>
  <c r="J13" i="6" s="1"/>
  <c r="K13" i="6" s="1"/>
  <c r="L13" i="6" s="1"/>
  <c r="M13" i="6" s="1"/>
  <c r="N13" i="6" s="1"/>
  <c r="O13" i="6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3" i="14"/>
  <c r="C2" i="14"/>
  <c r="B3" i="14"/>
  <c r="B4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I10" i="13"/>
  <c r="I11" i="13"/>
  <c r="I12" i="13"/>
  <c r="I9" i="13"/>
  <c r="I8" i="13"/>
  <c r="G4" i="6"/>
  <c r="G5" i="6" s="1"/>
  <c r="G6" i="6" s="1"/>
  <c r="G7" i="6" s="1"/>
  <c r="G8" i="6" s="1"/>
  <c r="G9" i="6" s="1"/>
  <c r="B5" i="14" l="1"/>
  <c r="C4" i="14"/>
  <c r="C3" i="14"/>
  <c r="B6" i="14"/>
  <c r="C5" i="14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7" i="14" l="1"/>
  <c r="C6" i="14"/>
  <c r="B8" i="14" l="1"/>
  <c r="C7" i="14"/>
  <c r="B9" i="14" l="1"/>
  <c r="C8" i="14"/>
  <c r="B10" i="14" l="1"/>
  <c r="C9" i="14"/>
  <c r="B11" i="14" l="1"/>
  <c r="C10" i="14"/>
  <c r="B12" i="14" l="1"/>
  <c r="B13" i="14" l="1"/>
  <c r="B14" i="14" l="1"/>
  <c r="B15" i="14" l="1"/>
  <c r="B16" i="14" l="1"/>
  <c r="B17" i="14" l="1"/>
  <c r="B18" i="14" l="1"/>
  <c r="B19" i="14" l="1"/>
  <c r="B20" i="14" l="1"/>
  <c r="B21" i="14" l="1"/>
  <c r="B22" i="14" l="1"/>
  <c r="B23" i="14" l="1"/>
  <c r="B24" i="14" l="1"/>
  <c r="B25" i="14" l="1"/>
  <c r="B26" i="14" l="1"/>
  <c r="B27" i="14" l="1"/>
  <c r="B28" i="14" l="1"/>
  <c r="B29" i="14" l="1"/>
  <c r="B30" i="14" l="1"/>
  <c r="B31" i="14" l="1"/>
  <c r="B32" i="14" l="1"/>
  <c r="B33" i="14" l="1"/>
  <c r="B34" i="14" l="1"/>
  <c r="B35" i="14" l="1"/>
  <c r="B36" i="14" l="1"/>
  <c r="B37" i="14" l="1"/>
  <c r="B38" i="14" l="1"/>
  <c r="B39" i="14" l="1"/>
  <c r="B40" i="14" l="1"/>
  <c r="B41" i="14" l="1"/>
  <c r="B42" i="14" l="1"/>
  <c r="B43" i="14" l="1"/>
  <c r="B44" i="14" l="1"/>
  <c r="B45" i="14" l="1"/>
  <c r="B46" i="14" l="1"/>
  <c r="B47" i="14" l="1"/>
  <c r="B48" i="14" l="1"/>
  <c r="B49" i="14" l="1"/>
  <c r="B50" i="14" l="1"/>
  <c r="B51" i="14" l="1"/>
  <c r="B52" i="14" l="1"/>
  <c r="B53" i="14" l="1"/>
  <c r="B54" i="14" l="1"/>
  <c r="B55" i="14" l="1"/>
  <c r="B56" i="14" l="1"/>
  <c r="B57" i="14" l="1"/>
  <c r="B58" i="14" l="1"/>
  <c r="B59" i="14" l="1"/>
  <c r="B60" i="14" l="1"/>
  <c r="B61" i="14" l="1"/>
  <c r="B62" i="14" l="1"/>
  <c r="B63" i="14" l="1"/>
  <c r="B64" i="14" l="1"/>
  <c r="B65" i="14" l="1"/>
  <c r="B66" i="14" l="1"/>
  <c r="B67" i="14" l="1"/>
  <c r="B68" i="14" l="1"/>
  <c r="B69" i="14" l="1"/>
  <c r="B70" i="14" l="1"/>
  <c r="B71" i="14" l="1"/>
  <c r="B72" i="14" l="1"/>
  <c r="B73" i="14" l="1"/>
  <c r="B74" i="14" l="1"/>
  <c r="B75" i="14" l="1"/>
  <c r="B76" i="14" l="1"/>
  <c r="B77" i="14" l="1"/>
  <c r="B78" i="14" l="1"/>
  <c r="B79" i="14" l="1"/>
  <c r="B80" i="14" l="1"/>
  <c r="B81" i="14" l="1"/>
  <c r="B82" i="14" l="1"/>
  <c r="B83" i="14" l="1"/>
  <c r="B84" i="14" l="1"/>
  <c r="B85" i="14" l="1"/>
  <c r="B86" i="14" l="1"/>
  <c r="B87" i="14" l="1"/>
  <c r="B88" i="14" l="1"/>
  <c r="B89" i="14" l="1"/>
  <c r="B90" i="14" l="1"/>
  <c r="B91" i="14" l="1"/>
  <c r="B92" i="14" l="1"/>
  <c r="B93" i="14" l="1"/>
  <c r="B94" i="14" l="1"/>
  <c r="B95" i="14" l="1"/>
  <c r="B96" i="14" l="1"/>
  <c r="B97" i="14" l="1"/>
  <c r="B98" i="14" l="1"/>
  <c r="B99" i="14" l="1"/>
  <c r="B100" i="14" l="1"/>
  <c r="B101" i="14" l="1"/>
</calcChain>
</file>

<file path=xl/sharedStrings.xml><?xml version="1.0" encoding="utf-8"?>
<sst xmlns="http://schemas.openxmlformats.org/spreadsheetml/2006/main" count="396" uniqueCount="240">
  <si>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</si>
  <si>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</si>
  <si>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</si>
  <si>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</si>
  <si>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</si>
  <si>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</si>
  <si>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</si>
  <si>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</si>
  <si>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</si>
  <si>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</si>
  <si>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</si>
  <si>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</si>
  <si>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</si>
  <si>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</si>
  <si>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</si>
  <si>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</si>
  <si>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</si>
  <si>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</si>
  <si>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</si>
  <si>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</si>
  <si>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</si>
  <si>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</si>
  <si>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</si>
  <si>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</si>
  <si>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</si>
  <si>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</si>
  <si>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</si>
  <si>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</si>
  <si>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</si>
  <si>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</si>
  <si>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</si>
  <si>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</si>
  <si>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</si>
  <si>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</si>
  <si>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</si>
  <si>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</si>
  <si>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</si>
  <si>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</si>
  <si>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</si>
  <si>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</si>
  <si>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</si>
  <si>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</si>
  <si>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</si>
  <si>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</si>
  <si>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</si>
  <si>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</si>
  <si>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UID</t>
    <phoneticPr fontId="1" type="noConversion"/>
  </si>
  <si>
    <t>stage_level</t>
    <phoneticPr fontId="1" type="noConversion"/>
  </si>
  <si>
    <t>boss_hp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</si>
  <si>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</si>
  <si>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</si>
  <si>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</si>
  <si>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</si>
  <si>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</si>
  <si>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</si>
  <si>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</si>
  <si>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</si>
  <si>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</si>
  <si>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</si>
  <si>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</si>
  <si>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</si>
  <si>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</si>
  <si>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</si>
  <si>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</si>
  <si>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</si>
  <si>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</si>
  <si>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</si>
  <si>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</si>
  <si>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</si>
  <si>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</si>
  <si>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</si>
  <si>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</si>
  <si>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</si>
  <si>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</si>
  <si>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</si>
  <si>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</si>
  <si>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</si>
  <si>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t>Increase</t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</si>
  <si>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</si>
  <si>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</si>
  <si>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</si>
  <si>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</si>
  <si>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</si>
  <si>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</si>
  <si>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</si>
  <si>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</si>
  <si>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</si>
  <si>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</si>
  <si>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</si>
  <si>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</si>
  <si>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</si>
  <si>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</si>
  <si>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</si>
  <si>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</si>
  <si>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</si>
  <si>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</si>
  <si>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</si>
  <si>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</si>
  <si>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</si>
  <si>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</si>
  <si>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</si>
  <si>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</si>
  <si>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</si>
  <si>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</si>
  <si>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</si>
  <si>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</si>
  <si>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</si>
  <si>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</si>
  <si>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</si>
  <si>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</si>
  <si>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</si>
  <si>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플레이어를 공격하지 않으며, 제한 시간이 존재 x
몬스터 처치 시 식량과 지식을 획득 [ 일반 몬스터 3개가 랜덤으로 등장 ]</t>
    <phoneticPr fontId="1" type="noConversion"/>
  </si>
  <si>
    <t>제한 시간 30초 안에 보스 처치 실패 시 플레이러를 공격한다.
각 스테이지의 보스는 일반 몬스터의 크기를 조금 키워서 랜덤으로 등장하며,
각 30층 마다 보스 목록에 있는 장수들이 등장
황건적_배원소, 장각, 정원지, 장량, 장보 / 동탁군_동탁, 여포, 왕윤, 이각, 화웅</t>
    <phoneticPr fontId="1" type="noConversion"/>
  </si>
  <si>
    <t>최대 레벨 100Lv이며, 일정 시간이 지날 때 마다 식량을 획득
식량을 소비하여 레벨 업이 가능</t>
    <phoneticPr fontId="1" type="noConversion"/>
  </si>
  <si>
    <t>최대레벨 10Lv이며, 현재 무기가 최대레벨이 될 시 다음 무기를 구입할 수 있다.</t>
    <phoneticPr fontId="1" type="noConversion"/>
  </si>
  <si>
    <t>보물 구매, 업그레이드를 통해 캐릭터에게 영구적으로 여러 이로운 버프 효과 제공</t>
    <phoneticPr fontId="1" type="noConversion"/>
  </si>
  <si>
    <t>최대 레벨 100Lv
몬스터를 처치해서 얻은 지식으로 레벨을 올릴 수 있다.</t>
    <phoneticPr fontId="1" type="noConversion"/>
  </si>
  <si>
    <t>최대 레벨 10Lv ※ 수색을 통하여 획득이 가능
가지고 있는 보물 발견 시 레벨 업하며, 최대 레벨 달성 후 발견 시 지식을 지급</t>
    <phoneticPr fontId="1" type="noConversion"/>
  </si>
  <si>
    <t>최대 7개까지 소지가 가능하며, 3시간마다 충전
지역에 따라 획득할 수 있는 보물이 다르다.
※ 성공 시 스폐셜 보물 획득 / ※ 실패 시 일정 지식을 지급 [ 수정 예정 ]
※ 수색 목록 : 하북, 청서, 중원, 강동, 관중, 형복, 형남, 파축</t>
    <phoneticPr fontId="1" type="noConversion"/>
  </si>
  <si>
    <t>플레이어가 처치한 보스를 30초 마다 스킬로 사용
보스들은 서로 쿨타임을 공유하며, 보스 공격력은 유저 공격력의 200% 만큼 공격</t>
    <phoneticPr fontId="1" type="noConversion"/>
  </si>
  <si>
    <t>캐릭터</t>
    <phoneticPr fontId="1" type="noConversion"/>
  </si>
  <si>
    <t>condition</t>
    <phoneticPr fontId="1" type="noConversion"/>
  </si>
  <si>
    <t>null</t>
    <phoneticPr fontId="1" type="noConversion"/>
  </si>
  <si>
    <t>wooden-sword</t>
    <phoneticPr fontId="1" type="noConversion"/>
  </si>
  <si>
    <t>wooden-stick</t>
    <phoneticPr fontId="1" type="noConversion"/>
  </si>
  <si>
    <t>rusty-sword</t>
    <phoneticPr fontId="1" type="noConversion"/>
  </si>
  <si>
    <t>dagger</t>
    <phoneticPr fontId="1" type="noConversion"/>
  </si>
  <si>
    <t>slicing-sword</t>
    <phoneticPr fontId="1" type="noConversion"/>
  </si>
  <si>
    <t>war-ax</t>
    <phoneticPr fontId="1" type="noConversion"/>
  </si>
  <si>
    <t>내용</t>
    <phoneticPr fontId="1" type="noConversion"/>
  </si>
  <si>
    <t>스킨 장착, 캐릭터 스텟 및 보물 효과 표시</t>
    <phoneticPr fontId="1" type="noConversion"/>
  </si>
  <si>
    <t>순서</t>
    <phoneticPr fontId="1" type="noConversion"/>
  </si>
  <si>
    <t>목적</t>
    <phoneticPr fontId="1" type="noConversion"/>
  </si>
  <si>
    <t>알파벳</t>
  </si>
  <si>
    <t>실제 숫자</t>
  </si>
  <si>
    <t>1A</t>
  </si>
  <si>
    <t>1B</t>
  </si>
  <si>
    <t>100만</t>
  </si>
  <si>
    <t>1C</t>
  </si>
  <si>
    <t>10억</t>
  </si>
  <si>
    <t>1D</t>
  </si>
  <si>
    <t>1조</t>
  </si>
  <si>
    <t>1E</t>
  </si>
  <si>
    <t>1000조</t>
  </si>
  <si>
    <t>1F</t>
  </si>
  <si>
    <t>100경</t>
  </si>
  <si>
    <t>1G</t>
  </si>
  <si>
    <t>10해</t>
  </si>
  <si>
    <t>1H</t>
  </si>
  <si>
    <t>1자</t>
  </si>
  <si>
    <t>1I</t>
  </si>
  <si>
    <t>1000자</t>
  </si>
  <si>
    <t>1J</t>
  </si>
  <si>
    <t>100양</t>
  </si>
  <si>
    <t>1K</t>
  </si>
  <si>
    <t>10구</t>
  </si>
  <si>
    <t>1L</t>
  </si>
  <si>
    <t>1간</t>
  </si>
  <si>
    <t>1M</t>
  </si>
  <si>
    <t>1000간</t>
  </si>
  <si>
    <t>1N</t>
  </si>
  <si>
    <t>100정</t>
  </si>
  <si>
    <t>1O</t>
  </si>
  <si>
    <t>10재</t>
  </si>
  <si>
    <t>1P</t>
  </si>
  <si>
    <t>1극</t>
  </si>
  <si>
    <t>1Q</t>
  </si>
  <si>
    <t>1000극</t>
  </si>
  <si>
    <t>1R</t>
  </si>
  <si>
    <t>100항하사</t>
  </si>
  <si>
    <t>1S</t>
  </si>
  <si>
    <t>10아승기</t>
  </si>
  <si>
    <t>1T</t>
  </si>
  <si>
    <t>1나유타</t>
  </si>
  <si>
    <t>1U</t>
  </si>
  <si>
    <t>1000나유타</t>
  </si>
  <si>
    <t>1V</t>
  </si>
  <si>
    <t>100불가사의</t>
  </si>
  <si>
    <t>1W</t>
  </si>
  <si>
    <t>10무량대수</t>
  </si>
  <si>
    <t>1X</t>
  </si>
  <si>
    <t>1만 무량대수</t>
  </si>
  <si>
    <t>1Y</t>
  </si>
  <si>
    <t>1000만 무량대수</t>
  </si>
  <si>
    <t>1Z</t>
  </si>
  <si>
    <t>100억 무량대수</t>
  </si>
  <si>
    <t>1AA</t>
  </si>
  <si>
    <t>10조 무량대수</t>
  </si>
  <si>
    <t>max</t>
    <phoneticPr fontId="1" type="noConversion"/>
  </si>
  <si>
    <r>
      <t>163840</t>
    </r>
    <r>
      <rPr>
        <sz val="11"/>
        <color theme="1"/>
        <rFont val="Arial"/>
        <family val="2"/>
      </rPr>
      <t>‬</t>
    </r>
    <phoneticPr fontId="1" type="noConversion"/>
  </si>
  <si>
    <t>Training_1</t>
    <phoneticPr fontId="1" type="noConversion"/>
  </si>
  <si>
    <t>마당쓸기</t>
    <phoneticPr fontId="1" type="noConversion"/>
  </si>
  <si>
    <t>leveled</t>
    <phoneticPr fontId="1" type="noConversion"/>
  </si>
  <si>
    <t>first_Price</t>
    <phoneticPr fontId="1" type="noConversion"/>
  </si>
  <si>
    <t>Training_2</t>
  </si>
  <si>
    <t>Training_3</t>
  </si>
  <si>
    <t>Training_4</t>
  </si>
  <si>
    <t>Training_5</t>
  </si>
  <si>
    <t>무기고 정리</t>
    <phoneticPr fontId="1" type="noConversion"/>
  </si>
  <si>
    <t>토끼 사냥</t>
    <phoneticPr fontId="1" type="noConversion"/>
  </si>
  <si>
    <t>전투 훈련</t>
    <phoneticPr fontId="1" type="noConversion"/>
  </si>
  <si>
    <t>맹수 사냥</t>
    <phoneticPr fontId="1" type="noConversion"/>
  </si>
  <si>
    <t>Time</t>
    <phoneticPr fontId="1" type="noConversion"/>
  </si>
  <si>
    <t>max_Price</t>
    <phoneticPr fontId="1" type="noConversion"/>
  </si>
  <si>
    <t>Notation</t>
    <phoneticPr fontId="1" type="noConversion"/>
  </si>
  <si>
    <t>14.6A</t>
    <phoneticPr fontId="1" type="noConversion"/>
  </si>
  <si>
    <t>255.0A</t>
    <phoneticPr fontId="1" type="noConversion"/>
  </si>
  <si>
    <t>4.1B</t>
    <phoneticPr fontId="1" type="noConversion"/>
  </si>
  <si>
    <t>122.4B</t>
    <phoneticPr fontId="1" type="noConversion"/>
  </si>
  <si>
    <t>전투에서 얻은 식량을 소모하여 식량을 획득
일정 시간 간격으로 식량을 획득</t>
    <phoneticPr fontId="1" type="noConversion"/>
  </si>
  <si>
    <t>식량을 소모하여 더 많은 식량과 성장의 도움</t>
    <phoneticPr fontId="1" type="noConversion"/>
  </si>
  <si>
    <t>시스템</t>
    <phoneticPr fontId="1" type="noConversion"/>
  </si>
  <si>
    <t>적을 처치하면서 앞으로 전진</t>
    <phoneticPr fontId="1" type="noConversion"/>
  </si>
  <si>
    <t>보스</t>
    <phoneticPr fontId="1" type="noConversion"/>
  </si>
  <si>
    <t>그 층의 일반 몬스터 5배</t>
    <phoneticPr fontId="1" type="noConversion"/>
  </si>
  <si>
    <t>보스 체력</t>
    <phoneticPr fontId="1" type="noConversion"/>
  </si>
  <si>
    <t>기타</t>
    <phoneticPr fontId="1" type="noConversion"/>
  </si>
  <si>
    <t>hp</t>
    <phoneticPr fontId="1" type="noConversion"/>
  </si>
  <si>
    <t>knowledge</t>
    <phoneticPr fontId="1" type="noConversion"/>
  </si>
  <si>
    <t>Price</t>
    <phoneticPr fontId="1" type="noConversion"/>
  </si>
  <si>
    <t>Last_Price</t>
    <phoneticPr fontId="1" type="noConversion"/>
  </si>
  <si>
    <t>afk_max</t>
    <phoneticPr fontId="1" type="noConversion"/>
  </si>
  <si>
    <t>Price2</t>
    <phoneticPr fontId="1" type="noConversion"/>
  </si>
  <si>
    <t>Price3</t>
    <phoneticPr fontId="1" type="noConversion"/>
  </si>
  <si>
    <t>Price4</t>
    <phoneticPr fontId="1" type="noConversion"/>
  </si>
  <si>
    <t>Price5</t>
    <phoneticPr fontId="1" type="noConversion"/>
  </si>
  <si>
    <t>Price6</t>
    <phoneticPr fontId="1" type="noConversion"/>
  </si>
  <si>
    <t>Price7</t>
    <phoneticPr fontId="1" type="noConversion"/>
  </si>
  <si>
    <t>Price8</t>
    <phoneticPr fontId="1" type="noConversion"/>
  </si>
  <si>
    <t>Price9</t>
    <phoneticPr fontId="1" type="noConversion"/>
  </si>
  <si>
    <t xml:space="preserve"> </t>
    <phoneticPr fontId="1" type="noConversion"/>
  </si>
  <si>
    <t>식량 소모 및 캐릭터의 성장</t>
    <phoneticPr fontId="1" type="noConversion"/>
  </si>
  <si>
    <t>수정 및 변경 예정</t>
    <phoneticPr fontId="1" type="noConversion"/>
  </si>
  <si>
    <t>각 30층</t>
    <phoneticPr fontId="1" type="noConversion"/>
  </si>
  <si>
    <t>그 층의 일반 몬스터 7배</t>
    <phoneticPr fontId="1" type="noConversion"/>
  </si>
  <si>
    <r>
      <t>전 단계의 무기를</t>
    </r>
    <r>
      <rPr>
        <b/>
        <u/>
        <sz val="11"/>
        <color theme="1"/>
        <rFont val="맑은 고딕"/>
        <family val="3"/>
        <charset val="129"/>
        <scheme val="minor"/>
      </rPr>
      <t xml:space="preserve"> 10Lv를 찍어야</t>
    </r>
    <r>
      <rPr>
        <sz val="11"/>
        <color theme="1"/>
        <rFont val="맑은 고딕"/>
        <family val="2"/>
        <charset val="129"/>
        <scheme val="minor"/>
      </rPr>
      <t xml:space="preserve"> 다음 무기를 구입이 가능
무기 공격력의 증가량은 </t>
    </r>
    <r>
      <rPr>
        <b/>
        <u/>
        <sz val="11"/>
        <color theme="1"/>
        <rFont val="맑은 고딕"/>
        <family val="3"/>
        <charset val="129"/>
        <scheme val="minor"/>
      </rPr>
      <t>10를 기준으로 4배씩 증가</t>
    </r>
    <r>
      <rPr>
        <sz val="11"/>
        <color theme="1"/>
        <rFont val="맑은 고딕"/>
        <family val="2"/>
        <charset val="129"/>
        <scheme val="minor"/>
      </rPr>
      <t xml:space="preserve">
※ 1단계 - 10 / 2단계 - 40 / 3단계 - 160
무기의 가격은 </t>
    </r>
    <r>
      <rPr>
        <b/>
        <sz val="11"/>
        <color theme="1"/>
        <rFont val="맑은 고딕"/>
        <family val="3"/>
        <charset val="129"/>
        <scheme val="minor"/>
      </rPr>
      <t>150으로 시작</t>
    </r>
    <r>
      <rPr>
        <sz val="11"/>
        <color theme="1"/>
        <rFont val="맑은 고딕"/>
        <family val="2"/>
        <charset val="129"/>
        <scheme val="minor"/>
      </rPr>
      <t xml:space="preserve">하며, 무기의 마지막 가격에서
</t>
    </r>
    <r>
      <rPr>
        <b/>
        <u/>
        <sz val="11"/>
        <color theme="1"/>
        <rFont val="맑은 고딕"/>
        <family val="3"/>
        <charset val="129"/>
        <scheme val="minor"/>
      </rPr>
      <t>1.2 곱한 값</t>
    </r>
    <r>
      <rPr>
        <sz val="11"/>
        <color theme="1"/>
        <rFont val="맑은 고딕"/>
        <family val="2"/>
        <charset val="129"/>
        <scheme val="minor"/>
      </rPr>
      <t>을 다음 무기의 값으로 지정 
※ 1단계 MAX - 550 / 2단계 1LV - 660
[ 각 무기의 최대 레벨은 10Lv ]</t>
    </r>
    <phoneticPr fontId="1" type="noConversion"/>
  </si>
  <si>
    <r>
      <t xml:space="preserve">각 훈련마다 얻는 시간이 다르며, "fIrst_Price" 값에서 1.12배 씩 증가한다. [ 앞에 소수점은 반 올림 ]
처음 증가하는 식량의 </t>
    </r>
    <r>
      <rPr>
        <b/>
        <u/>
        <sz val="11"/>
        <color theme="1"/>
        <rFont val="맑은 고딕"/>
        <family val="3"/>
        <charset val="129"/>
        <scheme val="minor"/>
      </rPr>
      <t>"increase"값은 2배 증가</t>
    </r>
    <r>
      <rPr>
        <sz val="11"/>
        <color theme="1"/>
        <rFont val="맑은 고딕"/>
        <family val="2"/>
        <charset val="129"/>
        <scheme val="minor"/>
      </rPr>
      <t xml:space="preserve">
 ※ 1 - 12증가 / 2 ~ 100 - 6증가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</si>
  <si>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전투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레벨업 (식량 소비)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훈련 활성화(식량 획득)</t>
    </r>
    <phoneticPr fontId="1" type="noConversion"/>
  </si>
  <si>
    <r>
      <t xml:space="preserve">한 스테이지에 </t>
    </r>
    <r>
      <rPr>
        <b/>
        <sz val="11"/>
        <color theme="1"/>
        <rFont val="맑은 고딕"/>
        <family val="3"/>
        <charset val="129"/>
        <scheme val="minor"/>
      </rPr>
      <t>10명의 병사, 1명의 장군</t>
    </r>
    <r>
      <rPr>
        <sz val="11"/>
        <color theme="1"/>
        <rFont val="맑은 고딕"/>
        <family val="2"/>
        <charset val="129"/>
        <scheme val="minor"/>
      </rPr>
      <t xml:space="preserve">이 존재
모두 처치 할 시 다음 스테이지로 이동
몬스터들은 1층의 병사를 기준으로 1.15배씩 HP 증가
</t>
    </r>
    <r>
      <rPr>
        <b/>
        <u/>
        <sz val="11"/>
        <color theme="1"/>
        <rFont val="맑은 고딕"/>
        <family val="3"/>
        <charset val="129"/>
        <scheme val="minor"/>
      </rPr>
      <t>※식량</t>
    </r>
    <r>
      <rPr>
        <sz val="11"/>
        <color theme="1"/>
        <rFont val="맑은 고딕"/>
        <family val="2"/>
        <charset val="129"/>
        <scheme val="minor"/>
      </rPr>
      <t xml:space="preserve"> - 모든 적에게 획득 </t>
    </r>
    <r>
      <rPr>
        <b/>
        <u/>
        <sz val="11"/>
        <color theme="1"/>
        <rFont val="맑은 고딕"/>
        <family val="3"/>
        <charset val="129"/>
        <scheme val="minor"/>
      </rPr>
      <t>※지식</t>
    </r>
    <r>
      <rPr>
        <sz val="11"/>
        <color theme="1"/>
        <rFont val="맑은 고딕"/>
        <family val="2"/>
        <charset val="129"/>
        <scheme val="minor"/>
      </rPr>
      <t xml:space="preserve"> - 보스한테 획득</t>
    </r>
    <phoneticPr fontId="1" type="noConversion"/>
  </si>
  <si>
    <t>이름 있는 
장수 등장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</si>
</sst>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u/>
      <sz val="18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medium">
        <color rgb="FF383B40"/>
      </right>
      <top style="medium">
        <color rgb="FF383B40"/>
      </top>
      <bottom style="medium">
        <color rgb="FF383B4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6" borderId="1" xfId="0" applyNumberFormat="1" applyFill="1" applyBorder="1" applyAlignment="1">
      <alignment horizontal="center" vertical="center"/>
    </xf>
    <xf numFmtId="9" fontId="0" fillId="6" borderId="1" xfId="0" applyNumberFormat="1" applyFill="1" applyBorder="1">
      <alignment vertical="center"/>
    </xf>
    <xf numFmtId="176" fontId="0" fillId="6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4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0" borderId="1" xfId="0" applyFill="1" applyBorder="1">
      <alignment vertical="center"/>
    </xf>
    <xf numFmtId="9" fontId="0" fillId="9" borderId="1" xfId="0" applyNumberFormat="1" applyFill="1" applyBorder="1">
      <alignment vertical="center"/>
    </xf>
    <xf numFmtId="9" fontId="0" fillId="13" borderId="1" xfId="0" applyNumberFormat="1" applyFill="1" applyBorder="1">
      <alignment vertical="center"/>
    </xf>
    <xf numFmtId="9" fontId="0" fillId="14" borderId="1" xfId="0" applyNumberFormat="1" applyFill="1" applyBorder="1">
      <alignment vertical="center"/>
    </xf>
    <xf numFmtId="9" fontId="0" fillId="10" borderId="1" xfId="0" applyNumberForma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26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30" xfId="0" applyBorder="1">
      <alignment vertical="center"/>
    </xf>
    <xf numFmtId="0" fontId="0" fillId="2" borderId="3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9" xfId="0" applyFill="1" applyBorder="1" applyAlignment="1">
      <alignment vertical="center"/>
    </xf>
    <xf numFmtId="0" fontId="0" fillId="0" borderId="28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12" borderId="32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right" vertical="center" wrapText="1"/>
    </xf>
    <xf numFmtId="0" fontId="10" fillId="12" borderId="32" xfId="0" applyFont="1" applyFill="1" applyBorder="1" applyAlignment="1">
      <alignment horizontal="right" vertical="center" wrapText="1"/>
    </xf>
    <xf numFmtId="0" fontId="2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right" vertical="center"/>
    </xf>
    <xf numFmtId="0" fontId="0" fillId="2" borderId="31" xfId="0" applyFill="1" applyBorder="1" applyAlignment="1">
      <alignment vertical="center"/>
    </xf>
    <xf numFmtId="0" fontId="2" fillId="5" borderId="3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0" fillId="2" borderId="8" xfId="0" quotePrefix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left" vertical="center" wrapText="1"/>
    </xf>
    <xf numFmtId="0" fontId="0" fillId="2" borderId="18" xfId="0" quotePrefix="1" applyFill="1" applyBorder="1" applyAlignment="1">
      <alignment horizontal="left" vertical="center" wrapText="1"/>
    </xf>
    <xf numFmtId="0" fontId="0" fillId="2" borderId="3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9"/>
  <sheetViews>
    <sheetView topLeftCell="A4" zoomScale="70" zoomScaleNormal="70" workbookViewId="0">
      <selection activeCell="E31" sqref="E31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9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6.5" customHeight="1" x14ac:dyDescent="0.3">
      <c r="A2" s="4"/>
      <c r="B2" s="126" t="s">
        <v>36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16.5" customHeight="1" x14ac:dyDescent="0.3">
      <c r="A3" s="4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1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7.25" customHeight="1" thickBot="1" x14ac:dyDescent="0.35">
      <c r="A4" s="4"/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3">
      <c r="A5" s="4"/>
      <c r="B5" s="19"/>
      <c r="C5" s="19"/>
      <c r="D5" s="19"/>
      <c r="E5" s="19"/>
      <c r="F5" s="19"/>
      <c r="G5" s="19"/>
      <c r="H5" s="1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7.25" thickBot="1" x14ac:dyDescent="0.35">
      <c r="A6" s="4"/>
      <c r="B6" s="19"/>
      <c r="C6" s="19"/>
      <c r="D6" s="19"/>
      <c r="E6" s="19"/>
      <c r="F6" s="19"/>
      <c r="G6" s="19"/>
      <c r="H6" s="1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3">
      <c r="A7" s="4"/>
      <c r="B7" s="135" t="s">
        <v>35</v>
      </c>
      <c r="C7" s="13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7.25" thickBot="1" x14ac:dyDescent="0.35">
      <c r="A8" s="4"/>
      <c r="B8" s="137"/>
      <c r="C8" s="13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3">
      <c r="A9" s="4"/>
      <c r="B9" s="2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6.5" customHeight="1" x14ac:dyDescent="0.3">
      <c r="A10" s="4"/>
      <c r="B10" s="21"/>
      <c r="C10" s="4"/>
      <c r="D10" s="4"/>
      <c r="E10" s="4"/>
      <c r="F10" s="4"/>
      <c r="G10" s="4"/>
      <c r="H10" s="4"/>
      <c r="I10" s="4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6.5" customHeight="1" x14ac:dyDescent="0.3">
      <c r="A11" s="4"/>
      <c r="B11" s="21"/>
      <c r="C11" s="4"/>
      <c r="D11" s="4"/>
      <c r="E11" s="4"/>
      <c r="F11" s="4"/>
      <c r="G11" s="4"/>
      <c r="H11" s="4"/>
      <c r="I11" s="4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7.25" customHeight="1" thickBot="1" x14ac:dyDescent="0.35">
      <c r="A12" s="4"/>
      <c r="B12" s="21"/>
      <c r="C12" s="4"/>
      <c r="D12" s="4"/>
      <c r="E12" s="4"/>
      <c r="F12" s="4"/>
      <c r="G12" s="4"/>
      <c r="H12" s="4"/>
      <c r="I12" s="4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x14ac:dyDescent="0.3">
      <c r="A13" s="4"/>
      <c r="B13" s="21"/>
      <c r="C13" s="22"/>
      <c r="D13" s="135" t="s">
        <v>37</v>
      </c>
      <c r="E13" s="136"/>
      <c r="F13" s="23"/>
      <c r="G13" s="24"/>
      <c r="H13" s="139" t="s">
        <v>39</v>
      </c>
      <c r="I13" s="140"/>
      <c r="J13" s="143" t="s">
        <v>111</v>
      </c>
      <c r="K13" s="144"/>
      <c r="L13" s="144"/>
      <c r="M13" s="144"/>
      <c r="N13" s="144"/>
      <c r="O13" s="144"/>
      <c r="P13" s="14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7.25" thickBot="1" x14ac:dyDescent="0.35">
      <c r="A14" s="4"/>
      <c r="B14" s="4"/>
      <c r="C14" s="25"/>
      <c r="D14" s="137"/>
      <c r="E14" s="138"/>
      <c r="F14" s="26"/>
      <c r="G14" s="4"/>
      <c r="H14" s="141"/>
      <c r="I14" s="142"/>
      <c r="J14" s="146"/>
      <c r="K14" s="147"/>
      <c r="L14" s="147"/>
      <c r="M14" s="147"/>
      <c r="N14" s="147"/>
      <c r="O14" s="147"/>
      <c r="P14" s="148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6.5" customHeight="1" thickBot="1" x14ac:dyDescent="0.35">
      <c r="A15" s="4"/>
      <c r="B15" s="4"/>
      <c r="C15" s="60"/>
      <c r="D15" s="4"/>
      <c r="E15" s="4"/>
      <c r="F15" s="4"/>
      <c r="G15" s="60"/>
      <c r="H15" s="4"/>
      <c r="I15" s="61"/>
      <c r="J15" s="4"/>
      <c r="K15" s="4"/>
      <c r="L15" s="4"/>
      <c r="M15" s="4"/>
      <c r="N15" s="4"/>
      <c r="O15" s="4"/>
      <c r="P15" s="4"/>
      <c r="Q15" s="4"/>
      <c r="R15" s="4"/>
      <c r="S15" s="4"/>
      <c r="T15" s="32"/>
      <c r="U15" s="32"/>
      <c r="V15" s="32"/>
      <c r="W15" s="32"/>
      <c r="X15" s="32"/>
      <c r="Y15" s="32"/>
      <c r="Z15" s="3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x14ac:dyDescent="0.3">
      <c r="A16" s="4"/>
      <c r="B16" s="4"/>
      <c r="C16" s="60"/>
      <c r="D16" s="4"/>
      <c r="E16" s="4"/>
      <c r="F16" s="4"/>
      <c r="G16" s="60"/>
      <c r="H16" s="4"/>
      <c r="I16" s="59"/>
      <c r="J16" s="153" t="s">
        <v>120</v>
      </c>
      <c r="K16" s="154"/>
      <c r="L16" s="101" t="s">
        <v>130</v>
      </c>
      <c r="M16" s="102"/>
      <c r="N16" s="102"/>
      <c r="O16" s="102"/>
      <c r="P16" s="102"/>
      <c r="Q16" s="102"/>
      <c r="R16" s="103"/>
      <c r="S16" s="4"/>
      <c r="T16" s="32"/>
      <c r="U16" s="32"/>
      <c r="V16" s="32"/>
      <c r="W16" s="32"/>
      <c r="X16" s="32"/>
      <c r="Y16" s="32"/>
      <c r="Z16" s="32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7.25" thickBot="1" x14ac:dyDescent="0.35">
      <c r="A17" s="4"/>
      <c r="B17" s="21"/>
      <c r="C17" s="4"/>
      <c r="D17" s="4"/>
      <c r="E17" s="4"/>
      <c r="F17" s="21"/>
      <c r="G17" s="4"/>
      <c r="H17" s="4"/>
      <c r="I17" s="4"/>
      <c r="J17" s="155"/>
      <c r="K17" s="156"/>
      <c r="L17" s="104"/>
      <c r="M17" s="105"/>
      <c r="N17" s="105"/>
      <c r="O17" s="105"/>
      <c r="P17" s="105"/>
      <c r="Q17" s="105"/>
      <c r="R17" s="106"/>
      <c r="S17" s="32"/>
      <c r="T17" s="32"/>
      <c r="U17" s="32"/>
      <c r="V17" s="32"/>
      <c r="W17" s="32"/>
      <c r="X17" s="32"/>
      <c r="Y17" s="32"/>
      <c r="Z17" s="32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7.25" thickBot="1" x14ac:dyDescent="0.35">
      <c r="A18" s="4"/>
      <c r="B18" s="21"/>
      <c r="C18" s="4"/>
      <c r="D18" s="4"/>
      <c r="E18" s="4"/>
      <c r="F18" s="21"/>
      <c r="G18" s="4"/>
      <c r="H18" s="4"/>
      <c r="I18" s="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3">
      <c r="A19" s="4"/>
      <c r="B19" s="21"/>
      <c r="C19" s="4"/>
      <c r="D19" s="4"/>
      <c r="E19" s="4"/>
      <c r="F19" s="4"/>
      <c r="G19" s="66"/>
      <c r="H19" s="139" t="s">
        <v>38</v>
      </c>
      <c r="I19" s="149"/>
      <c r="J19" s="157" t="s">
        <v>112</v>
      </c>
      <c r="K19" s="158"/>
      <c r="L19" s="158"/>
      <c r="M19" s="158"/>
      <c r="N19" s="158"/>
      <c r="O19" s="158"/>
      <c r="P19" s="159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3">
      <c r="A20" s="4"/>
      <c r="B20" s="21"/>
      <c r="C20" s="4"/>
      <c r="D20" s="4"/>
      <c r="E20" s="4"/>
      <c r="F20" s="4"/>
      <c r="G20" s="27"/>
      <c r="H20" s="150"/>
      <c r="I20" s="151"/>
      <c r="J20" s="160"/>
      <c r="K20" s="161"/>
      <c r="L20" s="161"/>
      <c r="M20" s="161"/>
      <c r="N20" s="161"/>
      <c r="O20" s="161"/>
      <c r="P20" s="16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3">
      <c r="A21" s="4"/>
      <c r="B21" s="21"/>
      <c r="C21" s="4"/>
      <c r="D21" s="4"/>
      <c r="E21" s="4"/>
      <c r="F21" s="4"/>
      <c r="G21" s="4"/>
      <c r="H21" s="150"/>
      <c r="I21" s="151"/>
      <c r="J21" s="160"/>
      <c r="K21" s="161"/>
      <c r="L21" s="161"/>
      <c r="M21" s="161"/>
      <c r="N21" s="161"/>
      <c r="O21" s="161"/>
      <c r="P21" s="16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7.25" thickBot="1" x14ac:dyDescent="0.35">
      <c r="A22" s="4"/>
      <c r="B22" s="21"/>
      <c r="C22" s="4"/>
      <c r="D22" s="4"/>
      <c r="E22" s="4"/>
      <c r="F22" s="4"/>
      <c r="G22" s="4"/>
      <c r="H22" s="141"/>
      <c r="I22" s="152"/>
      <c r="J22" s="163"/>
      <c r="K22" s="164"/>
      <c r="L22" s="164"/>
      <c r="M22" s="164"/>
      <c r="N22" s="164"/>
      <c r="O22" s="164"/>
      <c r="P22" s="165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6.5" customHeight="1" x14ac:dyDescent="0.3">
      <c r="A23" s="4"/>
      <c r="B23" s="4"/>
      <c r="C23" s="60"/>
      <c r="D23" s="4"/>
      <c r="E23" s="4"/>
      <c r="F23" s="4"/>
      <c r="G23" s="4"/>
      <c r="H23" s="4"/>
      <c r="I23" s="4"/>
      <c r="J23" s="4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6.5" customHeight="1" x14ac:dyDescent="0.3">
      <c r="A24" s="4"/>
      <c r="B24" s="4"/>
      <c r="C24" s="60"/>
      <c r="D24" s="4"/>
      <c r="E24" s="4"/>
      <c r="F24" s="4"/>
      <c r="G24" s="4"/>
      <c r="H24" s="4"/>
      <c r="I24" s="4"/>
      <c r="J24" s="4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7.25" customHeight="1" x14ac:dyDescent="0.3">
      <c r="A25" s="4"/>
      <c r="B25" s="4"/>
      <c r="C25" s="60"/>
      <c r="D25" s="4"/>
      <c r="E25" s="4"/>
      <c r="F25" s="4"/>
      <c r="G25" s="4"/>
      <c r="H25" s="4"/>
      <c r="I25" s="4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6.5" customHeight="1" thickBot="1" x14ac:dyDescent="0.35">
      <c r="A26" s="4"/>
      <c r="B26" s="4"/>
      <c r="C26" s="60"/>
      <c r="D26" s="4"/>
      <c r="E26" s="4"/>
      <c r="F26" s="4"/>
      <c r="G26" s="4"/>
      <c r="H26" s="4"/>
      <c r="I26" s="4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7.25" customHeight="1" x14ac:dyDescent="0.3">
      <c r="A27" s="4"/>
      <c r="B27" s="4"/>
      <c r="C27" s="22"/>
      <c r="D27" s="94" t="s">
        <v>40</v>
      </c>
      <c r="E27" s="95"/>
      <c r="F27" s="23"/>
      <c r="G27" s="24"/>
      <c r="H27" s="107" t="s">
        <v>41</v>
      </c>
      <c r="I27" s="108"/>
      <c r="J27" s="117" t="s">
        <v>113</v>
      </c>
      <c r="K27" s="118"/>
      <c r="L27" s="118"/>
      <c r="M27" s="118"/>
      <c r="N27" s="118"/>
      <c r="O27" s="118"/>
      <c r="P27" s="119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6.5" customHeight="1" thickBot="1" x14ac:dyDescent="0.35">
      <c r="A28" s="4"/>
      <c r="B28" s="4"/>
      <c r="C28" s="28"/>
      <c r="D28" s="96"/>
      <c r="E28" s="97"/>
      <c r="F28" s="26"/>
      <c r="G28" s="4"/>
      <c r="H28" s="109"/>
      <c r="I28" s="110"/>
      <c r="J28" s="123"/>
      <c r="K28" s="124"/>
      <c r="L28" s="124"/>
      <c r="M28" s="124"/>
      <c r="N28" s="124"/>
      <c r="O28" s="124"/>
      <c r="P28" s="12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6.5" customHeight="1" x14ac:dyDescent="0.3">
      <c r="A29" s="4"/>
      <c r="B29" s="4"/>
      <c r="C29" s="4"/>
      <c r="D29" s="4"/>
      <c r="E29" s="4"/>
      <c r="F29" s="21"/>
      <c r="G29" s="4"/>
      <c r="H29" s="4"/>
      <c r="I29" s="4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7.25" customHeight="1" x14ac:dyDescent="0.3">
      <c r="A30" s="4"/>
      <c r="B30" s="4"/>
      <c r="C30" s="4"/>
      <c r="D30" s="4"/>
      <c r="E30" s="4"/>
      <c r="F30" s="21"/>
      <c r="G30" s="4"/>
      <c r="H30" s="4"/>
      <c r="I30" s="4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6.5" customHeight="1" thickBot="1" x14ac:dyDescent="0.35">
      <c r="A31" s="4"/>
      <c r="B31" s="4"/>
      <c r="C31" s="4"/>
      <c r="D31" s="4"/>
      <c r="E31" s="4"/>
      <c r="F31" s="21"/>
      <c r="G31" s="4"/>
      <c r="H31" s="4"/>
      <c r="I31" s="4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3">
      <c r="A32" s="4"/>
      <c r="B32" s="4"/>
      <c r="C32" s="4"/>
      <c r="D32" s="4"/>
      <c r="E32" s="4"/>
      <c r="F32" s="21"/>
      <c r="G32" s="21"/>
      <c r="H32" s="107" t="s">
        <v>42</v>
      </c>
      <c r="I32" s="108"/>
      <c r="J32" s="101" t="s">
        <v>114</v>
      </c>
      <c r="K32" s="102"/>
      <c r="L32" s="102"/>
      <c r="M32" s="102"/>
      <c r="N32" s="102"/>
      <c r="O32" s="102"/>
      <c r="P32" s="103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7.25" thickBot="1" x14ac:dyDescent="0.35">
      <c r="A33" s="4"/>
      <c r="B33" s="4"/>
      <c r="C33" s="4"/>
      <c r="D33" s="4"/>
      <c r="E33" s="4"/>
      <c r="F33" s="21"/>
      <c r="G33" s="28"/>
      <c r="H33" s="109"/>
      <c r="I33" s="110"/>
      <c r="J33" s="104"/>
      <c r="K33" s="105"/>
      <c r="L33" s="105"/>
      <c r="M33" s="105"/>
      <c r="N33" s="105"/>
      <c r="O33" s="105"/>
      <c r="P33" s="106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3">
      <c r="A34" s="4"/>
      <c r="B34" s="4"/>
      <c r="C34" s="4"/>
      <c r="D34" s="4"/>
      <c r="E34" s="4"/>
      <c r="F34" s="21"/>
      <c r="G34" s="4"/>
      <c r="H34" s="4"/>
      <c r="I34" s="4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3">
      <c r="A35" s="4"/>
      <c r="B35" s="4"/>
      <c r="C35" s="4"/>
      <c r="D35" s="4"/>
      <c r="E35" s="4"/>
      <c r="F35" s="21"/>
      <c r="G35" s="4"/>
      <c r="H35" s="4"/>
      <c r="I35" s="4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7.25" thickBot="1" x14ac:dyDescent="0.35">
      <c r="A36" s="4"/>
      <c r="B36" s="4"/>
      <c r="C36" s="4"/>
      <c r="D36" s="4"/>
      <c r="E36" s="4"/>
      <c r="F36" s="21"/>
      <c r="G36" s="4"/>
      <c r="H36" s="4"/>
      <c r="I36" s="4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3">
      <c r="A37" s="4"/>
      <c r="B37" s="4"/>
      <c r="C37" s="4"/>
      <c r="D37" s="4"/>
      <c r="E37" s="4"/>
      <c r="F37" s="21"/>
      <c r="G37" s="21"/>
      <c r="H37" s="107" t="s">
        <v>43</v>
      </c>
      <c r="I37" s="108"/>
      <c r="J37" s="101" t="s">
        <v>115</v>
      </c>
      <c r="K37" s="102"/>
      <c r="L37" s="102"/>
      <c r="M37" s="102"/>
      <c r="N37" s="102"/>
      <c r="O37" s="102"/>
      <c r="P37" s="103"/>
      <c r="Q37" s="32"/>
      <c r="R37" s="32"/>
      <c r="S37" s="3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7.25" thickBot="1" x14ac:dyDescent="0.35">
      <c r="A38" s="4"/>
      <c r="B38" s="4"/>
      <c r="C38" s="4"/>
      <c r="D38" s="4"/>
      <c r="E38" s="4"/>
      <c r="F38" s="21"/>
      <c r="G38" s="28"/>
      <c r="H38" s="109"/>
      <c r="I38" s="110"/>
      <c r="J38" s="104"/>
      <c r="K38" s="105"/>
      <c r="L38" s="105"/>
      <c r="M38" s="105"/>
      <c r="N38" s="105"/>
      <c r="O38" s="105"/>
      <c r="P38" s="10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7.25" thickBot="1" x14ac:dyDescent="0.35">
      <c r="A39" s="4"/>
      <c r="B39" s="4"/>
      <c r="C39" s="4"/>
      <c r="D39" s="4"/>
      <c r="E39" s="4"/>
      <c r="F39" s="21"/>
      <c r="G39" s="4"/>
      <c r="H39" s="4"/>
      <c r="I39" s="61"/>
      <c r="J39" s="3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3">
      <c r="A40" s="4"/>
      <c r="B40" s="4"/>
      <c r="C40" s="4"/>
      <c r="D40" s="4"/>
      <c r="E40" s="4"/>
      <c r="F40" s="4"/>
      <c r="G40" s="60"/>
      <c r="H40" s="4"/>
      <c r="I40" s="59"/>
      <c r="J40" s="111" t="s">
        <v>3</v>
      </c>
      <c r="K40" s="112"/>
      <c r="L40" s="117" t="s">
        <v>116</v>
      </c>
      <c r="M40" s="118"/>
      <c r="N40" s="118"/>
      <c r="O40" s="118"/>
      <c r="P40" s="118"/>
      <c r="Q40" s="118"/>
      <c r="R40" s="119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7.25" thickBot="1" x14ac:dyDescent="0.35">
      <c r="A41" s="4"/>
      <c r="B41" s="4"/>
      <c r="C41" s="4"/>
      <c r="D41" s="4"/>
      <c r="E41" s="4"/>
      <c r="F41" s="4"/>
      <c r="G41" s="60"/>
      <c r="H41" s="4"/>
      <c r="I41" s="62"/>
      <c r="J41" s="113"/>
      <c r="K41" s="114"/>
      <c r="L41" s="123"/>
      <c r="M41" s="124"/>
      <c r="N41" s="124"/>
      <c r="O41" s="124"/>
      <c r="P41" s="124"/>
      <c r="Q41" s="124"/>
      <c r="R41" s="125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7.25" thickBot="1" x14ac:dyDescent="0.35">
      <c r="A42" s="4"/>
      <c r="B42" s="4"/>
      <c r="C42" s="4"/>
      <c r="D42" s="4"/>
      <c r="E42" s="4"/>
      <c r="F42" s="4"/>
      <c r="G42" s="60"/>
      <c r="H42" s="4"/>
      <c r="I42" s="6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3">
      <c r="A43" s="13"/>
      <c r="B43" s="4"/>
      <c r="C43" s="4"/>
      <c r="D43" s="4"/>
      <c r="E43" s="4"/>
      <c r="F43" s="4"/>
      <c r="G43" s="60"/>
      <c r="H43" s="4"/>
      <c r="I43" s="59"/>
      <c r="J43" s="111" t="s">
        <v>13</v>
      </c>
      <c r="K43" s="112"/>
      <c r="L43" s="117" t="s">
        <v>117</v>
      </c>
      <c r="M43" s="118"/>
      <c r="N43" s="118"/>
      <c r="O43" s="118"/>
      <c r="P43" s="118"/>
      <c r="Q43" s="118"/>
      <c r="R43" s="119"/>
      <c r="S43" s="4"/>
      <c r="T43" s="13"/>
      <c r="U43" s="1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7.25" thickBot="1" x14ac:dyDescent="0.35">
      <c r="A44" s="29"/>
      <c r="B44" s="4"/>
      <c r="C44" s="4"/>
      <c r="D44" s="4"/>
      <c r="E44" s="4"/>
      <c r="F44" s="21"/>
      <c r="G44" s="4"/>
      <c r="H44" s="4"/>
      <c r="I44" s="4"/>
      <c r="J44" s="113"/>
      <c r="K44" s="114"/>
      <c r="L44" s="123"/>
      <c r="M44" s="124"/>
      <c r="N44" s="124"/>
      <c r="O44" s="124"/>
      <c r="P44" s="124"/>
      <c r="Q44" s="124"/>
      <c r="R44" s="125"/>
      <c r="S44" s="4"/>
      <c r="T44" s="13"/>
      <c r="U44" s="1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9.5" customHeight="1" x14ac:dyDescent="0.3">
      <c r="A45" s="14"/>
      <c r="B45" s="13"/>
      <c r="C45" s="4"/>
      <c r="D45" s="4"/>
      <c r="E45" s="4"/>
      <c r="F45" s="4"/>
      <c r="G45" s="6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3"/>
      <c r="T45" s="13"/>
      <c r="U45" s="13"/>
      <c r="V45" s="13"/>
      <c r="W45" s="13"/>
      <c r="X45" s="13"/>
      <c r="Y45" s="13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8.75" customHeight="1" thickBot="1" x14ac:dyDescent="0.35">
      <c r="A46" s="14"/>
      <c r="B46" s="13"/>
      <c r="C46" s="4"/>
      <c r="D46" s="4"/>
      <c r="E46" s="4"/>
      <c r="F46" s="21"/>
      <c r="G46" s="4"/>
      <c r="H46" s="4"/>
      <c r="I46" s="4"/>
      <c r="J46" s="32"/>
      <c r="K46" s="4"/>
      <c r="L46" s="4"/>
      <c r="M46" s="4"/>
      <c r="N46" s="4"/>
      <c r="O46" s="4"/>
      <c r="P46" s="4"/>
      <c r="Q46" s="4"/>
      <c r="R46" s="4"/>
      <c r="S46" s="13"/>
      <c r="T46" s="13"/>
      <c r="U46" s="13"/>
      <c r="V46" s="13"/>
      <c r="W46" s="13"/>
      <c r="X46" s="13"/>
      <c r="Y46" s="13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6.5" customHeight="1" thickBot="1" x14ac:dyDescent="0.35">
      <c r="A47" s="14"/>
      <c r="B47" s="14"/>
      <c r="C47" s="63"/>
      <c r="D47" s="68"/>
      <c r="E47" s="68"/>
      <c r="F47" s="20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4"/>
      <c r="S47" s="13"/>
      <c r="T47" s="13"/>
      <c r="U47" s="13"/>
      <c r="V47" s="13"/>
      <c r="W47" s="13"/>
      <c r="X47" s="13"/>
      <c r="Y47" s="13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22.5" customHeight="1" x14ac:dyDescent="0.3">
      <c r="A48" s="14"/>
      <c r="B48" s="14"/>
      <c r="C48" s="72"/>
      <c r="D48" s="13"/>
      <c r="E48" s="13"/>
      <c r="F48" s="13"/>
      <c r="G48" s="67"/>
      <c r="H48" s="107" t="s">
        <v>44</v>
      </c>
      <c r="I48" s="108"/>
      <c r="J48" s="117" t="s">
        <v>118</v>
      </c>
      <c r="K48" s="118"/>
      <c r="L48" s="118"/>
      <c r="M48" s="118"/>
      <c r="N48" s="118"/>
      <c r="O48" s="118"/>
      <c r="P48" s="119"/>
      <c r="Q48" s="13"/>
      <c r="R48" s="73"/>
      <c r="S48" s="13"/>
      <c r="T48" s="13"/>
      <c r="U48" s="13"/>
      <c r="V48" s="13"/>
      <c r="W48" s="13"/>
      <c r="X48" s="13"/>
      <c r="Y48" s="1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5.75" customHeight="1" x14ac:dyDescent="0.3">
      <c r="A49" s="14"/>
      <c r="B49" s="14"/>
      <c r="C49" s="98" t="s">
        <v>232</v>
      </c>
      <c r="D49" s="99"/>
      <c r="E49" s="99"/>
      <c r="F49" s="21"/>
      <c r="G49" s="27"/>
      <c r="H49" s="115"/>
      <c r="I49" s="116"/>
      <c r="J49" s="120"/>
      <c r="K49" s="121"/>
      <c r="L49" s="121"/>
      <c r="M49" s="121"/>
      <c r="N49" s="121"/>
      <c r="O49" s="121"/>
      <c r="P49" s="122"/>
      <c r="Q49" s="13"/>
      <c r="R49" s="73"/>
      <c r="S49" s="13"/>
      <c r="T49" s="13"/>
      <c r="U49" s="13"/>
      <c r="V49" s="13"/>
      <c r="W49" s="13"/>
      <c r="X49" s="13"/>
      <c r="Y49" s="1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3">
      <c r="A50" s="14"/>
      <c r="B50" s="14"/>
      <c r="C50" s="100"/>
      <c r="D50" s="99"/>
      <c r="E50" s="99"/>
      <c r="F50" s="21"/>
      <c r="G50" s="13"/>
      <c r="H50" s="115"/>
      <c r="I50" s="116"/>
      <c r="J50" s="120"/>
      <c r="K50" s="121"/>
      <c r="L50" s="121"/>
      <c r="M50" s="121"/>
      <c r="N50" s="121"/>
      <c r="O50" s="121"/>
      <c r="P50" s="122"/>
      <c r="Q50" s="13"/>
      <c r="R50" s="73"/>
      <c r="S50" s="13"/>
      <c r="T50" s="13"/>
      <c r="U50" s="13"/>
      <c r="V50" s="13"/>
      <c r="W50" s="13"/>
      <c r="X50" s="13"/>
      <c r="Y50" s="13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6.5" customHeight="1" thickBot="1" x14ac:dyDescent="0.35">
      <c r="A51" s="14"/>
      <c r="B51" s="14"/>
      <c r="C51" s="100"/>
      <c r="D51" s="99"/>
      <c r="E51" s="99"/>
      <c r="F51" s="21"/>
      <c r="G51" s="13"/>
      <c r="H51" s="109"/>
      <c r="I51" s="110"/>
      <c r="J51" s="123"/>
      <c r="K51" s="124"/>
      <c r="L51" s="124"/>
      <c r="M51" s="124"/>
      <c r="N51" s="124"/>
      <c r="O51" s="124"/>
      <c r="P51" s="125"/>
      <c r="Q51" s="13"/>
      <c r="R51" s="73"/>
      <c r="S51" s="13"/>
      <c r="T51" s="13"/>
      <c r="U51" s="13"/>
      <c r="V51" s="13"/>
      <c r="W51" s="13"/>
      <c r="X51" s="13"/>
      <c r="Y51" s="13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3">
      <c r="A52" s="14"/>
      <c r="B52" s="14"/>
      <c r="C52" s="74"/>
      <c r="D52" s="18"/>
      <c r="E52" s="18"/>
      <c r="F52" s="13"/>
      <c r="G52" s="6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73"/>
      <c r="S52" s="13"/>
      <c r="T52" s="13"/>
      <c r="U52" s="13"/>
      <c r="V52" s="13"/>
      <c r="W52" s="13"/>
      <c r="X52" s="13"/>
      <c r="Y52" s="13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7.25" customHeight="1" x14ac:dyDescent="0.3">
      <c r="A53" s="14"/>
      <c r="B53" s="14"/>
      <c r="C53" s="74"/>
      <c r="D53" s="18"/>
      <c r="E53" s="18"/>
      <c r="F53" s="2"/>
      <c r="G53" s="7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73"/>
      <c r="S53" s="4"/>
      <c r="T53" s="13"/>
      <c r="U53" s="13"/>
      <c r="V53" s="13"/>
      <c r="W53" s="13"/>
      <c r="X53" s="13"/>
      <c r="Y53" s="13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7.25" thickBot="1" x14ac:dyDescent="0.35">
      <c r="A54" s="14"/>
      <c r="B54" s="14"/>
      <c r="C54" s="74"/>
      <c r="D54" s="18"/>
      <c r="E54" s="18"/>
      <c r="F54" s="13"/>
      <c r="G54" s="6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73"/>
      <c r="S54" s="13"/>
      <c r="T54" s="13"/>
      <c r="U54" s="13"/>
      <c r="V54" s="13"/>
      <c r="W54" s="13"/>
      <c r="X54" s="13"/>
      <c r="Y54" s="13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3">
      <c r="A55" s="14"/>
      <c r="B55" s="14"/>
      <c r="C55" s="74"/>
      <c r="D55" s="14"/>
      <c r="E55" s="14"/>
      <c r="F55" s="13"/>
      <c r="G55" s="22"/>
      <c r="H55" s="107" t="s">
        <v>45</v>
      </c>
      <c r="I55" s="108"/>
      <c r="J55" s="117" t="s">
        <v>119</v>
      </c>
      <c r="K55" s="118"/>
      <c r="L55" s="118"/>
      <c r="M55" s="118"/>
      <c r="N55" s="118"/>
      <c r="O55" s="118"/>
      <c r="P55" s="119"/>
      <c r="Q55" s="13"/>
      <c r="R55" s="73"/>
      <c r="S55" s="13"/>
      <c r="T55" s="13"/>
      <c r="U55" s="13"/>
      <c r="V55" s="13"/>
      <c r="W55" s="13"/>
      <c r="X55" s="13"/>
      <c r="Y55" s="1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7.25" thickBot="1" x14ac:dyDescent="0.35">
      <c r="A56" s="14"/>
      <c r="B56" s="14"/>
      <c r="C56" s="74"/>
      <c r="D56" s="14"/>
      <c r="E56" s="14"/>
      <c r="F56" s="13"/>
      <c r="G56" s="28"/>
      <c r="H56" s="109"/>
      <c r="I56" s="110"/>
      <c r="J56" s="123"/>
      <c r="K56" s="124"/>
      <c r="L56" s="124"/>
      <c r="M56" s="124"/>
      <c r="N56" s="124"/>
      <c r="O56" s="124"/>
      <c r="P56" s="125"/>
      <c r="Q56" s="13"/>
      <c r="R56" s="73"/>
      <c r="S56" s="13"/>
      <c r="T56" s="13"/>
      <c r="U56" s="13"/>
      <c r="V56" s="13"/>
      <c r="W56" s="13"/>
      <c r="X56" s="13"/>
      <c r="Y56" s="1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3">
      <c r="A57" s="14"/>
      <c r="B57" s="14"/>
      <c r="C57" s="74"/>
      <c r="D57" s="14"/>
      <c r="E57" s="14"/>
      <c r="F57" s="14"/>
      <c r="G57" s="14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73"/>
      <c r="S57" s="13"/>
      <c r="T57" s="13"/>
      <c r="U57" s="13"/>
      <c r="V57" s="13"/>
      <c r="W57" s="13"/>
      <c r="X57" s="13"/>
      <c r="Y57" s="13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7.25" thickBot="1" x14ac:dyDescent="0.35">
      <c r="A58" s="14"/>
      <c r="B58" s="14"/>
      <c r="C58" s="75"/>
      <c r="D58" s="76"/>
      <c r="E58" s="76"/>
      <c r="F58" s="76"/>
      <c r="G58" s="76"/>
      <c r="H58" s="70"/>
      <c r="I58" s="70"/>
      <c r="J58" s="69"/>
      <c r="K58" s="69"/>
      <c r="L58" s="69"/>
      <c r="M58" s="69"/>
      <c r="N58" s="69"/>
      <c r="O58" s="69"/>
      <c r="P58" s="69"/>
      <c r="Q58" s="69"/>
      <c r="R58" s="65"/>
      <c r="S58" s="13"/>
      <c r="T58" s="13"/>
      <c r="U58" s="13"/>
      <c r="V58" s="13"/>
      <c r="W58" s="13"/>
      <c r="X58" s="13"/>
      <c r="Y58" s="13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3">
      <c r="A59" s="14"/>
      <c r="B59" s="14"/>
      <c r="C59" s="14"/>
      <c r="D59" s="14"/>
      <c r="E59" s="14"/>
      <c r="F59" s="14"/>
      <c r="G59" s="14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3">
      <c r="A60" s="14"/>
      <c r="B60" s="14"/>
      <c r="C60" s="14"/>
      <c r="D60" s="14"/>
      <c r="E60" s="14"/>
      <c r="F60" s="14"/>
      <c r="G60" s="14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3">
      <c r="A61" s="14"/>
      <c r="B61" s="14"/>
      <c r="C61" s="14"/>
      <c r="D61" s="14"/>
      <c r="E61" s="14"/>
      <c r="F61" s="14"/>
      <c r="G61" s="14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3">
      <c r="A62" s="14"/>
      <c r="B62" s="14"/>
      <c r="C62" s="14"/>
      <c r="D62" s="14"/>
      <c r="E62" s="14"/>
      <c r="F62" s="14"/>
      <c r="G62" s="14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3">
      <c r="A63" s="14"/>
      <c r="B63" s="14"/>
      <c r="C63" s="14"/>
      <c r="D63" s="14"/>
      <c r="E63" s="14"/>
      <c r="F63" s="14"/>
      <c r="G63" s="14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3">
      <c r="A64" s="14"/>
      <c r="B64" s="14"/>
      <c r="C64" s="14"/>
      <c r="D64" s="14"/>
      <c r="E64" s="14"/>
      <c r="F64" s="14"/>
      <c r="G64" s="14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3">
      <c r="A65" s="14"/>
      <c r="B65" s="14"/>
      <c r="C65" s="14"/>
      <c r="D65" s="14"/>
      <c r="E65" s="14"/>
      <c r="F65" s="14"/>
      <c r="G65" s="14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3">
      <c r="A66" s="14"/>
      <c r="B66" s="14"/>
      <c r="C66" s="14"/>
      <c r="D66" s="14"/>
      <c r="E66" s="14"/>
      <c r="F66" s="14"/>
      <c r="G66" s="14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3">
      <c r="A67" s="14"/>
      <c r="B67" s="14"/>
      <c r="C67" s="14"/>
      <c r="D67" s="14"/>
      <c r="E67" s="14"/>
      <c r="F67" s="14"/>
      <c r="G67" s="14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3">
      <c r="A68" s="14"/>
      <c r="B68" s="14"/>
      <c r="C68" s="14"/>
      <c r="D68" s="14"/>
      <c r="E68" s="14"/>
      <c r="F68" s="14"/>
      <c r="G68" s="14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3">
      <c r="A69" s="14"/>
      <c r="B69" s="14"/>
      <c r="C69" s="14"/>
      <c r="D69" s="14"/>
      <c r="E69" s="14"/>
      <c r="F69" s="14"/>
      <c r="G69" s="14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3">
      <c r="A70" s="14"/>
      <c r="B70" s="14"/>
      <c r="C70" s="14"/>
      <c r="D70" s="14"/>
      <c r="E70" s="14"/>
      <c r="F70" s="14"/>
      <c r="G70" s="14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3">
      <c r="A71" s="14"/>
      <c r="B71" s="14"/>
      <c r="C71" s="14"/>
      <c r="D71" s="14"/>
      <c r="E71" s="14"/>
      <c r="F71" s="14"/>
      <c r="G71" s="14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3">
      <c r="A72" s="14"/>
      <c r="B72" s="14"/>
      <c r="C72" s="14"/>
      <c r="D72" s="14"/>
      <c r="E72" s="14"/>
      <c r="F72" s="14"/>
      <c r="G72" s="14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/>
      <c r="W72" s="4"/>
      <c r="X72" s="4"/>
      <c r="Y72" s="4"/>
      <c r="Z72" s="4"/>
      <c r="AA72" s="4"/>
      <c r="AB72" s="4"/>
    </row>
    <row r="73" spans="1:48" x14ac:dyDescent="0.3">
      <c r="A73" s="14"/>
      <c r="B73" s="14"/>
      <c r="C73" s="14"/>
      <c r="D73" s="14"/>
      <c r="E73" s="14"/>
      <c r="F73" s="14"/>
      <c r="G73" s="14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/>
      <c r="W73" s="4"/>
      <c r="X73" s="4"/>
      <c r="Y73" s="4"/>
      <c r="Z73" s="4"/>
      <c r="AA73" s="4"/>
      <c r="AB73" s="4"/>
    </row>
    <row r="74" spans="1:48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/>
      <c r="W74" s="4"/>
      <c r="X74" s="4"/>
      <c r="Y74" s="4"/>
      <c r="Z74" s="4"/>
      <c r="AA74" s="4"/>
      <c r="AB74" s="4"/>
    </row>
    <row r="75" spans="1:48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/>
      <c r="W75" s="4"/>
      <c r="X75" s="4"/>
      <c r="Y75" s="4"/>
      <c r="Z75" s="4"/>
      <c r="AA75" s="4"/>
      <c r="AB75" s="4"/>
    </row>
    <row r="76" spans="1:48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/>
      <c r="W76" s="4"/>
      <c r="X76" s="4"/>
      <c r="Y76" s="4"/>
      <c r="Z76" s="4"/>
      <c r="AA76" s="4"/>
      <c r="AB76" s="4"/>
    </row>
    <row r="77" spans="1:48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/>
      <c r="W77" s="4"/>
      <c r="X77" s="4"/>
      <c r="Y77" s="4"/>
      <c r="Z77" s="4"/>
      <c r="AA77" s="4"/>
      <c r="AB77" s="4"/>
    </row>
    <row r="78" spans="1:48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/>
      <c r="W78" s="4"/>
      <c r="X78" s="4"/>
      <c r="Y78" s="4"/>
      <c r="Z78" s="4"/>
      <c r="AA78" s="4"/>
      <c r="AB78" s="4"/>
    </row>
    <row r="79" spans="1:48" x14ac:dyDescent="0.3">
      <c r="U79" s="4"/>
      <c r="V79" s="4"/>
      <c r="W79" s="4"/>
      <c r="X79" s="4"/>
      <c r="Y79" s="4"/>
      <c r="Z79" s="4"/>
      <c r="AA79" s="4"/>
      <c r="AB79" s="4"/>
    </row>
  </sheetData>
  <mergeCells count="25">
    <mergeCell ref="B2:Z4"/>
    <mergeCell ref="B7:C8"/>
    <mergeCell ref="D13:E14"/>
    <mergeCell ref="H13:I14"/>
    <mergeCell ref="H55:I56"/>
    <mergeCell ref="J55:P56"/>
    <mergeCell ref="L40:R41"/>
    <mergeCell ref="L43:R44"/>
    <mergeCell ref="J37:P38"/>
    <mergeCell ref="J13:P14"/>
    <mergeCell ref="H19:I22"/>
    <mergeCell ref="J16:K17"/>
    <mergeCell ref="J19:P22"/>
    <mergeCell ref="J27:P28"/>
    <mergeCell ref="J32:P33"/>
    <mergeCell ref="H27:I28"/>
    <mergeCell ref="D27:E28"/>
    <mergeCell ref="C49:E51"/>
    <mergeCell ref="L16:R17"/>
    <mergeCell ref="H37:I38"/>
    <mergeCell ref="J40:K41"/>
    <mergeCell ref="J43:K44"/>
    <mergeCell ref="H48:I51"/>
    <mergeCell ref="H32:I33"/>
    <mergeCell ref="J48:P5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5DA-A9DA-4B46-81F8-ABB53FCE57CB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85" t="s">
        <v>93</v>
      </c>
      <c r="C2" s="185"/>
      <c r="D2" s="185"/>
      <c r="E2" s="185"/>
      <c r="F2" s="185"/>
      <c r="G2" s="185"/>
    </row>
    <row r="3" spans="2:7" ht="16.5" customHeight="1" x14ac:dyDescent="0.3">
      <c r="B3" s="186"/>
      <c r="C3" s="186"/>
      <c r="D3" s="186"/>
      <c r="E3" s="186"/>
      <c r="F3" s="186"/>
      <c r="G3" s="186"/>
    </row>
    <row r="4" spans="2:7" x14ac:dyDescent="0.3">
      <c r="B4" s="30" t="s">
        <v>81</v>
      </c>
      <c r="C4" s="30" t="s">
        <v>49</v>
      </c>
      <c r="D4" s="30" t="s">
        <v>50</v>
      </c>
      <c r="E4" s="30" t="s">
        <v>82</v>
      </c>
      <c r="F4" s="30" t="s">
        <v>49</v>
      </c>
      <c r="G4" s="30" t="s">
        <v>83</v>
      </c>
    </row>
    <row r="5" spans="2:7" x14ac:dyDescent="0.3">
      <c r="B5" s="41" t="s">
        <v>84</v>
      </c>
      <c r="C5" s="41" t="s">
        <v>85</v>
      </c>
      <c r="D5" s="49" t="s">
        <v>86</v>
      </c>
      <c r="E5" s="41" t="s">
        <v>65</v>
      </c>
      <c r="F5" s="41" t="s">
        <v>14</v>
      </c>
      <c r="G5" s="45">
        <v>0.03</v>
      </c>
    </row>
    <row r="6" spans="2:7" x14ac:dyDescent="0.3">
      <c r="B6" s="41" t="s">
        <v>84</v>
      </c>
      <c r="C6" s="41" t="s">
        <v>85</v>
      </c>
      <c r="D6" s="49" t="s">
        <v>86</v>
      </c>
      <c r="E6" s="41" t="s">
        <v>66</v>
      </c>
      <c r="F6" s="41" t="s">
        <v>15</v>
      </c>
      <c r="G6" s="45">
        <v>0.05</v>
      </c>
    </row>
    <row r="7" spans="2:7" x14ac:dyDescent="0.3">
      <c r="B7" s="42" t="s">
        <v>90</v>
      </c>
      <c r="C7" s="42" t="s">
        <v>87</v>
      </c>
      <c r="D7" s="50" t="s">
        <v>86</v>
      </c>
      <c r="E7" s="42" t="s">
        <v>67</v>
      </c>
      <c r="F7" s="42" t="s">
        <v>16</v>
      </c>
      <c r="G7" s="46">
        <v>0.1</v>
      </c>
    </row>
    <row r="8" spans="2:7" x14ac:dyDescent="0.3">
      <c r="B8" s="42" t="s">
        <v>90</v>
      </c>
      <c r="C8" s="42" t="s">
        <v>87</v>
      </c>
      <c r="D8" s="50" t="s">
        <v>86</v>
      </c>
      <c r="E8" s="42" t="s">
        <v>68</v>
      </c>
      <c r="F8" s="42" t="s">
        <v>17</v>
      </c>
      <c r="G8" s="46">
        <v>0.08</v>
      </c>
    </row>
    <row r="9" spans="2:7" x14ac:dyDescent="0.3">
      <c r="B9" s="43" t="s">
        <v>91</v>
      </c>
      <c r="C9" s="43" t="s">
        <v>88</v>
      </c>
      <c r="D9" s="51" t="s">
        <v>86</v>
      </c>
      <c r="E9" s="43" t="s">
        <v>70</v>
      </c>
      <c r="F9" s="43" t="s">
        <v>19</v>
      </c>
      <c r="G9" s="47">
        <v>0.02</v>
      </c>
    </row>
    <row r="10" spans="2:7" x14ac:dyDescent="0.3">
      <c r="B10" s="43" t="s">
        <v>91</v>
      </c>
      <c r="C10" s="43" t="s">
        <v>88</v>
      </c>
      <c r="D10" s="51" t="s">
        <v>86</v>
      </c>
      <c r="E10" s="43" t="s">
        <v>71</v>
      </c>
      <c r="F10" s="43" t="s">
        <v>20</v>
      </c>
      <c r="G10" s="47">
        <v>0.01</v>
      </c>
    </row>
    <row r="11" spans="2:7" x14ac:dyDescent="0.3">
      <c r="B11" s="44" t="s">
        <v>92</v>
      </c>
      <c r="C11" s="44" t="s">
        <v>89</v>
      </c>
      <c r="D11" s="52" t="s">
        <v>86</v>
      </c>
      <c r="E11" s="44" t="s">
        <v>69</v>
      </c>
      <c r="F11" s="44" t="s">
        <v>75</v>
      </c>
      <c r="G11" s="48">
        <v>0.05</v>
      </c>
    </row>
    <row r="12" spans="2:7" x14ac:dyDescent="0.3">
      <c r="B12" s="44" t="s">
        <v>92</v>
      </c>
      <c r="C12" s="44" t="s">
        <v>89</v>
      </c>
      <c r="D12" s="52" t="s">
        <v>86</v>
      </c>
      <c r="E12" s="44" t="s">
        <v>72</v>
      </c>
      <c r="F12" s="44" t="s">
        <v>21</v>
      </c>
      <c r="G12" s="4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4760-7B2C-40BD-9B76-CD408C97D218}">
  <dimension ref="A1:H8"/>
  <sheetViews>
    <sheetView workbookViewId="0">
      <selection activeCell="D13" sqref="D13"/>
    </sheetView>
  </sheetViews>
  <sheetFormatPr defaultRowHeight="16.5" x14ac:dyDescent="0.3"/>
  <cols>
    <col min="2" max="2" width="12.25" customWidth="1"/>
    <col min="4" max="4" width="14.625" customWidth="1"/>
    <col min="6" max="6" width="14.375" customWidth="1"/>
    <col min="8" max="8" width="13.75" customWidth="1"/>
  </cols>
  <sheetData>
    <row r="1" spans="1:8" ht="17.25" thickBot="1" x14ac:dyDescent="0.35">
      <c r="A1" s="79" t="s">
        <v>133</v>
      </c>
      <c r="B1" s="79" t="s">
        <v>134</v>
      </c>
      <c r="C1" s="79" t="s">
        <v>133</v>
      </c>
      <c r="D1" s="79" t="s">
        <v>134</v>
      </c>
      <c r="E1" s="79" t="s">
        <v>133</v>
      </c>
      <c r="F1" s="79" t="s">
        <v>134</v>
      </c>
      <c r="G1" s="79" t="s">
        <v>133</v>
      </c>
      <c r="H1" s="79" t="s">
        <v>134</v>
      </c>
    </row>
    <row r="2" spans="1:8" ht="17.25" thickBot="1" x14ac:dyDescent="0.35">
      <c r="A2" s="80">
        <v>1</v>
      </c>
      <c r="B2" s="80">
        <v>1</v>
      </c>
      <c r="C2" s="80" t="s">
        <v>135</v>
      </c>
      <c r="D2" s="80">
        <v>1000</v>
      </c>
      <c r="E2" s="80" t="s">
        <v>136</v>
      </c>
      <c r="F2" s="80" t="s">
        <v>137</v>
      </c>
      <c r="G2" s="80" t="s">
        <v>138</v>
      </c>
      <c r="H2" s="80" t="s">
        <v>139</v>
      </c>
    </row>
    <row r="3" spans="1:8" ht="17.25" thickBot="1" x14ac:dyDescent="0.35">
      <c r="A3" s="80" t="s">
        <v>140</v>
      </c>
      <c r="B3" s="80" t="s">
        <v>141</v>
      </c>
      <c r="C3" s="80" t="s">
        <v>142</v>
      </c>
      <c r="D3" s="80" t="s">
        <v>143</v>
      </c>
      <c r="E3" s="80" t="s">
        <v>144</v>
      </c>
      <c r="F3" s="80" t="s">
        <v>145</v>
      </c>
      <c r="G3" s="80" t="s">
        <v>146</v>
      </c>
      <c r="H3" s="80" t="s">
        <v>147</v>
      </c>
    </row>
    <row r="4" spans="1:8" ht="17.25" thickBot="1" x14ac:dyDescent="0.35">
      <c r="A4" s="80" t="s">
        <v>148</v>
      </c>
      <c r="B4" s="80" t="s">
        <v>149</v>
      </c>
      <c r="C4" s="80" t="s">
        <v>150</v>
      </c>
      <c r="D4" s="80" t="s">
        <v>151</v>
      </c>
      <c r="E4" s="80" t="s">
        <v>152</v>
      </c>
      <c r="F4" s="80" t="s">
        <v>153</v>
      </c>
      <c r="G4" s="80" t="s">
        <v>154</v>
      </c>
      <c r="H4" s="80" t="s">
        <v>155</v>
      </c>
    </row>
    <row r="5" spans="1:8" ht="17.25" thickBot="1" x14ac:dyDescent="0.35">
      <c r="A5" s="80" t="s">
        <v>156</v>
      </c>
      <c r="B5" s="80" t="s">
        <v>157</v>
      </c>
      <c r="C5" s="80" t="s">
        <v>158</v>
      </c>
      <c r="D5" s="80" t="s">
        <v>159</v>
      </c>
      <c r="E5" s="80" t="s">
        <v>160</v>
      </c>
      <c r="F5" s="80" t="s">
        <v>161</v>
      </c>
      <c r="G5" s="80" t="s">
        <v>162</v>
      </c>
      <c r="H5" s="80" t="s">
        <v>163</v>
      </c>
    </row>
    <row r="6" spans="1:8" ht="17.25" thickBot="1" x14ac:dyDescent="0.35">
      <c r="A6" s="80" t="s">
        <v>164</v>
      </c>
      <c r="B6" s="80" t="s">
        <v>165</v>
      </c>
      <c r="C6" s="80" t="s">
        <v>166</v>
      </c>
      <c r="D6" s="80" t="s">
        <v>167</v>
      </c>
      <c r="E6" s="80" t="s">
        <v>168</v>
      </c>
      <c r="F6" s="80" t="s">
        <v>169</v>
      </c>
      <c r="G6" s="80" t="s">
        <v>170</v>
      </c>
      <c r="H6" s="80" t="s">
        <v>171</v>
      </c>
    </row>
    <row r="7" spans="1:8" ht="17.25" thickBot="1" x14ac:dyDescent="0.35">
      <c r="A7" s="80" t="s">
        <v>172</v>
      </c>
      <c r="B7" s="80" t="s">
        <v>173</v>
      </c>
      <c r="C7" s="80" t="s">
        <v>174</v>
      </c>
      <c r="D7" s="80" t="s">
        <v>175</v>
      </c>
      <c r="E7" s="80" t="s">
        <v>176</v>
      </c>
      <c r="F7" s="80" t="s">
        <v>177</v>
      </c>
      <c r="G7" s="80" t="s">
        <v>178</v>
      </c>
      <c r="H7" s="80" t="s">
        <v>179</v>
      </c>
    </row>
    <row r="8" spans="1:8" ht="17.25" thickBot="1" x14ac:dyDescent="0.35">
      <c r="A8" s="80" t="s">
        <v>180</v>
      </c>
      <c r="B8" s="80" t="s">
        <v>181</v>
      </c>
      <c r="C8" s="80" t="s">
        <v>182</v>
      </c>
      <c r="D8" s="80" t="s">
        <v>183</v>
      </c>
      <c r="E8" s="80" t="s">
        <v>184</v>
      </c>
      <c r="F8" s="80" t="s">
        <v>185</v>
      </c>
      <c r="G8" s="81" t="s">
        <v>186</v>
      </c>
      <c r="H8" s="80" t="s">
        <v>187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0D47-4A8D-4DD4-AD19-8BF3DB173A8F}">
  <dimension ref="A1:J13"/>
  <sheetViews>
    <sheetView workbookViewId="0">
      <selection activeCell="C3" sqref="C3:G3"/>
    </sheetView>
  </sheetViews>
  <sheetFormatPr defaultRowHeight="16.5" x14ac:dyDescent="0.3"/>
  <cols>
    <col min="1" max="1" width="12" customWidth="1"/>
    <col min="2" max="2" width="13.75" customWidth="1"/>
    <col min="3" max="3" width="9" customWidth="1"/>
    <col min="5" max="5" width="10.375" customWidth="1"/>
    <col min="6" max="6" width="11.5" customWidth="1"/>
    <col min="7" max="7" width="7.625" customWidth="1"/>
    <col min="8" max="8" width="15.25" customWidth="1"/>
    <col min="9" max="9" width="11.625" customWidth="1"/>
    <col min="10" max="10" width="10" customWidth="1"/>
  </cols>
  <sheetData>
    <row r="1" spans="1:10" ht="15" customHeight="1" thickBot="1" x14ac:dyDescent="0.35">
      <c r="A1" s="2"/>
    </row>
    <row r="2" spans="1:10" ht="33.75" customHeight="1" thickBot="1" x14ac:dyDescent="0.35">
      <c r="B2" s="86" t="s">
        <v>129</v>
      </c>
      <c r="C2" s="166" t="s">
        <v>209</v>
      </c>
      <c r="D2" s="167"/>
      <c r="E2" s="167"/>
      <c r="F2" s="167"/>
      <c r="G2" s="168"/>
    </row>
    <row r="3" spans="1:10" ht="22.5" customHeight="1" thickBot="1" x14ac:dyDescent="0.35">
      <c r="B3" s="86" t="s">
        <v>131</v>
      </c>
      <c r="C3" s="169" t="s">
        <v>237</v>
      </c>
      <c r="D3" s="170"/>
      <c r="E3" s="170"/>
      <c r="F3" s="170"/>
      <c r="G3" s="171"/>
    </row>
    <row r="4" spans="1:10" ht="18.75" customHeight="1" thickBot="1" x14ac:dyDescent="0.35">
      <c r="B4" s="86" t="s">
        <v>132</v>
      </c>
      <c r="C4" s="172" t="s">
        <v>210</v>
      </c>
      <c r="D4" s="170"/>
      <c r="E4" s="170"/>
      <c r="F4" s="170"/>
      <c r="G4" s="171"/>
    </row>
    <row r="5" spans="1:10" ht="67.5" customHeight="1" thickBot="1" x14ac:dyDescent="0.35">
      <c r="B5" s="86" t="s">
        <v>211</v>
      </c>
      <c r="C5" s="166" t="s">
        <v>236</v>
      </c>
      <c r="D5" s="167"/>
      <c r="E5" s="167"/>
      <c r="F5" s="167"/>
      <c r="G5" s="168"/>
    </row>
    <row r="7" spans="1:10" x14ac:dyDescent="0.3">
      <c r="A7" s="78" t="s">
        <v>46</v>
      </c>
      <c r="B7" s="78" t="s">
        <v>49</v>
      </c>
      <c r="C7" s="78" t="s">
        <v>192</v>
      </c>
      <c r="D7" s="78" t="s">
        <v>50</v>
      </c>
      <c r="E7" s="78" t="s">
        <v>193</v>
      </c>
      <c r="F7" s="78" t="s">
        <v>203</v>
      </c>
      <c r="G7" s="78" t="s">
        <v>202</v>
      </c>
      <c r="H7" s="78" t="s">
        <v>77</v>
      </c>
      <c r="I7" s="78" t="s">
        <v>188</v>
      </c>
      <c r="J7" s="78" t="s">
        <v>204</v>
      </c>
    </row>
    <row r="8" spans="1:10" x14ac:dyDescent="0.3">
      <c r="A8" s="1" t="s">
        <v>190</v>
      </c>
      <c r="B8" s="53" t="s">
        <v>191</v>
      </c>
      <c r="C8" s="53">
        <v>1</v>
      </c>
      <c r="D8" s="77" t="s">
        <v>51</v>
      </c>
      <c r="E8" s="83">
        <v>10</v>
      </c>
      <c r="F8" s="3">
        <v>1120</v>
      </c>
      <c r="G8" s="1">
        <v>1</v>
      </c>
      <c r="H8" s="84">
        <v>6</v>
      </c>
      <c r="I8" s="53">
        <f>H8*102</f>
        <v>612</v>
      </c>
      <c r="J8" s="5">
        <v>612</v>
      </c>
    </row>
    <row r="9" spans="1:10" x14ac:dyDescent="0.3">
      <c r="A9" s="1" t="s">
        <v>194</v>
      </c>
      <c r="B9" s="53" t="s">
        <v>198</v>
      </c>
      <c r="C9" s="53">
        <v>2</v>
      </c>
      <c r="D9" s="77" t="s">
        <v>51</v>
      </c>
      <c r="E9" s="83">
        <v>130</v>
      </c>
      <c r="F9" s="3">
        <v>14560</v>
      </c>
      <c r="G9" s="1">
        <v>2</v>
      </c>
      <c r="H9" s="85">
        <v>144</v>
      </c>
      <c r="I9" s="53">
        <f>H9*102</f>
        <v>14688</v>
      </c>
      <c r="J9" s="5" t="s">
        <v>205</v>
      </c>
    </row>
    <row r="10" spans="1:10" x14ac:dyDescent="0.3">
      <c r="A10" s="1" t="s">
        <v>195</v>
      </c>
      <c r="B10" s="53" t="s">
        <v>199</v>
      </c>
      <c r="C10" s="53">
        <v>3</v>
      </c>
      <c r="D10" s="77" t="s">
        <v>51</v>
      </c>
      <c r="E10" s="83">
        <v>1820</v>
      </c>
      <c r="F10" s="3">
        <v>201600</v>
      </c>
      <c r="G10" s="1">
        <v>5</v>
      </c>
      <c r="H10" s="85">
        <v>2500</v>
      </c>
      <c r="I10" s="53">
        <f t="shared" ref="I10:I12" si="0">H10*102</f>
        <v>255000</v>
      </c>
      <c r="J10" s="5" t="s">
        <v>206</v>
      </c>
    </row>
    <row r="11" spans="1:10" x14ac:dyDescent="0.3">
      <c r="A11" s="1" t="s">
        <v>196</v>
      </c>
      <c r="B11" s="53" t="s">
        <v>200</v>
      </c>
      <c r="C11" s="53">
        <v>4</v>
      </c>
      <c r="D11" s="77" t="s">
        <v>51</v>
      </c>
      <c r="E11" s="83">
        <v>27000</v>
      </c>
      <c r="F11" s="3">
        <v>3024000</v>
      </c>
      <c r="G11" s="1">
        <v>10</v>
      </c>
      <c r="H11" s="85">
        <v>40800</v>
      </c>
      <c r="I11" s="53">
        <f t="shared" si="0"/>
        <v>4161600</v>
      </c>
      <c r="J11" s="5" t="s">
        <v>207</v>
      </c>
    </row>
    <row r="12" spans="1:10" x14ac:dyDescent="0.3">
      <c r="A12" s="1" t="s">
        <v>197</v>
      </c>
      <c r="B12" s="53" t="s">
        <v>201</v>
      </c>
      <c r="C12" s="53">
        <v>5</v>
      </c>
      <c r="D12" s="77" t="s">
        <v>51</v>
      </c>
      <c r="E12" s="83">
        <v>432000</v>
      </c>
      <c r="F12" s="3">
        <v>48944000</v>
      </c>
      <c r="G12" s="1">
        <v>30</v>
      </c>
      <c r="H12" s="85">
        <v>1200000</v>
      </c>
      <c r="I12" s="53">
        <f t="shared" si="0"/>
        <v>122400000</v>
      </c>
      <c r="J12" s="5" t="s">
        <v>208</v>
      </c>
    </row>
    <row r="13" spans="1:10" ht="16.5" customHeight="1" x14ac:dyDescent="0.3"/>
  </sheetData>
  <mergeCells count="4">
    <mergeCell ref="C2:G2"/>
    <mergeCell ref="C3:G3"/>
    <mergeCell ref="C4:G4"/>
    <mergeCell ref="C5:G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BA9-DEE2-46D0-A6A3-0F31C27ACE6F}">
  <dimension ref="B1:G8"/>
  <sheetViews>
    <sheetView workbookViewId="0">
      <selection activeCell="K13" sqref="K13"/>
    </sheetView>
  </sheetViews>
  <sheetFormatPr defaultRowHeight="16.5" x14ac:dyDescent="0.3"/>
  <sheetData>
    <row r="1" spans="2:7" x14ac:dyDescent="0.3">
      <c r="B1" s="88"/>
    </row>
    <row r="2" spans="2:7" x14ac:dyDescent="0.3">
      <c r="B2" s="89" t="s">
        <v>132</v>
      </c>
      <c r="C2" s="174" t="s">
        <v>212</v>
      </c>
      <c r="D2" s="174"/>
      <c r="E2" s="174"/>
      <c r="F2" s="174"/>
      <c r="G2" s="174"/>
    </row>
    <row r="3" spans="2:7" ht="80.25" customHeight="1" x14ac:dyDescent="0.3">
      <c r="B3" s="89" t="s">
        <v>211</v>
      </c>
      <c r="C3" s="175" t="s">
        <v>238</v>
      </c>
      <c r="D3" s="176"/>
      <c r="E3" s="176"/>
      <c r="F3" s="176"/>
      <c r="G3" s="176"/>
    </row>
    <row r="4" spans="2:7" x14ac:dyDescent="0.3">
      <c r="B4" s="90" t="s">
        <v>213</v>
      </c>
      <c r="C4" s="177" t="s">
        <v>215</v>
      </c>
      <c r="D4" s="177"/>
      <c r="E4" s="177"/>
      <c r="F4" s="177"/>
      <c r="G4" s="87" t="s">
        <v>216</v>
      </c>
    </row>
    <row r="5" spans="2:7" x14ac:dyDescent="0.3">
      <c r="B5" s="90" t="s">
        <v>3</v>
      </c>
      <c r="C5" s="173" t="s">
        <v>214</v>
      </c>
      <c r="D5" s="173"/>
      <c r="E5" s="173"/>
      <c r="F5" s="173"/>
      <c r="G5" s="1"/>
    </row>
    <row r="6" spans="2:7" ht="33.75" customHeight="1" x14ac:dyDescent="0.3">
      <c r="B6" s="90" t="s">
        <v>233</v>
      </c>
      <c r="C6" s="173" t="s">
        <v>234</v>
      </c>
      <c r="D6" s="173"/>
      <c r="E6" s="173"/>
      <c r="F6" s="173"/>
      <c r="G6" s="93" t="s">
        <v>239</v>
      </c>
    </row>
    <row r="8" spans="2:7" x14ac:dyDescent="0.3">
      <c r="B8" s="91"/>
      <c r="C8" s="31"/>
      <c r="D8" s="31"/>
      <c r="E8" s="31"/>
      <c r="F8" s="31"/>
    </row>
  </sheetData>
  <mergeCells count="5">
    <mergeCell ref="C6:F6"/>
    <mergeCell ref="C2:G2"/>
    <mergeCell ref="C3:G3"/>
    <mergeCell ref="C4:F4"/>
    <mergeCell ref="C5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70F0-7FA1-4048-935E-D54DB1942265}">
  <dimension ref="A1:L101"/>
  <sheetViews>
    <sheetView topLeftCell="A4" workbookViewId="0">
      <selection activeCell="I91" sqref="I91"/>
    </sheetView>
  </sheetViews>
  <sheetFormatPr defaultRowHeight="16.5" x14ac:dyDescent="0.3"/>
  <cols>
    <col min="1" max="1" width="10.375" customWidth="1"/>
    <col min="2" max="2" width="13.5" style="88" customWidth="1"/>
    <col min="3" max="3" width="15.125" customWidth="1"/>
    <col min="4" max="4" width="24.625" customWidth="1"/>
    <col min="5" max="5" width="22.75" customWidth="1"/>
    <col min="6" max="6" width="9" customWidth="1"/>
    <col min="7" max="7" width="10.25" customWidth="1"/>
  </cols>
  <sheetData>
    <row r="1" spans="1:12" x14ac:dyDescent="0.3">
      <c r="A1" s="78" t="s">
        <v>47</v>
      </c>
      <c r="B1" s="89" t="s">
        <v>217</v>
      </c>
      <c r="C1" s="78" t="s">
        <v>48</v>
      </c>
      <c r="D1" s="78" t="s">
        <v>51</v>
      </c>
      <c r="E1" s="78" t="s">
        <v>218</v>
      </c>
      <c r="F1" s="31"/>
      <c r="I1" s="13"/>
      <c r="J1" s="13"/>
      <c r="K1" s="13"/>
      <c r="L1" s="13"/>
    </row>
    <row r="2" spans="1:12" x14ac:dyDescent="0.3">
      <c r="A2" s="1">
        <v>1</v>
      </c>
      <c r="B2" s="92">
        <v>570</v>
      </c>
      <c r="C2" s="92">
        <f>B2*5</f>
        <v>2850</v>
      </c>
      <c r="D2" s="92">
        <v>30</v>
      </c>
      <c r="E2" s="92">
        <v>1</v>
      </c>
      <c r="F2" s="31"/>
      <c r="G2" s="31"/>
      <c r="H2" s="31"/>
      <c r="I2" s="13"/>
      <c r="J2" s="13"/>
      <c r="K2" s="13"/>
      <c r="L2" s="13"/>
    </row>
    <row r="3" spans="1:12" x14ac:dyDescent="0.3">
      <c r="A3" s="1">
        <v>2</v>
      </c>
      <c r="B3" s="92">
        <f>B2*1.15</f>
        <v>655.5</v>
      </c>
      <c r="C3" s="92">
        <f t="shared" ref="C3:C66" si="0">B3*5</f>
        <v>3277.5</v>
      </c>
      <c r="D3" s="92">
        <f>D2*1.5</f>
        <v>45</v>
      </c>
      <c r="E3" s="92">
        <f>E2*1.05</f>
        <v>1.05</v>
      </c>
      <c r="I3" s="13"/>
      <c r="J3" s="13"/>
      <c r="K3" s="13"/>
      <c r="L3" s="13"/>
    </row>
    <row r="4" spans="1:12" x14ac:dyDescent="0.3">
      <c r="A4" s="1">
        <v>3</v>
      </c>
      <c r="B4" s="92">
        <f t="shared" ref="B4:B67" si="1">B3*1.15</f>
        <v>753.82499999999993</v>
      </c>
      <c r="C4" s="92">
        <f t="shared" si="0"/>
        <v>3769.1249999999995</v>
      </c>
      <c r="D4" s="92">
        <f t="shared" ref="D4:D67" si="2">D3*1.5</f>
        <v>67.5</v>
      </c>
      <c r="E4" s="92">
        <f t="shared" ref="E4:E67" si="3">E3*1.05</f>
        <v>1.1025</v>
      </c>
      <c r="I4" s="13"/>
      <c r="J4" s="13"/>
      <c r="K4" s="13"/>
      <c r="L4" s="13"/>
    </row>
    <row r="5" spans="1:12" x14ac:dyDescent="0.3">
      <c r="A5" s="1">
        <v>4</v>
      </c>
      <c r="B5" s="92">
        <f t="shared" si="1"/>
        <v>866.89874999999984</v>
      </c>
      <c r="C5" s="92">
        <f t="shared" si="0"/>
        <v>4334.4937499999996</v>
      </c>
      <c r="D5" s="92">
        <f t="shared" si="2"/>
        <v>101.25</v>
      </c>
      <c r="E5" s="92">
        <f t="shared" si="3"/>
        <v>1.1576250000000001</v>
      </c>
      <c r="I5" s="178"/>
      <c r="J5" s="178"/>
      <c r="K5" s="178"/>
      <c r="L5" s="13"/>
    </row>
    <row r="6" spans="1:12" x14ac:dyDescent="0.3">
      <c r="A6" s="1">
        <v>5</v>
      </c>
      <c r="B6" s="92">
        <f t="shared" si="1"/>
        <v>996.93356249999977</v>
      </c>
      <c r="C6" s="92">
        <f t="shared" si="0"/>
        <v>4984.6678124999989</v>
      </c>
      <c r="D6" s="92">
        <f t="shared" si="2"/>
        <v>151.875</v>
      </c>
      <c r="E6" s="92">
        <f t="shared" si="3"/>
        <v>1.2155062500000002</v>
      </c>
      <c r="I6" s="178"/>
      <c r="J6" s="178"/>
      <c r="K6" s="178"/>
      <c r="L6" s="13"/>
    </row>
    <row r="7" spans="1:12" x14ac:dyDescent="0.3">
      <c r="A7" s="1">
        <v>6</v>
      </c>
      <c r="B7" s="92">
        <f t="shared" si="1"/>
        <v>1146.4735968749997</v>
      </c>
      <c r="C7" s="92">
        <f t="shared" si="0"/>
        <v>5732.3679843749978</v>
      </c>
      <c r="D7" s="92">
        <f t="shared" si="2"/>
        <v>227.8125</v>
      </c>
      <c r="E7" s="92">
        <f t="shared" si="3"/>
        <v>1.2762815625000004</v>
      </c>
      <c r="I7" s="13"/>
      <c r="J7" s="13"/>
      <c r="K7" s="13"/>
      <c r="L7" s="13"/>
    </row>
    <row r="8" spans="1:12" x14ac:dyDescent="0.3">
      <c r="A8" s="1">
        <v>7</v>
      </c>
      <c r="B8" s="92">
        <f t="shared" si="1"/>
        <v>1318.4446364062494</v>
      </c>
      <c r="C8" s="92">
        <f t="shared" si="0"/>
        <v>6592.2231820312472</v>
      </c>
      <c r="D8" s="92">
        <f t="shared" si="2"/>
        <v>341.71875</v>
      </c>
      <c r="E8" s="92">
        <f t="shared" si="3"/>
        <v>1.3400956406250004</v>
      </c>
    </row>
    <row r="9" spans="1:12" x14ac:dyDescent="0.3">
      <c r="A9" s="1">
        <v>8</v>
      </c>
      <c r="B9" s="92">
        <f t="shared" si="1"/>
        <v>1516.2113318671868</v>
      </c>
      <c r="C9" s="92">
        <f t="shared" si="0"/>
        <v>7581.0566593359345</v>
      </c>
      <c r="D9" s="92">
        <f t="shared" si="2"/>
        <v>512.578125</v>
      </c>
      <c r="E9" s="92">
        <f t="shared" si="3"/>
        <v>1.4071004226562505</v>
      </c>
    </row>
    <row r="10" spans="1:12" x14ac:dyDescent="0.3">
      <c r="A10" s="1">
        <v>9</v>
      </c>
      <c r="B10" s="92">
        <f t="shared" si="1"/>
        <v>1743.6430316472647</v>
      </c>
      <c r="C10" s="92">
        <f t="shared" si="0"/>
        <v>8718.215158236324</v>
      </c>
      <c r="D10" s="92">
        <f t="shared" si="2"/>
        <v>768.8671875</v>
      </c>
      <c r="E10" s="92">
        <f t="shared" si="3"/>
        <v>1.477455443789063</v>
      </c>
    </row>
    <row r="11" spans="1:12" x14ac:dyDescent="0.3">
      <c r="A11" s="1">
        <v>10</v>
      </c>
      <c r="B11" s="92">
        <f t="shared" si="1"/>
        <v>2005.1894863943542</v>
      </c>
      <c r="C11" s="92">
        <f>B11*5</f>
        <v>10025.94743197177</v>
      </c>
      <c r="D11" s="92">
        <f t="shared" si="2"/>
        <v>1153.30078125</v>
      </c>
      <c r="E11" s="92">
        <f t="shared" si="3"/>
        <v>1.5513282159785162</v>
      </c>
    </row>
    <row r="12" spans="1:12" x14ac:dyDescent="0.3">
      <c r="A12" s="1">
        <v>11</v>
      </c>
      <c r="B12" s="92">
        <f t="shared" si="1"/>
        <v>2305.9679093535069</v>
      </c>
      <c r="C12" s="92">
        <f t="shared" ref="C12" si="4">B12*5</f>
        <v>11529.839546767535</v>
      </c>
      <c r="D12" s="92">
        <f t="shared" si="2"/>
        <v>1729.951171875</v>
      </c>
      <c r="E12" s="92">
        <f t="shared" si="3"/>
        <v>1.628894626777442</v>
      </c>
    </row>
    <row r="13" spans="1:12" x14ac:dyDescent="0.3">
      <c r="A13" s="1">
        <v>12</v>
      </c>
      <c r="B13" s="92">
        <f t="shared" si="1"/>
        <v>2651.8630957565329</v>
      </c>
      <c r="C13" s="92">
        <f t="shared" si="0"/>
        <v>13259.315478782664</v>
      </c>
      <c r="D13" s="92">
        <f t="shared" si="2"/>
        <v>2594.9267578125</v>
      </c>
      <c r="E13" s="92">
        <f t="shared" si="3"/>
        <v>1.7103393581163142</v>
      </c>
    </row>
    <row r="14" spans="1:12" x14ac:dyDescent="0.3">
      <c r="A14" s="1">
        <v>13</v>
      </c>
      <c r="B14" s="92">
        <f t="shared" si="1"/>
        <v>3049.6425601200126</v>
      </c>
      <c r="C14" s="92">
        <f t="shared" si="0"/>
        <v>15248.212800600064</v>
      </c>
      <c r="D14" s="92">
        <f t="shared" si="2"/>
        <v>3892.39013671875</v>
      </c>
      <c r="E14" s="92">
        <f t="shared" si="3"/>
        <v>1.7958563260221301</v>
      </c>
    </row>
    <row r="15" spans="1:12" x14ac:dyDescent="0.3">
      <c r="A15" s="1">
        <v>14</v>
      </c>
      <c r="B15" s="92">
        <f t="shared" si="1"/>
        <v>3507.0889441380141</v>
      </c>
      <c r="C15" s="92">
        <f t="shared" si="0"/>
        <v>17535.44472069007</v>
      </c>
      <c r="D15" s="92">
        <f t="shared" si="2"/>
        <v>5838.585205078125</v>
      </c>
      <c r="E15" s="92">
        <f t="shared" si="3"/>
        <v>1.8856491423232367</v>
      </c>
    </row>
    <row r="16" spans="1:12" x14ac:dyDescent="0.3">
      <c r="A16" s="1">
        <v>15</v>
      </c>
      <c r="B16" s="92">
        <f t="shared" si="1"/>
        <v>4033.1522857587161</v>
      </c>
      <c r="C16" s="92">
        <f t="shared" si="0"/>
        <v>20165.761428793579</v>
      </c>
      <c r="D16" s="92">
        <f t="shared" si="2"/>
        <v>8757.8778076171875</v>
      </c>
      <c r="E16" s="92">
        <f t="shared" si="3"/>
        <v>1.9799315994393987</v>
      </c>
    </row>
    <row r="17" spans="1:5" x14ac:dyDescent="0.3">
      <c r="A17" s="1">
        <v>16</v>
      </c>
      <c r="B17" s="92">
        <f t="shared" si="1"/>
        <v>4638.1251286225233</v>
      </c>
      <c r="C17" s="92">
        <f t="shared" si="0"/>
        <v>23190.625643112617</v>
      </c>
      <c r="D17" s="92">
        <f t="shared" si="2"/>
        <v>13136.816711425781</v>
      </c>
      <c r="E17" s="92">
        <f t="shared" si="3"/>
        <v>2.0789281794113688</v>
      </c>
    </row>
    <row r="18" spans="1:5" x14ac:dyDescent="0.3">
      <c r="A18" s="1">
        <v>17</v>
      </c>
      <c r="B18" s="92">
        <f t="shared" si="1"/>
        <v>5333.8438979159018</v>
      </c>
      <c r="C18" s="92">
        <f t="shared" si="0"/>
        <v>26669.219489579511</v>
      </c>
      <c r="D18" s="92">
        <f t="shared" si="2"/>
        <v>19705.225067138672</v>
      </c>
      <c r="E18" s="92">
        <f t="shared" si="3"/>
        <v>2.1828745883819374</v>
      </c>
    </row>
    <row r="19" spans="1:5" x14ac:dyDescent="0.3">
      <c r="A19" s="1">
        <v>18</v>
      </c>
      <c r="B19" s="92">
        <f t="shared" si="1"/>
        <v>6133.9204826032865</v>
      </c>
      <c r="C19" s="92">
        <f t="shared" si="0"/>
        <v>30669.602413016433</v>
      </c>
      <c r="D19" s="92">
        <f t="shared" si="2"/>
        <v>29557.837600708008</v>
      </c>
      <c r="E19" s="92">
        <f t="shared" si="3"/>
        <v>2.2920183178010345</v>
      </c>
    </row>
    <row r="20" spans="1:5" x14ac:dyDescent="0.3">
      <c r="A20" s="1">
        <v>19</v>
      </c>
      <c r="B20" s="92">
        <f t="shared" si="1"/>
        <v>7054.0085549937785</v>
      </c>
      <c r="C20" s="92">
        <f t="shared" si="0"/>
        <v>35270.04277496889</v>
      </c>
      <c r="D20" s="92">
        <f t="shared" si="2"/>
        <v>44336.756401062012</v>
      </c>
      <c r="E20" s="92">
        <f t="shared" si="3"/>
        <v>2.4066192336910861</v>
      </c>
    </row>
    <row r="21" spans="1:5" x14ac:dyDescent="0.3">
      <c r="A21" s="1">
        <v>20</v>
      </c>
      <c r="B21" s="92">
        <f t="shared" si="1"/>
        <v>8112.1098382428445</v>
      </c>
      <c r="C21" s="92">
        <f t="shared" si="0"/>
        <v>40560.549191214224</v>
      </c>
      <c r="D21" s="92">
        <f t="shared" si="2"/>
        <v>66505.134601593018</v>
      </c>
      <c r="E21" s="92">
        <f t="shared" si="3"/>
        <v>2.5269501953756404</v>
      </c>
    </row>
    <row r="22" spans="1:5" x14ac:dyDescent="0.3">
      <c r="A22" s="1">
        <v>21</v>
      </c>
      <c r="B22" s="92">
        <f t="shared" si="1"/>
        <v>9328.9263139792711</v>
      </c>
      <c r="C22" s="92">
        <f t="shared" si="0"/>
        <v>46644.631569896359</v>
      </c>
      <c r="D22" s="92">
        <f t="shared" si="2"/>
        <v>99757.701902389526</v>
      </c>
      <c r="E22" s="92">
        <f t="shared" si="3"/>
        <v>2.6532977051444226</v>
      </c>
    </row>
    <row r="23" spans="1:5" x14ac:dyDescent="0.3">
      <c r="A23" s="1">
        <v>22</v>
      </c>
      <c r="B23" s="92">
        <f t="shared" si="1"/>
        <v>10728.265261076162</v>
      </c>
      <c r="C23" s="92">
        <f t="shared" si="0"/>
        <v>53641.326305380804</v>
      </c>
      <c r="D23" s="92">
        <f t="shared" si="2"/>
        <v>149636.55285358429</v>
      </c>
      <c r="E23" s="92">
        <f t="shared" si="3"/>
        <v>2.7859625904016441</v>
      </c>
    </row>
    <row r="24" spans="1:5" x14ac:dyDescent="0.3">
      <c r="A24" s="1">
        <v>23</v>
      </c>
      <c r="B24" s="92">
        <f t="shared" si="1"/>
        <v>12337.505050237585</v>
      </c>
      <c r="C24" s="92">
        <f t="shared" si="0"/>
        <v>61687.525251187923</v>
      </c>
      <c r="D24" s="92">
        <f t="shared" si="2"/>
        <v>224454.82928037643</v>
      </c>
      <c r="E24" s="92">
        <f t="shared" si="3"/>
        <v>2.9252607199217264</v>
      </c>
    </row>
    <row r="25" spans="1:5" x14ac:dyDescent="0.3">
      <c r="A25" s="1">
        <v>24</v>
      </c>
      <c r="B25" s="92">
        <f t="shared" si="1"/>
        <v>14188.130807773221</v>
      </c>
      <c r="C25" s="92">
        <f t="shared" si="0"/>
        <v>70940.654038866109</v>
      </c>
      <c r="D25" s="92">
        <f t="shared" si="2"/>
        <v>336682.24392056465</v>
      </c>
      <c r="E25" s="92">
        <f t="shared" si="3"/>
        <v>3.0715237559178128</v>
      </c>
    </row>
    <row r="26" spans="1:5" x14ac:dyDescent="0.3">
      <c r="A26" s="1">
        <v>25</v>
      </c>
      <c r="B26" s="92">
        <f t="shared" si="1"/>
        <v>16316.350428939202</v>
      </c>
      <c r="C26" s="92">
        <f t="shared" si="0"/>
        <v>81581.752144696016</v>
      </c>
      <c r="D26" s="92">
        <f t="shared" si="2"/>
        <v>505023.36588084698</v>
      </c>
      <c r="E26" s="92">
        <f t="shared" si="3"/>
        <v>3.2250999437137038</v>
      </c>
    </row>
    <row r="27" spans="1:5" x14ac:dyDescent="0.3">
      <c r="A27" s="1">
        <v>26</v>
      </c>
      <c r="B27" s="92">
        <f t="shared" si="1"/>
        <v>18763.802993280082</v>
      </c>
      <c r="C27" s="92">
        <f t="shared" si="0"/>
        <v>93819.014966400413</v>
      </c>
      <c r="D27" s="92">
        <f t="shared" si="2"/>
        <v>757535.04882127047</v>
      </c>
      <c r="E27" s="92">
        <f t="shared" si="3"/>
        <v>3.3863549408993889</v>
      </c>
    </row>
    <row r="28" spans="1:5" x14ac:dyDescent="0.3">
      <c r="A28" s="1">
        <v>27</v>
      </c>
      <c r="B28" s="92">
        <f t="shared" si="1"/>
        <v>21578.373442272092</v>
      </c>
      <c r="C28" s="92">
        <f t="shared" si="0"/>
        <v>107891.86721136046</v>
      </c>
      <c r="D28" s="92">
        <f t="shared" si="2"/>
        <v>1136302.5732319057</v>
      </c>
      <c r="E28" s="92">
        <f t="shared" si="3"/>
        <v>3.5556726879443583</v>
      </c>
    </row>
    <row r="29" spans="1:5" x14ac:dyDescent="0.3">
      <c r="A29" s="1">
        <v>28</v>
      </c>
      <c r="B29" s="92">
        <f t="shared" si="1"/>
        <v>24815.129458612904</v>
      </c>
      <c r="C29" s="92">
        <f t="shared" si="0"/>
        <v>124075.64729306453</v>
      </c>
      <c r="D29" s="92">
        <f t="shared" si="2"/>
        <v>1704453.8598478585</v>
      </c>
      <c r="E29" s="92">
        <f t="shared" si="3"/>
        <v>3.7334563223415764</v>
      </c>
    </row>
    <row r="30" spans="1:5" x14ac:dyDescent="0.3">
      <c r="A30" s="1">
        <v>29</v>
      </c>
      <c r="B30" s="92">
        <f t="shared" si="1"/>
        <v>28537.398877404838</v>
      </c>
      <c r="C30" s="92">
        <f t="shared" si="0"/>
        <v>142686.9943870242</v>
      </c>
      <c r="D30" s="92">
        <f t="shared" si="2"/>
        <v>2556680.7897717878</v>
      </c>
      <c r="E30" s="92">
        <f t="shared" si="3"/>
        <v>3.9201291384586554</v>
      </c>
    </row>
    <row r="31" spans="1:5" x14ac:dyDescent="0.3">
      <c r="A31" s="1">
        <v>30</v>
      </c>
      <c r="B31" s="92">
        <f t="shared" si="1"/>
        <v>32818.008709015558</v>
      </c>
      <c r="C31" s="92">
        <f>B31*7</f>
        <v>229726.0609631089</v>
      </c>
      <c r="D31" s="92">
        <f t="shared" si="2"/>
        <v>3835021.1846576817</v>
      </c>
      <c r="E31" s="92">
        <f t="shared" si="3"/>
        <v>4.1161355953815884</v>
      </c>
    </row>
    <row r="32" spans="1:5" x14ac:dyDescent="0.3">
      <c r="A32" s="1">
        <v>31</v>
      </c>
      <c r="B32" s="92">
        <f t="shared" si="1"/>
        <v>37740.710015367891</v>
      </c>
      <c r="C32" s="92">
        <f t="shared" ref="C32" si="5">B32*5</f>
        <v>188703.55007683946</v>
      </c>
      <c r="D32" s="92">
        <f t="shared" si="2"/>
        <v>5752531.7769865226</v>
      </c>
      <c r="E32" s="92">
        <f t="shared" si="3"/>
        <v>4.3219423751506678</v>
      </c>
    </row>
    <row r="33" spans="1:5" x14ac:dyDescent="0.3">
      <c r="A33" s="1">
        <v>32</v>
      </c>
      <c r="B33" s="92">
        <f t="shared" si="1"/>
        <v>43401.816517673069</v>
      </c>
      <c r="C33" s="92">
        <f t="shared" si="0"/>
        <v>217009.08258836536</v>
      </c>
      <c r="D33" s="92">
        <f t="shared" si="2"/>
        <v>8628797.665479783</v>
      </c>
      <c r="E33" s="92">
        <f t="shared" si="3"/>
        <v>4.5380394939082018</v>
      </c>
    </row>
    <row r="34" spans="1:5" x14ac:dyDescent="0.3">
      <c r="A34" s="1">
        <v>33</v>
      </c>
      <c r="B34" s="92">
        <f t="shared" si="1"/>
        <v>49912.088995324026</v>
      </c>
      <c r="C34" s="92">
        <f t="shared" si="0"/>
        <v>249560.44497662014</v>
      </c>
      <c r="D34" s="92">
        <f t="shared" si="2"/>
        <v>12943196.498219674</v>
      </c>
      <c r="E34" s="92">
        <f t="shared" si="3"/>
        <v>4.7649414686036122</v>
      </c>
    </row>
    <row r="35" spans="1:5" x14ac:dyDescent="0.3">
      <c r="A35" s="1">
        <v>34</v>
      </c>
      <c r="B35" s="92">
        <f t="shared" si="1"/>
        <v>57398.902344622627</v>
      </c>
      <c r="C35" s="92">
        <f t="shared" si="0"/>
        <v>286994.51172311313</v>
      </c>
      <c r="D35" s="92">
        <f t="shared" si="2"/>
        <v>19414794.747329511</v>
      </c>
      <c r="E35" s="92">
        <f t="shared" si="3"/>
        <v>5.0031885420337927</v>
      </c>
    </row>
    <row r="36" spans="1:5" x14ac:dyDescent="0.3">
      <c r="A36" s="1">
        <v>35</v>
      </c>
      <c r="B36" s="92">
        <f t="shared" si="1"/>
        <v>66008.73769631602</v>
      </c>
      <c r="C36" s="92">
        <f t="shared" si="0"/>
        <v>330043.68848158012</v>
      </c>
      <c r="D36" s="92">
        <f t="shared" si="2"/>
        <v>29122192.120994266</v>
      </c>
      <c r="E36" s="92">
        <f t="shared" si="3"/>
        <v>5.2533479691354827</v>
      </c>
    </row>
    <row r="37" spans="1:5" x14ac:dyDescent="0.3">
      <c r="A37" s="1">
        <v>36</v>
      </c>
      <c r="B37" s="92">
        <f t="shared" si="1"/>
        <v>75910.04835076342</v>
      </c>
      <c r="C37" s="92">
        <f t="shared" si="0"/>
        <v>379550.24175381707</v>
      </c>
      <c r="D37" s="92">
        <f t="shared" si="2"/>
        <v>43683288.181491397</v>
      </c>
      <c r="E37" s="92">
        <f t="shared" si="3"/>
        <v>5.5160153675922574</v>
      </c>
    </row>
    <row r="38" spans="1:5" x14ac:dyDescent="0.3">
      <c r="A38" s="1">
        <v>37</v>
      </c>
      <c r="B38" s="92">
        <f t="shared" si="1"/>
        <v>87296.555603377928</v>
      </c>
      <c r="C38" s="92">
        <f t="shared" si="0"/>
        <v>436482.77801688964</v>
      </c>
      <c r="D38" s="92">
        <f t="shared" si="2"/>
        <v>65524932.272237092</v>
      </c>
      <c r="E38" s="92">
        <f t="shared" si="3"/>
        <v>5.7918161359718709</v>
      </c>
    </row>
    <row r="39" spans="1:5" x14ac:dyDescent="0.3">
      <c r="A39" s="1">
        <v>38</v>
      </c>
      <c r="B39" s="92">
        <f t="shared" si="1"/>
        <v>100391.0389438846</v>
      </c>
      <c r="C39" s="92">
        <f t="shared" si="0"/>
        <v>501955.19471942302</v>
      </c>
      <c r="D39" s="92">
        <f t="shared" si="2"/>
        <v>98287398.408355638</v>
      </c>
      <c r="E39" s="92">
        <f t="shared" si="3"/>
        <v>6.0814069427704647</v>
      </c>
    </row>
    <row r="40" spans="1:5" x14ac:dyDescent="0.3">
      <c r="A40" s="1">
        <v>39</v>
      </c>
      <c r="B40" s="92">
        <f t="shared" si="1"/>
        <v>115449.69478546729</v>
      </c>
      <c r="C40" s="92">
        <f t="shared" si="0"/>
        <v>577248.47392733651</v>
      </c>
      <c r="D40" s="92">
        <f t="shared" si="2"/>
        <v>147431097.61253345</v>
      </c>
      <c r="E40" s="92">
        <f t="shared" si="3"/>
        <v>6.3854772899089882</v>
      </c>
    </row>
    <row r="41" spans="1:5" x14ac:dyDescent="0.3">
      <c r="A41" s="1">
        <v>40</v>
      </c>
      <c r="B41" s="92">
        <f t="shared" si="1"/>
        <v>132767.14900328737</v>
      </c>
      <c r="C41" s="92">
        <f t="shared" si="0"/>
        <v>663835.74501643679</v>
      </c>
      <c r="D41" s="92">
        <f t="shared" si="2"/>
        <v>221146646.41880018</v>
      </c>
      <c r="E41" s="92">
        <f t="shared" si="3"/>
        <v>6.7047511544044376</v>
      </c>
    </row>
    <row r="42" spans="1:5" x14ac:dyDescent="0.3">
      <c r="A42" s="1">
        <v>41</v>
      </c>
      <c r="B42" s="92">
        <f t="shared" si="1"/>
        <v>152682.22135378045</v>
      </c>
      <c r="C42" s="92">
        <f t="shared" si="0"/>
        <v>763411.10676890227</v>
      </c>
      <c r="D42" s="92">
        <f t="shared" si="2"/>
        <v>331719969.62820029</v>
      </c>
      <c r="E42" s="92">
        <f t="shared" si="3"/>
        <v>7.0399887121246598</v>
      </c>
    </row>
    <row r="43" spans="1:5" x14ac:dyDescent="0.3">
      <c r="A43" s="1">
        <v>42</v>
      </c>
      <c r="B43" s="92">
        <f t="shared" si="1"/>
        <v>175584.55455684749</v>
      </c>
      <c r="C43" s="92">
        <f t="shared" si="0"/>
        <v>877922.77278423752</v>
      </c>
      <c r="D43" s="92">
        <f t="shared" si="2"/>
        <v>497579954.44230044</v>
      </c>
      <c r="E43" s="92">
        <f t="shared" si="3"/>
        <v>7.3919881477308929</v>
      </c>
    </row>
    <row r="44" spans="1:5" x14ac:dyDescent="0.3">
      <c r="A44" s="1">
        <v>43</v>
      </c>
      <c r="B44" s="92">
        <f t="shared" si="1"/>
        <v>201922.23774037461</v>
      </c>
      <c r="C44" s="92">
        <f t="shared" si="0"/>
        <v>1009611.1887018731</v>
      </c>
      <c r="D44" s="92">
        <f t="shared" si="2"/>
        <v>746369931.66345072</v>
      </c>
      <c r="E44" s="92">
        <f t="shared" si="3"/>
        <v>7.7615875551174378</v>
      </c>
    </row>
    <row r="45" spans="1:5" x14ac:dyDescent="0.3">
      <c r="A45" s="1">
        <v>44</v>
      </c>
      <c r="B45" s="92">
        <f t="shared" si="1"/>
        <v>232210.57340143077</v>
      </c>
      <c r="C45" s="92">
        <f t="shared" si="0"/>
        <v>1161052.8670071538</v>
      </c>
      <c r="D45" s="92">
        <f t="shared" si="2"/>
        <v>1119554897.4951761</v>
      </c>
      <c r="E45" s="92">
        <f t="shared" si="3"/>
        <v>8.1496669328733109</v>
      </c>
    </row>
    <row r="46" spans="1:5" x14ac:dyDescent="0.3">
      <c r="A46" s="1">
        <v>45</v>
      </c>
      <c r="B46" s="92">
        <f t="shared" si="1"/>
        <v>267042.15941164538</v>
      </c>
      <c r="C46" s="92">
        <f t="shared" si="0"/>
        <v>1335210.797058227</v>
      </c>
      <c r="D46" s="92">
        <f t="shared" si="2"/>
        <v>1679332346.242764</v>
      </c>
      <c r="E46" s="92">
        <f t="shared" si="3"/>
        <v>8.5571502795169767</v>
      </c>
    </row>
    <row r="47" spans="1:5" x14ac:dyDescent="0.3">
      <c r="A47" s="1">
        <v>46</v>
      </c>
      <c r="B47" s="92">
        <f t="shared" si="1"/>
        <v>307098.48332339217</v>
      </c>
      <c r="C47" s="92">
        <f t="shared" si="0"/>
        <v>1535492.4166169609</v>
      </c>
      <c r="D47" s="92">
        <f t="shared" si="2"/>
        <v>2518998519.3641462</v>
      </c>
      <c r="E47" s="92">
        <f t="shared" si="3"/>
        <v>8.9850077934928265</v>
      </c>
    </row>
    <row r="48" spans="1:5" x14ac:dyDescent="0.3">
      <c r="A48" s="1">
        <v>47</v>
      </c>
      <c r="B48" s="92">
        <f t="shared" si="1"/>
        <v>353163.25582190097</v>
      </c>
      <c r="C48" s="92">
        <f t="shared" si="0"/>
        <v>1765816.2791095048</v>
      </c>
      <c r="D48" s="92">
        <f t="shared" si="2"/>
        <v>3778497779.0462193</v>
      </c>
      <c r="E48" s="92">
        <f t="shared" si="3"/>
        <v>9.4342581831674686</v>
      </c>
    </row>
    <row r="49" spans="1:5" x14ac:dyDescent="0.3">
      <c r="A49" s="1">
        <v>48</v>
      </c>
      <c r="B49" s="92">
        <f t="shared" si="1"/>
        <v>406137.74419518607</v>
      </c>
      <c r="C49" s="92">
        <f t="shared" si="0"/>
        <v>2030688.7209759303</v>
      </c>
      <c r="D49" s="92">
        <f t="shared" si="2"/>
        <v>5667746668.5693293</v>
      </c>
      <c r="E49" s="92">
        <f t="shared" si="3"/>
        <v>9.9059710923258422</v>
      </c>
    </row>
    <row r="50" spans="1:5" x14ac:dyDescent="0.3">
      <c r="A50" s="1">
        <v>49</v>
      </c>
      <c r="B50" s="92">
        <f t="shared" si="1"/>
        <v>467058.40582446393</v>
      </c>
      <c r="C50" s="92">
        <f t="shared" si="0"/>
        <v>2335292.0291223195</v>
      </c>
      <c r="D50" s="92">
        <f t="shared" si="2"/>
        <v>8501620002.8539944</v>
      </c>
      <c r="E50" s="92">
        <f t="shared" si="3"/>
        <v>10.401269646942135</v>
      </c>
    </row>
    <row r="51" spans="1:5" x14ac:dyDescent="0.3">
      <c r="A51" s="1">
        <v>50</v>
      </c>
      <c r="B51" s="92">
        <f t="shared" si="1"/>
        <v>537117.16669813346</v>
      </c>
      <c r="C51" s="92">
        <f t="shared" si="0"/>
        <v>2685585.8334906674</v>
      </c>
      <c r="D51" s="92">
        <f t="shared" si="2"/>
        <v>12752430004.280991</v>
      </c>
      <c r="E51" s="92">
        <f t="shared" si="3"/>
        <v>10.921333129289241</v>
      </c>
    </row>
    <row r="52" spans="1:5" x14ac:dyDescent="0.3">
      <c r="A52" s="1">
        <v>51</v>
      </c>
      <c r="B52" s="92">
        <f t="shared" si="1"/>
        <v>617684.74170285347</v>
      </c>
      <c r="C52" s="92">
        <f t="shared" si="0"/>
        <v>3088423.7085142676</v>
      </c>
      <c r="D52" s="92">
        <f t="shared" si="2"/>
        <v>19128645006.421486</v>
      </c>
      <c r="E52" s="92">
        <f t="shared" si="3"/>
        <v>11.467399785753704</v>
      </c>
    </row>
    <row r="53" spans="1:5" x14ac:dyDescent="0.3">
      <c r="A53" s="1">
        <v>52</v>
      </c>
      <c r="B53" s="92">
        <f t="shared" si="1"/>
        <v>710337.45295828138</v>
      </c>
      <c r="C53" s="92">
        <f t="shared" si="0"/>
        <v>3551687.2647914067</v>
      </c>
      <c r="D53" s="92">
        <f t="shared" si="2"/>
        <v>28692967509.632229</v>
      </c>
      <c r="E53" s="92">
        <f t="shared" si="3"/>
        <v>12.04076977504139</v>
      </c>
    </row>
    <row r="54" spans="1:5" x14ac:dyDescent="0.3">
      <c r="A54" s="1">
        <v>53</v>
      </c>
      <c r="B54" s="92">
        <f t="shared" si="1"/>
        <v>816888.07090202358</v>
      </c>
      <c r="C54" s="92">
        <f t="shared" si="0"/>
        <v>4084440.3545101178</v>
      </c>
      <c r="D54" s="92">
        <f t="shared" si="2"/>
        <v>43039451264.448341</v>
      </c>
      <c r="E54" s="92">
        <f t="shared" si="3"/>
        <v>12.64280826379346</v>
      </c>
    </row>
    <row r="55" spans="1:5" x14ac:dyDescent="0.3">
      <c r="A55" s="1">
        <v>54</v>
      </c>
      <c r="B55" s="92">
        <f t="shared" si="1"/>
        <v>939421.2815373271</v>
      </c>
      <c r="C55" s="92">
        <f t="shared" si="0"/>
        <v>4697106.4076866359</v>
      </c>
      <c r="D55" s="92">
        <f t="shared" si="2"/>
        <v>64559176896.672516</v>
      </c>
      <c r="E55" s="92">
        <f t="shared" si="3"/>
        <v>13.274948676983135</v>
      </c>
    </row>
    <row r="56" spans="1:5" x14ac:dyDescent="0.3">
      <c r="A56" s="1">
        <v>55</v>
      </c>
      <c r="B56" s="92">
        <f t="shared" si="1"/>
        <v>1080334.473767926</v>
      </c>
      <c r="C56" s="92">
        <f t="shared" si="0"/>
        <v>5401672.3688396299</v>
      </c>
      <c r="D56" s="92">
        <f t="shared" si="2"/>
        <v>96838765345.008774</v>
      </c>
      <c r="E56" s="92">
        <f t="shared" si="3"/>
        <v>13.938696110832291</v>
      </c>
    </row>
    <row r="57" spans="1:5" x14ac:dyDescent="0.3">
      <c r="A57" s="1">
        <v>56</v>
      </c>
      <c r="B57" s="92">
        <f t="shared" si="1"/>
        <v>1242384.6448331147</v>
      </c>
      <c r="C57" s="92">
        <f t="shared" si="0"/>
        <v>6211923.2241655737</v>
      </c>
      <c r="D57" s="92">
        <f t="shared" si="2"/>
        <v>145258148017.51315</v>
      </c>
      <c r="E57" s="92">
        <f t="shared" si="3"/>
        <v>14.635630916373906</v>
      </c>
    </row>
    <row r="58" spans="1:5" x14ac:dyDescent="0.3">
      <c r="A58" s="1">
        <v>57</v>
      </c>
      <c r="B58" s="92">
        <f t="shared" si="1"/>
        <v>1428742.3415580818</v>
      </c>
      <c r="C58" s="92">
        <f t="shared" si="0"/>
        <v>7143711.7077904092</v>
      </c>
      <c r="D58" s="92">
        <f t="shared" si="2"/>
        <v>217887222026.26971</v>
      </c>
      <c r="E58" s="92">
        <f t="shared" si="3"/>
        <v>15.367412462192602</v>
      </c>
    </row>
    <row r="59" spans="1:5" x14ac:dyDescent="0.3">
      <c r="A59" s="1">
        <v>58</v>
      </c>
      <c r="B59" s="92">
        <f t="shared" si="1"/>
        <v>1643053.692791794</v>
      </c>
      <c r="C59" s="92">
        <f t="shared" si="0"/>
        <v>8215268.4639589693</v>
      </c>
      <c r="D59" s="92">
        <f t="shared" si="2"/>
        <v>326830833039.40454</v>
      </c>
      <c r="E59" s="92">
        <f t="shared" si="3"/>
        <v>16.135783085302233</v>
      </c>
    </row>
    <row r="60" spans="1:5" x14ac:dyDescent="0.3">
      <c r="A60" s="1">
        <v>59</v>
      </c>
      <c r="B60" s="92">
        <f t="shared" si="1"/>
        <v>1889511.7467105628</v>
      </c>
      <c r="C60" s="92">
        <f t="shared" si="0"/>
        <v>9447558.7335528135</v>
      </c>
      <c r="D60" s="92">
        <f t="shared" si="2"/>
        <v>490246249559.10681</v>
      </c>
      <c r="E60" s="92">
        <f t="shared" si="3"/>
        <v>16.942572239567344</v>
      </c>
    </row>
    <row r="61" spans="1:5" x14ac:dyDescent="0.3">
      <c r="A61" s="1">
        <v>60</v>
      </c>
      <c r="B61" s="92">
        <f t="shared" si="1"/>
        <v>2172938.5087171472</v>
      </c>
      <c r="C61" s="92">
        <f t="shared" ref="C61" si="6">B61*7</f>
        <v>15210569.56102003</v>
      </c>
      <c r="D61" s="92">
        <f t="shared" si="2"/>
        <v>735369374338.66016</v>
      </c>
      <c r="E61" s="92">
        <f t="shared" si="3"/>
        <v>17.78970085154571</v>
      </c>
    </row>
    <row r="62" spans="1:5" x14ac:dyDescent="0.3">
      <c r="A62" s="1">
        <v>61</v>
      </c>
      <c r="B62" s="92">
        <f t="shared" si="1"/>
        <v>2498879.2850247188</v>
      </c>
      <c r="C62" s="92">
        <f t="shared" ref="C62" si="7">B62*5</f>
        <v>12494396.425123595</v>
      </c>
      <c r="D62" s="92">
        <f t="shared" si="2"/>
        <v>1103054061507.9902</v>
      </c>
      <c r="E62" s="92">
        <f t="shared" si="3"/>
        <v>18.679185894122998</v>
      </c>
    </row>
    <row r="63" spans="1:5" x14ac:dyDescent="0.3">
      <c r="A63" s="1">
        <v>62</v>
      </c>
      <c r="B63" s="92">
        <f t="shared" si="1"/>
        <v>2873711.1777784266</v>
      </c>
      <c r="C63" s="92">
        <f t="shared" si="0"/>
        <v>14368555.888892133</v>
      </c>
      <c r="D63" s="92">
        <f t="shared" si="2"/>
        <v>1654581092261.9854</v>
      </c>
      <c r="E63" s="92">
        <f t="shared" si="3"/>
        <v>19.613145188829147</v>
      </c>
    </row>
    <row r="64" spans="1:5" x14ac:dyDescent="0.3">
      <c r="A64" s="1">
        <v>63</v>
      </c>
      <c r="B64" s="92">
        <f t="shared" si="1"/>
        <v>3304767.8544451902</v>
      </c>
      <c r="C64" s="92">
        <f t="shared" si="0"/>
        <v>16523839.27222595</v>
      </c>
      <c r="D64" s="92">
        <f t="shared" si="2"/>
        <v>2481871638392.978</v>
      </c>
      <c r="E64" s="92">
        <f t="shared" si="3"/>
        <v>20.593802448270605</v>
      </c>
    </row>
    <row r="65" spans="1:5" x14ac:dyDescent="0.3">
      <c r="A65" s="1">
        <v>64</v>
      </c>
      <c r="B65" s="92">
        <f t="shared" si="1"/>
        <v>3800483.0326119685</v>
      </c>
      <c r="C65" s="92">
        <f t="shared" si="0"/>
        <v>19002415.163059842</v>
      </c>
      <c r="D65" s="92">
        <f t="shared" si="2"/>
        <v>3722807457589.4668</v>
      </c>
      <c r="E65" s="92">
        <f t="shared" si="3"/>
        <v>21.623492570684135</v>
      </c>
    </row>
    <row r="66" spans="1:5" x14ac:dyDescent="0.3">
      <c r="A66" s="1">
        <v>65</v>
      </c>
      <c r="B66" s="92">
        <f t="shared" si="1"/>
        <v>4370555.4875037633</v>
      </c>
      <c r="C66" s="92">
        <f t="shared" si="0"/>
        <v>21852777.437518816</v>
      </c>
      <c r="D66" s="92">
        <f t="shared" si="2"/>
        <v>5584211186384.2002</v>
      </c>
      <c r="E66" s="92">
        <f t="shared" si="3"/>
        <v>22.704667199218342</v>
      </c>
    </row>
    <row r="67" spans="1:5" x14ac:dyDescent="0.3">
      <c r="A67" s="1">
        <v>66</v>
      </c>
      <c r="B67" s="92">
        <f t="shared" si="1"/>
        <v>5026138.8106293278</v>
      </c>
      <c r="C67" s="92">
        <f t="shared" ref="C67:C101" si="8">B67*5</f>
        <v>25130694.053146638</v>
      </c>
      <c r="D67" s="92">
        <f t="shared" si="2"/>
        <v>8376316779576.3008</v>
      </c>
      <c r="E67" s="92">
        <f t="shared" si="3"/>
        <v>23.839900559179259</v>
      </c>
    </row>
    <row r="68" spans="1:5" x14ac:dyDescent="0.3">
      <c r="A68" s="1">
        <v>67</v>
      </c>
      <c r="B68" s="92">
        <f t="shared" ref="B68:B101" si="9">B67*1.15</f>
        <v>5780059.6322237263</v>
      </c>
      <c r="C68" s="92">
        <f t="shared" si="8"/>
        <v>28900298.16111863</v>
      </c>
      <c r="D68" s="92">
        <f t="shared" ref="D68:D101" si="10">D67*1.5</f>
        <v>12564475169364.451</v>
      </c>
      <c r="E68" s="92">
        <f t="shared" ref="E68:E101" si="11">E67*1.05</f>
        <v>25.031895587138223</v>
      </c>
    </row>
    <row r="69" spans="1:5" x14ac:dyDescent="0.3">
      <c r="A69" s="1">
        <v>68</v>
      </c>
      <c r="B69" s="92">
        <f t="shared" si="9"/>
        <v>6647068.5770572843</v>
      </c>
      <c r="C69" s="92">
        <f t="shared" si="8"/>
        <v>33235342.885286421</v>
      </c>
      <c r="D69" s="92">
        <f t="shared" si="10"/>
        <v>18846712754046.676</v>
      </c>
      <c r="E69" s="92">
        <f t="shared" si="11"/>
        <v>26.283490366495137</v>
      </c>
    </row>
    <row r="70" spans="1:5" x14ac:dyDescent="0.3">
      <c r="A70" s="1">
        <v>69</v>
      </c>
      <c r="B70" s="92">
        <f t="shared" si="9"/>
        <v>7644128.8636158761</v>
      </c>
      <c r="C70" s="92">
        <f t="shared" si="8"/>
        <v>38220644.318079382</v>
      </c>
      <c r="D70" s="92">
        <f t="shared" si="10"/>
        <v>28270069131070.016</v>
      </c>
      <c r="E70" s="92">
        <f t="shared" si="11"/>
        <v>27.597664884819896</v>
      </c>
    </row>
    <row r="71" spans="1:5" x14ac:dyDescent="0.3">
      <c r="A71" s="1">
        <v>70</v>
      </c>
      <c r="B71" s="92">
        <f t="shared" si="9"/>
        <v>8790748.1931582559</v>
      </c>
      <c r="C71" s="92">
        <f t="shared" si="8"/>
        <v>43953740.965791278</v>
      </c>
      <c r="D71" s="92">
        <f t="shared" si="10"/>
        <v>42405103696605.023</v>
      </c>
      <c r="E71" s="92">
        <f t="shared" si="11"/>
        <v>28.977548129060892</v>
      </c>
    </row>
    <row r="72" spans="1:5" x14ac:dyDescent="0.3">
      <c r="A72" s="1">
        <v>71</v>
      </c>
      <c r="B72" s="92">
        <f t="shared" si="9"/>
        <v>10109360.422131993</v>
      </c>
      <c r="C72" s="92">
        <f t="shared" si="8"/>
        <v>50546802.110659964</v>
      </c>
      <c r="D72" s="92">
        <f t="shared" si="10"/>
        <v>63607655544907.531</v>
      </c>
      <c r="E72" s="92">
        <f t="shared" si="11"/>
        <v>30.426425535513939</v>
      </c>
    </row>
    <row r="73" spans="1:5" x14ac:dyDescent="0.3">
      <c r="A73" s="1">
        <v>72</v>
      </c>
      <c r="B73" s="92">
        <f t="shared" si="9"/>
        <v>11625764.485451791</v>
      </c>
      <c r="C73" s="92">
        <f t="shared" si="8"/>
        <v>58128822.427258953</v>
      </c>
      <c r="D73" s="92">
        <f t="shared" si="10"/>
        <v>95411483317361.297</v>
      </c>
      <c r="E73" s="92">
        <f t="shared" si="11"/>
        <v>31.947746812289637</v>
      </c>
    </row>
    <row r="74" spans="1:5" x14ac:dyDescent="0.3">
      <c r="A74" s="1">
        <v>73</v>
      </c>
      <c r="B74" s="92">
        <f t="shared" si="9"/>
        <v>13369629.15826956</v>
      </c>
      <c r="C74" s="92">
        <f t="shared" si="8"/>
        <v>66848145.791347802</v>
      </c>
      <c r="D74" s="92">
        <f t="shared" si="10"/>
        <v>143117224976041.94</v>
      </c>
      <c r="E74" s="92">
        <f t="shared" si="11"/>
        <v>33.545134152904119</v>
      </c>
    </row>
    <row r="75" spans="1:5" x14ac:dyDescent="0.3">
      <c r="A75" s="1">
        <v>74</v>
      </c>
      <c r="B75" s="92">
        <f t="shared" si="9"/>
        <v>15375073.532009993</v>
      </c>
      <c r="C75" s="92">
        <f t="shared" si="8"/>
        <v>76875367.66004996</v>
      </c>
      <c r="D75" s="92">
        <f t="shared" si="10"/>
        <v>214675837464062.91</v>
      </c>
      <c r="E75" s="92">
        <f t="shared" si="11"/>
        <v>35.222390860549325</v>
      </c>
    </row>
    <row r="76" spans="1:5" x14ac:dyDescent="0.3">
      <c r="A76" s="1">
        <v>75</v>
      </c>
      <c r="B76" s="92">
        <f t="shared" si="9"/>
        <v>17681334.561811492</v>
      </c>
      <c r="C76" s="92">
        <f t="shared" si="8"/>
        <v>88406672.809057459</v>
      </c>
      <c r="D76" s="92">
        <f t="shared" si="10"/>
        <v>322013756196094.38</v>
      </c>
      <c r="E76" s="92">
        <f t="shared" si="11"/>
        <v>36.983510403576794</v>
      </c>
    </row>
    <row r="77" spans="1:5" x14ac:dyDescent="0.3">
      <c r="A77" s="1">
        <v>76</v>
      </c>
      <c r="B77" s="92">
        <f t="shared" si="9"/>
        <v>20333534.746083215</v>
      </c>
      <c r="C77" s="92">
        <f t="shared" si="8"/>
        <v>101667673.73041607</v>
      </c>
      <c r="D77" s="92">
        <f t="shared" si="10"/>
        <v>483020634294141.56</v>
      </c>
      <c r="E77" s="92">
        <f t="shared" si="11"/>
        <v>38.832685923755633</v>
      </c>
    </row>
    <row r="78" spans="1:5" x14ac:dyDescent="0.3">
      <c r="A78" s="1">
        <v>77</v>
      </c>
      <c r="B78" s="92">
        <f t="shared" si="9"/>
        <v>23383564.957995694</v>
      </c>
      <c r="C78" s="92">
        <f t="shared" si="8"/>
        <v>116917824.78997847</v>
      </c>
      <c r="D78" s="92">
        <f t="shared" si="10"/>
        <v>724530951441212.38</v>
      </c>
      <c r="E78" s="92">
        <f t="shared" si="11"/>
        <v>40.774320219943419</v>
      </c>
    </row>
    <row r="79" spans="1:5" x14ac:dyDescent="0.3">
      <c r="A79" s="1">
        <v>78</v>
      </c>
      <c r="B79" s="92">
        <f t="shared" si="9"/>
        <v>26891099.701695047</v>
      </c>
      <c r="C79" s="92">
        <f t="shared" si="8"/>
        <v>134455498.50847524</v>
      </c>
      <c r="D79" s="92">
        <f t="shared" si="10"/>
        <v>1086796427161818.5</v>
      </c>
      <c r="E79" s="92">
        <f t="shared" si="11"/>
        <v>42.81303623094059</v>
      </c>
    </row>
    <row r="80" spans="1:5" x14ac:dyDescent="0.3">
      <c r="A80" s="1">
        <v>79</v>
      </c>
      <c r="B80" s="92">
        <f t="shared" si="9"/>
        <v>30924764.6569493</v>
      </c>
      <c r="C80" s="92">
        <f t="shared" si="8"/>
        <v>154623823.2847465</v>
      </c>
      <c r="D80" s="92">
        <f t="shared" si="10"/>
        <v>1630194640742727.8</v>
      </c>
      <c r="E80" s="92">
        <f t="shared" si="11"/>
        <v>44.95368804248762</v>
      </c>
    </row>
    <row r="81" spans="1:5" x14ac:dyDescent="0.3">
      <c r="A81" s="1">
        <v>80</v>
      </c>
      <c r="B81" s="92">
        <f t="shared" si="9"/>
        <v>35563479.35549169</v>
      </c>
      <c r="C81" s="92">
        <f t="shared" si="8"/>
        <v>177817396.77745846</v>
      </c>
      <c r="D81" s="92">
        <f t="shared" si="10"/>
        <v>2445291961114091.5</v>
      </c>
      <c r="E81" s="92">
        <f t="shared" si="11"/>
        <v>47.201372444612005</v>
      </c>
    </row>
    <row r="82" spans="1:5" x14ac:dyDescent="0.3">
      <c r="A82" s="1">
        <v>81</v>
      </c>
      <c r="B82" s="92">
        <f t="shared" si="9"/>
        <v>40898001.258815438</v>
      </c>
      <c r="C82" s="92">
        <f t="shared" si="8"/>
        <v>204490006.29407719</v>
      </c>
      <c r="D82" s="92">
        <f t="shared" si="10"/>
        <v>3667937941671137</v>
      </c>
      <c r="E82" s="92">
        <f t="shared" si="11"/>
        <v>49.561441066842605</v>
      </c>
    </row>
    <row r="83" spans="1:5" x14ac:dyDescent="0.3">
      <c r="A83" s="1">
        <v>82</v>
      </c>
      <c r="B83" s="92">
        <f t="shared" si="9"/>
        <v>47032701.447637752</v>
      </c>
      <c r="C83" s="92">
        <f t="shared" si="8"/>
        <v>235163507.23818874</v>
      </c>
      <c r="D83" s="92">
        <f t="shared" si="10"/>
        <v>5501906912506706</v>
      </c>
      <c r="E83" s="92">
        <f t="shared" si="11"/>
        <v>52.039513120184736</v>
      </c>
    </row>
    <row r="84" spans="1:5" x14ac:dyDescent="0.3">
      <c r="A84" s="1">
        <v>83</v>
      </c>
      <c r="B84" s="92">
        <f t="shared" si="9"/>
        <v>54087606.664783411</v>
      </c>
      <c r="C84" s="92">
        <f t="shared" si="8"/>
        <v>270438033.32391703</v>
      </c>
      <c r="D84" s="92">
        <f t="shared" si="10"/>
        <v>8252860368760059</v>
      </c>
      <c r="E84" s="92">
        <f t="shared" si="11"/>
        <v>54.641488776193974</v>
      </c>
    </row>
    <row r="85" spans="1:5" x14ac:dyDescent="0.3">
      <c r="A85" s="1">
        <v>84</v>
      </c>
      <c r="B85" s="92">
        <f t="shared" si="9"/>
        <v>62200747.664500915</v>
      </c>
      <c r="C85" s="92">
        <f t="shared" si="8"/>
        <v>311003738.32250458</v>
      </c>
      <c r="D85" s="92">
        <f t="shared" si="10"/>
        <v>1.2379290553140088E+16</v>
      </c>
      <c r="E85" s="92">
        <f t="shared" si="11"/>
        <v>57.373563215003678</v>
      </c>
    </row>
    <row r="86" spans="1:5" x14ac:dyDescent="0.3">
      <c r="A86" s="1">
        <v>85</v>
      </c>
      <c r="B86" s="92">
        <f t="shared" si="9"/>
        <v>71530859.814176053</v>
      </c>
      <c r="C86" s="92">
        <f t="shared" si="8"/>
        <v>357654299.07088029</v>
      </c>
      <c r="D86" s="92">
        <f t="shared" si="10"/>
        <v>1.8568935829710132E+16</v>
      </c>
      <c r="E86" s="92">
        <f t="shared" si="11"/>
        <v>60.242241375753864</v>
      </c>
    </row>
    <row r="87" spans="1:5" x14ac:dyDescent="0.3">
      <c r="A87" s="1">
        <v>86</v>
      </c>
      <c r="B87" s="92">
        <f t="shared" si="9"/>
        <v>82260488.786302447</v>
      </c>
      <c r="C87" s="92">
        <f t="shared" si="8"/>
        <v>411302443.93151224</v>
      </c>
      <c r="D87" s="92">
        <f t="shared" si="10"/>
        <v>2.78534037445652E+16</v>
      </c>
      <c r="E87" s="92">
        <f t="shared" si="11"/>
        <v>63.254353444541557</v>
      </c>
    </row>
    <row r="88" spans="1:5" x14ac:dyDescent="0.3">
      <c r="A88" s="1">
        <v>87</v>
      </c>
      <c r="B88" s="92">
        <f t="shared" si="9"/>
        <v>94599562.104247808</v>
      </c>
      <c r="C88" s="92">
        <f t="shared" si="8"/>
        <v>472997810.52123904</v>
      </c>
      <c r="D88" s="92">
        <f t="shared" si="10"/>
        <v>4.17801056168478E+16</v>
      </c>
      <c r="E88" s="92">
        <f t="shared" si="11"/>
        <v>66.417071116768639</v>
      </c>
    </row>
    <row r="89" spans="1:5" x14ac:dyDescent="0.3">
      <c r="A89" s="1">
        <v>88</v>
      </c>
      <c r="B89" s="92">
        <f t="shared" si="9"/>
        <v>108789496.41988496</v>
      </c>
      <c r="C89" s="92">
        <f t="shared" si="8"/>
        <v>543947482.09942484</v>
      </c>
      <c r="D89" s="92">
        <f t="shared" si="10"/>
        <v>6.2670158425271696E+16</v>
      </c>
      <c r="E89" s="92">
        <f t="shared" si="11"/>
        <v>69.737924672607079</v>
      </c>
    </row>
    <row r="90" spans="1:5" x14ac:dyDescent="0.3">
      <c r="A90" s="1">
        <v>89</v>
      </c>
      <c r="B90" s="92">
        <f t="shared" si="9"/>
        <v>125107920.88286769</v>
      </c>
      <c r="C90" s="92">
        <f t="shared" si="8"/>
        <v>625539604.41433847</v>
      </c>
      <c r="D90" s="92">
        <f t="shared" si="10"/>
        <v>9.4005237637907552E+16</v>
      </c>
      <c r="E90" s="92">
        <f t="shared" si="11"/>
        <v>73.22482090623744</v>
      </c>
    </row>
    <row r="91" spans="1:5" x14ac:dyDescent="0.3">
      <c r="A91" s="1">
        <v>90</v>
      </c>
      <c r="B91" s="92">
        <f t="shared" si="9"/>
        <v>143874109.01529783</v>
      </c>
      <c r="C91" s="92">
        <f t="shared" ref="C91" si="12">B91*7</f>
        <v>1007118763.1070848</v>
      </c>
      <c r="D91" s="92">
        <f t="shared" si="10"/>
        <v>1.4100785645686133E+17</v>
      </c>
      <c r="E91" s="92">
        <f t="shared" si="11"/>
        <v>76.886061951549308</v>
      </c>
    </row>
    <row r="92" spans="1:5" x14ac:dyDescent="0.3">
      <c r="A92" s="1">
        <v>91</v>
      </c>
      <c r="B92" s="92">
        <f t="shared" si="9"/>
        <v>165455225.36759248</v>
      </c>
      <c r="C92" s="92">
        <f t="shared" ref="C92" si="13">B92*5</f>
        <v>827276126.83796239</v>
      </c>
      <c r="D92" s="92">
        <f t="shared" si="10"/>
        <v>2.11511784685292E+17</v>
      </c>
      <c r="E92" s="92">
        <f t="shared" si="11"/>
        <v>80.730365049126775</v>
      </c>
    </row>
    <row r="93" spans="1:5" x14ac:dyDescent="0.3">
      <c r="A93" s="1">
        <v>92</v>
      </c>
      <c r="B93" s="92">
        <f t="shared" si="9"/>
        <v>190273509.17273134</v>
      </c>
      <c r="C93" s="92">
        <f t="shared" si="8"/>
        <v>951367545.86365676</v>
      </c>
      <c r="D93" s="92">
        <f t="shared" si="10"/>
        <v>3.1726767702793798E+17</v>
      </c>
      <c r="E93" s="92">
        <f t="shared" si="11"/>
        <v>84.766883301583121</v>
      </c>
    </row>
    <row r="94" spans="1:5" x14ac:dyDescent="0.3">
      <c r="A94" s="1">
        <v>93</v>
      </c>
      <c r="B94" s="92">
        <f t="shared" si="9"/>
        <v>218814535.54864103</v>
      </c>
      <c r="C94" s="92">
        <f t="shared" si="8"/>
        <v>1094072677.7432051</v>
      </c>
      <c r="D94" s="92">
        <f t="shared" si="10"/>
        <v>4.7590151554190694E+17</v>
      </c>
      <c r="E94" s="92">
        <f t="shared" si="11"/>
        <v>89.005227466662276</v>
      </c>
    </row>
    <row r="95" spans="1:5" x14ac:dyDescent="0.3">
      <c r="A95" s="1">
        <v>94</v>
      </c>
      <c r="B95" s="92">
        <f t="shared" si="9"/>
        <v>251636715.88093716</v>
      </c>
      <c r="C95" s="92">
        <f t="shared" si="8"/>
        <v>1258183579.4046857</v>
      </c>
      <c r="D95" s="92">
        <f t="shared" si="10"/>
        <v>7.1385227331286042E+17</v>
      </c>
      <c r="E95" s="92">
        <f t="shared" si="11"/>
        <v>93.455488839995397</v>
      </c>
    </row>
    <row r="96" spans="1:5" x14ac:dyDescent="0.3">
      <c r="A96" s="1">
        <v>95</v>
      </c>
      <c r="B96" s="92">
        <f t="shared" si="9"/>
        <v>289382223.26307774</v>
      </c>
      <c r="C96" s="92">
        <f t="shared" si="8"/>
        <v>1446911116.3153887</v>
      </c>
      <c r="D96" s="92">
        <f t="shared" si="10"/>
        <v>1.0707784099692906E+18</v>
      </c>
      <c r="E96" s="92">
        <f t="shared" si="11"/>
        <v>98.128263281995174</v>
      </c>
    </row>
    <row r="97" spans="1:5" x14ac:dyDescent="0.3">
      <c r="A97" s="1">
        <v>96</v>
      </c>
      <c r="B97" s="92">
        <f t="shared" si="9"/>
        <v>332789556.7525394</v>
      </c>
      <c r="C97" s="92">
        <f t="shared" si="8"/>
        <v>1663947783.762697</v>
      </c>
      <c r="D97" s="92">
        <f t="shared" si="10"/>
        <v>1.6061676149539359E+18</v>
      </c>
      <c r="E97" s="92">
        <f t="shared" si="11"/>
        <v>103.03467644609493</v>
      </c>
    </row>
    <row r="98" spans="1:5" x14ac:dyDescent="0.3">
      <c r="A98" s="1">
        <v>97</v>
      </c>
      <c r="B98" s="92">
        <f t="shared" si="9"/>
        <v>382707990.26542026</v>
      </c>
      <c r="C98" s="92">
        <f t="shared" si="8"/>
        <v>1913539951.3271012</v>
      </c>
      <c r="D98" s="92">
        <f t="shared" si="10"/>
        <v>2.4092514224309038E+18</v>
      </c>
      <c r="E98" s="92">
        <f t="shared" si="11"/>
        <v>108.18641026839968</v>
      </c>
    </row>
    <row r="99" spans="1:5" x14ac:dyDescent="0.3">
      <c r="A99" s="1">
        <v>98</v>
      </c>
      <c r="B99" s="92">
        <f t="shared" si="9"/>
        <v>440114188.80523324</v>
      </c>
      <c r="C99" s="92">
        <f t="shared" si="8"/>
        <v>2200570944.026166</v>
      </c>
      <c r="D99" s="92">
        <f t="shared" si="10"/>
        <v>3.6138771336463555E+18</v>
      </c>
      <c r="E99" s="92">
        <f t="shared" si="11"/>
        <v>113.59573078181967</v>
      </c>
    </row>
    <row r="100" spans="1:5" x14ac:dyDescent="0.3">
      <c r="A100" s="1">
        <v>99</v>
      </c>
      <c r="B100" s="92">
        <f t="shared" si="9"/>
        <v>506131317.12601817</v>
      </c>
      <c r="C100" s="92">
        <f t="shared" si="8"/>
        <v>2530656585.6300907</v>
      </c>
      <c r="D100" s="92">
        <f t="shared" si="10"/>
        <v>5.4208157004695327E+18</v>
      </c>
      <c r="E100" s="92">
        <f t="shared" si="11"/>
        <v>119.27551732091065</v>
      </c>
    </row>
    <row r="101" spans="1:5" x14ac:dyDescent="0.3">
      <c r="A101" s="1">
        <v>100</v>
      </c>
      <c r="B101" s="92">
        <f t="shared" si="9"/>
        <v>582051014.6949209</v>
      </c>
      <c r="C101" s="92">
        <f t="shared" si="8"/>
        <v>2910255073.4746046</v>
      </c>
      <c r="D101" s="92">
        <f t="shared" si="10"/>
        <v>8.131223550704299E+18</v>
      </c>
      <c r="E101" s="92">
        <f t="shared" si="11"/>
        <v>125.23929318695619</v>
      </c>
    </row>
  </sheetData>
  <mergeCells count="1">
    <mergeCell ref="I5:K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E24-08CF-4955-BC64-25450B8166BD}">
  <dimension ref="B2:H3"/>
  <sheetViews>
    <sheetView tabSelected="1" workbookViewId="0">
      <selection activeCell="G16" sqref="G16"/>
    </sheetView>
  </sheetViews>
  <sheetFormatPr defaultRowHeight="16.5" x14ac:dyDescent="0.3"/>
  <sheetData>
    <row r="2" spans="2:8" x14ac:dyDescent="0.3">
      <c r="B2" s="89" t="s">
        <v>132</v>
      </c>
      <c r="C2" s="174" t="s">
        <v>231</v>
      </c>
      <c r="D2" s="174"/>
      <c r="E2" s="174"/>
      <c r="F2" s="174"/>
      <c r="G2" s="174"/>
      <c r="H2" s="174"/>
    </row>
    <row r="3" spans="2:8" ht="125.25" customHeight="1" x14ac:dyDescent="0.3">
      <c r="B3" s="89" t="s">
        <v>211</v>
      </c>
      <c r="C3" s="175" t="s">
        <v>235</v>
      </c>
      <c r="D3" s="175"/>
      <c r="E3" s="175"/>
      <c r="F3" s="175"/>
      <c r="G3" s="175"/>
      <c r="H3" s="175"/>
    </row>
  </sheetData>
  <mergeCells count="2">
    <mergeCell ref="C3:H3"/>
    <mergeCell ref="C2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dimension ref="A1:U26"/>
  <sheetViews>
    <sheetView zoomScaleNormal="100" workbookViewId="0">
      <selection activeCell="R26" sqref="R26"/>
    </sheetView>
  </sheetViews>
  <sheetFormatPr defaultRowHeight="16.5" x14ac:dyDescent="0.3"/>
  <cols>
    <col min="1" max="1" width="24.625" style="32" customWidth="1"/>
    <col min="2" max="2" width="24" style="32" customWidth="1"/>
    <col min="3" max="3" width="10.875" style="32" customWidth="1"/>
    <col min="4" max="4" width="8" style="32" customWidth="1"/>
    <col min="5" max="5" width="13.125" style="32" customWidth="1"/>
    <col min="6" max="6" width="9.625" style="32" customWidth="1"/>
    <col min="7" max="7" width="10.5" style="32" customWidth="1"/>
    <col min="8" max="8" width="12" style="32" customWidth="1"/>
    <col min="9" max="9" width="10.625" style="32" customWidth="1"/>
    <col min="10" max="10" width="10.125" style="32" customWidth="1"/>
    <col min="11" max="11" width="10.25" style="32" customWidth="1"/>
    <col min="12" max="12" width="10" style="32" customWidth="1"/>
    <col min="13" max="13" width="10.125" style="32" customWidth="1"/>
    <col min="14" max="14" width="10.375" style="32" customWidth="1"/>
    <col min="15" max="15" width="11" style="32" customWidth="1"/>
    <col min="16" max="16" width="12.125" style="32" customWidth="1"/>
    <col min="17" max="16384" width="9" style="32"/>
  </cols>
  <sheetData>
    <row r="1" spans="1:21" ht="16.5" customHeight="1" x14ac:dyDescent="0.3">
      <c r="A1" s="30" t="s">
        <v>46</v>
      </c>
      <c r="B1" s="30" t="s">
        <v>49</v>
      </c>
      <c r="C1" s="30" t="s">
        <v>109</v>
      </c>
      <c r="D1" s="30" t="s">
        <v>50</v>
      </c>
      <c r="E1" s="58" t="s">
        <v>121</v>
      </c>
      <c r="F1" s="82" t="s">
        <v>77</v>
      </c>
      <c r="G1" s="78" t="s">
        <v>110</v>
      </c>
      <c r="H1" s="78" t="s">
        <v>221</v>
      </c>
      <c r="I1" s="18"/>
      <c r="J1" s="18"/>
      <c r="K1" s="18"/>
      <c r="L1" s="18"/>
      <c r="M1" s="18"/>
      <c r="N1" s="18"/>
      <c r="O1" s="18"/>
      <c r="P1" s="18"/>
    </row>
    <row r="2" spans="1:21" ht="16.5" customHeight="1" x14ac:dyDescent="0.3">
      <c r="A2" s="1" t="s">
        <v>94</v>
      </c>
      <c r="B2" s="53" t="s">
        <v>101</v>
      </c>
      <c r="C2" s="53">
        <v>1</v>
      </c>
      <c r="D2" s="54" t="s">
        <v>51</v>
      </c>
      <c r="E2" s="57" t="s">
        <v>122</v>
      </c>
      <c r="F2" s="83">
        <v>10</v>
      </c>
      <c r="G2" s="53">
        <v>50</v>
      </c>
      <c r="H2" s="53">
        <v>140</v>
      </c>
      <c r="I2" s="12"/>
      <c r="J2" s="12"/>
      <c r="K2" s="12"/>
      <c r="L2" s="12"/>
      <c r="M2" s="12"/>
      <c r="N2" s="12"/>
      <c r="O2" s="12"/>
      <c r="P2" s="12"/>
    </row>
    <row r="3" spans="1:21" x14ac:dyDescent="0.3">
      <c r="A3" s="53" t="s">
        <v>95</v>
      </c>
      <c r="B3" s="53" t="s">
        <v>102</v>
      </c>
      <c r="C3" s="53">
        <v>2</v>
      </c>
      <c r="D3" s="54" t="s">
        <v>51</v>
      </c>
      <c r="E3" s="57" t="s">
        <v>123</v>
      </c>
      <c r="F3" s="53">
        <v>40</v>
      </c>
      <c r="G3" s="53">
        <v>200</v>
      </c>
      <c r="H3" s="53">
        <v>560</v>
      </c>
      <c r="I3" s="12"/>
      <c r="J3" s="12"/>
      <c r="K3" s="12"/>
      <c r="L3" s="12"/>
      <c r="M3" s="12"/>
      <c r="N3" s="12"/>
      <c r="O3" s="12"/>
      <c r="P3" s="12"/>
    </row>
    <row r="4" spans="1:21" x14ac:dyDescent="0.3">
      <c r="A4" s="53" t="s">
        <v>94</v>
      </c>
      <c r="B4" s="53" t="s">
        <v>103</v>
      </c>
      <c r="C4" s="53">
        <v>3</v>
      </c>
      <c r="D4" s="54" t="s">
        <v>51</v>
      </c>
      <c r="E4" s="57" t="s">
        <v>124</v>
      </c>
      <c r="F4" s="53">
        <v>160</v>
      </c>
      <c r="G4" s="53">
        <f>G3*4</f>
        <v>800</v>
      </c>
      <c r="H4" s="53">
        <v>2240</v>
      </c>
      <c r="I4" s="12"/>
      <c r="J4" s="12"/>
      <c r="K4" s="12"/>
      <c r="L4" s="12"/>
      <c r="M4" s="12"/>
      <c r="N4" s="12"/>
      <c r="O4" s="12"/>
      <c r="P4" s="12"/>
    </row>
    <row r="5" spans="1:21" x14ac:dyDescent="0.3">
      <c r="A5" s="53" t="s">
        <v>96</v>
      </c>
      <c r="B5" s="53" t="s">
        <v>104</v>
      </c>
      <c r="C5" s="53">
        <v>4</v>
      </c>
      <c r="D5" s="54" t="s">
        <v>51</v>
      </c>
      <c r="E5" s="57" t="s">
        <v>123</v>
      </c>
      <c r="F5" s="53">
        <v>640</v>
      </c>
      <c r="G5" s="53">
        <f t="shared" ref="G5:G9" si="0">G4*4</f>
        <v>3200</v>
      </c>
      <c r="H5" s="53">
        <v>8960</v>
      </c>
      <c r="I5" s="12"/>
      <c r="J5" s="12"/>
      <c r="K5" s="12"/>
      <c r="L5" s="12"/>
      <c r="M5" s="12"/>
      <c r="N5" s="12"/>
      <c r="O5" s="12"/>
      <c r="P5" s="12"/>
    </row>
    <row r="6" spans="1:21" x14ac:dyDescent="0.3">
      <c r="A6" s="53" t="s">
        <v>97</v>
      </c>
      <c r="B6" s="53" t="s">
        <v>105</v>
      </c>
      <c r="C6" s="53">
        <v>5</v>
      </c>
      <c r="D6" s="54" t="s">
        <v>51</v>
      </c>
      <c r="E6" s="57" t="s">
        <v>125</v>
      </c>
      <c r="F6" s="53">
        <v>2560</v>
      </c>
      <c r="G6" s="53">
        <f t="shared" si="0"/>
        <v>12800</v>
      </c>
      <c r="H6" s="53">
        <v>35840</v>
      </c>
      <c r="I6" s="12"/>
      <c r="J6" s="12"/>
      <c r="K6" s="12"/>
      <c r="L6" s="12"/>
      <c r="M6" s="12"/>
      <c r="N6" s="12"/>
      <c r="O6" s="12"/>
      <c r="P6" s="12"/>
    </row>
    <row r="7" spans="1:21" x14ac:dyDescent="0.3">
      <c r="A7" s="53" t="s">
        <v>98</v>
      </c>
      <c r="B7" s="53" t="s">
        <v>106</v>
      </c>
      <c r="C7" s="53">
        <v>6</v>
      </c>
      <c r="D7" s="54" t="s">
        <v>51</v>
      </c>
      <c r="E7" s="57" t="s">
        <v>126</v>
      </c>
      <c r="F7" s="53">
        <v>10240</v>
      </c>
      <c r="G7" s="53">
        <f t="shared" si="0"/>
        <v>51200</v>
      </c>
      <c r="H7" s="53">
        <v>143360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3">
      <c r="A8" s="53" t="s">
        <v>99</v>
      </c>
      <c r="B8" s="53" t="s">
        <v>107</v>
      </c>
      <c r="C8" s="53">
        <v>7</v>
      </c>
      <c r="D8" s="54" t="s">
        <v>51</v>
      </c>
      <c r="E8" s="57" t="s">
        <v>127</v>
      </c>
      <c r="F8" s="53">
        <v>40960</v>
      </c>
      <c r="G8" s="53">
        <f t="shared" si="0"/>
        <v>204800</v>
      </c>
      <c r="H8" s="53">
        <v>573440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3">
      <c r="A9" s="53" t="s">
        <v>100</v>
      </c>
      <c r="B9" s="53" t="s">
        <v>108</v>
      </c>
      <c r="C9" s="53">
        <v>8</v>
      </c>
      <c r="D9" s="54" t="s">
        <v>51</v>
      </c>
      <c r="E9" s="57" t="s">
        <v>128</v>
      </c>
      <c r="F9" s="83" t="s">
        <v>189</v>
      </c>
      <c r="G9" s="53">
        <f t="shared" si="0"/>
        <v>819200</v>
      </c>
      <c r="H9" s="53">
        <v>2293760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3"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3">
      <c r="I11" s="12"/>
      <c r="J11" s="12"/>
      <c r="K11" s="12"/>
      <c r="L11" s="12"/>
      <c r="M11" s="12"/>
      <c r="O11" s="12"/>
      <c r="P11" s="12"/>
      <c r="Q11" s="12"/>
      <c r="R11" s="12"/>
      <c r="S11" s="12"/>
      <c r="T11" s="12"/>
      <c r="U11" s="12"/>
    </row>
    <row r="12" spans="1:21" x14ac:dyDescent="0.3">
      <c r="A12" s="40" t="s">
        <v>46</v>
      </c>
      <c r="B12" s="40" t="s">
        <v>49</v>
      </c>
      <c r="C12" s="40" t="s">
        <v>109</v>
      </c>
      <c r="D12" s="40" t="s">
        <v>50</v>
      </c>
      <c r="E12" s="58" t="s">
        <v>121</v>
      </c>
      <c r="F12" s="78" t="s">
        <v>77</v>
      </c>
      <c r="G12" s="40" t="s">
        <v>219</v>
      </c>
      <c r="H12" s="78" t="s">
        <v>222</v>
      </c>
      <c r="I12" s="78" t="s">
        <v>223</v>
      </c>
      <c r="J12" s="78" t="s">
        <v>224</v>
      </c>
      <c r="K12" s="78" t="s">
        <v>225</v>
      </c>
      <c r="L12" s="78" t="s">
        <v>226</v>
      </c>
      <c r="M12" s="78" t="s">
        <v>227</v>
      </c>
      <c r="N12" s="78" t="s">
        <v>228</v>
      </c>
      <c r="O12" s="78" t="s">
        <v>229</v>
      </c>
      <c r="P12" s="78" t="s">
        <v>220</v>
      </c>
      <c r="Q12" s="12"/>
      <c r="R12" s="12"/>
      <c r="S12" s="12"/>
      <c r="T12" s="12"/>
      <c r="U12" s="12"/>
    </row>
    <row r="13" spans="1:21" ht="16.5" customHeight="1" x14ac:dyDescent="0.3">
      <c r="A13" s="1" t="s">
        <v>94</v>
      </c>
      <c r="B13" s="53" t="s">
        <v>101</v>
      </c>
      <c r="C13" s="53">
        <v>1</v>
      </c>
      <c r="D13" s="56" t="s">
        <v>51</v>
      </c>
      <c r="E13" s="57" t="s">
        <v>122</v>
      </c>
      <c r="F13" s="53">
        <v>50</v>
      </c>
      <c r="G13" s="55">
        <v>0</v>
      </c>
      <c r="H13" s="55">
        <v>150</v>
      </c>
      <c r="I13" s="55">
        <f t="shared" ref="I13:O13" si="1">H13+50</f>
        <v>200</v>
      </c>
      <c r="J13" s="55">
        <f t="shared" si="1"/>
        <v>250</v>
      </c>
      <c r="K13" s="55">
        <f t="shared" si="1"/>
        <v>300</v>
      </c>
      <c r="L13" s="55">
        <f t="shared" si="1"/>
        <v>350</v>
      </c>
      <c r="M13" s="55">
        <f t="shared" si="1"/>
        <v>400</v>
      </c>
      <c r="N13" s="55">
        <f t="shared" si="1"/>
        <v>450</v>
      </c>
      <c r="O13" s="55">
        <f t="shared" si="1"/>
        <v>500</v>
      </c>
      <c r="P13" s="55">
        <v>550</v>
      </c>
      <c r="Q13" s="12"/>
      <c r="R13" s="12"/>
      <c r="S13" s="12"/>
      <c r="T13" s="12"/>
      <c r="U13" s="12"/>
    </row>
    <row r="14" spans="1:21" ht="16.5" customHeight="1" x14ac:dyDescent="0.3">
      <c r="A14" s="53" t="s">
        <v>95</v>
      </c>
      <c r="B14" s="53" t="s">
        <v>102</v>
      </c>
      <c r="C14" s="53">
        <v>2</v>
      </c>
      <c r="D14" s="56" t="s">
        <v>51</v>
      </c>
      <c r="E14" s="57" t="s">
        <v>123</v>
      </c>
      <c r="F14" s="53">
        <v>110</v>
      </c>
      <c r="G14" s="55">
        <v>660</v>
      </c>
      <c r="H14" s="55">
        <f>G14+110</f>
        <v>770</v>
      </c>
      <c r="I14" s="55">
        <f t="shared" ref="I14:P14" si="2">H14+110</f>
        <v>880</v>
      </c>
      <c r="J14" s="55">
        <f t="shared" si="2"/>
        <v>990</v>
      </c>
      <c r="K14" s="55">
        <f t="shared" si="2"/>
        <v>1100</v>
      </c>
      <c r="L14" s="55">
        <f t="shared" si="2"/>
        <v>1210</v>
      </c>
      <c r="M14" s="55">
        <f t="shared" si="2"/>
        <v>1320</v>
      </c>
      <c r="N14" s="55">
        <f t="shared" si="2"/>
        <v>1430</v>
      </c>
      <c r="O14" s="55">
        <f t="shared" si="2"/>
        <v>1540</v>
      </c>
      <c r="P14" s="55">
        <f t="shared" si="2"/>
        <v>1650</v>
      </c>
      <c r="Q14" s="12"/>
      <c r="R14" s="12"/>
      <c r="S14" s="12"/>
      <c r="T14" s="12"/>
      <c r="U14" s="12"/>
    </row>
    <row r="15" spans="1:21" x14ac:dyDescent="0.3">
      <c r="A15" s="53" t="s">
        <v>94</v>
      </c>
      <c r="B15" s="53" t="s">
        <v>103</v>
      </c>
      <c r="C15" s="53">
        <v>3</v>
      </c>
      <c r="D15" s="56" t="s">
        <v>51</v>
      </c>
      <c r="E15" s="57" t="s">
        <v>124</v>
      </c>
      <c r="F15" s="53">
        <v>330</v>
      </c>
      <c r="G15" s="55">
        <v>1980</v>
      </c>
      <c r="H15" s="55">
        <f>G15+330</f>
        <v>2310</v>
      </c>
      <c r="I15" s="55">
        <f t="shared" ref="I15:P15" si="3">H15+330</f>
        <v>2640</v>
      </c>
      <c r="J15" s="55">
        <f t="shared" si="3"/>
        <v>2970</v>
      </c>
      <c r="K15" s="55">
        <f t="shared" si="3"/>
        <v>3300</v>
      </c>
      <c r="L15" s="55">
        <f t="shared" si="3"/>
        <v>3630</v>
      </c>
      <c r="M15" s="55">
        <f t="shared" si="3"/>
        <v>3960</v>
      </c>
      <c r="N15" s="55">
        <f t="shared" si="3"/>
        <v>4290</v>
      </c>
      <c r="O15" s="55">
        <f t="shared" si="3"/>
        <v>4620</v>
      </c>
      <c r="P15" s="55">
        <f t="shared" si="3"/>
        <v>4950</v>
      </c>
      <c r="Q15" s="12"/>
      <c r="R15" s="12"/>
      <c r="S15" s="12"/>
      <c r="T15" s="12"/>
      <c r="U15" s="12"/>
    </row>
    <row r="16" spans="1:21" x14ac:dyDescent="0.3">
      <c r="A16" s="53" t="s">
        <v>96</v>
      </c>
      <c r="B16" s="53" t="s">
        <v>104</v>
      </c>
      <c r="C16" s="53">
        <v>4</v>
      </c>
      <c r="D16" s="56" t="s">
        <v>51</v>
      </c>
      <c r="E16" s="57" t="s">
        <v>123</v>
      </c>
      <c r="F16" s="53">
        <v>990</v>
      </c>
      <c r="G16" s="55">
        <v>5940</v>
      </c>
      <c r="H16" s="55">
        <f>G16+990</f>
        <v>6930</v>
      </c>
      <c r="I16" s="55">
        <f t="shared" ref="I16:P16" si="4">H16+990</f>
        <v>7920</v>
      </c>
      <c r="J16" s="55">
        <f t="shared" si="4"/>
        <v>8910</v>
      </c>
      <c r="K16" s="55">
        <f t="shared" si="4"/>
        <v>9900</v>
      </c>
      <c r="L16" s="55">
        <f t="shared" si="4"/>
        <v>10890</v>
      </c>
      <c r="M16" s="55">
        <f t="shared" si="4"/>
        <v>11880</v>
      </c>
      <c r="N16" s="55">
        <f t="shared" si="4"/>
        <v>12870</v>
      </c>
      <c r="O16" s="55">
        <f t="shared" si="4"/>
        <v>13860</v>
      </c>
      <c r="P16" s="55">
        <f t="shared" si="4"/>
        <v>14850</v>
      </c>
      <c r="Q16" s="12"/>
      <c r="R16" s="12"/>
      <c r="S16" s="12"/>
      <c r="T16" s="12"/>
      <c r="U16" s="12"/>
    </row>
    <row r="17" spans="1:21" x14ac:dyDescent="0.3">
      <c r="A17" s="53" t="s">
        <v>97</v>
      </c>
      <c r="B17" s="53" t="s">
        <v>105</v>
      </c>
      <c r="C17" s="53">
        <v>5</v>
      </c>
      <c r="D17" s="56" t="s">
        <v>51</v>
      </c>
      <c r="E17" s="57" t="s">
        <v>125</v>
      </c>
      <c r="F17" s="53">
        <v>2970</v>
      </c>
      <c r="G17" s="55">
        <v>17820</v>
      </c>
      <c r="H17" s="55">
        <f>G17+2970</f>
        <v>20790</v>
      </c>
      <c r="I17" s="55">
        <f t="shared" ref="I17:P17" si="5">H17+2970</f>
        <v>23760</v>
      </c>
      <c r="J17" s="55">
        <f t="shared" si="5"/>
        <v>26730</v>
      </c>
      <c r="K17" s="55">
        <f t="shared" si="5"/>
        <v>29700</v>
      </c>
      <c r="L17" s="55">
        <f t="shared" si="5"/>
        <v>32670</v>
      </c>
      <c r="M17" s="55">
        <f t="shared" si="5"/>
        <v>35640</v>
      </c>
      <c r="N17" s="55">
        <f t="shared" si="5"/>
        <v>38610</v>
      </c>
      <c r="O17" s="55">
        <f t="shared" si="5"/>
        <v>41580</v>
      </c>
      <c r="P17" s="55">
        <f t="shared" si="5"/>
        <v>44550</v>
      </c>
      <c r="Q17" s="12"/>
      <c r="R17" s="12"/>
      <c r="S17" s="12"/>
      <c r="T17" s="12"/>
      <c r="U17" s="12"/>
    </row>
    <row r="18" spans="1:21" x14ac:dyDescent="0.3">
      <c r="A18" s="53" t="s">
        <v>98</v>
      </c>
      <c r="B18" s="53" t="s">
        <v>106</v>
      </c>
      <c r="C18" s="53">
        <v>6</v>
      </c>
      <c r="D18" s="56" t="s">
        <v>51</v>
      </c>
      <c r="E18" s="57" t="s">
        <v>126</v>
      </c>
      <c r="F18" s="53">
        <v>8910</v>
      </c>
      <c r="G18" s="55">
        <f>P17+8910</f>
        <v>53460</v>
      </c>
      <c r="H18" s="55">
        <f>G18+8910</f>
        <v>62370</v>
      </c>
      <c r="I18" s="55">
        <f t="shared" ref="I18:P18" si="6">H18+8910</f>
        <v>71280</v>
      </c>
      <c r="J18" s="55">
        <f t="shared" si="6"/>
        <v>80190</v>
      </c>
      <c r="K18" s="55">
        <f t="shared" si="6"/>
        <v>89100</v>
      </c>
      <c r="L18" s="55">
        <f t="shared" si="6"/>
        <v>98010</v>
      </c>
      <c r="M18" s="55">
        <f t="shared" si="6"/>
        <v>106920</v>
      </c>
      <c r="N18" s="55">
        <f t="shared" si="6"/>
        <v>115830</v>
      </c>
      <c r="O18" s="55">
        <f t="shared" si="6"/>
        <v>124740</v>
      </c>
      <c r="P18" s="55">
        <f t="shared" si="6"/>
        <v>133650</v>
      </c>
      <c r="Q18" s="12"/>
      <c r="R18" s="12"/>
      <c r="S18" s="12"/>
      <c r="T18" s="12"/>
      <c r="U18" s="12"/>
    </row>
    <row r="19" spans="1:21" x14ac:dyDescent="0.3">
      <c r="A19" s="53" t="s">
        <v>99</v>
      </c>
      <c r="B19" s="53" t="s">
        <v>107</v>
      </c>
      <c r="C19" s="53">
        <v>7</v>
      </c>
      <c r="D19" s="54" t="s">
        <v>51</v>
      </c>
      <c r="E19" s="57" t="s">
        <v>127</v>
      </c>
      <c r="F19" s="53">
        <v>26730</v>
      </c>
      <c r="G19" s="55">
        <f>P18+F19</f>
        <v>160380</v>
      </c>
      <c r="H19" s="55">
        <f>G19+26730</f>
        <v>187110</v>
      </c>
      <c r="I19" s="55">
        <f t="shared" ref="I19:P19" si="7">H19+26730</f>
        <v>213840</v>
      </c>
      <c r="J19" s="55">
        <f t="shared" si="7"/>
        <v>240570</v>
      </c>
      <c r="K19" s="55">
        <f t="shared" si="7"/>
        <v>267300</v>
      </c>
      <c r="L19" s="55">
        <f t="shared" si="7"/>
        <v>294030</v>
      </c>
      <c r="M19" s="55">
        <f t="shared" si="7"/>
        <v>320760</v>
      </c>
      <c r="N19" s="55">
        <f t="shared" si="7"/>
        <v>347490</v>
      </c>
      <c r="O19" s="55">
        <f t="shared" si="7"/>
        <v>374220</v>
      </c>
      <c r="P19" s="55">
        <f t="shared" si="7"/>
        <v>400950</v>
      </c>
      <c r="Q19" s="12"/>
      <c r="R19" s="12"/>
      <c r="S19" s="12"/>
      <c r="T19" s="12"/>
      <c r="U19" s="12"/>
    </row>
    <row r="20" spans="1:21" x14ac:dyDescent="0.3">
      <c r="A20" s="53" t="s">
        <v>100</v>
      </c>
      <c r="B20" s="53" t="s">
        <v>108</v>
      </c>
      <c r="C20" s="53">
        <v>8</v>
      </c>
      <c r="D20" s="54" t="s">
        <v>51</v>
      </c>
      <c r="E20" s="57" t="s">
        <v>128</v>
      </c>
      <c r="F20" s="53">
        <v>80190</v>
      </c>
      <c r="G20" s="55">
        <f>P19+F20</f>
        <v>481140</v>
      </c>
      <c r="H20" s="55">
        <f>G20+80190</f>
        <v>561330</v>
      </c>
      <c r="I20" s="55">
        <f t="shared" ref="I20:P20" si="8">H20+80190</f>
        <v>641520</v>
      </c>
      <c r="J20" s="55">
        <f t="shared" si="8"/>
        <v>721710</v>
      </c>
      <c r="K20" s="55">
        <f t="shared" si="8"/>
        <v>801900</v>
      </c>
      <c r="L20" s="55">
        <f t="shared" si="8"/>
        <v>882090</v>
      </c>
      <c r="M20" s="55">
        <f t="shared" si="8"/>
        <v>962280</v>
      </c>
      <c r="N20" s="55">
        <f t="shared" si="8"/>
        <v>1042470</v>
      </c>
      <c r="O20" s="55">
        <f t="shared" si="8"/>
        <v>1122660</v>
      </c>
      <c r="P20" s="55">
        <f t="shared" si="8"/>
        <v>1202850</v>
      </c>
      <c r="Q20" s="12"/>
      <c r="R20" s="12"/>
      <c r="S20" s="12"/>
      <c r="T20" s="12"/>
      <c r="U20" s="12"/>
    </row>
    <row r="21" spans="1:21" x14ac:dyDescent="0.3"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  <c r="U21" s="12"/>
    </row>
    <row r="22" spans="1:21" x14ac:dyDescent="0.3"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6" spans="1:21" x14ac:dyDescent="0.3">
      <c r="E26" s="178"/>
      <c r="F26" s="178"/>
      <c r="G26" s="178"/>
      <c r="R26" s="32" t="s">
        <v>230</v>
      </c>
    </row>
  </sheetData>
  <mergeCells count="1">
    <mergeCell ref="E26:G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dimension ref="C1:N23"/>
  <sheetViews>
    <sheetView topLeftCell="H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81" t="s">
        <v>34</v>
      </c>
      <c r="D1" s="181"/>
      <c r="E1" s="181"/>
      <c r="F1" s="181"/>
      <c r="G1" s="181"/>
      <c r="I1" t="s">
        <v>56</v>
      </c>
    </row>
    <row r="2" spans="3:14" ht="26.25" customHeight="1" x14ac:dyDescent="0.3">
      <c r="C2" s="181"/>
      <c r="D2" s="181"/>
      <c r="E2" s="181"/>
      <c r="F2" s="181"/>
      <c r="G2" s="181"/>
      <c r="I2" t="s">
        <v>57</v>
      </c>
    </row>
    <row r="3" spans="3:14" x14ac:dyDescent="0.3">
      <c r="C3" s="6" t="s">
        <v>0</v>
      </c>
      <c r="D3" s="6" t="s">
        <v>1</v>
      </c>
      <c r="E3" s="6" t="s">
        <v>2</v>
      </c>
      <c r="F3" s="6" t="s">
        <v>12</v>
      </c>
      <c r="G3" s="6" t="s">
        <v>33</v>
      </c>
      <c r="I3" s="16" t="s">
        <v>46</v>
      </c>
      <c r="J3" s="33" t="s">
        <v>49</v>
      </c>
      <c r="K3" s="16" t="s">
        <v>53</v>
      </c>
      <c r="L3" s="16" t="s">
        <v>50</v>
      </c>
      <c r="M3" s="33" t="s">
        <v>77</v>
      </c>
      <c r="N3" s="16" t="s">
        <v>55</v>
      </c>
    </row>
    <row r="4" spans="3:14" x14ac:dyDescent="0.3">
      <c r="C4" s="182" t="s">
        <v>3</v>
      </c>
      <c r="D4" s="7" t="s">
        <v>4</v>
      </c>
      <c r="E4" s="8" t="s">
        <v>23</v>
      </c>
      <c r="F4" s="9">
        <v>0.01</v>
      </c>
      <c r="G4" s="10">
        <v>1</v>
      </c>
      <c r="I4" s="34" t="s">
        <v>52</v>
      </c>
      <c r="J4" s="15" t="s">
        <v>4</v>
      </c>
      <c r="K4" s="36" t="s">
        <v>23</v>
      </c>
      <c r="L4" s="15" t="s">
        <v>54</v>
      </c>
      <c r="M4" s="37">
        <v>0.01</v>
      </c>
      <c r="N4" s="38">
        <v>1</v>
      </c>
    </row>
    <row r="5" spans="3:14" x14ac:dyDescent="0.3">
      <c r="C5" s="183"/>
      <c r="D5" s="7" t="s">
        <v>5</v>
      </c>
      <c r="E5" s="8" t="s">
        <v>32</v>
      </c>
      <c r="F5" s="9">
        <v>0.02</v>
      </c>
      <c r="G5" s="10">
        <v>2</v>
      </c>
      <c r="I5" s="34" t="s">
        <v>58</v>
      </c>
      <c r="J5" s="1" t="s">
        <v>5</v>
      </c>
      <c r="K5" s="36" t="s">
        <v>32</v>
      </c>
      <c r="L5" s="15" t="s">
        <v>54</v>
      </c>
      <c r="M5" s="37">
        <v>0.02</v>
      </c>
      <c r="N5" s="38">
        <v>2</v>
      </c>
    </row>
    <row r="6" spans="3:14" x14ac:dyDescent="0.3">
      <c r="C6" s="183"/>
      <c r="D6" s="7" t="s">
        <v>6</v>
      </c>
      <c r="E6" s="8" t="s">
        <v>31</v>
      </c>
      <c r="F6" s="9">
        <v>0.01</v>
      </c>
      <c r="G6" s="10">
        <v>1</v>
      </c>
      <c r="I6" s="34" t="s">
        <v>59</v>
      </c>
      <c r="J6" s="1" t="s">
        <v>6</v>
      </c>
      <c r="K6" s="36" t="s">
        <v>31</v>
      </c>
      <c r="L6" s="15" t="s">
        <v>54</v>
      </c>
      <c r="M6" s="37">
        <v>0.01</v>
      </c>
      <c r="N6" s="38">
        <v>1</v>
      </c>
    </row>
    <row r="7" spans="3:14" x14ac:dyDescent="0.3">
      <c r="C7" s="183"/>
      <c r="D7" s="7" t="s">
        <v>7</v>
      </c>
      <c r="E7" s="8" t="s">
        <v>26</v>
      </c>
      <c r="F7" s="9">
        <v>0.01</v>
      </c>
      <c r="G7" s="10">
        <v>1</v>
      </c>
      <c r="I7" s="34" t="s">
        <v>60</v>
      </c>
      <c r="J7" s="1" t="s">
        <v>7</v>
      </c>
      <c r="K7" s="36" t="s">
        <v>26</v>
      </c>
      <c r="L7" s="15" t="s">
        <v>54</v>
      </c>
      <c r="M7" s="37">
        <v>0.01</v>
      </c>
      <c r="N7" s="38">
        <v>1</v>
      </c>
    </row>
    <row r="8" spans="3:14" x14ac:dyDescent="0.3">
      <c r="C8" s="183"/>
      <c r="D8" s="7" t="s">
        <v>8</v>
      </c>
      <c r="E8" s="8" t="s">
        <v>22</v>
      </c>
      <c r="F8" s="11">
        <v>1E-3</v>
      </c>
      <c r="G8" s="10">
        <v>0.1</v>
      </c>
      <c r="I8" s="34" t="s">
        <v>61</v>
      </c>
      <c r="J8" s="1" t="s">
        <v>73</v>
      </c>
      <c r="K8" s="36" t="s">
        <v>22</v>
      </c>
      <c r="L8" s="15" t="s">
        <v>54</v>
      </c>
      <c r="M8" s="39">
        <v>1E-3</v>
      </c>
      <c r="N8" s="38">
        <v>0.1</v>
      </c>
    </row>
    <row r="9" spans="3:14" x14ac:dyDescent="0.3">
      <c r="C9" s="183"/>
      <c r="D9" s="7" t="s">
        <v>9</v>
      </c>
      <c r="E9" s="8" t="s">
        <v>30</v>
      </c>
      <c r="F9" s="11">
        <v>1E-3</v>
      </c>
      <c r="G9" s="10">
        <v>0.1</v>
      </c>
      <c r="I9" s="34" t="s">
        <v>62</v>
      </c>
      <c r="J9" s="1" t="s">
        <v>9</v>
      </c>
      <c r="K9" s="36" t="s">
        <v>30</v>
      </c>
      <c r="L9" s="15" t="s">
        <v>54</v>
      </c>
      <c r="M9" s="39">
        <v>1E-3</v>
      </c>
      <c r="N9" s="38">
        <v>0.1</v>
      </c>
    </row>
    <row r="10" spans="3:14" ht="16.5" customHeight="1" x14ac:dyDescent="0.3">
      <c r="C10" s="183"/>
      <c r="D10" s="7" t="s">
        <v>10</v>
      </c>
      <c r="E10" s="8" t="s">
        <v>29</v>
      </c>
      <c r="F10" s="11">
        <v>1E-3</v>
      </c>
      <c r="G10" s="10">
        <v>0.1</v>
      </c>
      <c r="I10" s="34" t="s">
        <v>63</v>
      </c>
      <c r="J10" s="1" t="s">
        <v>10</v>
      </c>
      <c r="K10" s="36" t="s">
        <v>29</v>
      </c>
      <c r="L10" s="15" t="s">
        <v>54</v>
      </c>
      <c r="M10" s="39">
        <v>1E-3</v>
      </c>
      <c r="N10" s="38">
        <v>0.1</v>
      </c>
    </row>
    <row r="11" spans="3:14" ht="16.5" customHeight="1" x14ac:dyDescent="0.3">
      <c r="C11" s="183"/>
      <c r="D11" s="7" t="s">
        <v>11</v>
      </c>
      <c r="E11" s="8" t="s">
        <v>25</v>
      </c>
      <c r="F11" s="9">
        <v>0.02</v>
      </c>
      <c r="G11" s="10">
        <v>2</v>
      </c>
      <c r="I11" s="34" t="s">
        <v>64</v>
      </c>
      <c r="J11" s="1" t="s">
        <v>11</v>
      </c>
      <c r="K11" s="36" t="s">
        <v>25</v>
      </c>
      <c r="L11" s="15" t="s">
        <v>54</v>
      </c>
      <c r="M11" s="37">
        <v>0.02</v>
      </c>
      <c r="N11" s="38">
        <v>2</v>
      </c>
    </row>
    <row r="12" spans="3:14" x14ac:dyDescent="0.3">
      <c r="C12" s="179" t="s">
        <v>13</v>
      </c>
      <c r="D12" s="8" t="s">
        <v>14</v>
      </c>
      <c r="E12" s="8" t="s">
        <v>22</v>
      </c>
      <c r="F12" s="9">
        <v>0.03</v>
      </c>
      <c r="G12" s="10">
        <v>0.3</v>
      </c>
      <c r="I12" s="35" t="s">
        <v>65</v>
      </c>
      <c r="J12" s="1" t="s">
        <v>14</v>
      </c>
      <c r="K12" s="36" t="s">
        <v>22</v>
      </c>
      <c r="L12" s="1" t="s">
        <v>76</v>
      </c>
      <c r="M12" s="37">
        <v>0.03</v>
      </c>
      <c r="N12" s="38">
        <v>0.3</v>
      </c>
    </row>
    <row r="13" spans="3:14" x14ac:dyDescent="0.3">
      <c r="C13" s="180"/>
      <c r="D13" s="8" t="s">
        <v>15</v>
      </c>
      <c r="E13" s="8" t="s">
        <v>23</v>
      </c>
      <c r="F13" s="9">
        <v>0.3</v>
      </c>
      <c r="G13" s="10">
        <v>3</v>
      </c>
      <c r="I13" s="35" t="s">
        <v>66</v>
      </c>
      <c r="J13" s="1" t="s">
        <v>15</v>
      </c>
      <c r="K13" s="36" t="s">
        <v>23</v>
      </c>
      <c r="L13" s="1" t="s">
        <v>76</v>
      </c>
      <c r="M13" s="37">
        <v>0.3</v>
      </c>
      <c r="N13" s="38">
        <v>3</v>
      </c>
    </row>
    <row r="14" spans="3:14" x14ac:dyDescent="0.3">
      <c r="C14" s="180"/>
      <c r="D14" s="8" t="s">
        <v>16</v>
      </c>
      <c r="E14" s="8" t="s">
        <v>24</v>
      </c>
      <c r="F14" s="9">
        <v>0.2</v>
      </c>
      <c r="G14" s="10">
        <v>2</v>
      </c>
      <c r="I14" s="35" t="s">
        <v>67</v>
      </c>
      <c r="J14" s="1" t="s">
        <v>74</v>
      </c>
      <c r="K14" s="36" t="s">
        <v>24</v>
      </c>
      <c r="L14" s="1" t="s">
        <v>76</v>
      </c>
      <c r="M14" s="37">
        <v>0.2</v>
      </c>
      <c r="N14" s="38">
        <v>2</v>
      </c>
    </row>
    <row r="15" spans="3:14" x14ac:dyDescent="0.3">
      <c r="C15" s="180"/>
      <c r="D15" s="8" t="s">
        <v>17</v>
      </c>
      <c r="E15" s="8" t="s">
        <v>25</v>
      </c>
      <c r="F15" s="9">
        <v>0.5</v>
      </c>
      <c r="G15" s="10">
        <v>5</v>
      </c>
      <c r="I15" s="35" t="s">
        <v>68</v>
      </c>
      <c r="J15" s="1" t="s">
        <v>17</v>
      </c>
      <c r="K15" s="36" t="s">
        <v>25</v>
      </c>
      <c r="L15" s="1" t="s">
        <v>76</v>
      </c>
      <c r="M15" s="37">
        <v>0.5</v>
      </c>
      <c r="N15" s="38">
        <v>5</v>
      </c>
    </row>
    <row r="16" spans="3:14" x14ac:dyDescent="0.3">
      <c r="C16" s="180"/>
      <c r="D16" s="8" t="s">
        <v>18</v>
      </c>
      <c r="E16" s="8" t="s">
        <v>26</v>
      </c>
      <c r="F16" s="9">
        <v>0.1</v>
      </c>
      <c r="G16" s="10">
        <v>1</v>
      </c>
      <c r="I16" s="35" t="s">
        <v>69</v>
      </c>
      <c r="J16" s="1" t="s">
        <v>75</v>
      </c>
      <c r="K16" s="36" t="s">
        <v>26</v>
      </c>
      <c r="L16" s="1" t="s">
        <v>76</v>
      </c>
      <c r="M16" s="37">
        <v>0.1</v>
      </c>
      <c r="N16" s="38">
        <v>1</v>
      </c>
    </row>
    <row r="17" spans="3:14" x14ac:dyDescent="0.3">
      <c r="C17" s="180"/>
      <c r="D17" s="8" t="s">
        <v>19</v>
      </c>
      <c r="E17" s="8" t="s">
        <v>27</v>
      </c>
      <c r="F17" s="9">
        <v>0.1</v>
      </c>
      <c r="G17" s="10">
        <v>1</v>
      </c>
      <c r="I17" s="35" t="s">
        <v>70</v>
      </c>
      <c r="J17" s="1" t="s">
        <v>19</v>
      </c>
      <c r="K17" s="36" t="s">
        <v>27</v>
      </c>
      <c r="L17" s="1" t="s">
        <v>76</v>
      </c>
      <c r="M17" s="37">
        <v>0.1</v>
      </c>
      <c r="N17" s="38">
        <v>1</v>
      </c>
    </row>
    <row r="18" spans="3:14" x14ac:dyDescent="0.3">
      <c r="C18" s="180"/>
      <c r="D18" s="8" t="s">
        <v>20</v>
      </c>
      <c r="E18" s="8" t="s">
        <v>28</v>
      </c>
      <c r="F18" s="9">
        <v>0.4</v>
      </c>
      <c r="G18" s="10">
        <v>4</v>
      </c>
      <c r="I18" s="35" t="s">
        <v>71</v>
      </c>
      <c r="J18" s="1" t="s">
        <v>20</v>
      </c>
      <c r="K18" s="36" t="s">
        <v>28</v>
      </c>
      <c r="L18" s="1" t="s">
        <v>76</v>
      </c>
      <c r="M18" s="37">
        <v>0.4</v>
      </c>
      <c r="N18" s="38">
        <v>4</v>
      </c>
    </row>
    <row r="19" spans="3:14" x14ac:dyDescent="0.3">
      <c r="C19" s="180"/>
      <c r="D19" s="8" t="s">
        <v>21</v>
      </c>
      <c r="E19" s="8" t="s">
        <v>29</v>
      </c>
      <c r="F19" s="9">
        <v>0.05</v>
      </c>
      <c r="G19" s="10">
        <v>0.5</v>
      </c>
      <c r="I19" s="35" t="s">
        <v>72</v>
      </c>
      <c r="J19" s="1" t="s">
        <v>21</v>
      </c>
      <c r="K19" s="36" t="s">
        <v>29</v>
      </c>
      <c r="L19" s="1" t="s">
        <v>76</v>
      </c>
      <c r="M19" s="37">
        <v>0.05</v>
      </c>
      <c r="N19" s="3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CB7B-1A47-4069-A844-3778E418A444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84" t="s">
        <v>78</v>
      </c>
      <c r="C2" s="181"/>
    </row>
    <row r="3" spans="2:3" ht="16.5" customHeight="1" x14ac:dyDescent="0.3">
      <c r="B3" s="181"/>
      <c r="C3" s="181"/>
    </row>
    <row r="4" spans="2:3" x14ac:dyDescent="0.3">
      <c r="B4" s="17" t="s">
        <v>80</v>
      </c>
      <c r="C4" s="17" t="s">
        <v>79</v>
      </c>
    </row>
    <row r="5" spans="2:3" x14ac:dyDescent="0.3">
      <c r="B5" s="5">
        <v>1</v>
      </c>
      <c r="C5" s="3">
        <f>((((B5:B104*8)+3)^2))</f>
        <v>121</v>
      </c>
    </row>
    <row r="6" spans="2:3" x14ac:dyDescent="0.3">
      <c r="B6" s="5">
        <v>2</v>
      </c>
      <c r="C6" s="3">
        <f t="shared" ref="C6:C69" si="0">((((B6:B105*8)+3)^2))</f>
        <v>361</v>
      </c>
    </row>
    <row r="7" spans="2:3" x14ac:dyDescent="0.3">
      <c r="B7" s="5">
        <v>3</v>
      </c>
      <c r="C7" s="3">
        <f t="shared" si="0"/>
        <v>729</v>
      </c>
    </row>
    <row r="8" spans="2:3" x14ac:dyDescent="0.3">
      <c r="B8" s="5">
        <v>4</v>
      </c>
      <c r="C8" s="3">
        <f t="shared" si="0"/>
        <v>1225</v>
      </c>
    </row>
    <row r="9" spans="2:3" x14ac:dyDescent="0.3">
      <c r="B9" s="5">
        <v>5</v>
      </c>
      <c r="C9" s="3">
        <f t="shared" si="0"/>
        <v>1849</v>
      </c>
    </row>
    <row r="10" spans="2:3" x14ac:dyDescent="0.3">
      <c r="B10" s="5">
        <v>6</v>
      </c>
      <c r="C10" s="3">
        <f t="shared" si="0"/>
        <v>2601</v>
      </c>
    </row>
    <row r="11" spans="2:3" x14ac:dyDescent="0.3">
      <c r="B11" s="5">
        <v>7</v>
      </c>
      <c r="C11" s="3">
        <f t="shared" si="0"/>
        <v>3481</v>
      </c>
    </row>
    <row r="12" spans="2:3" x14ac:dyDescent="0.3">
      <c r="B12" s="5">
        <v>8</v>
      </c>
      <c r="C12" s="3">
        <f t="shared" si="0"/>
        <v>4489</v>
      </c>
    </row>
    <row r="13" spans="2:3" x14ac:dyDescent="0.3">
      <c r="B13" s="5">
        <v>9</v>
      </c>
      <c r="C13" s="3">
        <f t="shared" si="0"/>
        <v>5625</v>
      </c>
    </row>
    <row r="14" spans="2:3" x14ac:dyDescent="0.3">
      <c r="B14" s="5">
        <v>10</v>
      </c>
      <c r="C14" s="3">
        <f t="shared" si="0"/>
        <v>6889</v>
      </c>
    </row>
    <row r="15" spans="2:3" x14ac:dyDescent="0.3">
      <c r="B15" s="5">
        <v>11</v>
      </c>
      <c r="C15" s="3">
        <f t="shared" si="0"/>
        <v>8281</v>
      </c>
    </row>
    <row r="16" spans="2:3" x14ac:dyDescent="0.3">
      <c r="B16" s="5">
        <v>12</v>
      </c>
      <c r="C16" s="3">
        <f t="shared" si="0"/>
        <v>9801</v>
      </c>
    </row>
    <row r="17" spans="2:3" x14ac:dyDescent="0.3">
      <c r="B17" s="5">
        <v>13</v>
      </c>
      <c r="C17" s="3">
        <f t="shared" si="0"/>
        <v>11449</v>
      </c>
    </row>
    <row r="18" spans="2:3" x14ac:dyDescent="0.3">
      <c r="B18" s="5">
        <v>14</v>
      </c>
      <c r="C18" s="3">
        <f t="shared" si="0"/>
        <v>13225</v>
      </c>
    </row>
    <row r="19" spans="2:3" x14ac:dyDescent="0.3">
      <c r="B19" s="5">
        <v>15</v>
      </c>
      <c r="C19" s="3">
        <f t="shared" si="0"/>
        <v>15129</v>
      </c>
    </row>
    <row r="20" spans="2:3" x14ac:dyDescent="0.3">
      <c r="B20" s="5">
        <v>16</v>
      </c>
      <c r="C20" s="3">
        <f t="shared" si="0"/>
        <v>17161</v>
      </c>
    </row>
    <row r="21" spans="2:3" x14ac:dyDescent="0.3">
      <c r="B21" s="5">
        <v>17</v>
      </c>
      <c r="C21" s="3">
        <f t="shared" si="0"/>
        <v>19321</v>
      </c>
    </row>
    <row r="22" spans="2:3" x14ac:dyDescent="0.3">
      <c r="B22" s="5">
        <v>18</v>
      </c>
      <c r="C22" s="3">
        <f t="shared" si="0"/>
        <v>21609</v>
      </c>
    </row>
    <row r="23" spans="2:3" x14ac:dyDescent="0.3">
      <c r="B23" s="5">
        <v>19</v>
      </c>
      <c r="C23" s="3">
        <f t="shared" si="0"/>
        <v>24025</v>
      </c>
    </row>
    <row r="24" spans="2:3" x14ac:dyDescent="0.3">
      <c r="B24" s="5">
        <v>20</v>
      </c>
      <c r="C24" s="3">
        <f t="shared" si="0"/>
        <v>26569</v>
      </c>
    </row>
    <row r="25" spans="2:3" x14ac:dyDescent="0.3">
      <c r="B25" s="5">
        <v>21</v>
      </c>
      <c r="C25" s="3">
        <f t="shared" si="0"/>
        <v>29241</v>
      </c>
    </row>
    <row r="26" spans="2:3" x14ac:dyDescent="0.3">
      <c r="B26" s="5">
        <v>22</v>
      </c>
      <c r="C26" s="3">
        <f t="shared" si="0"/>
        <v>32041</v>
      </c>
    </row>
    <row r="27" spans="2:3" x14ac:dyDescent="0.3">
      <c r="B27" s="5">
        <v>23</v>
      </c>
      <c r="C27" s="3">
        <f t="shared" si="0"/>
        <v>34969</v>
      </c>
    </row>
    <row r="28" spans="2:3" x14ac:dyDescent="0.3">
      <c r="B28" s="5">
        <v>24</v>
      </c>
      <c r="C28" s="3">
        <f t="shared" si="0"/>
        <v>38025</v>
      </c>
    </row>
    <row r="29" spans="2:3" x14ac:dyDescent="0.3">
      <c r="B29" s="5">
        <v>25</v>
      </c>
      <c r="C29" s="3">
        <f t="shared" si="0"/>
        <v>41209</v>
      </c>
    </row>
    <row r="30" spans="2:3" x14ac:dyDescent="0.3">
      <c r="B30" s="5">
        <v>26</v>
      </c>
      <c r="C30" s="3">
        <f t="shared" si="0"/>
        <v>44521</v>
      </c>
    </row>
    <row r="31" spans="2:3" x14ac:dyDescent="0.3">
      <c r="B31" s="5">
        <v>27</v>
      </c>
      <c r="C31" s="3">
        <f t="shared" si="0"/>
        <v>47961</v>
      </c>
    </row>
    <row r="32" spans="2:3" x14ac:dyDescent="0.3">
      <c r="B32" s="5">
        <v>28</v>
      </c>
      <c r="C32" s="3">
        <f t="shared" si="0"/>
        <v>51529</v>
      </c>
    </row>
    <row r="33" spans="2:3" x14ac:dyDescent="0.3">
      <c r="B33" s="5">
        <v>29</v>
      </c>
      <c r="C33" s="3">
        <f t="shared" si="0"/>
        <v>55225</v>
      </c>
    </row>
    <row r="34" spans="2:3" x14ac:dyDescent="0.3">
      <c r="B34" s="5">
        <v>30</v>
      </c>
      <c r="C34" s="3">
        <f t="shared" si="0"/>
        <v>59049</v>
      </c>
    </row>
    <row r="35" spans="2:3" x14ac:dyDescent="0.3">
      <c r="B35" s="5">
        <v>31</v>
      </c>
      <c r="C35" s="3">
        <f t="shared" si="0"/>
        <v>63001</v>
      </c>
    </row>
    <row r="36" spans="2:3" x14ac:dyDescent="0.3">
      <c r="B36" s="5">
        <v>32</v>
      </c>
      <c r="C36" s="3">
        <f t="shared" si="0"/>
        <v>67081</v>
      </c>
    </row>
    <row r="37" spans="2:3" x14ac:dyDescent="0.3">
      <c r="B37" s="5">
        <v>33</v>
      </c>
      <c r="C37" s="3">
        <f t="shared" si="0"/>
        <v>71289</v>
      </c>
    </row>
    <row r="38" spans="2:3" x14ac:dyDescent="0.3">
      <c r="B38" s="5">
        <v>34</v>
      </c>
      <c r="C38" s="3">
        <f t="shared" si="0"/>
        <v>75625</v>
      </c>
    </row>
    <row r="39" spans="2:3" x14ac:dyDescent="0.3">
      <c r="B39" s="5">
        <v>35</v>
      </c>
      <c r="C39" s="3">
        <f t="shared" si="0"/>
        <v>80089</v>
      </c>
    </row>
    <row r="40" spans="2:3" x14ac:dyDescent="0.3">
      <c r="B40" s="5">
        <v>36</v>
      </c>
      <c r="C40" s="3">
        <f t="shared" si="0"/>
        <v>84681</v>
      </c>
    </row>
    <row r="41" spans="2:3" x14ac:dyDescent="0.3">
      <c r="B41" s="5">
        <v>37</v>
      </c>
      <c r="C41" s="3">
        <f t="shared" si="0"/>
        <v>89401</v>
      </c>
    </row>
    <row r="42" spans="2:3" x14ac:dyDescent="0.3">
      <c r="B42" s="5">
        <v>38</v>
      </c>
      <c r="C42" s="3">
        <f t="shared" si="0"/>
        <v>94249</v>
      </c>
    </row>
    <row r="43" spans="2:3" x14ac:dyDescent="0.3">
      <c r="B43" s="5">
        <v>39</v>
      </c>
      <c r="C43" s="3">
        <f t="shared" si="0"/>
        <v>99225</v>
      </c>
    </row>
    <row r="44" spans="2:3" x14ac:dyDescent="0.3">
      <c r="B44" s="5">
        <v>40</v>
      </c>
      <c r="C44" s="3">
        <f t="shared" si="0"/>
        <v>104329</v>
      </c>
    </row>
    <row r="45" spans="2:3" x14ac:dyDescent="0.3">
      <c r="B45" s="5">
        <v>41</v>
      </c>
      <c r="C45" s="3">
        <f t="shared" si="0"/>
        <v>109561</v>
      </c>
    </row>
    <row r="46" spans="2:3" x14ac:dyDescent="0.3">
      <c r="B46" s="5">
        <v>42</v>
      </c>
      <c r="C46" s="3">
        <f t="shared" si="0"/>
        <v>114921</v>
      </c>
    </row>
    <row r="47" spans="2:3" x14ac:dyDescent="0.3">
      <c r="B47" s="5">
        <v>43</v>
      </c>
      <c r="C47" s="3">
        <f t="shared" si="0"/>
        <v>120409</v>
      </c>
    </row>
    <row r="48" spans="2:3" x14ac:dyDescent="0.3">
      <c r="B48" s="5">
        <v>44</v>
      </c>
      <c r="C48" s="3">
        <f t="shared" si="0"/>
        <v>126025</v>
      </c>
    </row>
    <row r="49" spans="2:3" x14ac:dyDescent="0.3">
      <c r="B49" s="5">
        <v>45</v>
      </c>
      <c r="C49" s="3">
        <f t="shared" si="0"/>
        <v>131769</v>
      </c>
    </row>
    <row r="50" spans="2:3" x14ac:dyDescent="0.3">
      <c r="B50" s="5">
        <v>46</v>
      </c>
      <c r="C50" s="3">
        <f t="shared" si="0"/>
        <v>137641</v>
      </c>
    </row>
    <row r="51" spans="2:3" x14ac:dyDescent="0.3">
      <c r="B51" s="5">
        <v>47</v>
      </c>
      <c r="C51" s="3">
        <f t="shared" si="0"/>
        <v>143641</v>
      </c>
    </row>
    <row r="52" spans="2:3" x14ac:dyDescent="0.3">
      <c r="B52" s="5">
        <v>48</v>
      </c>
      <c r="C52" s="3">
        <f t="shared" si="0"/>
        <v>149769</v>
      </c>
    </row>
    <row r="53" spans="2:3" x14ac:dyDescent="0.3">
      <c r="B53" s="5">
        <v>49</v>
      </c>
      <c r="C53" s="3">
        <f t="shared" si="0"/>
        <v>156025</v>
      </c>
    </row>
    <row r="54" spans="2:3" x14ac:dyDescent="0.3">
      <c r="B54" s="5">
        <v>50</v>
      </c>
      <c r="C54" s="3">
        <f t="shared" si="0"/>
        <v>162409</v>
      </c>
    </row>
    <row r="55" spans="2:3" x14ac:dyDescent="0.3">
      <c r="B55" s="5">
        <v>51</v>
      </c>
      <c r="C55" s="3">
        <f t="shared" si="0"/>
        <v>168921</v>
      </c>
    </row>
    <row r="56" spans="2:3" x14ac:dyDescent="0.3">
      <c r="B56" s="5">
        <v>52</v>
      </c>
      <c r="C56" s="3">
        <f t="shared" si="0"/>
        <v>175561</v>
      </c>
    </row>
    <row r="57" spans="2:3" x14ac:dyDescent="0.3">
      <c r="B57" s="5">
        <v>53</v>
      </c>
      <c r="C57" s="3">
        <f t="shared" si="0"/>
        <v>182329</v>
      </c>
    </row>
    <row r="58" spans="2:3" x14ac:dyDescent="0.3">
      <c r="B58" s="5">
        <v>54</v>
      </c>
      <c r="C58" s="3">
        <f t="shared" si="0"/>
        <v>189225</v>
      </c>
    </row>
    <row r="59" spans="2:3" x14ac:dyDescent="0.3">
      <c r="B59" s="5">
        <v>55</v>
      </c>
      <c r="C59" s="3">
        <f t="shared" si="0"/>
        <v>196249</v>
      </c>
    </row>
    <row r="60" spans="2:3" x14ac:dyDescent="0.3">
      <c r="B60" s="5">
        <v>56</v>
      </c>
      <c r="C60" s="3">
        <f t="shared" si="0"/>
        <v>203401</v>
      </c>
    </row>
    <row r="61" spans="2:3" x14ac:dyDescent="0.3">
      <c r="B61" s="5">
        <v>57</v>
      </c>
      <c r="C61" s="3">
        <f t="shared" si="0"/>
        <v>210681</v>
      </c>
    </row>
    <row r="62" spans="2:3" x14ac:dyDescent="0.3">
      <c r="B62" s="5">
        <v>58</v>
      </c>
      <c r="C62" s="3">
        <f t="shared" si="0"/>
        <v>218089</v>
      </c>
    </row>
    <row r="63" spans="2:3" x14ac:dyDescent="0.3">
      <c r="B63" s="5">
        <v>59</v>
      </c>
      <c r="C63" s="3">
        <f t="shared" si="0"/>
        <v>225625</v>
      </c>
    </row>
    <row r="64" spans="2:3" x14ac:dyDescent="0.3">
      <c r="B64" s="5">
        <v>60</v>
      </c>
      <c r="C64" s="3">
        <f t="shared" si="0"/>
        <v>233289</v>
      </c>
    </row>
    <row r="65" spans="2:3" x14ac:dyDescent="0.3">
      <c r="B65" s="5">
        <v>61</v>
      </c>
      <c r="C65" s="3">
        <f t="shared" si="0"/>
        <v>241081</v>
      </c>
    </row>
    <row r="66" spans="2:3" x14ac:dyDescent="0.3">
      <c r="B66" s="5">
        <v>62</v>
      </c>
      <c r="C66" s="3">
        <f t="shared" si="0"/>
        <v>249001</v>
      </c>
    </row>
    <row r="67" spans="2:3" x14ac:dyDescent="0.3">
      <c r="B67" s="5">
        <v>63</v>
      </c>
      <c r="C67" s="3">
        <f t="shared" si="0"/>
        <v>257049</v>
      </c>
    </row>
    <row r="68" spans="2:3" x14ac:dyDescent="0.3">
      <c r="B68" s="5">
        <v>64</v>
      </c>
      <c r="C68" s="3">
        <f t="shared" si="0"/>
        <v>265225</v>
      </c>
    </row>
    <row r="69" spans="2:3" x14ac:dyDescent="0.3">
      <c r="B69" s="5">
        <v>65</v>
      </c>
      <c r="C69" s="3">
        <f t="shared" si="0"/>
        <v>273529</v>
      </c>
    </row>
    <row r="70" spans="2:3" x14ac:dyDescent="0.3">
      <c r="B70" s="5">
        <v>66</v>
      </c>
      <c r="C70" s="3">
        <f t="shared" ref="C70:C104" si="1">((((B70:B169*8)+3)^2))</f>
        <v>281961</v>
      </c>
    </row>
    <row r="71" spans="2:3" x14ac:dyDescent="0.3">
      <c r="B71" s="5">
        <v>67</v>
      </c>
      <c r="C71" s="3">
        <f t="shared" si="1"/>
        <v>290521</v>
      </c>
    </row>
    <row r="72" spans="2:3" x14ac:dyDescent="0.3">
      <c r="B72" s="5">
        <v>68</v>
      </c>
      <c r="C72" s="3">
        <f t="shared" si="1"/>
        <v>299209</v>
      </c>
    </row>
    <row r="73" spans="2:3" x14ac:dyDescent="0.3">
      <c r="B73" s="5">
        <v>69</v>
      </c>
      <c r="C73" s="3">
        <f t="shared" si="1"/>
        <v>308025</v>
      </c>
    </row>
    <row r="74" spans="2:3" x14ac:dyDescent="0.3">
      <c r="B74" s="5">
        <v>70</v>
      </c>
      <c r="C74" s="3">
        <f t="shared" si="1"/>
        <v>316969</v>
      </c>
    </row>
    <row r="75" spans="2:3" x14ac:dyDescent="0.3">
      <c r="B75" s="5">
        <v>71</v>
      </c>
      <c r="C75" s="3">
        <f t="shared" si="1"/>
        <v>326041</v>
      </c>
    </row>
    <row r="76" spans="2:3" x14ac:dyDescent="0.3">
      <c r="B76" s="5">
        <v>72</v>
      </c>
      <c r="C76" s="3">
        <f t="shared" si="1"/>
        <v>335241</v>
      </c>
    </row>
    <row r="77" spans="2:3" x14ac:dyDescent="0.3">
      <c r="B77" s="5">
        <v>73</v>
      </c>
      <c r="C77" s="3">
        <f t="shared" si="1"/>
        <v>344569</v>
      </c>
    </row>
    <row r="78" spans="2:3" x14ac:dyDescent="0.3">
      <c r="B78" s="5">
        <v>74</v>
      </c>
      <c r="C78" s="3">
        <f t="shared" si="1"/>
        <v>354025</v>
      </c>
    </row>
    <row r="79" spans="2:3" x14ac:dyDescent="0.3">
      <c r="B79" s="5">
        <v>75</v>
      </c>
      <c r="C79" s="3">
        <f t="shared" si="1"/>
        <v>363609</v>
      </c>
    </row>
    <row r="80" spans="2:3" x14ac:dyDescent="0.3">
      <c r="B80" s="5">
        <v>76</v>
      </c>
      <c r="C80" s="3">
        <f t="shared" si="1"/>
        <v>373321</v>
      </c>
    </row>
    <row r="81" spans="2:3" x14ac:dyDescent="0.3">
      <c r="B81" s="5">
        <v>77</v>
      </c>
      <c r="C81" s="3">
        <f t="shared" si="1"/>
        <v>383161</v>
      </c>
    </row>
    <row r="82" spans="2:3" x14ac:dyDescent="0.3">
      <c r="B82" s="5">
        <v>78</v>
      </c>
      <c r="C82" s="3">
        <f t="shared" si="1"/>
        <v>393129</v>
      </c>
    </row>
    <row r="83" spans="2:3" x14ac:dyDescent="0.3">
      <c r="B83" s="5">
        <v>79</v>
      </c>
      <c r="C83" s="3">
        <f t="shared" si="1"/>
        <v>403225</v>
      </c>
    </row>
    <row r="84" spans="2:3" x14ac:dyDescent="0.3">
      <c r="B84" s="5">
        <v>80</v>
      </c>
      <c r="C84" s="3">
        <f t="shared" si="1"/>
        <v>413449</v>
      </c>
    </row>
    <row r="85" spans="2:3" x14ac:dyDescent="0.3">
      <c r="B85" s="5">
        <v>81</v>
      </c>
      <c r="C85" s="3">
        <f t="shared" si="1"/>
        <v>423801</v>
      </c>
    </row>
    <row r="86" spans="2:3" x14ac:dyDescent="0.3">
      <c r="B86" s="5">
        <v>82</v>
      </c>
      <c r="C86" s="3">
        <f t="shared" si="1"/>
        <v>434281</v>
      </c>
    </row>
    <row r="87" spans="2:3" x14ac:dyDescent="0.3">
      <c r="B87" s="5">
        <v>83</v>
      </c>
      <c r="C87" s="3">
        <f t="shared" si="1"/>
        <v>444889</v>
      </c>
    </row>
    <row r="88" spans="2:3" x14ac:dyDescent="0.3">
      <c r="B88" s="5">
        <v>84</v>
      </c>
      <c r="C88" s="3">
        <f t="shared" si="1"/>
        <v>455625</v>
      </c>
    </row>
    <row r="89" spans="2:3" x14ac:dyDescent="0.3">
      <c r="B89" s="5">
        <v>85</v>
      </c>
      <c r="C89" s="3">
        <f t="shared" si="1"/>
        <v>466489</v>
      </c>
    </row>
    <row r="90" spans="2:3" x14ac:dyDescent="0.3">
      <c r="B90" s="5">
        <v>86</v>
      </c>
      <c r="C90" s="3">
        <f t="shared" si="1"/>
        <v>477481</v>
      </c>
    </row>
    <row r="91" spans="2:3" x14ac:dyDescent="0.3">
      <c r="B91" s="5">
        <v>87</v>
      </c>
      <c r="C91" s="3">
        <f t="shared" si="1"/>
        <v>488601</v>
      </c>
    </row>
    <row r="92" spans="2:3" x14ac:dyDescent="0.3">
      <c r="B92" s="5">
        <v>88</v>
      </c>
      <c r="C92" s="3">
        <f t="shared" si="1"/>
        <v>499849</v>
      </c>
    </row>
    <row r="93" spans="2:3" x14ac:dyDescent="0.3">
      <c r="B93" s="5">
        <v>89</v>
      </c>
      <c r="C93" s="3">
        <f t="shared" si="1"/>
        <v>511225</v>
      </c>
    </row>
    <row r="94" spans="2:3" x14ac:dyDescent="0.3">
      <c r="B94" s="5">
        <v>90</v>
      </c>
      <c r="C94" s="3">
        <f t="shared" si="1"/>
        <v>522729</v>
      </c>
    </row>
    <row r="95" spans="2:3" x14ac:dyDescent="0.3">
      <c r="B95" s="5">
        <v>91</v>
      </c>
      <c r="C95" s="3">
        <f t="shared" si="1"/>
        <v>534361</v>
      </c>
    </row>
    <row r="96" spans="2:3" x14ac:dyDescent="0.3">
      <c r="B96" s="5">
        <v>92</v>
      </c>
      <c r="C96" s="3">
        <f t="shared" si="1"/>
        <v>546121</v>
      </c>
    </row>
    <row r="97" spans="2:3" x14ac:dyDescent="0.3">
      <c r="B97" s="5">
        <v>93</v>
      </c>
      <c r="C97" s="3">
        <f t="shared" si="1"/>
        <v>558009</v>
      </c>
    </row>
    <row r="98" spans="2:3" x14ac:dyDescent="0.3">
      <c r="B98" s="5">
        <v>94</v>
      </c>
      <c r="C98" s="3">
        <f t="shared" si="1"/>
        <v>570025</v>
      </c>
    </row>
    <row r="99" spans="2:3" x14ac:dyDescent="0.3">
      <c r="B99" s="5">
        <v>95</v>
      </c>
      <c r="C99" s="3">
        <f t="shared" si="1"/>
        <v>582169</v>
      </c>
    </row>
    <row r="100" spans="2:3" x14ac:dyDescent="0.3">
      <c r="B100" s="5">
        <v>96</v>
      </c>
      <c r="C100" s="3">
        <f t="shared" si="1"/>
        <v>594441</v>
      </c>
    </row>
    <row r="101" spans="2:3" x14ac:dyDescent="0.3">
      <c r="B101" s="5">
        <v>97</v>
      </c>
      <c r="C101" s="3">
        <f t="shared" si="1"/>
        <v>606841</v>
      </c>
    </row>
    <row r="102" spans="2:3" x14ac:dyDescent="0.3">
      <c r="B102" s="5">
        <v>98</v>
      </c>
      <c r="C102" s="3">
        <f t="shared" si="1"/>
        <v>619369</v>
      </c>
    </row>
    <row r="103" spans="2:3" x14ac:dyDescent="0.3">
      <c r="B103" s="5">
        <v>99</v>
      </c>
      <c r="C103" s="3">
        <f t="shared" si="1"/>
        <v>632025</v>
      </c>
    </row>
    <row r="104" spans="2:3" x14ac:dyDescent="0.3">
      <c r="B104" s="5">
        <v>100</v>
      </c>
      <c r="C104" s="3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시스템 기획</vt:lpstr>
      <vt:lpstr>숫자 단위</vt:lpstr>
      <vt:lpstr>훈련 DB</vt:lpstr>
      <vt:lpstr>몬스터 시스템</vt:lpstr>
      <vt:lpstr>몬스터DB</vt:lpstr>
      <vt:lpstr>무기 시스템</vt:lpstr>
      <vt:lpstr>무기 DB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2020-09-28T03:03:33Z</dcterms:modified>
</cp:coreProperties>
</file>