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Transcend/workspace/unificef/kuya-unicef-propuesta/propuestas/economica/"/>
    </mc:Choice>
  </mc:AlternateContent>
  <xr:revisionPtr revIDLastSave="0" documentId="13_ncr:1_{66783224-E094-AF43-ABCD-C1C8BA2DC7A5}" xr6:coauthVersionLast="47" xr6:coauthVersionMax="47" xr10:uidLastSave="{00000000-0000-0000-0000-000000000000}"/>
  <bookViews>
    <workbookView xWindow="0" yWindow="620" windowWidth="38400" windowHeight="20980" xr2:uid="{CF70E6F9-D550-774B-81E7-8A01EC9F9D1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41" i="1"/>
  <c r="E11" i="1"/>
  <c r="D5" i="1"/>
  <c r="E5" i="1" s="1"/>
  <c r="D42" i="1"/>
  <c r="D71" i="1"/>
  <c r="D61" i="1"/>
  <c r="D49" i="1"/>
  <c r="D50" i="1" s="1"/>
  <c r="I25" i="1" s="1"/>
  <c r="D10" i="1"/>
  <c r="E10" i="1" s="1"/>
  <c r="D9" i="1"/>
  <c r="E9" i="1" s="1"/>
  <c r="D8" i="1"/>
  <c r="E8" i="1" s="1"/>
  <c r="D7" i="1"/>
  <c r="E7" i="1" s="1"/>
  <c r="E6" i="1"/>
  <c r="D57" i="1"/>
  <c r="D67" i="1"/>
  <c r="D69" i="1"/>
  <c r="D70" i="1"/>
  <c r="D68" i="1"/>
  <c r="D59" i="1"/>
  <c r="D60" i="1"/>
  <c r="D58" i="1"/>
  <c r="D43" i="1" l="1"/>
  <c r="I24" i="1" s="1"/>
  <c r="E12" i="1"/>
  <c r="N14" i="1" s="1"/>
  <c r="D72" i="1"/>
  <c r="I27" i="1" s="1"/>
  <c r="D62" i="1"/>
  <c r="I26" i="1" s="1"/>
  <c r="M14" i="1" l="1"/>
  <c r="L14" i="1"/>
  <c r="K14" i="1"/>
  <c r="O14" i="1"/>
  <c r="I22" i="1"/>
  <c r="P14" i="1"/>
  <c r="I29" i="1"/>
  <c r="I30" i="1" l="1"/>
  <c r="I31" i="1" s="1"/>
</calcChain>
</file>

<file path=xl/sharedStrings.xml><?xml version="1.0" encoding="utf-8"?>
<sst xmlns="http://schemas.openxmlformats.org/spreadsheetml/2006/main" count="62" uniqueCount="49">
  <si>
    <t>Arquitecto</t>
  </si>
  <si>
    <t>QA</t>
  </si>
  <si>
    <t>Desarrollador web</t>
  </si>
  <si>
    <t>Desarrollador back</t>
  </si>
  <si>
    <t>Analisa de datos</t>
  </si>
  <si>
    <t>Quito</t>
  </si>
  <si>
    <t>Primer Pago</t>
  </si>
  <si>
    <t>Segundo Pago</t>
  </si>
  <si>
    <t>Tercer Pago</t>
  </si>
  <si>
    <t>Cuarto Pago</t>
  </si>
  <si>
    <t>Quinto  Pago</t>
  </si>
  <si>
    <t>Sexto  Pago</t>
  </si>
  <si>
    <t>Viaticos</t>
  </si>
  <si>
    <t>Capacitaciones</t>
  </si>
  <si>
    <t>Vuelos</t>
  </si>
  <si>
    <t>Cuenca</t>
  </si>
  <si>
    <t>Manta</t>
  </si>
  <si>
    <t>Capacitados</t>
  </si>
  <si>
    <t>Local</t>
  </si>
  <si>
    <t>Chic Unique Great Location</t>
  </si>
  <si>
    <t>Total:</t>
  </si>
  <si>
    <t>By  Wyndham Quito</t>
  </si>
  <si>
    <t xml:space="preserve">Servicios </t>
  </si>
  <si>
    <t>Capacitación Quito 20</t>
  </si>
  <si>
    <t>Capacitación Quito 70</t>
  </si>
  <si>
    <t>Vuelos X 2</t>
  </si>
  <si>
    <t>hotel 2</t>
  </si>
  <si>
    <t>By  Wyndham Manta</t>
  </si>
  <si>
    <t>Meses</t>
  </si>
  <si>
    <t>Rol</t>
  </si>
  <si>
    <t>Sueldo Acumulado</t>
  </si>
  <si>
    <t>Logistica</t>
  </si>
  <si>
    <t>IVA</t>
  </si>
  <si>
    <t>SubTotal:</t>
  </si>
  <si>
    <t xml:space="preserve">Administrativos </t>
  </si>
  <si>
    <t>Viaticos x 2</t>
  </si>
  <si>
    <t xml:space="preserve">Hotel </t>
  </si>
  <si>
    <t>Soporte técnico post</t>
  </si>
  <si>
    <t>Item</t>
  </si>
  <si>
    <t>Resumen</t>
  </si>
  <si>
    <t>Concepto</t>
  </si>
  <si>
    <t>Valor</t>
  </si>
  <si>
    <t>Lugar: Quito</t>
  </si>
  <si>
    <t>Sueldo mensual</t>
  </si>
  <si>
    <t>Total Servicios:</t>
  </si>
  <si>
    <t>Servicios</t>
  </si>
  <si>
    <t>Administrador de proyecto</t>
  </si>
  <si>
    <t>Capacitación Cuenca 70</t>
  </si>
  <si>
    <t>Capacitación Manabi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</si>
</sst>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6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8" xfId="0" applyFont="1" applyFill="1" applyBorder="1"/>
    <xf numFmtId="0" fontId="1" fillId="0" borderId="0" xfId="0" applyFont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 applyAlignment="1">
      <alignment horizontal="right"/>
    </xf>
    <xf numFmtId="0" fontId="0" fillId="5" borderId="8" xfId="0" applyFill="1" applyBorder="1"/>
    <xf numFmtId="0" fontId="2" fillId="5" borderId="7" xfId="0" applyFont="1" applyFill="1" applyBorder="1" applyAlignment="1">
      <alignment horizontal="right"/>
    </xf>
    <xf numFmtId="2" fontId="0" fillId="5" borderId="3" xfId="0" applyNumberFormat="1" applyFill="1" applyBorder="1"/>
    <xf numFmtId="2" fontId="0" fillId="5" borderId="5" xfId="0" applyNumberFormat="1" applyFill="1" applyBorder="1"/>
    <xf numFmtId="2" fontId="0" fillId="5" borderId="8" xfId="0" applyNumberFormat="1" applyFill="1" applyBorder="1"/>
    <xf numFmtId="0" fontId="2" fillId="5" borderId="0" xfId="0" applyFont="1" applyFill="1" applyBorder="1" applyAlignment="1">
      <alignment horizontal="right"/>
    </xf>
    <xf numFmtId="0" fontId="1" fillId="4" borderId="12" xfId="0" applyFont="1" applyFill="1" applyBorder="1" applyAlignment="1">
      <alignment horizontal="center"/>
    </xf>
    <xf numFmtId="0" fontId="1" fillId="4" borderId="12" xfId="0" applyFont="1" applyFill="1" applyBorder="1"/>
    <xf numFmtId="0" fontId="3" fillId="6" borderId="0" xfId="0" applyFont="1" applyFill="1" applyBorder="1" applyAlignment="1">
      <alignment horizontal="center"/>
    </xf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1CB6-732A-1843-B580-AAAE347A8288}">
  <dimension ref="B2:P72"/>
  <sheetViews>
    <sheetView showGridLines="0" tabSelected="1" topLeftCell="A7" workbookViewId="0">
      <selection activeCell="H28" sqref="H28"/>
    </sheetView>
  </sheetViews>
  <sheetFormatPr baseColWidth="10" defaultRowHeight="16" x14ac:dyDescent="0.2"/>
  <cols>
    <col min="2" max="2" width="22.6640625" bestFit="1" customWidth="1"/>
    <col min="3" max="3" width="8.5" customWidth="1"/>
    <col min="4" max="4" width="15.6640625" customWidth="1"/>
    <col min="5" max="5" width="16" bestFit="1" customWidth="1"/>
    <col min="6" max="6" width="16" customWidth="1"/>
    <col min="7" max="7" width="5" bestFit="1" customWidth="1"/>
    <col min="8" max="8" width="21.5" bestFit="1" customWidth="1"/>
    <col min="9" max="9" width="8.6640625" bestFit="1" customWidth="1"/>
    <col min="11" max="11" width="21.5" bestFit="1" customWidth="1"/>
    <col min="12" max="12" width="12.1640625" bestFit="1" customWidth="1"/>
    <col min="19" max="19" width="4.83203125" bestFit="1" customWidth="1"/>
    <col min="20" max="20" width="21.5" bestFit="1" customWidth="1"/>
    <col min="21" max="21" width="8.6640625" bestFit="1" customWidth="1"/>
  </cols>
  <sheetData>
    <row r="2" spans="2:16" x14ac:dyDescent="0.2">
      <c r="B2" s="43" t="s">
        <v>45</v>
      </c>
      <c r="C2" s="43"/>
      <c r="D2" s="43"/>
      <c r="E2" s="43"/>
    </row>
    <row r="3" spans="2:16" x14ac:dyDescent="0.2">
      <c r="B3" s="44" t="s">
        <v>29</v>
      </c>
      <c r="C3" s="44" t="s">
        <v>28</v>
      </c>
      <c r="D3" s="44" t="s">
        <v>43</v>
      </c>
      <c r="E3" s="44" t="s">
        <v>30</v>
      </c>
    </row>
    <row r="4" spans="2:16" ht="6" customHeight="1" thickBot="1" x14ac:dyDescent="0.25">
      <c r="B4" s="3"/>
      <c r="C4" s="3"/>
      <c r="D4" s="3"/>
      <c r="E4" s="3"/>
    </row>
    <row r="5" spans="2:16" x14ac:dyDescent="0.2">
      <c r="B5" s="29" t="s">
        <v>0</v>
      </c>
      <c r="C5" s="46">
        <v>6</v>
      </c>
      <c r="D5" s="46">
        <f>2000+2000*0.15</f>
        <v>2300</v>
      </c>
      <c r="E5" s="31">
        <f>D5*C5</f>
        <v>13800</v>
      </c>
    </row>
    <row r="6" spans="2:16" x14ac:dyDescent="0.2">
      <c r="B6" s="32" t="s">
        <v>1</v>
      </c>
      <c r="C6" s="47">
        <v>3</v>
      </c>
      <c r="D6" s="47">
        <f>1500+(1500*0.15)</f>
        <v>1725</v>
      </c>
      <c r="E6" s="34">
        <f t="shared" ref="E6:E11" si="0">D6*C6</f>
        <v>5175</v>
      </c>
    </row>
    <row r="7" spans="2:16" x14ac:dyDescent="0.2">
      <c r="B7" s="32" t="s">
        <v>2</v>
      </c>
      <c r="C7" s="47">
        <v>4</v>
      </c>
      <c r="D7" s="47">
        <f>2000+2000*0.15</f>
        <v>2300</v>
      </c>
      <c r="E7" s="34">
        <f t="shared" si="0"/>
        <v>9200</v>
      </c>
    </row>
    <row r="8" spans="2:16" x14ac:dyDescent="0.2">
      <c r="B8" s="32" t="s">
        <v>3</v>
      </c>
      <c r="C8" s="47">
        <v>4</v>
      </c>
      <c r="D8" s="47">
        <f>2000+2000*0.15</f>
        <v>2300</v>
      </c>
      <c r="E8" s="34">
        <f t="shared" si="0"/>
        <v>9200</v>
      </c>
    </row>
    <row r="9" spans="2:16" x14ac:dyDescent="0.2">
      <c r="B9" s="32" t="s">
        <v>4</v>
      </c>
      <c r="C9" s="47">
        <v>4</v>
      </c>
      <c r="D9" s="47">
        <f>2000+2000*0.15</f>
        <v>2300</v>
      </c>
      <c r="E9" s="34">
        <f t="shared" si="0"/>
        <v>9200</v>
      </c>
    </row>
    <row r="10" spans="2:16" x14ac:dyDescent="0.2">
      <c r="B10" s="32" t="s">
        <v>46</v>
      </c>
      <c r="C10" s="47">
        <v>6</v>
      </c>
      <c r="D10" s="47">
        <f>1500+1500*0.15</f>
        <v>1725</v>
      </c>
      <c r="E10" s="34">
        <f t="shared" si="0"/>
        <v>10350</v>
      </c>
    </row>
    <row r="11" spans="2:16" x14ac:dyDescent="0.2">
      <c r="B11" s="49" t="s">
        <v>37</v>
      </c>
      <c r="C11" s="50">
        <v>2</v>
      </c>
      <c r="D11" s="50">
        <v>2000</v>
      </c>
      <c r="E11" s="51">
        <f t="shared" si="0"/>
        <v>4000</v>
      </c>
    </row>
    <row r="12" spans="2:16" ht="17" thickBot="1" x14ac:dyDescent="0.25">
      <c r="B12" s="35"/>
      <c r="C12" s="48"/>
      <c r="D12" s="38" t="s">
        <v>44</v>
      </c>
      <c r="E12" s="37">
        <f>SUM(E5:E11)</f>
        <v>60925</v>
      </c>
      <c r="K12" s="1">
        <v>0.2</v>
      </c>
      <c r="L12" s="1">
        <v>0.3</v>
      </c>
      <c r="M12" s="1">
        <v>0.15</v>
      </c>
      <c r="N12" s="1">
        <v>0.15</v>
      </c>
      <c r="O12" s="1">
        <v>0.1</v>
      </c>
      <c r="P12" s="1">
        <v>0.1</v>
      </c>
    </row>
    <row r="13" spans="2:16" x14ac:dyDescent="0.2">
      <c r="K13" t="s">
        <v>6</v>
      </c>
      <c r="L13" t="s">
        <v>7</v>
      </c>
      <c r="M13" t="s">
        <v>8</v>
      </c>
      <c r="N13" t="s">
        <v>9</v>
      </c>
      <c r="O13" t="s">
        <v>10</v>
      </c>
      <c r="P13" t="s">
        <v>11</v>
      </c>
    </row>
    <row r="14" spans="2:16" x14ac:dyDescent="0.2">
      <c r="H14" s="2"/>
      <c r="K14">
        <f>$E$12*K12</f>
        <v>12185</v>
      </c>
      <c r="L14">
        <f>$E$12*L12</f>
        <v>18277.5</v>
      </c>
      <c r="M14">
        <f>$E$12*M12</f>
        <v>9138.75</v>
      </c>
      <c r="N14">
        <f>$E$12*N12</f>
        <v>9138.75</v>
      </c>
      <c r="O14">
        <f>$E$12*O12</f>
        <v>6092.5</v>
      </c>
      <c r="P14">
        <f>$E$12*P12</f>
        <v>6092.5</v>
      </c>
    </row>
    <row r="18" spans="7:10" ht="17" thickBot="1" x14ac:dyDescent="0.25"/>
    <row r="19" spans="7:10" ht="17" thickBot="1" x14ac:dyDescent="0.25">
      <c r="G19" s="7" t="s">
        <v>39</v>
      </c>
      <c r="H19" s="8"/>
      <c r="I19" s="9"/>
      <c r="J19" s="5"/>
    </row>
    <row r="20" spans="7:10" ht="17" thickBot="1" x14ac:dyDescent="0.25">
      <c r="G20" s="10" t="s">
        <v>38</v>
      </c>
      <c r="H20" s="11" t="s">
        <v>40</v>
      </c>
      <c r="I20" s="12" t="s">
        <v>41</v>
      </c>
      <c r="J20" s="5"/>
    </row>
    <row r="21" spans="7:10" ht="7" customHeight="1" thickBot="1" x14ac:dyDescent="0.25">
      <c r="G21" s="45"/>
      <c r="H21" s="45"/>
      <c r="I21" s="45"/>
      <c r="J21" s="5"/>
    </row>
    <row r="22" spans="7:10" x14ac:dyDescent="0.2">
      <c r="G22" s="52">
        <v>1</v>
      </c>
      <c r="H22" s="46" t="s">
        <v>22</v>
      </c>
      <c r="I22" s="39">
        <f>E12</f>
        <v>60925</v>
      </c>
      <c r="J22" s="6"/>
    </row>
    <row r="23" spans="7:10" x14ac:dyDescent="0.2">
      <c r="G23" s="53">
        <v>2</v>
      </c>
      <c r="H23" s="47" t="s">
        <v>34</v>
      </c>
      <c r="I23" s="40">
        <v>600</v>
      </c>
      <c r="J23" s="6"/>
    </row>
    <row r="24" spans="7:10" x14ac:dyDescent="0.2">
      <c r="G24" s="53">
        <v>3</v>
      </c>
      <c r="H24" s="47" t="s">
        <v>23</v>
      </c>
      <c r="I24" s="40">
        <f>D43</f>
        <v>664</v>
      </c>
      <c r="J24" s="6"/>
    </row>
    <row r="25" spans="7:10" x14ac:dyDescent="0.2">
      <c r="G25" s="53">
        <v>4</v>
      </c>
      <c r="H25" s="47" t="s">
        <v>24</v>
      </c>
      <c r="I25" s="40">
        <f>D50</f>
        <v>2240</v>
      </c>
      <c r="J25" s="6"/>
    </row>
    <row r="26" spans="7:10" x14ac:dyDescent="0.2">
      <c r="G26" s="53">
        <v>5</v>
      </c>
      <c r="H26" s="47" t="s">
        <v>47</v>
      </c>
      <c r="I26" s="40">
        <f>D62</f>
        <v>2271.4700000000003</v>
      </c>
      <c r="J26" s="6"/>
    </row>
    <row r="27" spans="7:10" x14ac:dyDescent="0.2">
      <c r="G27" s="53">
        <v>6</v>
      </c>
      <c r="H27" s="47" t="s">
        <v>48</v>
      </c>
      <c r="I27" s="40">
        <f>D72</f>
        <v>3478.75</v>
      </c>
      <c r="J27" s="6"/>
    </row>
    <row r="28" spans="7:10" ht="17" thickBot="1" x14ac:dyDescent="0.25">
      <c r="G28" s="54"/>
      <c r="H28" s="48"/>
      <c r="I28" s="41"/>
      <c r="J28" s="6"/>
    </row>
    <row r="29" spans="7:10" x14ac:dyDescent="0.2">
      <c r="G29" s="32"/>
      <c r="H29" s="42" t="s">
        <v>33</v>
      </c>
      <c r="I29" s="40">
        <f>SUM(I22:I27)</f>
        <v>70179.22</v>
      </c>
      <c r="J29" s="6"/>
    </row>
    <row r="30" spans="7:10" x14ac:dyDescent="0.2">
      <c r="G30" s="32"/>
      <c r="H30" s="42" t="s">
        <v>32</v>
      </c>
      <c r="I30" s="40">
        <f>I29*0.15</f>
        <v>10526.883</v>
      </c>
      <c r="J30" s="6"/>
    </row>
    <row r="31" spans="7:10" ht="17" thickBot="1" x14ac:dyDescent="0.25">
      <c r="G31" s="35"/>
      <c r="H31" s="38" t="s">
        <v>20</v>
      </c>
      <c r="I31" s="41">
        <f>I29+I30</f>
        <v>80706.103000000003</v>
      </c>
      <c r="J31" s="6"/>
    </row>
    <row r="37" spans="2:4" ht="17" thickBot="1" x14ac:dyDescent="0.25"/>
    <row r="38" spans="2:4" x14ac:dyDescent="0.2">
      <c r="B38" s="13" t="s">
        <v>42</v>
      </c>
      <c r="C38" s="14" t="s">
        <v>21</v>
      </c>
      <c r="D38" s="15"/>
    </row>
    <row r="39" spans="2:4" ht="17" thickBot="1" x14ac:dyDescent="0.25">
      <c r="B39" s="16" t="s">
        <v>17</v>
      </c>
      <c r="C39" s="17">
        <v>20</v>
      </c>
      <c r="D39" s="18"/>
    </row>
    <row r="40" spans="2:4" ht="6" customHeight="1" thickBot="1" x14ac:dyDescent="0.25">
      <c r="B40" s="3"/>
      <c r="C40" s="3"/>
      <c r="D40" s="3"/>
    </row>
    <row r="41" spans="2:4" x14ac:dyDescent="0.2">
      <c r="B41" s="29" t="s">
        <v>18</v>
      </c>
      <c r="C41" s="30">
        <v>544</v>
      </c>
      <c r="D41" s="31">
        <f>C41</f>
        <v>544</v>
      </c>
    </row>
    <row r="42" spans="2:4" x14ac:dyDescent="0.2">
      <c r="B42" s="32" t="s">
        <v>31</v>
      </c>
      <c r="C42" s="33">
        <v>120</v>
      </c>
      <c r="D42" s="34">
        <f>C42</f>
        <v>120</v>
      </c>
    </row>
    <row r="43" spans="2:4" ht="17" thickBot="1" x14ac:dyDescent="0.25">
      <c r="B43" s="35"/>
      <c r="C43" s="38" t="s">
        <v>20</v>
      </c>
      <c r="D43" s="37">
        <f>SUM(D41:D42)</f>
        <v>664</v>
      </c>
    </row>
    <row r="44" spans="2:4" ht="17" thickBot="1" x14ac:dyDescent="0.25"/>
    <row r="45" spans="2:4" x14ac:dyDescent="0.2">
      <c r="B45" s="13" t="s">
        <v>5</v>
      </c>
      <c r="C45" s="14" t="s">
        <v>21</v>
      </c>
      <c r="D45" s="15"/>
    </row>
    <row r="46" spans="2:4" ht="17" thickBot="1" x14ac:dyDescent="0.25">
      <c r="B46" s="16" t="s">
        <v>17</v>
      </c>
      <c r="C46" s="17">
        <v>70</v>
      </c>
      <c r="D46" s="18"/>
    </row>
    <row r="47" spans="2:4" ht="6" customHeight="1" thickBot="1" x14ac:dyDescent="0.25">
      <c r="B47" s="3"/>
      <c r="C47" s="3"/>
      <c r="D47" s="3"/>
    </row>
    <row r="48" spans="2:4" x14ac:dyDescent="0.2">
      <c r="B48" s="29" t="s">
        <v>18</v>
      </c>
      <c r="C48" s="30">
        <v>13000</v>
      </c>
      <c r="D48" s="31">
        <v>2120</v>
      </c>
    </row>
    <row r="49" spans="2:4" x14ac:dyDescent="0.2">
      <c r="B49" s="32" t="s">
        <v>31</v>
      </c>
      <c r="C49" s="33">
        <v>120</v>
      </c>
      <c r="D49" s="34">
        <f>C49</f>
        <v>120</v>
      </c>
    </row>
    <row r="50" spans="2:4" ht="17" thickBot="1" x14ac:dyDescent="0.25">
      <c r="B50" s="35"/>
      <c r="C50" s="38" t="s">
        <v>20</v>
      </c>
      <c r="D50" s="37">
        <f>SUM(D45:D49)</f>
        <v>2240</v>
      </c>
    </row>
    <row r="52" spans="2:4" x14ac:dyDescent="0.2">
      <c r="C52">
        <v>60</v>
      </c>
    </row>
    <row r="54" spans="2:4" x14ac:dyDescent="0.2">
      <c r="B54" s="19" t="s">
        <v>15</v>
      </c>
      <c r="C54" s="19" t="s">
        <v>19</v>
      </c>
      <c r="D54" s="19"/>
    </row>
    <row r="55" spans="2:4" x14ac:dyDescent="0.2">
      <c r="B55" s="19" t="s">
        <v>17</v>
      </c>
      <c r="C55" s="20">
        <v>60</v>
      </c>
      <c r="D55" s="19"/>
    </row>
    <row r="56" spans="2:4" ht="5" customHeight="1" thickBot="1" x14ac:dyDescent="0.25">
      <c r="B56" s="3"/>
      <c r="C56" s="4"/>
      <c r="D56" s="3"/>
    </row>
    <row r="57" spans="2:4" x14ac:dyDescent="0.2">
      <c r="B57" s="29" t="s">
        <v>18</v>
      </c>
      <c r="C57" s="30">
        <v>1161.47</v>
      </c>
      <c r="D57" s="31">
        <f>C57</f>
        <v>1161.47</v>
      </c>
    </row>
    <row r="58" spans="2:4" x14ac:dyDescent="0.2">
      <c r="B58" s="32" t="s">
        <v>25</v>
      </c>
      <c r="C58" s="33">
        <v>170</v>
      </c>
      <c r="D58" s="34">
        <f>C58*2</f>
        <v>340</v>
      </c>
    </row>
    <row r="59" spans="2:4" x14ac:dyDescent="0.2">
      <c r="B59" s="32" t="s">
        <v>35</v>
      </c>
      <c r="C59" s="33">
        <v>100</v>
      </c>
      <c r="D59" s="34">
        <f t="shared" ref="D59:D60" si="1">C59*2</f>
        <v>200</v>
      </c>
    </row>
    <row r="60" spans="2:4" x14ac:dyDescent="0.2">
      <c r="B60" s="32" t="s">
        <v>26</v>
      </c>
      <c r="C60" s="33">
        <v>160</v>
      </c>
      <c r="D60" s="34">
        <f t="shared" si="1"/>
        <v>320</v>
      </c>
    </row>
    <row r="61" spans="2:4" x14ac:dyDescent="0.2">
      <c r="B61" s="32" t="s">
        <v>31</v>
      </c>
      <c r="C61" s="33">
        <v>250</v>
      </c>
      <c r="D61" s="34">
        <f>C61</f>
        <v>250</v>
      </c>
    </row>
    <row r="62" spans="2:4" ht="17" thickBot="1" x14ac:dyDescent="0.25">
      <c r="B62" s="35"/>
      <c r="C62" s="36" t="s">
        <v>20</v>
      </c>
      <c r="D62" s="37">
        <f>SUM(D55:D61)</f>
        <v>2271.4700000000003</v>
      </c>
    </row>
    <row r="63" spans="2:4" ht="17" thickBot="1" x14ac:dyDescent="0.25"/>
    <row r="64" spans="2:4" x14ac:dyDescent="0.2">
      <c r="B64" s="22" t="s">
        <v>16</v>
      </c>
      <c r="C64" s="23" t="s">
        <v>27</v>
      </c>
      <c r="D64" s="24"/>
    </row>
    <row r="65" spans="2:4" ht="17" thickBot="1" x14ac:dyDescent="0.25">
      <c r="B65" s="25" t="s">
        <v>13</v>
      </c>
      <c r="C65" s="26">
        <v>70</v>
      </c>
      <c r="D65" s="27"/>
    </row>
    <row r="66" spans="2:4" ht="6" customHeight="1" thickBot="1" x14ac:dyDescent="0.25">
      <c r="B66" s="28"/>
      <c r="C66" s="21"/>
      <c r="D66" s="28"/>
    </row>
    <row r="67" spans="2:4" x14ac:dyDescent="0.2">
      <c r="B67" s="29" t="s">
        <v>18</v>
      </c>
      <c r="C67" s="30">
        <v>2448.75</v>
      </c>
      <c r="D67" s="31">
        <f>C67</f>
        <v>2448.75</v>
      </c>
    </row>
    <row r="68" spans="2:4" x14ac:dyDescent="0.2">
      <c r="B68" s="32" t="s">
        <v>14</v>
      </c>
      <c r="C68" s="33">
        <v>190</v>
      </c>
      <c r="D68" s="34">
        <f>C68*2</f>
        <v>380</v>
      </c>
    </row>
    <row r="69" spans="2:4" x14ac:dyDescent="0.2">
      <c r="B69" s="32" t="s">
        <v>12</v>
      </c>
      <c r="C69" s="33">
        <v>100</v>
      </c>
      <c r="D69" s="34">
        <f t="shared" ref="D69:D70" si="2">C69*2</f>
        <v>200</v>
      </c>
    </row>
    <row r="70" spans="2:4" x14ac:dyDescent="0.2">
      <c r="B70" s="32" t="s">
        <v>36</v>
      </c>
      <c r="C70" s="33">
        <v>100</v>
      </c>
      <c r="D70" s="34">
        <f t="shared" si="2"/>
        <v>200</v>
      </c>
    </row>
    <row r="71" spans="2:4" x14ac:dyDescent="0.2">
      <c r="B71" s="32" t="s">
        <v>31</v>
      </c>
      <c r="C71" s="33">
        <v>250</v>
      </c>
      <c r="D71" s="34">
        <f>C71</f>
        <v>250</v>
      </c>
    </row>
    <row r="72" spans="2:4" ht="17" thickBot="1" x14ac:dyDescent="0.25">
      <c r="B72" s="35"/>
      <c r="C72" s="38" t="s">
        <v>20</v>
      </c>
      <c r="D72" s="37">
        <f>SUM(D64:D71)</f>
        <v>3478.75</v>
      </c>
    </row>
  </sheetData>
  <mergeCells count="2">
    <mergeCell ref="G19:I19"/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Vinicio Casigña Parra</dc:creator>
  <cp:lastModifiedBy>Rolando Vinicio Casigña Parra</cp:lastModifiedBy>
  <dcterms:created xsi:type="dcterms:W3CDTF">2025-10-26T02:31:51Z</dcterms:created>
  <dcterms:modified xsi:type="dcterms:W3CDTF">2025-10-26T21:28:31Z</dcterms:modified>
</cp:coreProperties>
</file>