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030" windowHeight="13080"/>
  </bookViews>
  <sheets>
    <sheet name="t检验" sheetId="1" r:id="rId1"/>
    <sheet name="指数平滑预测" sheetId="2" r:id="rId2"/>
  </sheets>
  <definedNames>
    <definedName name="solver_opt" localSheetId="0" hidden="1">t检验!$J$20</definedName>
    <definedName name="solver_typ" localSheetId="0" hidden="1">1</definedName>
    <definedName name="solver_val" localSheetId="0" hidden="1">0</definedName>
    <definedName name="solver_neg" localSheetId="0" hidden="1">1</definedName>
    <definedName name="solver_num" localSheetId="0" hidden="1">0</definedName>
    <definedName name="solver_lin" localSheetId="0" hidden="1">0</definedName>
    <definedName name="solver_eng" localSheetId="0" hidden="1">1</definedName>
    <definedName name="solver_ver" localSheetId="0" hidden="1">3</definedName>
  </definedNames>
  <calcPr calcId="144525"/>
</workbook>
</file>

<file path=xl/sharedStrings.xml><?xml version="1.0" encoding="utf-8"?>
<sst xmlns="http://schemas.openxmlformats.org/spreadsheetml/2006/main" count="27" uniqueCount="21">
  <si>
    <t>测试</t>
  </si>
  <si>
    <t>样本长度/cm</t>
  </si>
  <si>
    <t>公司标准长度/cm</t>
  </si>
  <si>
    <t>样本数 n</t>
  </si>
  <si>
    <t>样本均值 X</t>
  </si>
  <si>
    <t>样本标准差 S</t>
  </si>
  <si>
    <t>总体方差</t>
  </si>
  <si>
    <t>总体标准差 S1</t>
  </si>
  <si>
    <t>样本方差</t>
  </si>
  <si>
    <t>标准值 μ</t>
  </si>
  <si>
    <t>t-value</t>
  </si>
  <si>
    <t>p-value</t>
  </si>
  <si>
    <t>自由度Df=n-1</t>
  </si>
  <si>
    <t>Week</t>
  </si>
  <si>
    <t>Actual</t>
  </si>
  <si>
    <t>Forcast</t>
  </si>
  <si>
    <t>α</t>
  </si>
  <si>
    <t>RMSPE</t>
  </si>
  <si>
    <t>Mean</t>
  </si>
  <si>
    <t>STD</t>
  </si>
  <si>
    <t>?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</si>
</sst>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0_ "/>
    <numFmt numFmtId="177" formatCode="0.00_ "/>
  </numFmts>
  <fonts count="22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6" fillId="13" borderId="2" applyNumberFormat="0" applyAlignment="0" applyProtection="0">
      <alignment vertical="center"/>
    </xf>
    <xf numFmtId="0" fontId="17" fillId="14" borderId="7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77" fontId="2" fillId="2" borderId="1" xfId="0" applyNumberFormat="1" applyFont="1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2" fillId="3" borderId="1" xfId="0" applyFont="1" applyFill="1" applyBorder="1" applyAlignment="1">
      <alignment horizontal="right" vertical="center"/>
    </xf>
    <xf numFmtId="176" fontId="2" fillId="3" borderId="1" xfId="0" applyNumberFormat="1" applyFont="1" applyFill="1" applyBorder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200025</xdr:colOff>
      <xdr:row>1</xdr:row>
      <xdr:rowOff>200025</xdr:rowOff>
    </xdr:from>
    <xdr:to>
      <xdr:col>9</xdr:col>
      <xdr:colOff>143510</xdr:colOff>
      <xdr:row>20</xdr:row>
      <xdr:rowOff>161925</xdr:rowOff>
    </xdr:to>
    <xdr:sp>
      <xdr:nvSpPr>
        <xdr:cNvPr id="2" name="文本框 1"/>
        <xdr:cNvSpPr txBox="1"/>
      </xdr:nvSpPr>
      <xdr:spPr>
        <a:xfrm>
          <a:off x="200025" y="390525"/>
          <a:ext cx="6115685" cy="394335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zh-CN" altLang="en-US" sz="3600">
              <a:latin typeface="微软雅黑" panose="020B0503020204020204" charset="-122"/>
              <a:ea typeface="微软雅黑" panose="020B0503020204020204" charset="-122"/>
            </a:rPr>
            <a:t>指数平滑预测</a:t>
          </a:r>
          <a:endParaRPr lang="zh-CN" altLang="en-US" sz="1100">
            <a:latin typeface="微软雅黑" panose="020B0503020204020204" charset="-122"/>
            <a:ea typeface="微软雅黑" panose="020B0503020204020204" charset="-122"/>
          </a:endParaRPr>
        </a:p>
        <a:p>
          <a:pPr algn="l"/>
          <a:endParaRPr lang="en-US" altLang="zh-CN" sz="1100">
            <a:latin typeface="微软雅黑" panose="020B0503020204020204" charset="-122"/>
            <a:ea typeface="微软雅黑" panose="020B0503020204020204" charset="-122"/>
          </a:endParaRPr>
        </a:p>
        <a:p>
          <a:pPr algn="l"/>
          <a:r>
            <a:rPr lang="en-US" altLang="zh-CN" sz="2600">
              <a:latin typeface="微软雅黑" panose="020B0503020204020204" charset="-122"/>
              <a:ea typeface="微软雅黑" panose="020B0503020204020204" charset="-122"/>
            </a:rPr>
            <a:t>F</a:t>
          </a:r>
          <a:r>
            <a:rPr lang="en-US" altLang="zh-CN" sz="1200">
              <a:latin typeface="微软雅黑" panose="020B0503020204020204" charset="-122"/>
              <a:ea typeface="微软雅黑" panose="020B0503020204020204" charset="-122"/>
            </a:rPr>
            <a:t>t+1</a:t>
          </a:r>
          <a:r>
            <a:rPr lang="en-US" altLang="zh-CN" sz="2600">
              <a:latin typeface="微软雅黑" panose="020B0503020204020204" charset="-122"/>
              <a:ea typeface="微软雅黑" panose="020B0503020204020204" charset="-122"/>
            </a:rPr>
            <a:t> = α*A</a:t>
          </a:r>
          <a:r>
            <a:rPr lang="en-US" altLang="zh-CN" sz="1200">
              <a:latin typeface="微软雅黑" panose="020B0503020204020204" charset="-122"/>
              <a:ea typeface="微软雅黑" panose="020B0503020204020204" charset="-122"/>
            </a:rPr>
            <a:t>t</a:t>
          </a:r>
          <a:r>
            <a:rPr lang="en-US" altLang="zh-CN" sz="2600">
              <a:latin typeface="微软雅黑" panose="020B0503020204020204" charset="-122"/>
              <a:ea typeface="微软雅黑" panose="020B0503020204020204" charset="-122"/>
            </a:rPr>
            <a:t> + (1 - </a:t>
          </a:r>
          <a:r>
            <a:rPr lang="en-US" altLang="zh-CN" sz="2600">
              <a:latin typeface="微软雅黑" panose="020B0503020204020204" charset="-122"/>
              <a:ea typeface="微软雅黑" panose="020B0503020204020204" charset="-122"/>
              <a:sym typeface="+mn-ea"/>
            </a:rPr>
            <a:t>α)*F</a:t>
          </a:r>
          <a:r>
            <a:rPr lang="en-US" altLang="zh-CN" sz="1200">
              <a:latin typeface="微软雅黑" panose="020B0503020204020204" charset="-122"/>
              <a:ea typeface="微软雅黑" panose="020B0503020204020204" charset="-122"/>
              <a:sym typeface="+mn-ea"/>
            </a:rPr>
            <a:t>t</a:t>
          </a:r>
          <a:endParaRPr lang="en-US" altLang="zh-CN" sz="1200">
            <a:latin typeface="微软雅黑" panose="020B0503020204020204" charset="-122"/>
            <a:ea typeface="微软雅黑" panose="020B0503020204020204" charset="-122"/>
            <a:sym typeface="+mn-ea"/>
          </a:endParaRPr>
        </a:p>
        <a:p>
          <a:pPr algn="l"/>
          <a:endParaRPr lang="en-US" altLang="zh-CN" sz="1200">
            <a:latin typeface="微软雅黑" panose="020B0503020204020204" charset="-122"/>
            <a:ea typeface="微软雅黑" panose="020B0503020204020204" charset="-122"/>
          </a:endParaRPr>
        </a:p>
        <a:p>
          <a:pPr algn="l"/>
          <a:r>
            <a:rPr lang="en-US" altLang="zh-CN" sz="2600">
              <a:latin typeface="微软雅黑" panose="020B0503020204020204" charset="-122"/>
              <a:ea typeface="微软雅黑" panose="020B0503020204020204" charset="-122"/>
            </a:rPr>
            <a:t>α</a:t>
          </a:r>
          <a:r>
            <a:rPr lang="zh-CN" altLang="en-US" sz="2600">
              <a:latin typeface="微软雅黑" panose="020B0503020204020204" charset="-122"/>
              <a:ea typeface="微软雅黑" panose="020B0503020204020204" charset="-122"/>
            </a:rPr>
            <a:t>是阻尼系数</a:t>
          </a:r>
          <a:r>
            <a:rPr lang="en-US" altLang="zh-CN" sz="2600">
              <a:latin typeface="微软雅黑" panose="020B0503020204020204" charset="-122"/>
              <a:ea typeface="微软雅黑" panose="020B0503020204020204" charset="-122"/>
            </a:rPr>
            <a:t>, </a:t>
          </a:r>
          <a:r>
            <a:rPr lang="zh-CN" altLang="en-US" sz="2600">
              <a:latin typeface="微软雅黑" panose="020B0503020204020204" charset="-122"/>
              <a:ea typeface="微软雅黑" panose="020B0503020204020204" charset="-122"/>
            </a:rPr>
            <a:t>取值</a:t>
          </a:r>
          <a:r>
            <a:rPr lang="en-US" altLang="zh-CN" sz="2600">
              <a:latin typeface="微软雅黑" panose="020B0503020204020204" charset="-122"/>
              <a:ea typeface="微软雅黑" panose="020B0503020204020204" charset="-122"/>
            </a:rPr>
            <a:t>0~1</a:t>
          </a:r>
          <a:endParaRPr lang="en-US" altLang="zh-CN" sz="2600">
            <a:latin typeface="微软雅黑" panose="020B0503020204020204" charset="-122"/>
            <a:ea typeface="微软雅黑" panose="020B0503020204020204" charset="-122"/>
          </a:endParaRPr>
        </a:p>
        <a:p>
          <a:pPr algn="l"/>
          <a:r>
            <a:rPr lang="en-US" altLang="zh-CN" sz="2600">
              <a:latin typeface="微软雅黑" panose="020B0503020204020204" charset="-122"/>
              <a:ea typeface="微软雅黑" panose="020B0503020204020204" charset="-122"/>
              <a:sym typeface="+mn-ea"/>
            </a:rPr>
            <a:t>A</a:t>
          </a:r>
          <a:r>
            <a:rPr lang="en-US" altLang="zh-CN" sz="1200">
              <a:latin typeface="微软雅黑" panose="020B0503020204020204" charset="-122"/>
              <a:ea typeface="微软雅黑" panose="020B0503020204020204" charset="-122"/>
              <a:sym typeface="+mn-ea"/>
            </a:rPr>
            <a:t>t</a:t>
          </a:r>
          <a:r>
            <a:rPr lang="zh-CN" altLang="en-US" sz="2600">
              <a:latin typeface="微软雅黑" panose="020B0503020204020204" charset="-122"/>
              <a:ea typeface="微软雅黑" panose="020B0503020204020204" charset="-122"/>
              <a:sym typeface="+mn-ea"/>
            </a:rPr>
            <a:t>为</a:t>
          </a:r>
          <a:r>
            <a:rPr lang="en-US" altLang="zh-CN" sz="2600">
              <a:latin typeface="微软雅黑" panose="020B0503020204020204" charset="-122"/>
              <a:ea typeface="微软雅黑" panose="020B0503020204020204" charset="-122"/>
              <a:sym typeface="+mn-ea"/>
            </a:rPr>
            <a:t>t</a:t>
          </a:r>
          <a:r>
            <a:rPr lang="zh-CN" altLang="en-US" sz="2600">
              <a:latin typeface="微软雅黑" panose="020B0503020204020204" charset="-122"/>
              <a:ea typeface="微软雅黑" panose="020B0503020204020204" charset="-122"/>
              <a:sym typeface="+mn-ea"/>
            </a:rPr>
            <a:t>时刻的实际值</a:t>
          </a:r>
          <a:endParaRPr lang="zh-CN" altLang="en-US" sz="2600">
            <a:latin typeface="微软雅黑" panose="020B0503020204020204" charset="-122"/>
            <a:ea typeface="微软雅黑" panose="020B0503020204020204" charset="-122"/>
            <a:sym typeface="+mn-ea"/>
          </a:endParaRPr>
        </a:p>
        <a:p>
          <a:pPr algn="l"/>
          <a:r>
            <a:rPr lang="en-US" altLang="zh-CN" sz="2600">
              <a:latin typeface="微软雅黑" panose="020B0503020204020204" charset="-122"/>
              <a:ea typeface="微软雅黑" panose="020B0503020204020204" charset="-122"/>
              <a:sym typeface="+mn-ea"/>
            </a:rPr>
            <a:t>F</a:t>
          </a:r>
          <a:r>
            <a:rPr lang="en-US" altLang="zh-CN" sz="1200">
              <a:latin typeface="微软雅黑" panose="020B0503020204020204" charset="-122"/>
              <a:ea typeface="微软雅黑" panose="020B0503020204020204" charset="-122"/>
              <a:sym typeface="+mn-ea"/>
            </a:rPr>
            <a:t>t</a:t>
          </a:r>
          <a:r>
            <a:rPr lang="zh-CN" altLang="en-US" sz="2600">
              <a:latin typeface="微软雅黑" panose="020B0503020204020204" charset="-122"/>
              <a:ea typeface="微软雅黑" panose="020B0503020204020204" charset="-122"/>
              <a:sym typeface="+mn-ea"/>
            </a:rPr>
            <a:t>为</a:t>
          </a:r>
          <a:r>
            <a:rPr lang="en-US" altLang="zh-CN" sz="2600">
              <a:latin typeface="微软雅黑" panose="020B0503020204020204" charset="-122"/>
              <a:ea typeface="微软雅黑" panose="020B0503020204020204" charset="-122"/>
              <a:sym typeface="+mn-ea"/>
            </a:rPr>
            <a:t>t</a:t>
          </a:r>
          <a:r>
            <a:rPr lang="zh-CN" altLang="en-US" sz="2600">
              <a:latin typeface="微软雅黑" panose="020B0503020204020204" charset="-122"/>
              <a:ea typeface="微软雅黑" panose="020B0503020204020204" charset="-122"/>
              <a:sym typeface="+mn-ea"/>
            </a:rPr>
            <a:t>时刻的预测值</a:t>
          </a:r>
          <a:endParaRPr lang="zh-CN" altLang="en-US" sz="2600">
            <a:latin typeface="微软雅黑" panose="020B0503020204020204" charset="-122"/>
            <a:ea typeface="微软雅黑" panose="020B0503020204020204" charset="-122"/>
            <a:sym typeface="+mn-ea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5"/>
  <sheetViews>
    <sheetView tabSelected="1" workbookViewId="0">
      <selection activeCell="F27" sqref="F27"/>
    </sheetView>
  </sheetViews>
  <sheetFormatPr defaultColWidth="9" defaultRowHeight="16.5"/>
  <cols>
    <col min="1" max="1" width="9" style="5"/>
    <col min="2" max="2" width="16.5" style="5" customWidth="1"/>
    <col min="3" max="3" width="17.875" style="5" customWidth="1"/>
    <col min="4" max="4" width="8.125" style="5" customWidth="1"/>
    <col min="5" max="5" width="13.625" style="5" customWidth="1"/>
    <col min="6" max="6" width="14" style="5" customWidth="1"/>
    <col min="7" max="7" width="15.75" style="5" customWidth="1"/>
    <col min="8" max="8" width="13.25" style="5" customWidth="1"/>
    <col min="9" max="9" width="14.125" style="5" customWidth="1"/>
    <col min="10" max="10" width="13" style="5" customWidth="1"/>
    <col min="11" max="11" width="12.125" style="5" customWidth="1"/>
    <col min="12" max="12" width="11.75" style="5" customWidth="1"/>
    <col min="13" max="14" width="13.625" style="5" customWidth="1"/>
    <col min="15" max="15" width="17.375" style="5" customWidth="1"/>
    <col min="16" max="16384" width="9" style="5"/>
  </cols>
  <sheetData>
    <row r="1" s="5" customFormat="1" spans="1:8">
      <c r="A1" s="5" t="s">
        <v>0</v>
      </c>
      <c r="B1" s="5" t="s">
        <v>1</v>
      </c>
      <c r="C1" s="5" t="s">
        <v>2</v>
      </c>
      <c r="E1" s="5" t="s">
        <v>3</v>
      </c>
      <c r="F1" s="5" t="s">
        <v>4</v>
      </c>
      <c r="G1" s="5" t="s">
        <v>5</v>
      </c>
      <c r="H1" s="5" t="s">
        <v>6</v>
      </c>
    </row>
    <row r="2" s="5" customFormat="1" spans="1:9">
      <c r="A2" s="5">
        <v>10</v>
      </c>
      <c r="B2" s="6">
        <v>17.69</v>
      </c>
      <c r="C2" s="6">
        <v>17.85</v>
      </c>
      <c r="D2" s="6"/>
      <c r="E2" s="6">
        <f>COUNT(A2:A5)</f>
        <v>4</v>
      </c>
      <c r="F2" s="6">
        <f>AVERAGE(A2:A5)</f>
        <v>10</v>
      </c>
      <c r="G2" s="6">
        <f>_xlfn.STDEV.S(A2:A5)</f>
        <v>0.816496580927726</v>
      </c>
      <c r="H2" s="6">
        <f>_xlfn.VAR.P(A2:A5)</f>
        <v>0.5</v>
      </c>
      <c r="I2" s="6"/>
    </row>
    <row r="3" s="5" customFormat="1" spans="1:9">
      <c r="A3" s="5">
        <v>11</v>
      </c>
      <c r="B3" s="6">
        <v>17.72</v>
      </c>
      <c r="C3" s="6"/>
      <c r="D3" s="6"/>
      <c r="E3" s="6"/>
      <c r="F3" s="6"/>
      <c r="G3" s="6"/>
      <c r="H3" s="6"/>
      <c r="I3" s="6"/>
    </row>
    <row r="4" s="5" customFormat="1" spans="1:9">
      <c r="A4" s="5">
        <v>9</v>
      </c>
      <c r="B4" s="6">
        <v>17.78</v>
      </c>
      <c r="C4" s="6"/>
      <c r="D4" s="6"/>
      <c r="E4" s="6"/>
      <c r="F4" s="6"/>
      <c r="G4" s="6" t="s">
        <v>7</v>
      </c>
      <c r="H4" s="6" t="s">
        <v>8</v>
      </c>
      <c r="I4" s="6"/>
    </row>
    <row r="5" s="5" customFormat="1" spans="1:9">
      <c r="A5" s="5">
        <v>10</v>
      </c>
      <c r="B5" s="6">
        <v>17.93</v>
      </c>
      <c r="C5" s="6"/>
      <c r="D5" s="6"/>
      <c r="E5" s="6"/>
      <c r="F5" s="6"/>
      <c r="G5" s="6">
        <f>STDEVP(A2:A5)</f>
        <v>0.707106781186548</v>
      </c>
      <c r="H5" s="6">
        <f>_xlfn.VAR.S(A2:A5)</f>
        <v>0.666666666666667</v>
      </c>
      <c r="I5" s="6"/>
    </row>
    <row r="6" s="5" customFormat="1" spans="2:14">
      <c r="B6" s="6">
        <v>17.76</v>
      </c>
      <c r="C6" s="6"/>
      <c r="D6" s="6"/>
      <c r="E6" s="6"/>
      <c r="F6" s="6"/>
      <c r="G6" s="6">
        <f>STDEV(A2:A5)</f>
        <v>0.816496580927726</v>
      </c>
      <c r="H6" s="6"/>
      <c r="I6" s="6"/>
      <c r="J6" s="6"/>
      <c r="K6" s="6"/>
      <c r="L6" s="6"/>
      <c r="M6" s="6"/>
      <c r="N6" s="6"/>
    </row>
    <row r="7" s="5" customFormat="1" spans="2:14">
      <c r="B7" s="6">
        <v>17.84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="5" customFormat="1" spans="2:14">
      <c r="B8" s="6">
        <v>17.94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</row>
    <row r="9" s="5" customFormat="1" spans="2:14">
      <c r="B9" s="6">
        <v>17.88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</row>
    <row r="10" s="5" customFormat="1" spans="2:14">
      <c r="B10" s="6">
        <v>17.82</v>
      </c>
      <c r="C10" s="6"/>
      <c r="D10" s="6"/>
      <c r="E10" s="5" t="s">
        <v>3</v>
      </c>
      <c r="F10" s="5" t="s">
        <v>4</v>
      </c>
      <c r="G10" s="5" t="s">
        <v>9</v>
      </c>
      <c r="H10" s="5" t="s">
        <v>5</v>
      </c>
      <c r="I10" s="5" t="s">
        <v>6</v>
      </c>
      <c r="J10" s="5" t="s">
        <v>10</v>
      </c>
      <c r="K10" s="6" t="s">
        <v>11</v>
      </c>
      <c r="L10" s="6"/>
      <c r="M10" s="6"/>
      <c r="N10" s="6"/>
    </row>
    <row r="11" s="5" customFormat="1" spans="2:14">
      <c r="B11" s="6">
        <v>17.81</v>
      </c>
      <c r="C11" s="6"/>
      <c r="D11" s="6"/>
      <c r="E11" s="6">
        <f>COUNT(B2:B23)</f>
        <v>22</v>
      </c>
      <c r="F11" s="6">
        <f>AVERAGE(B2:B23)</f>
        <v>17.8218181818182</v>
      </c>
      <c r="G11" s="6">
        <f>C2</f>
        <v>17.85</v>
      </c>
      <c r="H11" s="6">
        <f>_xlfn.STDEV.S(B2:B23)</f>
        <v>0.0787785542267726</v>
      </c>
      <c r="I11" s="6">
        <f>_xlfn.VAR.P(B2:B23)</f>
        <v>0.00592396694214872</v>
      </c>
      <c r="J11" s="6">
        <f>(F11-G11)/(H11/SQRT(E11))</f>
        <v>-1.67792421983231</v>
      </c>
      <c r="K11" s="6">
        <f>TDIST(ABS(J11),J14,2)</f>
        <v>0.108183721924769</v>
      </c>
      <c r="L11" s="6"/>
      <c r="M11" s="6"/>
      <c r="N11" s="6"/>
    </row>
    <row r="12" s="5" customFormat="1" spans="2:14">
      <c r="B12" s="6">
        <v>17.67</v>
      </c>
      <c r="C12" s="6"/>
      <c r="D12" s="6"/>
      <c r="E12" s="6"/>
      <c r="F12" s="6"/>
      <c r="G12" s="6"/>
      <c r="H12" s="6"/>
      <c r="I12" s="6"/>
      <c r="K12" s="6"/>
      <c r="L12" s="6"/>
      <c r="M12" s="6"/>
      <c r="N12" s="6"/>
    </row>
    <row r="13" s="5" customFormat="1" spans="2:14">
      <c r="B13" s="6">
        <v>17.75</v>
      </c>
      <c r="C13" s="6"/>
      <c r="D13" s="6"/>
      <c r="E13" s="6"/>
      <c r="F13" s="6"/>
      <c r="G13" s="6"/>
      <c r="H13" s="6" t="s">
        <v>7</v>
      </c>
      <c r="I13" s="6" t="s">
        <v>8</v>
      </c>
      <c r="J13" s="5" t="s">
        <v>12</v>
      </c>
      <c r="K13" s="6"/>
      <c r="L13" s="6"/>
      <c r="M13" s="6"/>
      <c r="N13" s="6"/>
    </row>
    <row r="14" s="5" customFormat="1" spans="2:14">
      <c r="B14" s="6">
        <v>17.93</v>
      </c>
      <c r="C14" s="6"/>
      <c r="D14" s="6"/>
      <c r="E14" s="6"/>
      <c r="F14" s="6"/>
      <c r="G14" s="6"/>
      <c r="H14" s="6">
        <f>STDEVP(B2:B23)</f>
        <v>0.0769673108673332</v>
      </c>
      <c r="I14" s="6">
        <f>_xlfn.VAR.S(B2:B23)</f>
        <v>0.00620606060606056</v>
      </c>
      <c r="J14" s="5">
        <f>E11-1</f>
        <v>21</v>
      </c>
      <c r="K14" s="6"/>
      <c r="L14" s="6"/>
      <c r="M14" s="6"/>
      <c r="N14" s="6"/>
    </row>
    <row r="15" s="5" customFormat="1" spans="2:14">
      <c r="B15" s="6">
        <v>17.8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</row>
    <row r="16" s="5" customFormat="1" spans="2:14">
      <c r="B16" s="6">
        <v>17.83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</row>
    <row r="17" s="5" customFormat="1" spans="2:14">
      <c r="B17" s="6">
        <v>17.91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</row>
    <row r="18" s="5" customFormat="1" spans="2:14">
      <c r="B18" s="6">
        <v>17.9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</row>
    <row r="19" s="5" customFormat="1" spans="2:14">
      <c r="B19" s="6">
        <v>17.82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</row>
    <row r="20" s="5" customFormat="1" spans="2:14">
      <c r="B20" s="6">
        <v>17.83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</row>
    <row r="21" s="5" customFormat="1" spans="2:14">
      <c r="B21" s="6">
        <v>17.87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</row>
    <row r="22" s="5" customFormat="1" spans="2:14">
      <c r="B22" s="6">
        <v>17.73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</row>
    <row r="23" s="5" customFormat="1" spans="2:14">
      <c r="B23" s="6">
        <v>17.87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</row>
    <row r="24" s="5" customFormat="1" spans="2:14"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</row>
    <row r="25" s="5" customFormat="1" spans="2:14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</row>
    <row r="26" s="5" customFormat="1" spans="2:14"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</row>
    <row r="27" s="5" customFormat="1" spans="2:14"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</row>
    <row r="28" s="5" customFormat="1" spans="2:14"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</row>
    <row r="29" s="5" customFormat="1" spans="2:14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</row>
    <row r="30" s="5" customFormat="1" spans="2:14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</row>
    <row r="31" s="5" customFormat="1" spans="2:14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</row>
    <row r="32" s="5" customFormat="1" spans="2:14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</row>
    <row r="33" s="5" customFormat="1" spans="2:14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</row>
    <row r="34" s="5" customFormat="1" spans="2:14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</row>
    <row r="35" s="5" customFormat="1" spans="2:14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L1:R14"/>
  <sheetViews>
    <sheetView workbookViewId="0">
      <selection activeCell="O18" sqref="O18"/>
    </sheetView>
  </sheetViews>
  <sheetFormatPr defaultColWidth="9" defaultRowHeight="16.5"/>
  <cols>
    <col min="1" max="12" width="9" style="2"/>
    <col min="13" max="13" width="19" style="2" customWidth="1"/>
    <col min="14" max="14" width="14.75" style="2" customWidth="1"/>
    <col min="15" max="16384" width="9" style="2"/>
  </cols>
  <sheetData>
    <row r="1" s="1" customFormat="1" ht="15" spans="12:18"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</row>
    <row r="2" spans="12:15">
      <c r="L2" s="2">
        <v>1</v>
      </c>
      <c r="M2" s="2">
        <v>38</v>
      </c>
      <c r="O2" s="3">
        <v>0.1</v>
      </c>
    </row>
    <row r="3" spans="12:14">
      <c r="L3" s="2">
        <v>2</v>
      </c>
      <c r="M3" s="2">
        <v>45</v>
      </c>
      <c r="N3" s="2">
        <f>M2</f>
        <v>38</v>
      </c>
    </row>
    <row r="4" spans="12:14">
      <c r="L4" s="2">
        <v>3</v>
      </c>
      <c r="M4" s="2">
        <v>42</v>
      </c>
      <c r="N4" s="3">
        <f>O2*M3+(1-O2)*N3</f>
        <v>38.7</v>
      </c>
    </row>
    <row r="5" spans="12:14">
      <c r="L5" s="2">
        <v>4</v>
      </c>
      <c r="M5" s="2">
        <v>51</v>
      </c>
      <c r="N5" s="2">
        <f>O2*M4+(1-O2)*N4</f>
        <v>39.03</v>
      </c>
    </row>
    <row r="6" spans="12:14">
      <c r="L6" s="2">
        <v>5</v>
      </c>
      <c r="M6" s="2">
        <v>47</v>
      </c>
      <c r="N6" s="4"/>
    </row>
    <row r="7" spans="12:14">
      <c r="L7" s="2">
        <v>6</v>
      </c>
      <c r="M7" s="2">
        <v>45</v>
      </c>
      <c r="N7" s="4"/>
    </row>
    <row r="8" spans="12:14">
      <c r="L8" s="2">
        <v>7</v>
      </c>
      <c r="M8" s="2">
        <v>39</v>
      </c>
      <c r="N8" s="4"/>
    </row>
    <row r="9" spans="12:14">
      <c r="L9" s="2">
        <v>8</v>
      </c>
      <c r="M9" s="2">
        <v>54</v>
      </c>
      <c r="N9" s="4"/>
    </row>
    <row r="10" spans="12:14">
      <c r="L10" s="2">
        <v>9</v>
      </c>
      <c r="M10" s="2">
        <v>52</v>
      </c>
      <c r="N10" s="4"/>
    </row>
    <row r="11" spans="12:14">
      <c r="L11" s="2">
        <v>10</v>
      </c>
      <c r="M11" s="2">
        <v>39</v>
      </c>
      <c r="N11" s="4"/>
    </row>
    <row r="12" spans="12:14">
      <c r="L12" s="2">
        <v>11</v>
      </c>
      <c r="M12" s="2" t="s">
        <v>20</v>
      </c>
      <c r="N12" s="4"/>
    </row>
    <row r="13" spans="14:14">
      <c r="N13" s="4"/>
    </row>
    <row r="14" spans="14:14">
      <c r="N14" s="4"/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Rolooc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t检验</vt:lpstr>
      <vt:lpstr>指数平滑预测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Rolooc</dc:creator>
  <cp:lastModifiedBy>Rolooc</cp:lastModifiedBy>
  <dcterms:created xsi:type="dcterms:W3CDTF">2022-09-14T07:54:00Z</dcterms:created>
  <dcterms:modified xsi:type="dcterms:W3CDTF">2022-10-11T03:57:42Z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4E54BC8BF84B451E94374CDF0616E429</vt:lpwstr>
  </property>
  <property fmtid="{D5CDD505-2E9C-101B-9397-08002B2CF9AE}" pid="3" name="KSOProductBuildVer">
    <vt:lpwstr>2052-11.1.0.12358</vt:lpwstr>
  </property>
</Properties>
</file>