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arah/Documents/repositories/AIS-geometry-and-axial-current/"/>
    </mc:Choice>
  </mc:AlternateContent>
  <xr:revisionPtr revIDLastSave="0" documentId="13_ncr:1_{8AE52C97-8941-C94B-8903-2029883B666A}" xr6:coauthVersionLast="36" xr6:coauthVersionMax="36" xr10:uidLastSave="{00000000-0000-0000-0000-000000000000}"/>
  <bookViews>
    <workbookView xWindow="360" yWindow="460" windowWidth="28460" windowHeight="14120" tabRatio="500" xr2:uid="{00000000-000D-0000-FFFF-FFFF00000000}"/>
  </bookViews>
  <sheets>
    <sheet name="Feuil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4" i="1" l="1"/>
  <c r="AU23" i="1"/>
  <c r="AT24" i="1"/>
  <c r="AT23" i="1"/>
  <c r="AA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13" i="1"/>
  <c r="AS21" i="1"/>
  <c r="AS20" i="1"/>
  <c r="AS19" i="1"/>
  <c r="AS18" i="1"/>
  <c r="AS17" i="1"/>
  <c r="AS16" i="1"/>
  <c r="AS15" i="1"/>
  <c r="AS14" i="1"/>
  <c r="AS13" i="1"/>
  <c r="AS11" i="1"/>
  <c r="AS10" i="1"/>
  <c r="AS9" i="1"/>
  <c r="AS6" i="1"/>
  <c r="AS5" i="1"/>
  <c r="V14" i="1"/>
  <c r="V12" i="1"/>
</calcChain>
</file>

<file path=xl/sharedStrings.xml><?xml version="1.0" encoding="utf-8"?>
<sst xmlns="http://schemas.openxmlformats.org/spreadsheetml/2006/main" count="161" uniqueCount="80">
  <si>
    <t>Date</t>
  </si>
  <si>
    <t>Retina</t>
  </si>
  <si>
    <t>Cell</t>
  </si>
  <si>
    <t>Age</t>
  </si>
  <si>
    <t>Recording</t>
  </si>
  <si>
    <t>TP num correction</t>
  </si>
  <si>
    <t>Peak axonal current</t>
  </si>
  <si>
    <t>Peak axonal current corrected</t>
  </si>
  <si>
    <t>TP num passive props</t>
  </si>
  <si>
    <t>i sorting</t>
  </si>
  <si>
    <t>Rs</t>
  </si>
  <si>
    <t>Rs rec</t>
  </si>
  <si>
    <t>Rs comp</t>
  </si>
  <si>
    <t>Residual Rs</t>
  </si>
  <si>
    <t>Rs comp num</t>
  </si>
  <si>
    <t>B</t>
  </si>
  <si>
    <t>0041</t>
  </si>
  <si>
    <t>0038</t>
  </si>
  <si>
    <t>0037</t>
  </si>
  <si>
    <t>0052</t>
  </si>
  <si>
    <t>0049</t>
  </si>
  <si>
    <t>0048</t>
  </si>
  <si>
    <t>0047</t>
  </si>
  <si>
    <t>0044</t>
  </si>
  <si>
    <t>0043</t>
  </si>
  <si>
    <t>A</t>
  </si>
  <si>
    <t>0004</t>
  </si>
  <si>
    <t>0001</t>
  </si>
  <si>
    <t>0000</t>
  </si>
  <si>
    <t>0059</t>
  </si>
  <si>
    <t>0056</t>
  </si>
  <si>
    <t>0055</t>
  </si>
  <si>
    <t>0005</t>
  </si>
  <si>
    <t>0010</t>
  </si>
  <si>
    <t>C</t>
  </si>
  <si>
    <t>0040</t>
  </si>
  <si>
    <t>0035</t>
  </si>
  <si>
    <t>R</t>
  </si>
  <si>
    <t>0032</t>
  </si>
  <si>
    <t>0028</t>
  </si>
  <si>
    <t>0033</t>
  </si>
  <si>
    <t>0029</t>
  </si>
  <si>
    <t>0054</t>
  </si>
  <si>
    <t>0026</t>
  </si>
  <si>
    <t>0012</t>
  </si>
  <si>
    <t>0067</t>
  </si>
  <si>
    <t>0060</t>
  </si>
  <si>
    <t>0025</t>
  </si>
  <si>
    <t>0027</t>
  </si>
  <si>
    <t>Sweep number</t>
  </si>
  <si>
    <t>/</t>
  </si>
  <si>
    <t>dvdt peak1</t>
  </si>
  <si>
    <t>dvdt peak2</t>
  </si>
  <si>
    <t>Cm VC</t>
  </si>
  <si>
    <t>Cm rec</t>
  </si>
  <si>
    <t>Charge1</t>
  </si>
  <si>
    <t>Charge2</t>
  </si>
  <si>
    <t>Peak latency1</t>
  </si>
  <si>
    <t>Peak latency2</t>
  </si>
  <si>
    <t xml:space="preserve"> </t>
  </si>
  <si>
    <t>AIS length (um)</t>
  </si>
  <si>
    <t>Axon diam start (um)</t>
  </si>
  <si>
    <t>Axon diam end (um)</t>
  </si>
  <si>
    <t>Ra (Mohm)</t>
  </si>
  <si>
    <t>AIS start (um)</t>
  </si>
  <si>
    <t>AIS end (um)</t>
  </si>
  <si>
    <t>V end (mV)</t>
  </si>
  <si>
    <t>V holding (mV)</t>
  </si>
  <si>
    <t>Charge1 10</t>
  </si>
  <si>
    <t>Charge2 10</t>
  </si>
  <si>
    <t>Duration1 10</t>
  </si>
  <si>
    <t>Duration2 10</t>
  </si>
  <si>
    <t>Duration1 50</t>
  </si>
  <si>
    <t>Duration2 50</t>
  </si>
  <si>
    <t>Threshold current raw</t>
  </si>
  <si>
    <t>Threshold current raw smoothed</t>
  </si>
  <si>
    <t>Vth true</t>
  </si>
  <si>
    <t>Vth</t>
  </si>
  <si>
    <t>Threshold current (nA)</t>
  </si>
  <si>
    <t>Cm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</si>
</sst>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topLeftCell="M1" workbookViewId="0">
      <selection activeCell="Y2" sqref="Y2"/>
    </sheetView>
  </sheetViews>
  <sheetFormatPr baseColWidth="10" defaultRowHeight="16" x14ac:dyDescent="0.2"/>
  <cols>
    <col min="2" max="4" width="10.83203125" style="5"/>
    <col min="40" max="42" width="10.83203125" style="5"/>
  </cols>
  <sheetData>
    <row r="1" spans="1:49" x14ac:dyDescent="0.2">
      <c r="B1" s="8" t="s">
        <v>0</v>
      </c>
      <c r="C1" s="8" t="s">
        <v>1</v>
      </c>
      <c r="D1" s="8" t="s">
        <v>2</v>
      </c>
      <c r="E1" s="1" t="s">
        <v>3</v>
      </c>
      <c r="F1" s="2" t="s">
        <v>4</v>
      </c>
      <c r="G1" s="2" t="s">
        <v>5</v>
      </c>
      <c r="H1" s="1" t="s">
        <v>67</v>
      </c>
      <c r="I1" s="1" t="s">
        <v>66</v>
      </c>
      <c r="J1" s="1" t="s">
        <v>49</v>
      </c>
      <c r="K1" s="1" t="s">
        <v>77</v>
      </c>
      <c r="L1" s="1" t="s">
        <v>76</v>
      </c>
      <c r="M1" s="1" t="s">
        <v>74</v>
      </c>
      <c r="N1" s="1" t="s">
        <v>75</v>
      </c>
      <c r="O1" s="1" t="s">
        <v>6</v>
      </c>
      <c r="P1" s="1" t="s">
        <v>7</v>
      </c>
      <c r="Q1" s="2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53</v>
      </c>
      <c r="Y1" s="1" t="s">
        <v>79</v>
      </c>
      <c r="Z1" s="1" t="s">
        <v>54</v>
      </c>
      <c r="AA1" s="1" t="s">
        <v>51</v>
      </c>
      <c r="AB1" s="1" t="s">
        <v>52</v>
      </c>
      <c r="AC1" s="1" t="s">
        <v>55</v>
      </c>
      <c r="AD1" s="1" t="s">
        <v>56</v>
      </c>
      <c r="AE1" s="1" t="s">
        <v>68</v>
      </c>
      <c r="AF1" s="1" t="s">
        <v>69</v>
      </c>
      <c r="AG1" s="1" t="s">
        <v>57</v>
      </c>
      <c r="AH1" s="1" t="s">
        <v>58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78</v>
      </c>
      <c r="AN1" s="8" t="s">
        <v>0</v>
      </c>
      <c r="AO1" s="8" t="s">
        <v>1</v>
      </c>
      <c r="AP1" s="8" t="s">
        <v>2</v>
      </c>
      <c r="AQ1" s="7" t="s">
        <v>64</v>
      </c>
      <c r="AR1" s="7" t="s">
        <v>65</v>
      </c>
      <c r="AS1" s="7" t="s">
        <v>60</v>
      </c>
      <c r="AT1" s="7" t="s">
        <v>61</v>
      </c>
      <c r="AU1" s="7" t="s">
        <v>62</v>
      </c>
      <c r="AV1" s="7" t="s">
        <v>63</v>
      </c>
    </row>
    <row r="2" spans="1:49" x14ac:dyDescent="0.2">
      <c r="A2" s="1">
        <v>0</v>
      </c>
      <c r="B2" s="9">
        <v>20190321</v>
      </c>
      <c r="C2" s="9" t="s">
        <v>15</v>
      </c>
      <c r="D2" s="9">
        <v>1</v>
      </c>
      <c r="E2">
        <v>11</v>
      </c>
      <c r="F2" s="3" t="s">
        <v>16</v>
      </c>
      <c r="G2" s="3" t="s">
        <v>17</v>
      </c>
      <c r="H2">
        <v>-60</v>
      </c>
      <c r="I2">
        <v>-10</v>
      </c>
      <c r="J2">
        <v>7</v>
      </c>
      <c r="K2">
        <v>-49</v>
      </c>
      <c r="L2">
        <v>-48.923566907644272</v>
      </c>
      <c r="M2">
        <v>-2.25830078125E-2</v>
      </c>
      <c r="N2">
        <v>-1.8310546875E-3</v>
      </c>
      <c r="O2">
        <v>-2965.3320297241212</v>
      </c>
      <c r="P2">
        <v>-4.535042373040846</v>
      </c>
      <c r="Q2" s="3" t="s">
        <v>18</v>
      </c>
      <c r="R2">
        <v>1</v>
      </c>
      <c r="S2">
        <v>24.384539821035158</v>
      </c>
      <c r="T2">
        <v>30</v>
      </c>
      <c r="U2">
        <v>0.7</v>
      </c>
      <c r="V2">
        <v>3.3845398210351578</v>
      </c>
      <c r="W2" t="s">
        <v>18</v>
      </c>
      <c r="X2">
        <v>90.068146462221407</v>
      </c>
      <c r="Z2">
        <v>61.765999999999998</v>
      </c>
      <c r="AC2">
        <v>-1.6853164527840401</v>
      </c>
      <c r="AD2">
        <v>-1.682995508153095</v>
      </c>
      <c r="AE2">
        <v>-1.3904609638290859</v>
      </c>
      <c r="AF2">
        <v>-1.3758746066911689</v>
      </c>
      <c r="AG2">
        <v>3.660000000000001</v>
      </c>
      <c r="AH2">
        <v>2.62</v>
      </c>
      <c r="AI2">
        <v>0.80700000000000127</v>
      </c>
      <c r="AJ2">
        <v>0.82500000000000062</v>
      </c>
      <c r="AK2">
        <v>0.46800000000000092</v>
      </c>
      <c r="AL2">
        <v>0.47100000000000047</v>
      </c>
      <c r="AN2" s="9">
        <v>20190321</v>
      </c>
      <c r="AO2" s="9" t="s">
        <v>15</v>
      </c>
      <c r="AP2" s="9">
        <v>1</v>
      </c>
    </row>
    <row r="3" spans="1:49" x14ac:dyDescent="0.2">
      <c r="A3" s="1">
        <f>A2+1</f>
        <v>1</v>
      </c>
      <c r="B3" s="9">
        <v>20190321</v>
      </c>
      <c r="C3" s="9" t="s">
        <v>15</v>
      </c>
      <c r="D3" s="9">
        <v>2</v>
      </c>
      <c r="E3">
        <v>11</v>
      </c>
      <c r="F3" s="3" t="s">
        <v>19</v>
      </c>
      <c r="G3" s="3" t="s">
        <v>20</v>
      </c>
      <c r="H3">
        <v>-60</v>
      </c>
      <c r="I3">
        <v>-13</v>
      </c>
      <c r="J3">
        <v>6</v>
      </c>
      <c r="K3">
        <v>-50</v>
      </c>
      <c r="L3">
        <v>-49.965319193899632</v>
      </c>
      <c r="M3">
        <v>4.94384765625E-2</v>
      </c>
      <c r="N3">
        <v>0.11962890625</v>
      </c>
      <c r="O3">
        <v>-3071.6651769885571</v>
      </c>
      <c r="P3">
        <v>-5.1451636517913419</v>
      </c>
      <c r="Q3" s="3" t="s">
        <v>21</v>
      </c>
      <c r="R3">
        <v>1</v>
      </c>
      <c r="S3">
        <v>12.441051517815721</v>
      </c>
      <c r="T3">
        <v>16</v>
      </c>
      <c r="U3">
        <v>0.6</v>
      </c>
      <c r="V3">
        <v>2.8410515178157212</v>
      </c>
      <c r="W3" t="s">
        <v>21</v>
      </c>
      <c r="X3">
        <v>93.696178251763541</v>
      </c>
      <c r="Y3">
        <v>61.298545430519269</v>
      </c>
      <c r="Z3">
        <v>85.263999999999996</v>
      </c>
      <c r="AA3">
        <v>99.18212890625</v>
      </c>
      <c r="AB3">
        <v>235.748291015625</v>
      </c>
      <c r="AC3">
        <v>-0.98898384596709332</v>
      </c>
      <c r="AD3">
        <v>-1.023688054002351</v>
      </c>
      <c r="AE3">
        <v>-0.90436735635750198</v>
      </c>
      <c r="AF3">
        <v>-0.95901166696782847</v>
      </c>
      <c r="AG3">
        <v>1.24</v>
      </c>
      <c r="AH3">
        <v>0.8600000000000001</v>
      </c>
      <c r="AI3">
        <v>0.5600000000000005</v>
      </c>
      <c r="AJ3">
        <v>0.58500000000000052</v>
      </c>
      <c r="AK3">
        <v>0.27800000000000019</v>
      </c>
      <c r="AL3">
        <v>0.28600000000000042</v>
      </c>
      <c r="AN3" s="9">
        <v>20190321</v>
      </c>
      <c r="AO3" s="9" t="s">
        <v>15</v>
      </c>
      <c r="AP3" s="9">
        <v>2</v>
      </c>
    </row>
    <row r="4" spans="1:49" x14ac:dyDescent="0.2">
      <c r="A4" s="1">
        <f t="shared" ref="A4:A21" si="0">A3+1</f>
        <v>2</v>
      </c>
      <c r="B4" s="9">
        <v>20190322</v>
      </c>
      <c r="C4" s="9" t="s">
        <v>15</v>
      </c>
      <c r="D4" s="9">
        <v>1</v>
      </c>
      <c r="E4">
        <v>12</v>
      </c>
      <c r="F4" s="3" t="s">
        <v>22</v>
      </c>
      <c r="G4" s="3" t="s">
        <v>23</v>
      </c>
      <c r="H4">
        <v>-60</v>
      </c>
      <c r="I4">
        <v>2</v>
      </c>
      <c r="J4">
        <v>7</v>
      </c>
      <c r="K4">
        <v>-49</v>
      </c>
      <c r="L4">
        <v>-48.864678665995598</v>
      </c>
      <c r="M4">
        <v>5.4931640625E-3</v>
      </c>
      <c r="N4">
        <v>3.173828125E-2</v>
      </c>
      <c r="O4">
        <v>-2907.1613432185682</v>
      </c>
      <c r="P4">
        <v>-5.4022815356941427</v>
      </c>
      <c r="Q4" s="3" t="s">
        <v>24</v>
      </c>
      <c r="R4">
        <v>1</v>
      </c>
      <c r="S4">
        <v>23.70574972544868</v>
      </c>
      <c r="T4">
        <v>28</v>
      </c>
      <c r="U4">
        <v>0.7</v>
      </c>
      <c r="V4">
        <v>4.1057497254486819</v>
      </c>
      <c r="W4" t="s">
        <v>24</v>
      </c>
      <c r="X4">
        <v>94.66341286634173</v>
      </c>
      <c r="Y4">
        <v>49.021344454574269</v>
      </c>
      <c r="Z4">
        <v>66.477000000000004</v>
      </c>
      <c r="AA4">
        <v>199.73750305175781</v>
      </c>
      <c r="AB4">
        <v>328.82693481445312</v>
      </c>
      <c r="AC4">
        <v>-1.6156772156936621</v>
      </c>
      <c r="AD4">
        <v>-1.557991781912853</v>
      </c>
      <c r="AE4">
        <v>-1.254956711201336</v>
      </c>
      <c r="AF4">
        <v>-1.2254094954433861</v>
      </c>
      <c r="AG4">
        <v>2.4</v>
      </c>
      <c r="AH4">
        <v>1.74</v>
      </c>
      <c r="AI4">
        <v>0.75700000000000101</v>
      </c>
      <c r="AJ4">
        <v>0.74900000000000055</v>
      </c>
      <c r="AK4">
        <v>0.42900000000000033</v>
      </c>
      <c r="AL4">
        <v>0.42400000000000038</v>
      </c>
      <c r="AN4" s="9">
        <v>20190322</v>
      </c>
      <c r="AO4" s="9" t="s">
        <v>15</v>
      </c>
      <c r="AP4" s="9">
        <v>1</v>
      </c>
    </row>
    <row r="5" spans="1:49" x14ac:dyDescent="0.2">
      <c r="A5" s="1">
        <f>A4+1</f>
        <v>3</v>
      </c>
      <c r="B5" s="9">
        <v>20190329</v>
      </c>
      <c r="C5" s="9" t="s">
        <v>25</v>
      </c>
      <c r="D5" s="9">
        <v>1</v>
      </c>
      <c r="E5">
        <v>12</v>
      </c>
      <c r="F5" s="3" t="s">
        <v>26</v>
      </c>
      <c r="G5" s="3" t="s">
        <v>27</v>
      </c>
      <c r="H5">
        <v>-60</v>
      </c>
      <c r="I5">
        <v>-13</v>
      </c>
      <c r="J5">
        <v>20</v>
      </c>
      <c r="K5">
        <v>-50.5</v>
      </c>
      <c r="L5">
        <v>-50.315090507268913</v>
      </c>
      <c r="M5">
        <v>-9.1552734375E-3</v>
      </c>
      <c r="N5">
        <v>3.84521484375E-2</v>
      </c>
      <c r="O5">
        <v>-3649.2919921875</v>
      </c>
      <c r="P5">
        <v>-4.647045730634936</v>
      </c>
      <c r="Q5" s="3" t="s">
        <v>28</v>
      </c>
      <c r="R5">
        <v>1</v>
      </c>
      <c r="S5">
        <v>16.592996546865681</v>
      </c>
      <c r="T5">
        <v>19</v>
      </c>
      <c r="U5">
        <v>0.7</v>
      </c>
      <c r="V5">
        <v>3.2929965468656821</v>
      </c>
      <c r="W5" t="s">
        <v>28</v>
      </c>
      <c r="X5">
        <v>67.790704103775909</v>
      </c>
      <c r="Y5">
        <v>39.422062934389892</v>
      </c>
      <c r="Z5">
        <v>44.317999999999998</v>
      </c>
      <c r="AA5">
        <v>124.2065811157227</v>
      </c>
      <c r="AB5">
        <v>214.23341369628909</v>
      </c>
      <c r="AC5">
        <v>-1.7797618216764839</v>
      </c>
      <c r="AD5">
        <v>-1.7398162311440739</v>
      </c>
      <c r="AE5">
        <v>-1.572634770696729</v>
      </c>
      <c r="AF5">
        <v>-1.5080078161165871</v>
      </c>
      <c r="AG5">
        <v>2.62</v>
      </c>
      <c r="AH5">
        <v>2.06</v>
      </c>
      <c r="AI5">
        <v>0.84299999999999997</v>
      </c>
      <c r="AJ5">
        <v>0.81499999999999995</v>
      </c>
      <c r="AK5">
        <v>0.39000000000000012</v>
      </c>
      <c r="AL5">
        <v>0.38099999999999978</v>
      </c>
      <c r="AN5" s="9">
        <v>20190329</v>
      </c>
      <c r="AO5" s="9" t="s">
        <v>25</v>
      </c>
      <c r="AP5" s="9">
        <v>1</v>
      </c>
      <c r="AQ5" s="5">
        <v>10.1</v>
      </c>
      <c r="AR5" s="5">
        <v>33.659999999999997</v>
      </c>
      <c r="AS5" s="5">
        <f>AR5-AQ5</f>
        <v>23.559999999999995</v>
      </c>
      <c r="AT5" s="5">
        <v>1.52</v>
      </c>
      <c r="AU5" s="5">
        <v>1.02</v>
      </c>
      <c r="AV5" s="5">
        <v>7.49</v>
      </c>
    </row>
    <row r="6" spans="1:49" x14ac:dyDescent="0.2">
      <c r="A6" s="1">
        <f t="shared" si="0"/>
        <v>4</v>
      </c>
      <c r="B6" s="9">
        <v>20190329</v>
      </c>
      <c r="C6" s="9" t="s">
        <v>15</v>
      </c>
      <c r="D6" s="9">
        <v>1</v>
      </c>
      <c r="E6">
        <v>12</v>
      </c>
      <c r="F6" s="3" t="s">
        <v>29</v>
      </c>
      <c r="G6" s="3" t="s">
        <v>30</v>
      </c>
      <c r="H6">
        <v>-60</v>
      </c>
      <c r="J6">
        <v>19</v>
      </c>
      <c r="K6">
        <v>-51</v>
      </c>
      <c r="L6">
        <v>-51.006625724490732</v>
      </c>
      <c r="M6">
        <v>-1.220703125E-2</v>
      </c>
      <c r="N6">
        <v>1.3427734375E-2</v>
      </c>
      <c r="O6">
        <v>-4968.8568115234384</v>
      </c>
      <c r="P6">
        <v>-6.4031766992176369</v>
      </c>
      <c r="Q6" s="3" t="s">
        <v>31</v>
      </c>
      <c r="R6">
        <v>1</v>
      </c>
      <c r="S6">
        <v>18.138563919486391</v>
      </c>
      <c r="T6">
        <v>25</v>
      </c>
      <c r="U6">
        <v>0.7</v>
      </c>
      <c r="V6">
        <v>0.63856391948639057</v>
      </c>
      <c r="W6" t="s">
        <v>29</v>
      </c>
      <c r="X6">
        <v>72.610820714351689</v>
      </c>
      <c r="Z6">
        <v>61.283000000000001</v>
      </c>
      <c r="AA6">
        <v>199.127197265625</v>
      </c>
      <c r="AB6">
        <v>404.66311645507812</v>
      </c>
      <c r="AC6">
        <v>-2.035368694617766</v>
      </c>
      <c r="AD6">
        <v>-1.9739087864617491</v>
      </c>
      <c r="AE6">
        <v>-1.9445977759277611</v>
      </c>
      <c r="AF6">
        <v>-1.9196823230792399</v>
      </c>
      <c r="AG6">
        <v>1.98</v>
      </c>
      <c r="AH6">
        <v>1.64</v>
      </c>
      <c r="AI6">
        <v>0.68600000000000017</v>
      </c>
      <c r="AJ6">
        <v>0.70100000000000007</v>
      </c>
      <c r="AK6">
        <v>0.3859999999999999</v>
      </c>
      <c r="AL6">
        <v>0.3839999999999999</v>
      </c>
      <c r="AN6" s="9">
        <v>20190329</v>
      </c>
      <c r="AO6" s="9" t="s">
        <v>15</v>
      </c>
      <c r="AP6" s="9">
        <v>1</v>
      </c>
      <c r="AQ6" s="5">
        <v>11.22</v>
      </c>
      <c r="AR6" s="5">
        <v>35.520000000000003</v>
      </c>
      <c r="AS6" s="5">
        <f t="shared" ref="AS6" si="1">AR6-AQ6</f>
        <v>24.300000000000004</v>
      </c>
      <c r="AT6" s="5">
        <v>1.2</v>
      </c>
      <c r="AU6" s="5">
        <v>0.7</v>
      </c>
      <c r="AV6" s="5">
        <v>5.91</v>
      </c>
    </row>
    <row r="7" spans="1:49" x14ac:dyDescent="0.2">
      <c r="A7" s="1">
        <f t="shared" si="0"/>
        <v>5</v>
      </c>
      <c r="B7" s="9">
        <v>20190726</v>
      </c>
      <c r="C7" s="9" t="s">
        <v>25</v>
      </c>
      <c r="D7" s="9">
        <v>1</v>
      </c>
      <c r="E7">
        <v>11</v>
      </c>
      <c r="F7" s="3" t="s">
        <v>26</v>
      </c>
      <c r="G7" s="3" t="s">
        <v>50</v>
      </c>
      <c r="H7">
        <v>-60</v>
      </c>
      <c r="I7">
        <v>-12</v>
      </c>
      <c r="J7">
        <v>6</v>
      </c>
      <c r="K7">
        <v>-52.5</v>
      </c>
      <c r="L7">
        <v>-52.489318846724927</v>
      </c>
      <c r="M7">
        <v>0.184326171875</v>
      </c>
      <c r="N7">
        <v>-4.2724609375E-3</v>
      </c>
      <c r="O7">
        <v>-4383.86181640625</v>
      </c>
      <c r="P7">
        <v>-6.2592119597155316</v>
      </c>
      <c r="Q7" s="3" t="s">
        <v>28</v>
      </c>
      <c r="R7">
        <v>1</v>
      </c>
      <c r="S7">
        <v>9.0894750679419438</v>
      </c>
      <c r="T7">
        <v>14</v>
      </c>
      <c r="U7">
        <v>0.8</v>
      </c>
      <c r="V7">
        <v>0.5</v>
      </c>
      <c r="W7" t="s">
        <v>28</v>
      </c>
      <c r="X7">
        <v>103.7304113276531</v>
      </c>
      <c r="Y7">
        <v>50.82838704502587</v>
      </c>
      <c r="Z7">
        <v>41.284999999999997</v>
      </c>
      <c r="AA7">
        <v>190.73486328125</v>
      </c>
      <c r="AB7">
        <v>209.04541015625</v>
      </c>
      <c r="AC7">
        <v>-2.241481068531197</v>
      </c>
      <c r="AD7">
        <v>-2.0669555120376861</v>
      </c>
      <c r="AE7">
        <v>-1.878336601084964</v>
      </c>
      <c r="AF7">
        <v>-1.834117294808965</v>
      </c>
      <c r="AG7">
        <v>6.48</v>
      </c>
      <c r="AH7">
        <v>3.74</v>
      </c>
      <c r="AI7">
        <v>0.7970000000000006</v>
      </c>
      <c r="AJ7">
        <v>0.78299999999999992</v>
      </c>
      <c r="AK7">
        <v>0.40600000000000058</v>
      </c>
      <c r="AL7">
        <v>0.39599999999999952</v>
      </c>
      <c r="AM7">
        <v>-3.1323734319674501E-2</v>
      </c>
      <c r="AN7" s="9">
        <v>20190726</v>
      </c>
      <c r="AO7" s="9" t="s">
        <v>25</v>
      </c>
      <c r="AP7" s="9">
        <v>1</v>
      </c>
    </row>
    <row r="8" spans="1:49" x14ac:dyDescent="0.2">
      <c r="A8" s="1">
        <f t="shared" si="0"/>
        <v>6</v>
      </c>
      <c r="B8" s="9">
        <v>20190726</v>
      </c>
      <c r="C8" s="9" t="s">
        <v>34</v>
      </c>
      <c r="D8" s="9">
        <v>1</v>
      </c>
      <c r="E8">
        <v>11</v>
      </c>
      <c r="F8" s="3" t="s">
        <v>35</v>
      </c>
      <c r="G8" s="3" t="s">
        <v>50</v>
      </c>
      <c r="H8">
        <v>-60</v>
      </c>
      <c r="I8">
        <v>-15</v>
      </c>
      <c r="J8">
        <v>3</v>
      </c>
      <c r="K8">
        <v>-54</v>
      </c>
      <c r="L8">
        <v>-53.300281941890717</v>
      </c>
      <c r="M8">
        <v>-2.38037109375E-2</v>
      </c>
      <c r="N8">
        <v>-1.46484375E-2</v>
      </c>
      <c r="O8">
        <v>-1811.093505859375</v>
      </c>
      <c r="P8">
        <v>-3.5547202255301009</v>
      </c>
      <c r="Q8" s="3" t="s">
        <v>36</v>
      </c>
      <c r="R8">
        <v>1</v>
      </c>
      <c r="S8">
        <v>10.342406082001879</v>
      </c>
      <c r="T8">
        <v>7</v>
      </c>
      <c r="U8">
        <v>0.85</v>
      </c>
      <c r="V8">
        <v>4.3924060820018793</v>
      </c>
      <c r="W8" t="s">
        <v>17</v>
      </c>
      <c r="X8">
        <v>91.692397379894857</v>
      </c>
      <c r="Y8">
        <v>53.349689387962947</v>
      </c>
      <c r="Z8">
        <v>58.54</v>
      </c>
      <c r="AA8">
        <v>116.27199554443359</v>
      </c>
      <c r="AB8">
        <v>201.56861877441409</v>
      </c>
      <c r="AC8">
        <v>-2.1356497148126619</v>
      </c>
      <c r="AD8">
        <v>-2.1259615299263031</v>
      </c>
      <c r="AE8">
        <v>-1.895255119654282</v>
      </c>
      <c r="AF8">
        <v>-1.932218899067192</v>
      </c>
      <c r="AG8">
        <v>5.38</v>
      </c>
      <c r="AH8">
        <v>4.8800000000000008</v>
      </c>
      <c r="AI8">
        <v>2.2290000000000001</v>
      </c>
      <c r="AJ8">
        <v>2.2360000000000011</v>
      </c>
      <c r="AK8">
        <v>0.91500000000000004</v>
      </c>
      <c r="AL8">
        <v>0.95000000000000018</v>
      </c>
      <c r="AM8">
        <v>-3.1875683059525532E-2</v>
      </c>
      <c r="AN8" s="9">
        <v>20190726</v>
      </c>
      <c r="AO8" s="9" t="s">
        <v>34</v>
      </c>
      <c r="AP8" s="9">
        <v>1</v>
      </c>
      <c r="AQ8" s="5"/>
      <c r="AR8" s="5"/>
      <c r="AS8" s="5"/>
      <c r="AT8" s="5"/>
      <c r="AU8" s="5"/>
      <c r="AV8" s="5"/>
      <c r="AW8" s="5"/>
    </row>
    <row r="9" spans="1:49" x14ac:dyDescent="0.2">
      <c r="A9" s="1">
        <f t="shared" si="0"/>
        <v>7</v>
      </c>
      <c r="B9" s="9">
        <v>20191031</v>
      </c>
      <c r="C9" s="9" t="s">
        <v>37</v>
      </c>
      <c r="D9" s="9">
        <v>1</v>
      </c>
      <c r="E9">
        <v>10</v>
      </c>
      <c r="F9" s="3" t="s">
        <v>38</v>
      </c>
      <c r="G9" s="3" t="s">
        <v>50</v>
      </c>
      <c r="H9">
        <v>-60</v>
      </c>
      <c r="I9">
        <v>-4</v>
      </c>
      <c r="J9">
        <v>9</v>
      </c>
      <c r="K9">
        <v>-51</v>
      </c>
      <c r="L9">
        <v>-50.819686219096177</v>
      </c>
      <c r="M9">
        <v>-5.18798828125E-2</v>
      </c>
      <c r="N9">
        <v>2.38037109375E-2</v>
      </c>
      <c r="O9">
        <v>-5481.173828125</v>
      </c>
      <c r="P9">
        <v>-8.3786365714664406</v>
      </c>
      <c r="Q9" s="3" t="s">
        <v>39</v>
      </c>
      <c r="R9">
        <v>1</v>
      </c>
      <c r="S9">
        <v>13.240635355520761</v>
      </c>
      <c r="T9">
        <v>13</v>
      </c>
      <c r="U9">
        <v>0.8</v>
      </c>
      <c r="V9">
        <v>2.8406353555207602</v>
      </c>
      <c r="W9" t="s">
        <v>38</v>
      </c>
      <c r="X9">
        <v>104.6040369492641</v>
      </c>
      <c r="Y9">
        <v>58.207357964197158</v>
      </c>
      <c r="Z9">
        <v>62.753999999999998</v>
      </c>
      <c r="AA9">
        <v>165.10011291503909</v>
      </c>
      <c r="AB9">
        <v>468.59747314453119</v>
      </c>
      <c r="AC9">
        <v>-2.6644717702442779</v>
      </c>
      <c r="AD9">
        <v>-2.1259724163557281</v>
      </c>
      <c r="AE9">
        <v>-1.8917206459011531</v>
      </c>
      <c r="AF9">
        <v>-1.9005607648828671</v>
      </c>
      <c r="AG9">
        <v>2.9</v>
      </c>
      <c r="AH9">
        <v>1.92</v>
      </c>
      <c r="AI9">
        <v>0.65200000000000014</v>
      </c>
      <c r="AJ9">
        <v>0.66399999999999992</v>
      </c>
      <c r="AK9">
        <v>0.33199999999999991</v>
      </c>
      <c r="AL9">
        <v>0.32700000000000018</v>
      </c>
      <c r="AM9">
        <v>-0.12420322686714121</v>
      </c>
      <c r="AN9" s="9">
        <v>20191031</v>
      </c>
      <c r="AO9" s="9" t="s">
        <v>37</v>
      </c>
      <c r="AP9" s="9">
        <v>1</v>
      </c>
      <c r="AQ9" s="5">
        <v>6.84</v>
      </c>
      <c r="AR9" s="5">
        <v>29.85</v>
      </c>
      <c r="AS9" s="5">
        <f t="shared" ref="AS9:AS11" si="2">AR9-AQ9</f>
        <v>23.01</v>
      </c>
      <c r="AT9" s="5">
        <v>0.78</v>
      </c>
      <c r="AU9" s="5">
        <v>0.56000000000000005</v>
      </c>
      <c r="AV9" s="5">
        <v>9.74</v>
      </c>
      <c r="AW9" s="5"/>
    </row>
    <row r="10" spans="1:49" x14ac:dyDescent="0.2">
      <c r="A10" s="1">
        <f t="shared" si="0"/>
        <v>8</v>
      </c>
      <c r="B10" s="9">
        <v>20191114</v>
      </c>
      <c r="C10" s="9" t="s">
        <v>34</v>
      </c>
      <c r="D10" s="9">
        <v>1</v>
      </c>
      <c r="E10">
        <v>10</v>
      </c>
      <c r="F10" s="3" t="s">
        <v>40</v>
      </c>
      <c r="G10" s="3" t="s">
        <v>50</v>
      </c>
      <c r="H10">
        <v>-60</v>
      </c>
      <c r="I10">
        <v>-14</v>
      </c>
      <c r="J10">
        <v>3</v>
      </c>
      <c r="K10">
        <v>-54</v>
      </c>
      <c r="L10">
        <v>-53.724557906389236</v>
      </c>
      <c r="M10">
        <v>-9.33837890625E-2</v>
      </c>
      <c r="N10">
        <v>-8.6669921875E-2</v>
      </c>
      <c r="O10">
        <v>-6184.69921875</v>
      </c>
      <c r="P10">
        <v>-7.8553615087917068</v>
      </c>
      <c r="Q10" s="3" t="s">
        <v>41</v>
      </c>
      <c r="R10">
        <v>1</v>
      </c>
      <c r="S10">
        <v>9.5686152043463188</v>
      </c>
      <c r="T10">
        <v>8</v>
      </c>
      <c r="U10">
        <v>0.85</v>
      </c>
      <c r="V10">
        <v>2.768615204346319</v>
      </c>
      <c r="W10" t="s">
        <v>38</v>
      </c>
      <c r="X10">
        <v>104.8537236512491</v>
      </c>
      <c r="Y10">
        <v>75.777428722333354</v>
      </c>
      <c r="Z10">
        <v>80.043000000000006</v>
      </c>
      <c r="AA10">
        <v>201.11091613769531</v>
      </c>
      <c r="AB10">
        <v>290.52737426757812</v>
      </c>
      <c r="AC10">
        <v>-3.0717640479141801</v>
      </c>
      <c r="AD10">
        <v>-3.0542355653265272</v>
      </c>
      <c r="AE10">
        <v>-2.8094935151406091</v>
      </c>
      <c r="AF10">
        <v>-2.7733557806381128</v>
      </c>
      <c r="AG10">
        <v>2.2599999999999998</v>
      </c>
      <c r="AH10">
        <v>2.02</v>
      </c>
      <c r="AI10">
        <v>0.79599999999999982</v>
      </c>
      <c r="AJ10">
        <v>0.79000000000000026</v>
      </c>
      <c r="AK10">
        <v>0.44999999999999968</v>
      </c>
      <c r="AL10">
        <v>0.43999999999999972</v>
      </c>
      <c r="AM10">
        <v>-3.6215528686743742E-2</v>
      </c>
      <c r="AN10" s="9">
        <v>20191114</v>
      </c>
      <c r="AO10" s="9" t="s">
        <v>34</v>
      </c>
      <c r="AP10" s="9">
        <v>1</v>
      </c>
      <c r="AQ10" s="5">
        <v>10.36</v>
      </c>
      <c r="AR10" s="5">
        <v>45.12</v>
      </c>
      <c r="AS10" s="5">
        <f t="shared" si="2"/>
        <v>34.76</v>
      </c>
      <c r="AT10" s="5">
        <v>0.98</v>
      </c>
      <c r="AU10" s="5">
        <v>0.61</v>
      </c>
      <c r="AV10" s="5">
        <v>13.42</v>
      </c>
      <c r="AW10" s="5"/>
    </row>
    <row r="11" spans="1:49" x14ac:dyDescent="0.2">
      <c r="A11" s="1">
        <f t="shared" si="0"/>
        <v>9</v>
      </c>
      <c r="B11" s="9">
        <v>20191115</v>
      </c>
      <c r="C11" s="9" t="s">
        <v>15</v>
      </c>
      <c r="D11" s="9">
        <v>2</v>
      </c>
      <c r="E11">
        <v>11</v>
      </c>
      <c r="F11" s="3" t="s">
        <v>42</v>
      </c>
      <c r="G11" s="3" t="s">
        <v>50</v>
      </c>
      <c r="H11" s="4">
        <v>-70</v>
      </c>
      <c r="I11">
        <v>-15</v>
      </c>
      <c r="J11" s="4">
        <v>5</v>
      </c>
      <c r="K11">
        <v>-56</v>
      </c>
      <c r="L11">
        <v>-55.897460930049419</v>
      </c>
      <c r="M11">
        <v>-8.544921875E-3</v>
      </c>
      <c r="N11">
        <v>0.2252197265625</v>
      </c>
      <c r="O11">
        <v>-6316.525390625</v>
      </c>
      <c r="P11">
        <v>-7.7908186072431604</v>
      </c>
      <c r="Q11" s="3" t="s">
        <v>23</v>
      </c>
      <c r="R11">
        <v>2</v>
      </c>
      <c r="S11">
        <v>16</v>
      </c>
      <c r="T11">
        <v>16</v>
      </c>
      <c r="U11">
        <v>0.9</v>
      </c>
      <c r="V11">
        <v>1.6</v>
      </c>
      <c r="W11" t="s">
        <v>42</v>
      </c>
      <c r="X11">
        <v>92.364499506220682</v>
      </c>
      <c r="Y11">
        <v>48.151038422459607</v>
      </c>
      <c r="Z11">
        <v>46.142000000000003</v>
      </c>
      <c r="AA11">
        <v>124.81687927246089</v>
      </c>
      <c r="AB11">
        <v>219.42140197753909</v>
      </c>
      <c r="AC11">
        <v>-2.320749639180693</v>
      </c>
      <c r="AD11">
        <v>-2.265139915063469</v>
      </c>
      <c r="AE11">
        <v>-2.0620117629541959</v>
      </c>
      <c r="AF11">
        <v>-2.094406467279065</v>
      </c>
      <c r="AG11">
        <v>2.04</v>
      </c>
      <c r="AH11">
        <v>0.92</v>
      </c>
      <c r="AI11">
        <v>0.61999999999999988</v>
      </c>
      <c r="AJ11">
        <v>0.61899999999999999</v>
      </c>
      <c r="AK11">
        <v>0.30699999999999988</v>
      </c>
      <c r="AL11">
        <v>0.29999999999999988</v>
      </c>
      <c r="AM11">
        <v>-0.1081530993670809</v>
      </c>
      <c r="AN11" s="9">
        <v>20191115</v>
      </c>
      <c r="AO11" s="9" t="s">
        <v>15</v>
      </c>
      <c r="AP11" s="9">
        <v>2</v>
      </c>
      <c r="AQ11" s="5">
        <v>6.05</v>
      </c>
      <c r="AR11" s="5">
        <v>43.63</v>
      </c>
      <c r="AS11" s="5">
        <f t="shared" si="2"/>
        <v>37.580000000000005</v>
      </c>
      <c r="AT11" s="5">
        <v>1.29</v>
      </c>
      <c r="AU11" s="5">
        <v>0.76</v>
      </c>
      <c r="AV11" s="5">
        <v>2.85</v>
      </c>
      <c r="AW11" s="5"/>
    </row>
    <row r="12" spans="1:49" x14ac:dyDescent="0.2">
      <c r="A12" s="1">
        <f t="shared" si="0"/>
        <v>10</v>
      </c>
      <c r="B12" s="9">
        <v>20191121</v>
      </c>
      <c r="C12" s="9" t="s">
        <v>25</v>
      </c>
      <c r="D12" s="9">
        <v>1</v>
      </c>
      <c r="E12" s="5">
        <v>10</v>
      </c>
      <c r="F12" s="6" t="s">
        <v>26</v>
      </c>
      <c r="G12" s="3" t="s">
        <v>50</v>
      </c>
      <c r="H12" s="5">
        <v>-60</v>
      </c>
      <c r="I12">
        <v>-11</v>
      </c>
      <c r="J12" s="5">
        <v>16</v>
      </c>
      <c r="K12">
        <v>-47.5</v>
      </c>
      <c r="L12">
        <v>-47.420349113643169</v>
      </c>
      <c r="M12">
        <v>0.2154541015625</v>
      </c>
      <c r="N12">
        <v>3.0517578125E-2</v>
      </c>
      <c r="O12">
        <v>-4589.54296875</v>
      </c>
      <c r="P12">
        <v>-6.7447594775713036</v>
      </c>
      <c r="Q12" s="6" t="s">
        <v>33</v>
      </c>
      <c r="R12" s="5">
        <v>1</v>
      </c>
      <c r="S12" s="5">
        <v>15</v>
      </c>
      <c r="T12" s="5">
        <v>15</v>
      </c>
      <c r="U12" s="5">
        <v>0.9</v>
      </c>
      <c r="V12" s="5">
        <f>S12-T12*U12</f>
        <v>1.5</v>
      </c>
      <c r="W12" s="5" t="s">
        <v>26</v>
      </c>
      <c r="X12">
        <v>91.824654022476764</v>
      </c>
      <c r="Y12">
        <v>44.522232150745857</v>
      </c>
      <c r="Z12">
        <v>85.263999999999996</v>
      </c>
      <c r="AA12">
        <v>146.17927551269531</v>
      </c>
      <c r="AB12">
        <v>222.3205871582031</v>
      </c>
      <c r="AC12">
        <v>-1.7966081043215709</v>
      </c>
      <c r="AD12">
        <v>-1.801281915393216</v>
      </c>
      <c r="AE12">
        <v>-1.6823086259413389</v>
      </c>
      <c r="AF12">
        <v>-1.6888433594162471</v>
      </c>
      <c r="AG12">
        <v>1.28</v>
      </c>
      <c r="AH12">
        <v>1.1000000000000001</v>
      </c>
      <c r="AI12">
        <v>0.71799999999999997</v>
      </c>
      <c r="AJ12">
        <v>0.73299999999999998</v>
      </c>
      <c r="AK12">
        <v>0.33700000000000002</v>
      </c>
      <c r="AL12">
        <v>0.33500000000000002</v>
      </c>
      <c r="AM12">
        <v>-5.1100164655478897E-2</v>
      </c>
      <c r="AN12" s="9">
        <v>20191121</v>
      </c>
      <c r="AO12" s="9" t="s">
        <v>25</v>
      </c>
      <c r="AP12" s="9">
        <v>1</v>
      </c>
      <c r="AQ12" s="5"/>
      <c r="AR12" s="5"/>
      <c r="AS12" s="5"/>
      <c r="AT12" s="5"/>
      <c r="AU12" s="5"/>
      <c r="AV12" s="5"/>
      <c r="AW12" s="5"/>
    </row>
    <row r="13" spans="1:49" x14ac:dyDescent="0.2">
      <c r="A13" s="1">
        <f t="shared" si="0"/>
        <v>11</v>
      </c>
      <c r="B13" s="9">
        <v>20191122</v>
      </c>
      <c r="C13" s="9" t="s">
        <v>25</v>
      </c>
      <c r="D13" s="9">
        <v>1</v>
      </c>
      <c r="E13">
        <v>11</v>
      </c>
      <c r="F13" s="3" t="s">
        <v>26</v>
      </c>
      <c r="G13" s="3" t="s">
        <v>50</v>
      </c>
      <c r="H13">
        <v>-60</v>
      </c>
      <c r="I13">
        <v>-16</v>
      </c>
      <c r="J13" s="5">
        <v>5</v>
      </c>
      <c r="K13">
        <v>-53</v>
      </c>
      <c r="L13">
        <v>-52.897460930049419</v>
      </c>
      <c r="M13">
        <v>-6.28662109375E-2</v>
      </c>
      <c r="N13">
        <v>-5.43212890625E-2</v>
      </c>
      <c r="O13">
        <v>-3345.899169921875</v>
      </c>
      <c r="P13">
        <v>-6.1254150231366218</v>
      </c>
      <c r="Q13" s="3" t="s">
        <v>44</v>
      </c>
      <c r="R13">
        <v>1</v>
      </c>
      <c r="S13">
        <v>23</v>
      </c>
      <c r="T13">
        <v>24</v>
      </c>
      <c r="U13">
        <v>0.9</v>
      </c>
      <c r="V13">
        <f>S13-T13*U13</f>
        <v>1.3999999999999986</v>
      </c>
      <c r="W13" t="s">
        <v>26</v>
      </c>
      <c r="X13">
        <v>109.8952168298256</v>
      </c>
      <c r="Y13">
        <v>55.439095507438907</v>
      </c>
      <c r="Z13">
        <v>87.158000000000001</v>
      </c>
      <c r="AA13">
        <v>96.435569763183594</v>
      </c>
      <c r="AB13">
        <v>179.74851989746091</v>
      </c>
      <c r="AC13">
        <v>-2.137272206723452</v>
      </c>
      <c r="AD13">
        <v>-1.5837097442852499</v>
      </c>
      <c r="AE13">
        <v>-1.5295231628672601</v>
      </c>
      <c r="AF13">
        <v>-1.4230063336665399</v>
      </c>
      <c r="AG13">
        <v>2.9</v>
      </c>
      <c r="AH13">
        <v>2.38</v>
      </c>
      <c r="AI13">
        <v>0.84600000000000009</v>
      </c>
      <c r="AJ13">
        <v>0.81299999999999972</v>
      </c>
      <c r="AK13">
        <v>0.45200000000000001</v>
      </c>
      <c r="AL13">
        <v>0.43500000000000011</v>
      </c>
      <c r="AM13">
        <v>-3.3158755247464443E-2</v>
      </c>
      <c r="AN13" s="9">
        <v>20191122</v>
      </c>
      <c r="AO13" s="9" t="s">
        <v>25</v>
      </c>
      <c r="AP13" s="9">
        <v>1</v>
      </c>
      <c r="AQ13" s="5">
        <v>9.57</v>
      </c>
      <c r="AR13" s="5">
        <v>35.03</v>
      </c>
      <c r="AS13" s="5">
        <f t="shared" ref="AS13:AS17" si="3">AR13-AQ13</f>
        <v>25.46</v>
      </c>
      <c r="AT13" s="5">
        <v>0.94</v>
      </c>
      <c r="AU13" s="5">
        <v>0.72</v>
      </c>
      <c r="AV13" s="5">
        <v>11</v>
      </c>
      <c r="AW13" s="5"/>
    </row>
    <row r="14" spans="1:49" x14ac:dyDescent="0.2">
      <c r="A14" s="1">
        <f t="shared" si="0"/>
        <v>12</v>
      </c>
      <c r="B14" s="9">
        <v>20200213</v>
      </c>
      <c r="C14" s="9" t="s">
        <v>15</v>
      </c>
      <c r="D14" s="9">
        <v>1</v>
      </c>
      <c r="E14">
        <v>10</v>
      </c>
      <c r="F14" s="3" t="s">
        <v>45</v>
      </c>
      <c r="G14" s="3" t="s">
        <v>50</v>
      </c>
      <c r="H14">
        <v>-70</v>
      </c>
      <c r="I14">
        <v>-8</v>
      </c>
      <c r="J14" s="5">
        <v>26</v>
      </c>
      <c r="K14">
        <v>-52.5</v>
      </c>
      <c r="L14">
        <v>-52.301952108740807</v>
      </c>
      <c r="M14">
        <v>-7.32421875E-2</v>
      </c>
      <c r="N14">
        <v>-3.90625E-2</v>
      </c>
      <c r="O14">
        <v>-6035.4375</v>
      </c>
      <c r="P14">
        <v>-7.5330620196263389</v>
      </c>
      <c r="Q14" s="3" t="s">
        <v>46</v>
      </c>
      <c r="R14">
        <v>1</v>
      </c>
      <c r="S14">
        <v>11.692716217120839</v>
      </c>
      <c r="T14">
        <v>11</v>
      </c>
      <c r="U14">
        <v>0.9</v>
      </c>
      <c r="V14" s="5">
        <f>S14-T14*U14</f>
        <v>1.7927162171208391</v>
      </c>
      <c r="W14" t="s">
        <v>45</v>
      </c>
      <c r="X14">
        <v>91.27259277050112</v>
      </c>
      <c r="Y14">
        <v>81.565578935122559</v>
      </c>
      <c r="Z14">
        <v>85.263999999999996</v>
      </c>
      <c r="AA14">
        <v>162.65875244140619</v>
      </c>
      <c r="AB14">
        <v>465.39312744140619</v>
      </c>
      <c r="AC14">
        <v>-2.4038571296334328</v>
      </c>
      <c r="AD14">
        <v>-2.38992316047102</v>
      </c>
      <c r="AE14">
        <v>-2.315163778923933</v>
      </c>
      <c r="AF14">
        <v>-2.3269744419246221</v>
      </c>
      <c r="AG14">
        <v>2.1</v>
      </c>
      <c r="AH14">
        <v>1.36</v>
      </c>
      <c r="AI14">
        <v>0.70700000000000007</v>
      </c>
      <c r="AJ14">
        <v>0.70200000000000018</v>
      </c>
      <c r="AK14">
        <v>0.371</v>
      </c>
      <c r="AL14">
        <v>0.33500000000000002</v>
      </c>
      <c r="AN14" s="9">
        <v>20200213</v>
      </c>
      <c r="AO14" s="9" t="s">
        <v>15</v>
      </c>
      <c r="AP14" s="9">
        <v>1</v>
      </c>
      <c r="AQ14" s="10">
        <v>16.239999999999998</v>
      </c>
      <c r="AR14" s="10">
        <v>50.25</v>
      </c>
      <c r="AS14" s="10">
        <f t="shared" si="3"/>
        <v>34.010000000000005</v>
      </c>
      <c r="AT14" s="10">
        <v>0.64</v>
      </c>
      <c r="AU14" s="10">
        <v>0.35</v>
      </c>
      <c r="AV14" s="10">
        <v>46.13</v>
      </c>
      <c r="AW14" s="5"/>
    </row>
    <row r="15" spans="1:49" x14ac:dyDescent="0.2">
      <c r="A15" s="1">
        <f t="shared" si="0"/>
        <v>13</v>
      </c>
      <c r="B15" s="9">
        <v>20200214</v>
      </c>
      <c r="C15" s="9" t="s">
        <v>15</v>
      </c>
      <c r="D15" s="9">
        <v>1</v>
      </c>
      <c r="E15">
        <v>11</v>
      </c>
      <c r="F15" s="3" t="s">
        <v>47</v>
      </c>
      <c r="G15" s="3" t="s">
        <v>50</v>
      </c>
      <c r="H15">
        <v>-70</v>
      </c>
      <c r="I15">
        <v>-10</v>
      </c>
      <c r="J15">
        <v>29</v>
      </c>
      <c r="K15">
        <v>-51</v>
      </c>
      <c r="L15">
        <v>-51.133768677711487</v>
      </c>
      <c r="M15">
        <v>0.4937744140625</v>
      </c>
      <c r="N15">
        <v>0.2862548828125</v>
      </c>
      <c r="O15">
        <v>-3518.556396484375</v>
      </c>
      <c r="P15">
        <v>-4.0830043274867798</v>
      </c>
      <c r="Q15" s="3"/>
      <c r="R15">
        <v>2</v>
      </c>
      <c r="S15">
        <v>12.03494503752599</v>
      </c>
      <c r="T15">
        <v>10</v>
      </c>
      <c r="U15">
        <v>0.85</v>
      </c>
      <c r="V15">
        <v>3.5349450375259899</v>
      </c>
      <c r="W15" t="s">
        <v>47</v>
      </c>
      <c r="X15">
        <v>91.696187569503351</v>
      </c>
      <c r="Y15">
        <v>53.543861906227448</v>
      </c>
      <c r="Z15">
        <v>51.948999999999998</v>
      </c>
      <c r="AA15">
        <v>99.33477783203125</v>
      </c>
      <c r="AB15">
        <v>282.89797973632812</v>
      </c>
      <c r="AC15">
        <v>-1.2462593903779871</v>
      </c>
      <c r="AD15">
        <v>-1.2473508252371439</v>
      </c>
      <c r="AE15">
        <v>-1.1453626522624381</v>
      </c>
      <c r="AF15">
        <v>-1.1655882268366029</v>
      </c>
      <c r="AG15">
        <v>1.32</v>
      </c>
      <c r="AH15">
        <v>0.8600000000000001</v>
      </c>
      <c r="AI15">
        <v>0.62200000000000011</v>
      </c>
      <c r="AJ15">
        <v>0.62400000000000011</v>
      </c>
      <c r="AK15">
        <v>0.31699999999999989</v>
      </c>
      <c r="AL15">
        <v>0.30399999999999988</v>
      </c>
      <c r="AN15" s="9">
        <v>20200214</v>
      </c>
      <c r="AO15" s="9" t="s">
        <v>15</v>
      </c>
      <c r="AP15" s="9">
        <v>1</v>
      </c>
      <c r="AQ15" s="5">
        <v>5.2</v>
      </c>
      <c r="AR15" s="5">
        <v>37.36</v>
      </c>
      <c r="AS15" s="5">
        <f t="shared" si="3"/>
        <v>32.159999999999997</v>
      </c>
      <c r="AT15" s="5">
        <v>0.77</v>
      </c>
      <c r="AU15" s="5">
        <v>0.31</v>
      </c>
      <c r="AV15" s="5">
        <v>13.09</v>
      </c>
      <c r="AW15" s="5"/>
    </row>
    <row r="16" spans="1:49" x14ac:dyDescent="0.2">
      <c r="A16" s="1">
        <f t="shared" si="0"/>
        <v>14</v>
      </c>
      <c r="B16" s="9">
        <v>20200220</v>
      </c>
      <c r="C16" s="9" t="s">
        <v>25</v>
      </c>
      <c r="D16" s="9">
        <v>1</v>
      </c>
      <c r="E16">
        <v>10</v>
      </c>
      <c r="F16" s="3" t="s">
        <v>39</v>
      </c>
      <c r="G16" s="3" t="s">
        <v>50</v>
      </c>
      <c r="H16">
        <v>-70</v>
      </c>
      <c r="I16">
        <v>-9</v>
      </c>
      <c r="J16">
        <v>21</v>
      </c>
      <c r="K16">
        <v>-55</v>
      </c>
      <c r="L16">
        <v>-54.846223622560501</v>
      </c>
      <c r="M16">
        <v>3.0517578125E-3</v>
      </c>
      <c r="N16">
        <v>-2.44140625E-3</v>
      </c>
      <c r="O16">
        <v>-6788.0458984375</v>
      </c>
      <c r="P16">
        <v>-8.915249734310434</v>
      </c>
      <c r="Q16" s="3"/>
      <c r="R16">
        <v>2</v>
      </c>
      <c r="S16">
        <v>14.69956</v>
      </c>
      <c r="T16">
        <v>14</v>
      </c>
      <c r="U16">
        <v>0.9</v>
      </c>
      <c r="V16">
        <v>2.0995599999999999</v>
      </c>
      <c r="W16" t="s">
        <v>39</v>
      </c>
      <c r="X16">
        <v>84.939223139399232</v>
      </c>
      <c r="Y16">
        <v>64.442148104972716</v>
      </c>
      <c r="Z16">
        <v>72.632000000000005</v>
      </c>
      <c r="AA16">
        <v>127.56353759765619</v>
      </c>
      <c r="AB16">
        <v>95.062271118164062</v>
      </c>
      <c r="AC16">
        <v>-2.5373830637049348</v>
      </c>
      <c r="AD16">
        <v>-2.512827484128398</v>
      </c>
      <c r="AE16">
        <v>-2.3997824347567591</v>
      </c>
      <c r="AF16">
        <v>-2.378240476437421</v>
      </c>
      <c r="AG16">
        <v>1.32</v>
      </c>
      <c r="AH16">
        <v>1.18</v>
      </c>
      <c r="AI16">
        <v>0.621</v>
      </c>
      <c r="AJ16">
        <v>0.63600000000000012</v>
      </c>
      <c r="AK16">
        <v>0.35000000000000009</v>
      </c>
      <c r="AL16">
        <v>0.35599999999999993</v>
      </c>
      <c r="AM16">
        <v>-8.4764131310814159E-2</v>
      </c>
      <c r="AN16" s="9">
        <v>20200220</v>
      </c>
      <c r="AO16" s="9" t="s">
        <v>25</v>
      </c>
      <c r="AP16" s="9">
        <v>1</v>
      </c>
      <c r="AQ16" s="5">
        <v>8.25</v>
      </c>
      <c r="AR16" s="5">
        <v>49.8</v>
      </c>
      <c r="AS16" s="5">
        <f t="shared" si="3"/>
        <v>41.55</v>
      </c>
      <c r="AT16" s="5">
        <v>0.66</v>
      </c>
      <c r="AU16" s="5">
        <v>0.38</v>
      </c>
      <c r="AV16" s="5">
        <v>16.18</v>
      </c>
      <c r="AW16" s="5"/>
    </row>
    <row r="17" spans="1:49" x14ac:dyDescent="0.2">
      <c r="A17" s="1">
        <f t="shared" si="0"/>
        <v>15</v>
      </c>
      <c r="B17" s="9">
        <v>20200221</v>
      </c>
      <c r="C17" s="9" t="s">
        <v>25</v>
      </c>
      <c r="D17" s="9">
        <v>1</v>
      </c>
      <c r="E17">
        <v>11</v>
      </c>
      <c r="F17" s="3" t="s">
        <v>48</v>
      </c>
      <c r="G17" s="3" t="s">
        <v>50</v>
      </c>
      <c r="H17">
        <v>-70</v>
      </c>
      <c r="I17">
        <v>-8</v>
      </c>
      <c r="J17">
        <v>20</v>
      </c>
      <c r="K17">
        <v>-55.5</v>
      </c>
      <c r="L17">
        <v>-55.462203197181218</v>
      </c>
      <c r="M17">
        <v>1.708984375E-2</v>
      </c>
      <c r="N17">
        <v>5.67626953125E-2</v>
      </c>
      <c r="O17">
        <v>-4691.49853515625</v>
      </c>
      <c r="P17">
        <v>-8.2363993719199922</v>
      </c>
      <c r="Q17" s="3"/>
      <c r="R17">
        <v>3</v>
      </c>
      <c r="S17">
        <v>9.5864259999999994</v>
      </c>
      <c r="T17">
        <v>10</v>
      </c>
      <c r="U17">
        <v>0.85</v>
      </c>
      <c r="V17">
        <v>1.086425999999999</v>
      </c>
      <c r="W17" t="s">
        <v>43</v>
      </c>
      <c r="X17">
        <v>82.226156642039641</v>
      </c>
      <c r="Y17">
        <v>58.87800323435723</v>
      </c>
      <c r="Z17">
        <v>87.158000000000001</v>
      </c>
      <c r="AC17">
        <v>-2.108064889947812</v>
      </c>
      <c r="AD17">
        <v>-2.1159442949777318</v>
      </c>
      <c r="AE17">
        <v>-1.9340285177217229</v>
      </c>
      <c r="AF17">
        <v>-1.950505632297121</v>
      </c>
      <c r="AG17">
        <v>1.9</v>
      </c>
      <c r="AH17">
        <v>1.76</v>
      </c>
      <c r="AI17">
        <v>0.76100000000000012</v>
      </c>
      <c r="AJ17">
        <v>0.77899999999999991</v>
      </c>
      <c r="AK17">
        <v>0.39500000000000002</v>
      </c>
      <c r="AL17">
        <v>0.39799999999999969</v>
      </c>
      <c r="AM17">
        <v>-0.10901437983279701</v>
      </c>
      <c r="AN17" s="9">
        <v>20200221</v>
      </c>
      <c r="AO17" s="9" t="s">
        <v>25</v>
      </c>
      <c r="AP17" s="9">
        <v>1</v>
      </c>
      <c r="AQ17" s="5">
        <v>11.39</v>
      </c>
      <c r="AR17" s="5">
        <v>39.119999999999997</v>
      </c>
      <c r="AS17" s="5">
        <f t="shared" si="3"/>
        <v>27.729999999999997</v>
      </c>
      <c r="AT17" s="5">
        <v>0.94</v>
      </c>
      <c r="AU17" s="5">
        <v>0.35</v>
      </c>
      <c r="AV17" s="5">
        <v>18.239999999999998</v>
      </c>
      <c r="AW17" s="5"/>
    </row>
    <row r="18" spans="1:49" x14ac:dyDescent="0.2">
      <c r="A18" s="1">
        <f t="shared" si="0"/>
        <v>16</v>
      </c>
      <c r="B18" s="9">
        <v>20200222</v>
      </c>
      <c r="C18" s="9" t="s">
        <v>25</v>
      </c>
      <c r="D18" s="9">
        <v>1</v>
      </c>
      <c r="E18">
        <v>12</v>
      </c>
      <c r="F18" s="3" t="s">
        <v>32</v>
      </c>
      <c r="G18" s="3" t="s">
        <v>50</v>
      </c>
      <c r="H18">
        <v>-70</v>
      </c>
      <c r="I18">
        <v>-10</v>
      </c>
      <c r="J18">
        <v>21</v>
      </c>
      <c r="K18">
        <v>-55</v>
      </c>
      <c r="L18">
        <v>-54.790011554956443</v>
      </c>
      <c r="M18">
        <v>0.399169921875</v>
      </c>
      <c r="N18">
        <v>1.89208984375E-2</v>
      </c>
      <c r="O18">
        <v>-5412.5888671875</v>
      </c>
      <c r="P18">
        <v>-7.0254447776664319</v>
      </c>
      <c r="Q18" s="3"/>
      <c r="R18">
        <v>2</v>
      </c>
      <c r="S18">
        <v>6.5405559999999996</v>
      </c>
      <c r="T18">
        <v>4</v>
      </c>
      <c r="U18">
        <v>0.9</v>
      </c>
      <c r="V18">
        <v>2.9405559999999999</v>
      </c>
      <c r="W18" t="s">
        <v>26</v>
      </c>
      <c r="X18">
        <v>73.794764312712019</v>
      </c>
      <c r="Y18">
        <v>68.233274695503425</v>
      </c>
      <c r="Z18">
        <v>70.037999999999997</v>
      </c>
      <c r="AC18">
        <v>-2.210671267589142</v>
      </c>
      <c r="AD18">
        <v>-2.1137987650608081</v>
      </c>
      <c r="AE18">
        <v>-1.995817991958468</v>
      </c>
      <c r="AF18">
        <v>-1.979715577092104</v>
      </c>
      <c r="AG18">
        <v>1.76</v>
      </c>
      <c r="AH18">
        <v>1.32</v>
      </c>
      <c r="AI18">
        <v>0.69199999999999995</v>
      </c>
      <c r="AJ18">
        <v>0.71100000000000008</v>
      </c>
      <c r="AK18">
        <v>0.36199999999999988</v>
      </c>
      <c r="AL18">
        <v>0.34899999999999998</v>
      </c>
      <c r="AM18">
        <v>-9.7661185573793927E-2</v>
      </c>
      <c r="AN18" s="9">
        <v>20200222</v>
      </c>
      <c r="AO18" s="9" t="s">
        <v>25</v>
      </c>
      <c r="AP18" s="9">
        <v>1</v>
      </c>
      <c r="AQ18" s="5">
        <v>8.4499999999999993</v>
      </c>
      <c r="AR18" s="5">
        <v>39.840000000000003</v>
      </c>
      <c r="AS18" s="5">
        <f t="shared" ref="AS18:AS19" si="4">AR18-AQ18</f>
        <v>31.390000000000004</v>
      </c>
      <c r="AT18" s="5">
        <v>0.76</v>
      </c>
      <c r="AU18" s="5">
        <v>0.57999999999999996</v>
      </c>
      <c r="AV18" s="5">
        <v>11.66</v>
      </c>
      <c r="AW18" s="5"/>
    </row>
    <row r="19" spans="1:49" x14ac:dyDescent="0.2">
      <c r="A19" s="1">
        <f t="shared" si="0"/>
        <v>17</v>
      </c>
      <c r="B19" s="9">
        <v>20200222</v>
      </c>
      <c r="C19" s="9" t="s">
        <v>15</v>
      </c>
      <c r="D19" s="9">
        <v>1</v>
      </c>
      <c r="E19">
        <v>12</v>
      </c>
      <c r="F19" s="3" t="s">
        <v>39</v>
      </c>
      <c r="G19" s="3" t="s">
        <v>50</v>
      </c>
      <c r="H19">
        <v>-70</v>
      </c>
      <c r="I19">
        <v>-10</v>
      </c>
      <c r="J19">
        <v>21</v>
      </c>
      <c r="K19">
        <v>-55</v>
      </c>
      <c r="L19">
        <v>-54.640219211578369</v>
      </c>
      <c r="M19">
        <v>-1.03759765625E-2</v>
      </c>
      <c r="N19">
        <v>-4.08935546875E-2</v>
      </c>
      <c r="O19">
        <v>-8004.12890625</v>
      </c>
      <c r="P19">
        <v>-10.92655102919087</v>
      </c>
      <c r="Q19" s="3"/>
      <c r="R19">
        <v>3</v>
      </c>
      <c r="S19">
        <v>11.69162</v>
      </c>
      <c r="T19">
        <v>10</v>
      </c>
      <c r="U19">
        <v>0.9</v>
      </c>
      <c r="V19">
        <v>2.6916199999999999</v>
      </c>
      <c r="W19" t="s">
        <v>39</v>
      </c>
      <c r="X19">
        <v>74.456159407847949</v>
      </c>
      <c r="Z19">
        <v>53.362000000000002</v>
      </c>
      <c r="AC19">
        <v>-2.784760062858604</v>
      </c>
      <c r="AD19">
        <v>-2.7252841183875351</v>
      </c>
      <c r="AE19">
        <v>-2.6068081083888499</v>
      </c>
      <c r="AF19">
        <v>-2.5574894670291188</v>
      </c>
      <c r="AG19">
        <v>1.52</v>
      </c>
      <c r="AH19">
        <v>1.24</v>
      </c>
      <c r="AI19">
        <v>0.63600000000000012</v>
      </c>
      <c r="AJ19">
        <v>0.63500000000000001</v>
      </c>
      <c r="AK19">
        <v>0.29900000000000021</v>
      </c>
      <c r="AL19">
        <v>0.29599999999999999</v>
      </c>
      <c r="AM19">
        <v>-0.1053759523456444</v>
      </c>
      <c r="AN19" s="9">
        <v>20200222</v>
      </c>
      <c r="AO19" s="9" t="s">
        <v>15</v>
      </c>
      <c r="AP19" s="9">
        <v>1</v>
      </c>
      <c r="AQ19" s="5">
        <v>3.84</v>
      </c>
      <c r="AR19" s="5">
        <v>44.93</v>
      </c>
      <c r="AS19" s="5">
        <f t="shared" si="4"/>
        <v>41.09</v>
      </c>
      <c r="AT19" s="5">
        <v>1.1200000000000001</v>
      </c>
      <c r="AU19" s="5">
        <v>0.48</v>
      </c>
      <c r="AV19" s="5">
        <v>1.92</v>
      </c>
      <c r="AW19" s="5"/>
    </row>
    <row r="20" spans="1:49" x14ac:dyDescent="0.2">
      <c r="A20" s="1">
        <f t="shared" si="0"/>
        <v>18</v>
      </c>
      <c r="B20" s="9">
        <v>20200227</v>
      </c>
      <c r="C20" s="9" t="s">
        <v>15</v>
      </c>
      <c r="D20" s="9">
        <v>1</v>
      </c>
      <c r="E20">
        <v>10</v>
      </c>
      <c r="F20" s="3" t="s">
        <v>38</v>
      </c>
      <c r="G20" s="3" t="s">
        <v>50</v>
      </c>
      <c r="H20">
        <v>-70</v>
      </c>
      <c r="I20">
        <v>-10</v>
      </c>
      <c r="J20">
        <v>18</v>
      </c>
      <c r="K20">
        <v>-56.5</v>
      </c>
      <c r="L20">
        <v>-56.447448998689651</v>
      </c>
      <c r="M20">
        <v>-2.86865234375E-2</v>
      </c>
      <c r="N20">
        <v>4.33349609375E-2</v>
      </c>
      <c r="O20">
        <v>-6189.1923828125</v>
      </c>
      <c r="P20">
        <v>-7.5009532225108986</v>
      </c>
      <c r="Q20" s="3"/>
      <c r="R20">
        <v>4</v>
      </c>
      <c r="S20">
        <v>11.288702541891031</v>
      </c>
      <c r="T20">
        <v>11</v>
      </c>
      <c r="U20">
        <v>0.9</v>
      </c>
      <c r="V20">
        <v>1.3887025418910299</v>
      </c>
      <c r="W20" t="s">
        <v>43</v>
      </c>
      <c r="X20">
        <v>99.324311390103546</v>
      </c>
      <c r="Y20">
        <v>62.641874149991096</v>
      </c>
      <c r="Z20">
        <v>68.210999999999999</v>
      </c>
      <c r="AA20">
        <v>145.26368713378909</v>
      </c>
      <c r="AB20">
        <v>402.22174072265619</v>
      </c>
      <c r="AC20">
        <v>-2.233768678738639</v>
      </c>
      <c r="AD20">
        <v>-2.1673271119395001</v>
      </c>
      <c r="AE20">
        <v>-2.0276780381430228</v>
      </c>
      <c r="AF20">
        <v>-2.0058227895273801</v>
      </c>
      <c r="AG20">
        <v>2.02</v>
      </c>
      <c r="AH20">
        <v>1.52</v>
      </c>
      <c r="AI20">
        <v>0.60899999999999976</v>
      </c>
      <c r="AJ20">
        <v>0.60699999999999998</v>
      </c>
      <c r="AK20">
        <v>0.31600000000000011</v>
      </c>
      <c r="AL20">
        <v>0.32300000000000018</v>
      </c>
      <c r="AM20">
        <v>-7.7011013335559972E-2</v>
      </c>
      <c r="AN20" s="9">
        <v>20200227</v>
      </c>
      <c r="AO20" s="9" t="s">
        <v>15</v>
      </c>
      <c r="AP20" s="9">
        <v>1</v>
      </c>
      <c r="AQ20" s="10">
        <v>9.61</v>
      </c>
      <c r="AR20" s="10">
        <v>41.93</v>
      </c>
      <c r="AS20" s="10">
        <f t="shared" ref="AS20:AS21" si="5">AR20-AQ20</f>
        <v>32.32</v>
      </c>
      <c r="AT20" s="10">
        <v>0.85</v>
      </c>
      <c r="AU20" s="10">
        <v>0.41</v>
      </c>
      <c r="AV20" s="10">
        <v>14.85</v>
      </c>
      <c r="AW20" s="5"/>
    </row>
    <row r="21" spans="1:49" x14ac:dyDescent="0.2">
      <c r="A21" s="1">
        <f t="shared" si="0"/>
        <v>19</v>
      </c>
      <c r="B21" s="9">
        <v>20200228</v>
      </c>
      <c r="C21" s="9" t="s">
        <v>25</v>
      </c>
      <c r="D21" s="9">
        <v>1</v>
      </c>
      <c r="E21">
        <v>11</v>
      </c>
      <c r="F21" s="3" t="s">
        <v>38</v>
      </c>
      <c r="G21" s="3" t="s">
        <v>50</v>
      </c>
      <c r="H21">
        <v>-70</v>
      </c>
      <c r="I21">
        <v>-14</v>
      </c>
      <c r="J21">
        <v>31</v>
      </c>
      <c r="K21">
        <v>-50</v>
      </c>
      <c r="L21">
        <v>-49.789362028241158</v>
      </c>
      <c r="M21">
        <v>-1.220703125E-2</v>
      </c>
      <c r="N21">
        <v>-5.06591796875E-2</v>
      </c>
      <c r="O21">
        <v>-5305.27099609375</v>
      </c>
      <c r="P21">
        <v>-6.9521147825317797</v>
      </c>
      <c r="Q21" s="3"/>
      <c r="R21">
        <v>3</v>
      </c>
      <c r="S21">
        <v>12.250077538192009</v>
      </c>
      <c r="T21">
        <v>11</v>
      </c>
      <c r="U21">
        <v>0.85</v>
      </c>
      <c r="V21">
        <v>2.9000775381920101</v>
      </c>
      <c r="W21" t="s">
        <v>38</v>
      </c>
      <c r="X21">
        <v>105.9386551451577</v>
      </c>
      <c r="Y21">
        <v>58.103361687149082</v>
      </c>
      <c r="Z21">
        <v>73.311000000000007</v>
      </c>
      <c r="AA21">
        <v>128.173828125</v>
      </c>
      <c r="AB21">
        <v>322.11306762695312</v>
      </c>
      <c r="AC21">
        <v>-1.9725454669140821</v>
      </c>
      <c r="AD21">
        <v>-1.8746076030189129</v>
      </c>
      <c r="AE21">
        <v>-1.7290415140962561</v>
      </c>
      <c r="AF21">
        <v>-1.74385593106075</v>
      </c>
      <c r="AG21">
        <v>1.34</v>
      </c>
      <c r="AH21">
        <v>0.54</v>
      </c>
      <c r="AI21">
        <v>0.66100000000000003</v>
      </c>
      <c r="AJ21">
        <v>0.71099999999999997</v>
      </c>
      <c r="AK21">
        <v>0.31399999999999978</v>
      </c>
      <c r="AL21">
        <v>0.307</v>
      </c>
      <c r="AM21">
        <v>-0.14419097986421231</v>
      </c>
      <c r="AN21" s="9">
        <v>20200228</v>
      </c>
      <c r="AO21" s="9" t="s">
        <v>25</v>
      </c>
      <c r="AP21" s="9">
        <v>1</v>
      </c>
      <c r="AQ21" s="10">
        <v>2.88</v>
      </c>
      <c r="AR21" s="10">
        <v>29.35</v>
      </c>
      <c r="AS21" s="10">
        <f t="shared" si="5"/>
        <v>26.470000000000002</v>
      </c>
      <c r="AT21" s="10">
        <v>0.49</v>
      </c>
      <c r="AU21" s="10">
        <v>0.31</v>
      </c>
      <c r="AV21" s="10">
        <v>7.69</v>
      </c>
      <c r="AW21" s="5"/>
    </row>
    <row r="22" spans="1:49" x14ac:dyDescent="0.2">
      <c r="AQ22" s="5"/>
      <c r="AR22" s="5"/>
      <c r="AS22" s="5"/>
      <c r="AT22" s="5"/>
      <c r="AU22" s="5"/>
      <c r="AV22" s="5"/>
      <c r="AW22" s="5"/>
    </row>
    <row r="23" spans="1:49" x14ac:dyDescent="0.2">
      <c r="AT23">
        <f>AVERAGE(AT5:AT21)</f>
        <v>0.92428571428571438</v>
      </c>
      <c r="AU23">
        <f>AVERAGE(AU5:AU21)</f>
        <v>0.53857142857142848</v>
      </c>
    </row>
    <row r="24" spans="1:49" x14ac:dyDescent="0.2">
      <c r="Q24" t="s">
        <v>59</v>
      </c>
      <c r="AA24">
        <f>AVERAGE(AA2:AA21)</f>
        <v>145.36860036849976</v>
      </c>
      <c r="AT24">
        <f>STDEVA(AT5:AT21)</f>
        <v>0.28051365757822211</v>
      </c>
      <c r="AU24">
        <f>STDEVA(AU5:AU21)</f>
        <v>0.20898498815638747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Sarah</cp:lastModifiedBy>
  <dcterms:created xsi:type="dcterms:W3CDTF">2020-05-01T10:12:12Z</dcterms:created>
  <dcterms:modified xsi:type="dcterms:W3CDTF">2020-08-27T13:47:31Z</dcterms:modified>
</cp:coreProperties>
</file>