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04egl\Documents\GitHub\P_Mobile\Documentation\"/>
    </mc:Choice>
  </mc:AlternateContent>
  <xr:revisionPtr revIDLastSave="0" documentId="13_ncr:1_{30AA19EC-3CB8-44B0-8BBA-33A249B30F05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28920" yWindow="-75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<sst xmlns="http://schemas.openxmlformats.org/spreadsheetml/2006/main" count="79" uniqueCount="51">
  <si>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</si>
  <si>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</si>
  <si>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</si>
  <si>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</si>
  <si>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</si>
  <si>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</si>
  <si>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</si>
  <si>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</si>
  <si>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</si>
  <si>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</si>
  <si>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</si>
  <si>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</si>
  <si>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</si>
  <si>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</si>
  <si>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</si>
  <si>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</si>
  <si>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</si>
  <si>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</si>
  <si>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</si>
  <si>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</si>
  <si>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</si>
  <si>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</si>
  <si>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</si>
  <si>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P_App - 335 - Passion Lecture</t>
  </si>
  <si>
    <t>heure</t>
  </si>
  <si>
    <t>Activité</t>
  </si>
  <si>
    <t>Remarque / problème</t>
  </si>
  <si>
    <t>Denis Romain</t>
  </si>
  <si>
    <t>21.03.2024  au 30.05.2024</t>
  </si>
  <si>
    <t>Consultation et discussion sur le cahier des charges</t>
  </si>
  <si>
    <t>Creation et organisation du repo git</t>
  </si>
  <si>
    <t>romaindenis1/P_Mobile: A mobile adaptation for a book reading application</t>
  </si>
  <si>
    <t>Creation maquette figma</t>
  </si>
  <si>
    <t>P_Mobile – Figma</t>
  </si>
  <si>
    <t>Discussion avec le prof</t>
  </si>
  <si>
    <t>Conception de maquette figma</t>
  </si>
  <si>
    <t>Setup environment de projet et debut de code</t>
  </si>
  <si>
    <t>Remplissage de journal de travail + commits GitHub</t>
  </si>
  <si>
    <t>Creation de boutons qui marchent</t>
  </si>
  <si>
    <t>La classe a parlé au prof</t>
  </si>
  <si>
    <t>Conception de la page d'acceuil et de lecture de livre dans MAUI</t>
  </si>
  <si>
    <t>Conection a la base de donnes</t>
  </si>
  <si>
    <t>Cleanup</t>
  </si>
  <si>
    <t>Lecture de documentation sur les requetes HTTP</t>
  </si>
  <si>
    <t>Conception de code pour faire une requete</t>
  </si>
  <si>
    <t>Bugfix</t>
  </si>
  <si>
    <t>Bugfix les requettes qui ne marchent toujours pas</t>
  </si>
  <si>
    <t>Recuperation de livres depuis la DB</t>
  </si>
  <si>
    <t>Page details</t>
  </si>
  <si>
    <t>Adaptation code en mvvm</t>
  </si>
  <si>
    <t xml:space="preserve">Meeting avec le 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</si>
</sst>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11" fillId="0" borderId="0" xfId="1" applyAlignment="1" applyProtection="1">
      <alignment wrapText="1"/>
      <protection locked="0"/>
    </xf>
    <xf numFmtId="0" fontId="11" fillId="3" borderId="0" xfId="1" applyFill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1.7361111111111112E-2</c:v>
                </c:pt>
                <c:pt idx="1">
                  <c:v>0.46180555555555558</c:v>
                </c:pt>
                <c:pt idx="2">
                  <c:v>0</c:v>
                </c:pt>
                <c:pt idx="3">
                  <c:v>4.1666666666666664E-2</c:v>
                </c:pt>
                <c:pt idx="4">
                  <c:v>0.1423611111111111</c:v>
                </c:pt>
                <c:pt idx="5">
                  <c:v>0</c:v>
                </c:pt>
                <c:pt idx="6">
                  <c:v>5.2083333333333336E-2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igma.com/design/geU7f4tfDOWMAjb59DbKrr/P_Mobile?node-id=0-1&amp;p=f&amp;t=FyNHzbhsoStRXYSD-0" TargetMode="External"/><Relationship Id="rId1" Type="http://schemas.openxmlformats.org/officeDocument/2006/relationships/hyperlink" Target="https://github.com/romaindenis1/P_Mobil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9" activePane="bottomLeft" state="frozen"/>
      <selection pane="bottomLeft" activeCell="F31" sqref="F31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60" t="s">
        <v>27</v>
      </c>
      <c r="D2" s="60"/>
      <c r="E2" s="60"/>
      <c r="F2" s="5" t="s">
        <v>2</v>
      </c>
      <c r="G2" s="6" t="s">
        <v>23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17 heurs 24 minutes</v>
      </c>
      <c r="D3" s="22"/>
      <c r="E3" s="3"/>
      <c r="F3" s="4" t="s">
        <v>10</v>
      </c>
      <c r="G3" s="7" t="s">
        <v>28</v>
      </c>
    </row>
    <row r="4" spans="1:15" ht="23.25" hidden="1" x14ac:dyDescent="0.35">
      <c r="B4" s="5"/>
      <c r="C4" s="22">
        <f>SUBTOTAL(9,$C$7:$C$531)*60</f>
        <v>420</v>
      </c>
      <c r="D4" s="22">
        <f>SUBTOTAL(9,$D$7:$D$531)</f>
        <v>625</v>
      </c>
      <c r="E4" s="40">
        <f>SUM(C4:D4)</f>
        <v>1045</v>
      </c>
      <c r="F4" s="4"/>
      <c r="G4" s="7"/>
    </row>
    <row r="5" spans="1:15" x14ac:dyDescent="0.25">
      <c r="C5" s="61" t="s">
        <v>16</v>
      </c>
      <c r="D5" s="61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24</v>
      </c>
      <c r="D6" s="21" t="s">
        <v>17</v>
      </c>
      <c r="E6" s="19" t="s">
        <v>25</v>
      </c>
      <c r="F6" s="19" t="s">
        <v>13</v>
      </c>
      <c r="G6" s="19" t="s">
        <v>26</v>
      </c>
    </row>
    <row r="7" spans="1:15" x14ac:dyDescent="0.25">
      <c r="A7" s="14">
        <f>IF(ISBLANK(B7),"",_xlfn.ISOWEEKNUM('Journal de travail'!$B7))</f>
        <v>12</v>
      </c>
      <c r="B7" s="42">
        <v>45372</v>
      </c>
      <c r="C7" s="43">
        <v>1</v>
      </c>
      <c r="D7" s="44"/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12</v>
      </c>
      <c r="B8" s="46">
        <v>45372</v>
      </c>
      <c r="C8" s="47"/>
      <c r="D8" s="48">
        <v>50</v>
      </c>
      <c r="E8" s="49" t="s">
        <v>6</v>
      </c>
      <c r="F8" s="36" t="s">
        <v>30</v>
      </c>
      <c r="G8" s="57" t="s">
        <v>31</v>
      </c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12</v>
      </c>
      <c r="B9" s="50">
        <v>45372</v>
      </c>
      <c r="C9" s="51"/>
      <c r="D9" s="52">
        <v>30</v>
      </c>
      <c r="E9" s="53" t="s">
        <v>21</v>
      </c>
      <c r="F9" s="36" t="s">
        <v>32</v>
      </c>
      <c r="G9" s="58" t="s">
        <v>33</v>
      </c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6">
        <v>45744</v>
      </c>
      <c r="C10" s="47"/>
      <c r="D10" s="48">
        <v>15</v>
      </c>
      <c r="E10" s="49" t="s">
        <v>7</v>
      </c>
      <c r="F10" s="36" t="s">
        <v>34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13</v>
      </c>
      <c r="B11" s="50">
        <v>45744</v>
      </c>
      <c r="C11" s="51"/>
      <c r="D11" s="52">
        <v>45</v>
      </c>
      <c r="E11" s="53" t="s">
        <v>21</v>
      </c>
      <c r="F11" s="36" t="s">
        <v>35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13</v>
      </c>
      <c r="B12" s="46">
        <v>45744</v>
      </c>
      <c r="C12" s="47"/>
      <c r="D12" s="48">
        <v>55</v>
      </c>
      <c r="E12" s="49" t="s">
        <v>4</v>
      </c>
      <c r="F12" s="36" t="s">
        <v>36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13</v>
      </c>
      <c r="B13" s="50">
        <v>45744</v>
      </c>
      <c r="C13" s="51"/>
      <c r="D13" s="52">
        <v>10</v>
      </c>
      <c r="E13" s="53" t="s">
        <v>4</v>
      </c>
      <c r="F13" s="59" t="s">
        <v>38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13</v>
      </c>
      <c r="B14" s="46">
        <v>45744</v>
      </c>
      <c r="C14" s="47"/>
      <c r="D14" s="48">
        <v>10</v>
      </c>
      <c r="E14" s="49" t="s">
        <v>6</v>
      </c>
      <c r="F14" s="36" t="s">
        <v>37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14</v>
      </c>
      <c r="B15" s="50">
        <v>45751</v>
      </c>
      <c r="C15" s="51"/>
      <c r="D15" s="52">
        <v>15</v>
      </c>
      <c r="E15" s="53" t="s">
        <v>7</v>
      </c>
      <c r="F15" s="36" t="s">
        <v>39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14</v>
      </c>
      <c r="B16" s="46">
        <v>45751</v>
      </c>
      <c r="C16" s="47">
        <v>1</v>
      </c>
      <c r="D16" s="48">
        <v>5</v>
      </c>
      <c r="E16" s="49" t="s">
        <v>4</v>
      </c>
      <c r="F16" s="36" t="s">
        <v>40</v>
      </c>
      <c r="G16" s="55"/>
      <c r="O16">
        <v>40</v>
      </c>
    </row>
    <row r="17" spans="1:15" x14ac:dyDescent="0.25">
      <c r="A17" s="16">
        <f>IF(ISBLANK(B17),"",_xlfn.ISOWEEKNUM('Journal de travail'!$B17))</f>
        <v>15</v>
      </c>
      <c r="B17" s="50">
        <v>45758</v>
      </c>
      <c r="C17" s="51"/>
      <c r="D17" s="52">
        <v>25</v>
      </c>
      <c r="E17" s="53" t="s">
        <v>7</v>
      </c>
      <c r="F17" s="36" t="s">
        <v>34</v>
      </c>
      <c r="G17" s="56"/>
      <c r="O17">
        <v>45</v>
      </c>
    </row>
    <row r="18" spans="1:15" x14ac:dyDescent="0.25">
      <c r="A18" s="8">
        <f>IF(ISBLANK(B18),"",_xlfn.ISOWEEKNUM('Journal de travail'!$B18))</f>
        <v>15</v>
      </c>
      <c r="B18" s="46">
        <v>45758</v>
      </c>
      <c r="C18" s="47">
        <v>1</v>
      </c>
      <c r="D18" s="48">
        <v>45</v>
      </c>
      <c r="E18" s="49" t="s">
        <v>4</v>
      </c>
      <c r="F18" s="36" t="s">
        <v>41</v>
      </c>
      <c r="G18" s="55"/>
      <c r="O18">
        <v>50</v>
      </c>
    </row>
    <row r="19" spans="1:15" x14ac:dyDescent="0.25">
      <c r="A19" s="16">
        <f>IF(ISBLANK(B19),"",_xlfn.ISOWEEKNUM('Journal de travail'!$B19))</f>
        <v>15</v>
      </c>
      <c r="B19" s="50">
        <v>45758</v>
      </c>
      <c r="C19" s="51"/>
      <c r="D19" s="52">
        <v>15</v>
      </c>
      <c r="E19" s="53" t="s">
        <v>22</v>
      </c>
      <c r="F19" s="36" t="s">
        <v>42</v>
      </c>
      <c r="G19" s="56"/>
      <c r="O19">
        <v>55</v>
      </c>
    </row>
    <row r="20" spans="1:15" x14ac:dyDescent="0.25">
      <c r="A20" s="8">
        <f>IF(ISBLANK(B20),"",_xlfn.ISOWEEKNUM('Journal de travail'!$B20))</f>
        <v>18</v>
      </c>
      <c r="B20" s="46">
        <v>45779</v>
      </c>
      <c r="C20" s="47"/>
      <c r="D20" s="48">
        <v>20</v>
      </c>
      <c r="E20" s="49" t="s">
        <v>7</v>
      </c>
      <c r="F20" s="36" t="s">
        <v>34</v>
      </c>
      <c r="G20" s="55"/>
    </row>
    <row r="21" spans="1:15" x14ac:dyDescent="0.25">
      <c r="A21" s="16">
        <f>IF(ISBLANK(B21),"",_xlfn.ISOWEEKNUM('Journal de travail'!$B21))</f>
        <v>18</v>
      </c>
      <c r="B21" s="50">
        <v>45779</v>
      </c>
      <c r="C21" s="51"/>
      <c r="D21" s="52">
        <v>25</v>
      </c>
      <c r="E21" s="53" t="s">
        <v>3</v>
      </c>
      <c r="F21" s="36" t="s">
        <v>43</v>
      </c>
      <c r="G21" s="56"/>
    </row>
    <row r="22" spans="1:15" x14ac:dyDescent="0.25">
      <c r="A22" s="8">
        <f>IF(ISBLANK(B22),"",_xlfn.ISOWEEKNUM('Journal de travail'!$B22))</f>
        <v>18</v>
      </c>
      <c r="B22" s="46">
        <v>45779</v>
      </c>
      <c r="C22" s="47"/>
      <c r="D22" s="48">
        <v>35</v>
      </c>
      <c r="E22" s="49" t="s">
        <v>4</v>
      </c>
      <c r="F22" s="36" t="s">
        <v>44</v>
      </c>
      <c r="G22" s="55"/>
    </row>
    <row r="23" spans="1:15" x14ac:dyDescent="0.25">
      <c r="A23" s="16">
        <f>IF(ISBLANK(B23),"",_xlfn.ISOWEEKNUM('Journal de travail'!$B23))</f>
        <v>18</v>
      </c>
      <c r="B23" s="50">
        <v>45779</v>
      </c>
      <c r="C23" s="51">
        <v>1</v>
      </c>
      <c r="D23" s="52"/>
      <c r="E23" s="53" t="s">
        <v>4</v>
      </c>
      <c r="F23" s="36" t="s">
        <v>45</v>
      </c>
      <c r="G23" s="56"/>
    </row>
    <row r="24" spans="1:15" x14ac:dyDescent="0.25">
      <c r="A24" s="8">
        <f>IF(ISBLANK(B24),"",_xlfn.ISOWEEKNUM('Journal de travail'!$B24))</f>
        <v>19</v>
      </c>
      <c r="B24" s="46">
        <v>45786</v>
      </c>
      <c r="C24" s="47"/>
      <c r="D24" s="48">
        <v>20</v>
      </c>
      <c r="E24" s="49" t="s">
        <v>7</v>
      </c>
      <c r="F24" s="36" t="s">
        <v>34</v>
      </c>
      <c r="G24" s="55"/>
    </row>
    <row r="25" spans="1:15" x14ac:dyDescent="0.25">
      <c r="A25" s="16">
        <f>IF(ISBLANK(B25),"",_xlfn.ISOWEEKNUM('Journal de travail'!$B25))</f>
        <v>19</v>
      </c>
      <c r="B25" s="50">
        <v>45786</v>
      </c>
      <c r="C25" s="51">
        <v>1</v>
      </c>
      <c r="D25" s="52">
        <v>55</v>
      </c>
      <c r="E25" s="53" t="s">
        <v>4</v>
      </c>
      <c r="F25" s="36" t="s">
        <v>46</v>
      </c>
      <c r="G25" s="56"/>
    </row>
    <row r="26" spans="1:15" x14ac:dyDescent="0.25">
      <c r="A26" s="8">
        <f>IF(ISBLANK(B26),"",_xlfn.ISOWEEKNUM('Journal de travail'!$B26))</f>
        <v>20</v>
      </c>
      <c r="B26" s="46">
        <v>45793</v>
      </c>
      <c r="C26" s="47"/>
      <c r="D26" s="48">
        <v>25</v>
      </c>
      <c r="E26" s="49" t="s">
        <v>7</v>
      </c>
      <c r="F26" s="36" t="s">
        <v>34</v>
      </c>
      <c r="G26" s="55"/>
    </row>
    <row r="27" spans="1:15" x14ac:dyDescent="0.25">
      <c r="A27" s="16">
        <f>IF(ISBLANK(B27),"",_xlfn.ISOWEEKNUM('Journal de travail'!$B27))</f>
        <v>20</v>
      </c>
      <c r="B27" s="50">
        <v>45793</v>
      </c>
      <c r="C27" s="51">
        <v>1</v>
      </c>
      <c r="D27" s="52"/>
      <c r="E27" s="53" t="s">
        <v>4</v>
      </c>
      <c r="F27" s="36" t="s">
        <v>47</v>
      </c>
      <c r="G27" s="56"/>
    </row>
    <row r="28" spans="1:15" x14ac:dyDescent="0.25">
      <c r="A28" s="8">
        <f>IF(ISBLANK(B28),"",_xlfn.ISOWEEKNUM('Journal de travail'!$B28))</f>
        <v>20</v>
      </c>
      <c r="B28" s="46">
        <v>45793</v>
      </c>
      <c r="C28" s="47"/>
      <c r="D28" s="48">
        <v>50</v>
      </c>
      <c r="E28" s="49" t="s">
        <v>4</v>
      </c>
      <c r="F28" s="35" t="s">
        <v>48</v>
      </c>
      <c r="G28" s="55"/>
    </row>
    <row r="29" spans="1:15" x14ac:dyDescent="0.25">
      <c r="A29" s="16">
        <f>IF(ISBLANK(B29),"",_xlfn.ISOWEEKNUM('Journal de travail'!$B29))</f>
        <v>21</v>
      </c>
      <c r="B29" s="50">
        <v>45800</v>
      </c>
      <c r="C29" s="51"/>
      <c r="D29" s="52">
        <v>25</v>
      </c>
      <c r="E29" s="53" t="s">
        <v>7</v>
      </c>
      <c r="F29" s="35" t="s">
        <v>50</v>
      </c>
      <c r="G29" s="56"/>
    </row>
    <row r="30" spans="1:15" x14ac:dyDescent="0.25">
      <c r="A30" s="8">
        <f>IF(ISBLANK(B30),"",_xlfn.ISOWEEKNUM('Journal de travail'!$B30))</f>
        <v>21</v>
      </c>
      <c r="B30" s="46">
        <v>45800</v>
      </c>
      <c r="C30" s="47">
        <v>1</v>
      </c>
      <c r="D30" s="48">
        <v>50</v>
      </c>
      <c r="E30" s="49" t="s">
        <v>4</v>
      </c>
      <c r="F30" s="36" t="s">
        <v>49</v>
      </c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>
        <f>IF(ISBLANK(B532),"",_xlfn.ISOWEEKNUM('Journal de travail'!$B532))</f>
        <v>20</v>
      </c>
      <c r="B532" s="46">
        <v>45793</v>
      </c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hyperlinks>
    <hyperlink ref="G8" r:id="rId1" display="https://github.com/romaindenis1/P_Mobile" xr:uid="{3605FD6E-569B-4CFB-84B6-C14CC735FDA5}"/>
    <hyperlink ref="G9" r:id="rId2" display="https://www.figma.com/design/geU7f4tfDOWMAjb59DbKrr/P_Mobile?node-id=0-1&amp;p=f&amp;t=FyNHzbhsoStRXYSD-0" xr:uid="{26F62775-3225-414B-B45F-5BAC1BCD0C4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25</v>
      </c>
      <c r="C4" s="25" t="str">
        <f>'Journal de travail'!M8</f>
        <v>Analyse</v>
      </c>
      <c r="D4" s="33">
        <f>(A4+B4)/1440</f>
        <v>1.7361111111111112E-2</v>
      </c>
    </row>
    <row r="5" spans="1:4" x14ac:dyDescent="0.3">
      <c r="A5">
        <f>SUMIF('Journal de travail'!$E$7:$E$532,Analyse!C5,'Journal de travail'!$C$7:$C$532)*60</f>
        <v>360</v>
      </c>
      <c r="B5">
        <f>SUMIF('Journal de travail'!$E$7:$E$532,Analyse!C5,'Journal de travail'!$D$7:$D$532)</f>
        <v>305</v>
      </c>
      <c r="C5" s="41" t="str">
        <f>'Journal de travail'!M9</f>
        <v>Développement</v>
      </c>
      <c r="D5" s="33">
        <f t="shared" ref="D5:D11" si="0">(A5+B5)/1440</f>
        <v>0.46180555555555558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60</v>
      </c>
      <c r="C7" s="27" t="str">
        <f>'Journal de travail'!M11</f>
        <v>Documentation</v>
      </c>
      <c r="D7" s="33">
        <f t="shared" si="0"/>
        <v>4.1666666666666664E-2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145</v>
      </c>
      <c r="C8" s="28" t="str">
        <f>'Journal de travail'!M12</f>
        <v>Meeting</v>
      </c>
      <c r="D8" s="33">
        <f t="shared" si="0"/>
        <v>0.1423611111111111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75</v>
      </c>
      <c r="C10" s="37" t="str">
        <f>'Journal de travail'!M14</f>
        <v>Design</v>
      </c>
      <c r="D10" s="33">
        <f t="shared" si="0"/>
        <v>5.2083333333333336E-2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">
      <c r="C12" s="23" t="s">
        <v>20</v>
      </c>
      <c r="D12" s="34">
        <f>SUM(D4:D11)</f>
        <v>0.72569444444444442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Romain Pierre Marie Denis</cp:lastModifiedBy>
  <cp:revision/>
  <dcterms:created xsi:type="dcterms:W3CDTF">2023-11-21T20:00:34Z</dcterms:created>
  <dcterms:modified xsi:type="dcterms:W3CDTF">2025-05-23T13:40:47Z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