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WEB295\Journaux\"/>
    </mc:Choice>
  </mc:AlternateContent>
  <xr:revisionPtr revIDLastSave="0" documentId="13_ncr:1_{E2E68571-1830-4763-806C-A186ECCEA806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10050" yWindow="162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<sst xmlns="http://schemas.openxmlformats.org/spreadsheetml/2006/main" count="55" uniqueCount="42">
  <si>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</si>
  <si>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</si>
  <si>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</si>
  <si>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</si>
  <si>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</si>
  <si>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</si>
  <si>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</si>
  <si>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</si>
  <si>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</si>
  <si>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</si>
  <si>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</si>
  <si>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</si>
  <si>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</si>
  <si>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</si>
  <si>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</si>
  <si>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</si>
  <si>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</si>
  <si>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</si>
  <si>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</si>
  <si>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</si>
  <si>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</si>
  <si>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</si>
  <si>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</si>
  <si>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</si>
  <si>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</si>
  <si>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</si>
  <si>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heure</t>
  </si>
  <si>
    <t>Activité</t>
  </si>
  <si>
    <t>Remarque / problème</t>
  </si>
  <si>
    <t>Moreira Thomas</t>
  </si>
  <si>
    <t>Parler avec le groupe pour preparer le projet</t>
  </si>
  <si>
    <t>Github project réaliser</t>
  </si>
  <si>
    <t>Commencer le frontend</t>
  </si>
  <si>
    <t>Impossible de charger le frontend, doit faire les branches, le docker</t>
  </si>
  <si>
    <t>Commencer la page UserView</t>
  </si>
  <si>
    <t>Connecter le frontend et backend</t>
  </si>
  <si>
    <t>Fait les images, et la page userView</t>
  </si>
  <si>
    <t>Mit les images</t>
  </si>
  <si>
    <t>Fait le Css de la page d'acceuil</t>
  </si>
  <si>
    <t>Continuer le Css du site</t>
  </si>
  <si>
    <t>regler les problemes d'affichage</t>
  </si>
  <si>
    <t>Refait certains vue et presque fini le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</si>
</sst>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0.4375</c:v>
                </c:pt>
                <c:pt idx="2">
                  <c:v>0</c:v>
                </c:pt>
                <c:pt idx="3">
                  <c:v>2.7777777777777776E-2</c:v>
                </c:pt>
                <c:pt idx="4">
                  <c:v>1.3888888888888888E-2</c:v>
                </c:pt>
                <c:pt idx="5">
                  <c:v>0</c:v>
                </c:pt>
                <c:pt idx="6">
                  <c:v>0</c:v>
                </c:pt>
                <c:pt idx="7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3" activePane="bottomLeft" state="frozen"/>
      <selection pane="bottomLeft" activeCell="C25" sqref="C2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29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12 heurs 30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480</v>
      </c>
      <c r="D4" s="22">
        <f>SUBTOTAL(9,$D$7:$D$531)</f>
        <v>270</v>
      </c>
      <c r="E4" s="40">
        <f>SUM(C4:D4)</f>
        <v>750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8</v>
      </c>
      <c r="B7" s="42">
        <v>45344</v>
      </c>
      <c r="C7" s="43"/>
      <c r="D7" s="44"/>
      <c r="E7" s="45" t="s">
        <v>21</v>
      </c>
      <c r="F7" s="36" t="s">
        <v>23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20</v>
      </c>
      <c r="E8" s="49" t="s">
        <v>7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40</v>
      </c>
      <c r="E9" s="53" t="s">
        <v>6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45755</v>
      </c>
      <c r="C10" s="47"/>
      <c r="D10" s="48">
        <v>30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>
        <v>1</v>
      </c>
      <c r="D12" s="48"/>
      <c r="E12" s="49" t="s">
        <v>22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50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18</v>
      </c>
      <c r="B15" s="50">
        <v>45776</v>
      </c>
      <c r="C15" s="51"/>
      <c r="D15" s="52">
        <v>30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25</v>
      </c>
      <c r="E16" s="49" t="s">
        <v>4</v>
      </c>
      <c r="F16" s="36" t="s">
        <v>36</v>
      </c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/>
      <c r="D18" s="48">
        <v>20</v>
      </c>
      <c r="E18" s="49" t="s">
        <v>4</v>
      </c>
      <c r="F18" s="36" t="s">
        <v>37</v>
      </c>
      <c r="G18" s="55"/>
      <c r="O18">
        <v>50</v>
      </c>
    </row>
    <row r="19" spans="1:15" x14ac:dyDescent="0.25">
      <c r="A19" s="16">
        <f>IF(ISBLANK(B19),"",_xlfn.ISOWEEKNUM('Journal de travail'!$B19))</f>
        <v>18</v>
      </c>
      <c r="B19" s="50">
        <v>45777</v>
      </c>
      <c r="C19" s="51">
        <v>2</v>
      </c>
      <c r="D19" s="52">
        <v>40</v>
      </c>
      <c r="E19" s="53" t="s">
        <v>4</v>
      </c>
      <c r="F19" s="36" t="s">
        <v>38</v>
      </c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>
        <v>2</v>
      </c>
      <c r="D21" s="52">
        <v>15</v>
      </c>
      <c r="E21" s="53" t="s">
        <v>4</v>
      </c>
      <c r="F21" s="36" t="s">
        <v>39</v>
      </c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>
        <f>IF(ISBLANK(B23),"",_xlfn.ISOWEEKNUM('Journal de travail'!$B23))</f>
        <v>19</v>
      </c>
      <c r="B23" s="50">
        <v>45784</v>
      </c>
      <c r="C23" s="51">
        <v>2</v>
      </c>
      <c r="D23" s="52"/>
      <c r="E23" s="53" t="s">
        <v>4</v>
      </c>
      <c r="F23" s="36" t="s">
        <v>40</v>
      </c>
      <c r="G23" s="56"/>
    </row>
    <row r="24" spans="1:15" x14ac:dyDescent="0.25">
      <c r="A24" s="8">
        <f>IF(ISBLANK(B24),"",_xlfn.ISOWEEKNUM('Journal de travail'!$B24))</f>
        <v>19</v>
      </c>
      <c r="B24" s="46">
        <v>45784</v>
      </c>
      <c r="C24" s="47">
        <v>1</v>
      </c>
      <c r="D24" s="48"/>
      <c r="E24" s="49" t="s">
        <v>4</v>
      </c>
      <c r="F24" s="36" t="s">
        <v>41</v>
      </c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420</v>
      </c>
      <c r="B5">
        <f>SUMIF('Journal de travail'!$E$7:$E$532,Analyse!C5,'Journal de travail'!$D$7:$D$532)</f>
        <v>210</v>
      </c>
      <c r="C5" s="41" t="str">
        <f>'Journal de travail'!M9</f>
        <v>Développement</v>
      </c>
      <c r="D5" s="33">
        <f t="shared" ref="D5:D11" si="0">(A5+B5)/1440</f>
        <v>0.4375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40</v>
      </c>
      <c r="C7" s="27" t="str">
        <f>'Journal de travail'!M11</f>
        <v>Documentation</v>
      </c>
      <c r="D7" s="33">
        <f t="shared" si="0"/>
        <v>2.7777777777777776E-2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20</v>
      </c>
      <c r="C8" s="28" t="str">
        <f>'Journal de travail'!M12</f>
        <v>Meeting</v>
      </c>
      <c r="D8" s="33">
        <f t="shared" si="0"/>
        <v>1.3888888888888888E-2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60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4.1666666666666664E-2</v>
      </c>
    </row>
    <row r="12" spans="1:4" x14ac:dyDescent="0.3">
      <c r="C12" s="23" t="s">
        <v>20</v>
      </c>
      <c r="D12" s="34">
        <f>SUM(D4:D11)</f>
        <v>0.52083333333333337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2025-05-07T09:10:28Z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