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C9796C1A-026C-433D-8955-4F43B445AA0C}"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1" i="2"/>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D11" i="2" l="1"/>
  <c r="D10" i="2"/>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<sst xmlns="http://schemas.openxmlformats.org/spreadsheetml/2006/main" count="58" uniqueCount="44">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</sst>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8.6805555555555552E-2</c:v>
                </c:pt>
                <c:pt idx="1">
                  <c:v>0.17708333333333334</c:v>
                </c:pt>
                <c:pt idx="2">
                  <c:v>0</c:v>
                </c:pt>
                <c:pt idx="3">
                  <c:v>0</c:v>
                </c:pt>
                <c:pt idx="4">
                  <c:v>1.7361111111111112E-2</c:v>
                </c:pt>
                <c:pt idx="5">
                  <c:v>6.9444444444444441E-3</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C23" sqref="C23"/>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0 jours 6 heurs 55 minutes</v>
      </c>
      <c r="D3" s="22"/>
      <c r="E3" s="3"/>
      <c r="F3" s="4" t="s">
        <v>10</v>
      </c>
      <c r="G3" s="7" t="s">
        <v>23</v>
      </c>
    </row>
    <row r="4" spans="1:15" ht="23.25" hidden="1" x14ac:dyDescent="0.35">
      <c r="B4" s="5"/>
      <c r="C4" s="22">
        <f>SUBTOTAL(9,$C$7:$C$531)*60</f>
        <v>0</v>
      </c>
      <c r="D4" s="22">
        <f>SUBTOTAL(9,$D$7:$D$531)</f>
        <v>415</v>
      </c>
      <c r="E4" s="40">
        <f>SUM(C4:D4)</f>
        <v>415</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7</v>
      </c>
      <c r="F21" s="36" t="s">
        <v>43</v>
      </c>
      <c r="G21" s="56"/>
    </row>
    <row r="22" spans="1:15" x14ac:dyDescent="0.25">
      <c r="A22" s="8" t="str">
        <f>IF(ISBLANK(B22),"",_xlfn.ISOWEEKNUM('Journal de travail'!$B22))</f>
        <v/>
      </c>
      <c r="B22" s="46"/>
      <c r="C22" s="47"/>
      <c r="D22" s="48"/>
      <c r="E22" s="49"/>
      <c r="F22" s="36"/>
      <c r="G22" s="55"/>
    </row>
    <row r="23" spans="1:15" x14ac:dyDescent="0.25">
      <c r="A23" s="16" t="str">
        <f>IF(ISBLANK(B23),"",_xlfn.ISOWEEKNUM('Journal de travail'!$B23))</f>
        <v/>
      </c>
      <c r="B23" s="50"/>
      <c r="C23" s="51"/>
      <c r="D23" s="52"/>
      <c r="E23" s="53"/>
      <c r="F23" s="36"/>
      <c r="G23" s="56"/>
    </row>
    <row r="24" spans="1:15" x14ac:dyDescent="0.25">
      <c r="A24" s="8" t="str">
        <f>IF(ISBLANK(B24),"",_xlfn.ISOWEEKNUM('Journal de travail'!$B24))</f>
        <v/>
      </c>
      <c r="B24" s="46"/>
      <c r="C24" s="47"/>
      <c r="D24" s="48"/>
      <c r="E24" s="49"/>
      <c r="F24" s="36"/>
      <c r="G24" s="55"/>
    </row>
    <row r="25" spans="1:15" x14ac:dyDescent="0.25">
      <c r="A25" s="16" t="str">
        <f>IF(ISBLANK(B25),"",_xlfn.ISOWEEKNUM('Journal de travail'!$B25))</f>
        <v/>
      </c>
      <c r="B25" s="50"/>
      <c r="C25" s="51"/>
      <c r="D25" s="52"/>
      <c r="E25" s="53"/>
      <c r="F25" s="36"/>
      <c r="G25" s="56"/>
    </row>
    <row r="26" spans="1:15" x14ac:dyDescent="0.25">
      <c r="A26" s="8" t="str">
        <f>IF(ISBLANK(B26),"",_xlfn.ISOWEEKNUM('Journal de travail'!$B26))</f>
        <v/>
      </c>
      <c r="B26" s="46"/>
      <c r="C26" s="47"/>
      <c r="D26" s="48"/>
      <c r="E26" s="49"/>
      <c r="F26" s="36"/>
      <c r="G26" s="55"/>
    </row>
    <row r="27" spans="1:15" x14ac:dyDescent="0.25">
      <c r="A27" s="16" t="str">
        <f>IF(ISBLANK(B27),"",_xlfn.ISOWEEKNUM('Journal de travail'!$B27))</f>
        <v/>
      </c>
      <c r="B27" s="50"/>
      <c r="C27" s="51"/>
      <c r="D27" s="52"/>
      <c r="E27" s="53"/>
      <c r="F27" s="36"/>
      <c r="G27" s="56"/>
    </row>
    <row r="28" spans="1:15" x14ac:dyDescent="0.25">
      <c r="A28" s="8" t="str">
        <f>IF(ISBLANK(B28),"",_xlfn.ISOWEEKNUM('Journal de travail'!$B28))</f>
        <v/>
      </c>
      <c r="B28" s="46"/>
      <c r="C28" s="47"/>
      <c r="D28" s="48"/>
      <c r="E28" s="49"/>
      <c r="F28" s="35"/>
      <c r="G28" s="55"/>
    </row>
    <row r="29" spans="1:15" x14ac:dyDescent="0.25">
      <c r="A29" s="16" t="str">
        <f>IF(ISBLANK(B29),"",_xlfn.ISOWEEKNUM('Journal de travail'!$B29))</f>
        <v/>
      </c>
      <c r="B29" s="50"/>
      <c r="C29" s="51"/>
      <c r="D29" s="52"/>
      <c r="E29" s="53"/>
      <c r="F29" s="35"/>
      <c r="G29" s="56"/>
    </row>
    <row r="30" spans="1:15" x14ac:dyDescent="0.25">
      <c r="A30" s="8" t="str">
        <f>IF(ISBLANK(B30),"",_xlfn.ISOWEEKNUM('Journal de travail'!$B30))</f>
        <v/>
      </c>
      <c r="B30" s="46"/>
      <c r="C30" s="47"/>
      <c r="D30" s="48"/>
      <c r="E30" s="49"/>
      <c r="F30" s="36"/>
      <c r="G30" s="55"/>
    </row>
    <row r="31" spans="1:15" x14ac:dyDescent="0.25">
      <c r="A31" s="16" t="str">
        <f>IF(ISBLANK(B31),"",_xlfn.ISOWEEKNUM('Journal de travail'!$B31))</f>
        <v/>
      </c>
      <c r="B31" s="50"/>
      <c r="C31" s="51"/>
      <c r="D31" s="52"/>
      <c r="E31" s="53"/>
      <c r="F31" s="35"/>
      <c r="G31" s="56"/>
    </row>
    <row r="32" spans="1:15" x14ac:dyDescent="0.25">
      <c r="A32" s="8" t="str">
        <f>IF(ISBLANK(B32),"",_xlfn.ISOWEEKNUM('Journal de travail'!$B32))</f>
        <v/>
      </c>
      <c r="B32" s="46"/>
      <c r="C32" s="47"/>
      <c r="D32" s="48"/>
      <c r="E32" s="49"/>
      <c r="F32" s="36"/>
      <c r="G32" s="55"/>
    </row>
    <row r="33" spans="1:7" x14ac:dyDescent="0.25">
      <c r="A33" s="16" t="str">
        <f>IF(ISBLANK(B33),"",_xlfn.ISOWEEKNUM('Journal de travail'!$B33))</f>
        <v/>
      </c>
      <c r="B33" s="50"/>
      <c r="C33" s="51"/>
      <c r="D33" s="52"/>
      <c r="E33" s="53"/>
      <c r="F33" s="35"/>
      <c r="G33" s="56"/>
    </row>
    <row r="34" spans="1:7" x14ac:dyDescent="0.25">
      <c r="A34" s="8" t="str">
        <f>IF(ISBLANK(B34),"",_xlfn.ISOWEEKNUM('Journal de travail'!$B34))</f>
        <v/>
      </c>
      <c r="B34" s="46"/>
      <c r="C34" s="47"/>
      <c r="D34" s="48"/>
      <c r="E34" s="49"/>
      <c r="F34" s="35"/>
      <c r="G34" s="55"/>
    </row>
    <row r="35" spans="1:7" x14ac:dyDescent="0.25">
      <c r="A35" s="16" t="str">
        <f>IF(ISBLANK(B35),"",_xlfn.ISOWEEKNUM('Journal de travail'!$B35))</f>
        <v/>
      </c>
      <c r="B35" s="50"/>
      <c r="C35" s="51"/>
      <c r="D35" s="52"/>
      <c r="E35" s="53"/>
      <c r="F35" s="36"/>
      <c r="G35" s="56"/>
    </row>
    <row r="36" spans="1:7" x14ac:dyDescent="0.25">
      <c r="A36" s="8" t="str">
        <f>IF(ISBLANK(B36),"",_xlfn.ISOWEEKNUM('Journal de travail'!$B36))</f>
        <v/>
      </c>
      <c r="B36" s="46"/>
      <c r="C36" s="47"/>
      <c r="D36" s="48"/>
      <c r="E36" s="49"/>
      <c r="F36" s="35"/>
      <c r="G36" s="55"/>
    </row>
    <row r="37" spans="1:7" x14ac:dyDescent="0.25">
      <c r="A37" s="16" t="str">
        <f>IF(ISBLANK(B37),"",_xlfn.ISOWEEKNUM('Journal de travail'!$B37))</f>
        <v/>
      </c>
      <c r="B37" s="50"/>
      <c r="C37" s="51"/>
      <c r="D37" s="52"/>
      <c r="E37" s="53"/>
      <c r="F37" s="35"/>
      <c r="G37" s="56"/>
    </row>
    <row r="38" spans="1:7" x14ac:dyDescent="0.25">
      <c r="A38" s="8" t="str">
        <f>IF(ISBLANK(B38),"",_xlfn.ISOWEEKNUM('Journal de travail'!$B38))</f>
        <v/>
      </c>
      <c r="B38" s="46"/>
      <c r="C38" s="47"/>
      <c r="D38" s="48"/>
      <c r="E38" s="49"/>
      <c r="F38" s="35"/>
      <c r="G38" s="55"/>
    </row>
    <row r="39" spans="1:7" x14ac:dyDescent="0.25">
      <c r="A39" s="16" t="str">
        <f>IF(ISBLANK(B39),"",_xlfn.ISOWEEKNUM('Journal de travail'!$B39))</f>
        <v/>
      </c>
      <c r="B39" s="50"/>
      <c r="C39" s="51"/>
      <c r="D39" s="52"/>
      <c r="E39" s="53"/>
      <c r="F39" s="35"/>
      <c r="G39" s="56"/>
    </row>
    <row r="40" spans="1:7" x14ac:dyDescent="0.25">
      <c r="A40" s="8" t="str">
        <f>IF(ISBLANK(B40),"",_xlfn.ISOWEEKNUM('Journal de travail'!$B40))</f>
        <v/>
      </c>
      <c r="B40" s="46"/>
      <c r="C40" s="47"/>
      <c r="D40" s="48"/>
      <c r="E40" s="49"/>
      <c r="F40" s="35"/>
      <c r="G40" s="55"/>
    </row>
    <row r="41" spans="1:7" x14ac:dyDescent="0.25">
      <c r="A41" s="16" t="str">
        <f>IF(ISBLANK(B41),"",_xlfn.ISOWEEKNUM('Journal de travail'!$B41))</f>
        <v/>
      </c>
      <c r="B41" s="50"/>
      <c r="C41" s="51"/>
      <c r="D41" s="52"/>
      <c r="E41" s="53"/>
      <c r="F41" s="35"/>
      <c r="G41" s="56"/>
    </row>
    <row r="42" spans="1:7" x14ac:dyDescent="0.25">
      <c r="A42" s="8" t="str">
        <f>IF(ISBLANK(B42),"",_xlfn.ISOWEEKNUM('Journal de travail'!$B42))</f>
        <v/>
      </c>
      <c r="B42" s="46"/>
      <c r="C42" s="47"/>
      <c r="D42" s="48"/>
      <c r="E42" s="49"/>
      <c r="F42" s="35"/>
      <c r="G42" s="55"/>
    </row>
    <row r="43" spans="1:7" x14ac:dyDescent="0.25">
      <c r="A43" s="16" t="str">
        <f>IF(ISBLANK(B43),"",_xlfn.ISOWEEKNUM('Journal de travail'!$B43))</f>
        <v/>
      </c>
      <c r="B43" s="50"/>
      <c r="C43" s="51"/>
      <c r="D43" s="52"/>
      <c r="E43" s="53"/>
      <c r="F43" s="35"/>
      <c r="G43" s="56"/>
    </row>
    <row r="44" spans="1:7" x14ac:dyDescent="0.25">
      <c r="A44" s="8" t="str">
        <f>IF(ISBLANK(B44),"",_xlfn.ISOWEEKNUM('Journal de travail'!$B44))</f>
        <v/>
      </c>
      <c r="B44" s="46"/>
      <c r="C44" s="47"/>
      <c r="D44" s="48"/>
      <c r="E44" s="49"/>
      <c r="F44" s="35"/>
      <c r="G44" s="55"/>
    </row>
    <row r="45" spans="1:7" x14ac:dyDescent="0.25">
      <c r="A45" s="16" t="str">
        <f>IF(ISBLANK(B45),"",_xlfn.ISOWEEKNUM('Journal de travail'!$B45))</f>
        <v/>
      </c>
      <c r="B45" s="50"/>
      <c r="C45" s="51"/>
      <c r="D45" s="52"/>
      <c r="E45" s="53"/>
      <c r="F45" s="35"/>
      <c r="G45" s="56"/>
    </row>
    <row r="46" spans="1:7" x14ac:dyDescent="0.25">
      <c r="A46" s="8" t="str">
        <f>IF(ISBLANK(B46),"",_xlfn.ISOWEEKNUM('Journal de travail'!$B46))</f>
        <v/>
      </c>
      <c r="B46" s="46"/>
      <c r="C46" s="47"/>
      <c r="D46" s="48"/>
      <c r="E46" s="49"/>
      <c r="F46" s="35"/>
      <c r="G46" s="55"/>
    </row>
    <row r="47" spans="1:7" x14ac:dyDescent="0.25">
      <c r="A47" s="16" t="str">
        <f>IF(ISBLANK(B47),"",_xlfn.ISOWEEKNUM('Journal de travail'!$B47))</f>
        <v/>
      </c>
      <c r="B47" s="50"/>
      <c r="C47" s="51"/>
      <c r="D47" s="52"/>
      <c r="E47" s="53"/>
      <c r="F47" s="35"/>
      <c r="G47" s="56"/>
    </row>
    <row r="48" spans="1:7" x14ac:dyDescent="0.25">
      <c r="A48" s="8" t="str">
        <f>IF(ISBLANK(B48),"",_xlfn.ISOWEEKNUM('Journal de travail'!$B48))</f>
        <v/>
      </c>
      <c r="B48" s="46"/>
      <c r="C48" s="47"/>
      <c r="D48" s="48"/>
      <c r="E48" s="49"/>
      <c r="F48" s="35"/>
      <c r="G48" s="55"/>
    </row>
    <row r="49" spans="1:7" x14ac:dyDescent="0.25">
      <c r="A49" s="16" t="str">
        <f>IF(ISBLANK(B49),"",_xlfn.ISOWEEKNUM('Journal de travail'!$B49))</f>
        <v/>
      </c>
      <c r="B49" s="50"/>
      <c r="C49" s="51"/>
      <c r="D49" s="52"/>
      <c r="E49" s="53"/>
      <c r="F49" s="35"/>
      <c r="G49" s="56"/>
    </row>
    <row r="50" spans="1:7" x14ac:dyDescent="0.25">
      <c r="A50" s="8" t="str">
        <f>IF(ISBLANK(B50),"",_xlfn.ISOWEEKNUM('Journal de travail'!$B50))</f>
        <v/>
      </c>
      <c r="B50" s="46"/>
      <c r="C50" s="47"/>
      <c r="D50" s="48"/>
      <c r="E50" s="49"/>
      <c r="F50" s="35"/>
      <c r="G50" s="55"/>
    </row>
    <row r="51" spans="1:7" x14ac:dyDescent="0.25">
      <c r="A51" s="16" t="str">
        <f>IF(ISBLANK(B51),"",_xlfn.ISOWEEKNUM('Journal de travail'!$B51))</f>
        <v/>
      </c>
      <c r="B51" s="50"/>
      <c r="C51" s="51"/>
      <c r="D51" s="52"/>
      <c r="E51" s="53"/>
      <c r="F51" s="35"/>
      <c r="G51" s="56"/>
    </row>
    <row r="52" spans="1:7" x14ac:dyDescent="0.25">
      <c r="A52" s="8" t="str">
        <f>IF(ISBLANK(B52),"",_xlfn.ISOWEEKNUM('Journal de travail'!$B52))</f>
        <v/>
      </c>
      <c r="B52" s="46"/>
      <c r="C52" s="47"/>
      <c r="D52" s="48"/>
      <c r="E52" s="49"/>
      <c r="F52" s="35"/>
      <c r="G52" s="55"/>
    </row>
    <row r="53" spans="1:7" x14ac:dyDescent="0.25">
      <c r="A53" s="16" t="str">
        <f>IF(ISBLANK(B53),"",_xlfn.ISOWEEKNUM('Journal de travail'!$B53))</f>
        <v/>
      </c>
      <c r="B53" s="50"/>
      <c r="C53" s="51"/>
      <c r="D53" s="52"/>
      <c r="E53" s="53"/>
      <c r="F53" s="35"/>
      <c r="G53" s="56"/>
    </row>
    <row r="54" spans="1:7" x14ac:dyDescent="0.25">
      <c r="A54" s="8" t="str">
        <f>IF(ISBLANK(B54),"",_xlfn.ISOWEEKNUM('Journal de travail'!$B54))</f>
        <v/>
      </c>
      <c r="B54" s="46"/>
      <c r="C54" s="47"/>
      <c r="D54" s="48"/>
      <c r="E54" s="49"/>
      <c r="F54" s="35"/>
      <c r="G54" s="55"/>
    </row>
    <row r="55" spans="1:7" x14ac:dyDescent="0.25">
      <c r="A55" s="16" t="str">
        <f>IF(ISBLANK(B55),"",_xlfn.ISOWEEKNUM('Journal de travail'!$B55))</f>
        <v/>
      </c>
      <c r="B55" s="50"/>
      <c r="C55" s="51"/>
      <c r="D55" s="52"/>
      <c r="E55" s="53"/>
      <c r="F55" s="35"/>
      <c r="G55" s="56"/>
    </row>
    <row r="56" spans="1:7" x14ac:dyDescent="0.25">
      <c r="A56" s="8" t="str">
        <f>IF(ISBLANK(B56),"",_xlfn.ISOWEEKNUM('Journal de travail'!$B56))</f>
        <v/>
      </c>
      <c r="B56" s="46"/>
      <c r="C56" s="47"/>
      <c r="D56" s="48"/>
      <c r="E56" s="49"/>
      <c r="F56" s="15"/>
      <c r="G56" s="55"/>
    </row>
    <row r="57" spans="1:7" x14ac:dyDescent="0.25">
      <c r="A57" s="16" t="str">
        <f>IF(ISBLANK(B57),"",_xlfn.ISOWEEKNUM('Journal de travail'!$B57))</f>
        <v/>
      </c>
      <c r="B57" s="50"/>
      <c r="C57" s="51"/>
      <c r="D57" s="52"/>
      <c r="E57" s="53"/>
      <c r="F57" s="17"/>
      <c r="G57" s="56"/>
    </row>
    <row r="58" spans="1:7" x14ac:dyDescent="0.25">
      <c r="A58" s="8" t="str">
        <f>IF(ISBLANK(B58),"",_xlfn.ISOWEEKNUM('Journal de travail'!$B58))</f>
        <v/>
      </c>
      <c r="B58" s="46"/>
      <c r="C58" s="47"/>
      <c r="D58" s="48"/>
      <c r="E58" s="49"/>
      <c r="F58" s="15"/>
      <c r="G58" s="55"/>
    </row>
    <row r="59" spans="1:7" x14ac:dyDescent="0.25">
      <c r="A59" s="16" t="str">
        <f>IF(ISBLANK(B59),"",_xlfn.ISOWEEKNUM('Journal de travail'!$B59))</f>
        <v/>
      </c>
      <c r="B59" s="50"/>
      <c r="C59" s="51"/>
      <c r="D59" s="52"/>
      <c r="E59" s="53"/>
      <c r="F59" s="17"/>
      <c r="G59" s="56"/>
    </row>
    <row r="60" spans="1:7" x14ac:dyDescent="0.25">
      <c r="A60" s="8" t="str">
        <f>IF(ISBLANK(B60),"",_xlfn.ISOWEEKNUM('Journal de travail'!$B60))</f>
        <v/>
      </c>
      <c r="B60" s="46"/>
      <c r="C60" s="47"/>
      <c r="D60" s="48"/>
      <c r="E60" s="49"/>
      <c r="F60" s="15"/>
      <c r="G60" s="55"/>
    </row>
    <row r="61" spans="1:7" x14ac:dyDescent="0.25">
      <c r="A61" s="16" t="str">
        <f>IF(ISBLANK(B61),"",_xlfn.ISOWEEKNUM('Journal de travail'!$B61))</f>
        <v/>
      </c>
      <c r="B61" s="50"/>
      <c r="C61" s="51"/>
      <c r="D61" s="52"/>
      <c r="E61" s="53"/>
      <c r="F61" s="17"/>
      <c r="G61" s="56"/>
    </row>
    <row r="62" spans="1:7" x14ac:dyDescent="0.25">
      <c r="A62" s="8" t="str">
        <f>IF(ISBLANK(B62),"",_xlfn.ISOWEEKNUM('Journal de travail'!$B62))</f>
        <v/>
      </c>
      <c r="B62" s="46"/>
      <c r="C62" s="47"/>
      <c r="D62" s="48"/>
      <c r="E62" s="49"/>
      <c r="F62" s="15"/>
      <c r="G62" s="55"/>
    </row>
    <row r="63" spans="1:7" x14ac:dyDescent="0.25">
      <c r="A63" s="16" t="str">
        <f>IF(ISBLANK(B63),"",_xlfn.ISOWEEKNUM('Journal de travail'!$B63))</f>
        <v/>
      </c>
      <c r="B63" s="50"/>
      <c r="C63" s="51"/>
      <c r="D63" s="52"/>
      <c r="E63" s="53"/>
      <c r="F63" s="17"/>
      <c r="G63" s="56"/>
    </row>
    <row r="64" spans="1:7" x14ac:dyDescent="0.25">
      <c r="A64" s="8" t="str">
        <f>IF(ISBLANK(B64),"",_xlfn.ISOWEEKNUM('Journal de travail'!$B64))</f>
        <v/>
      </c>
      <c r="B64" s="46"/>
      <c r="C64" s="47"/>
      <c r="D64" s="48"/>
      <c r="E64" s="49"/>
      <c r="F64" s="15"/>
      <c r="G64" s="55"/>
    </row>
    <row r="65" spans="1:7" x14ac:dyDescent="0.25">
      <c r="A65" s="16" t="str">
        <f>IF(ISBLANK(B65),"",_xlfn.ISOWEEKNUM('Journal de travail'!$B65))</f>
        <v/>
      </c>
      <c r="B65" s="50"/>
      <c r="C65" s="51"/>
      <c r="D65" s="52"/>
      <c r="E65" s="53"/>
      <c r="F65" s="17"/>
      <c r="G65" s="56"/>
    </row>
    <row r="66" spans="1:7" x14ac:dyDescent="0.25">
      <c r="A66" s="8" t="str">
        <f>IF(ISBLANK(B66),"",_xlfn.ISOWEEKNUM('Journal de travail'!$B66))</f>
        <v/>
      </c>
      <c r="B66" s="46"/>
      <c r="C66" s="47"/>
      <c r="D66" s="48"/>
      <c r="E66" s="49"/>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125</v>
      </c>
      <c r="C4" s="25" t="str">
        <f>'Journal de travail'!M8</f>
        <v>Analyse</v>
      </c>
      <c r="D4" s="33">
        <f>(A4+B4)/1440</f>
        <v>8.6805555555555552E-2</v>
      </c>
    </row>
    <row r="5" spans="1:4" x14ac:dyDescent="0.3">
      <c r="A5">
        <f>SUMIF('Journal de travail'!$E$7:$E$532,Analyse!C5,'Journal de travail'!$C$7:$C$532)*60</f>
        <v>0</v>
      </c>
      <c r="B5">
        <f>SUMIF('Journal de travail'!$E$7:$E$532,Analyse!C5,'Journal de travail'!$D$7:$D$532)</f>
        <v>255</v>
      </c>
      <c r="C5" s="41" t="str">
        <f>'Journal de travail'!M9</f>
        <v>Développement</v>
      </c>
      <c r="D5" s="33">
        <f t="shared" ref="D5:D11" si="0">(A5+B5)/1440</f>
        <v>0.17708333333333334</v>
      </c>
    </row>
    <row r="6" spans="1:4" x14ac:dyDescent="0.3">
      <c r="A6">
        <f>SUMIF('Journal de travail'!$E$7:$E$532,Analyse!C6,'Journal de travail'!$C$7:$C$532)*60</f>
        <v>0</v>
      </c>
      <c r="B6">
        <f>SUMIF('Journal de travail'!$E$7:$E$532,Analyse!C6,'Journal de travail'!$D$7:$D$532)</f>
        <v>0</v>
      </c>
      <c r="C6" s="26" t="str">
        <f>'Journal de travail'!M10</f>
        <v>Test</v>
      </c>
      <c r="D6" s="33">
        <f t="shared" si="0"/>
        <v>0</v>
      </c>
    </row>
    <row r="7" spans="1:4" x14ac:dyDescent="0.3">
      <c r="A7">
        <f>SUMIF('Journal de travail'!$E$7:$E$532,Analyse!C7,'Journal de travail'!$C$7:$C$532)*60</f>
        <v>0</v>
      </c>
      <c r="B7">
        <f>SUMIF('Journal de travail'!$E$7:$E$532,Analyse!C7,'Journal de travail'!$D$7:$D$532)</f>
        <v>0</v>
      </c>
      <c r="C7" s="27" t="str">
        <f>'Journal de travail'!M11</f>
        <v>Documentation</v>
      </c>
      <c r="D7" s="33">
        <f t="shared" si="0"/>
        <v>0</v>
      </c>
    </row>
    <row r="8" spans="1:4" x14ac:dyDescent="0.3">
      <c r="A8">
        <f>SUMIF('Journal de travail'!$E$7:$E$532,Analyse!C8,'Journal de travail'!$C$7:$C$532)*60</f>
        <v>0</v>
      </c>
      <c r="B8">
        <f>SUMIF('Journal de travail'!$E$7:$E$532,Analyse!C8,'Journal de travail'!$D$7:$D$532)</f>
        <v>25</v>
      </c>
      <c r="C8" s="28" t="str">
        <f>'Journal de travail'!M12</f>
        <v>Meeting</v>
      </c>
      <c r="D8" s="33">
        <f t="shared" si="0"/>
        <v>1.7361111111111112E-2</v>
      </c>
    </row>
    <row r="9" spans="1:4" x14ac:dyDescent="0.3">
      <c r="A9">
        <f>SUMIF('Journal de travail'!$E$7:$E$532,Analyse!C9,'Journal de travail'!$C$7:$C$532)*60</f>
        <v>0</v>
      </c>
      <c r="B9">
        <f>SUMIF('Journal de travail'!$E$7:$E$532,Analyse!C9,'Journal de travail'!$D$7:$D$532)</f>
        <v>10</v>
      </c>
      <c r="C9" s="31" t="str">
        <f>'Journal de travail'!M13</f>
        <v>Présentation</v>
      </c>
      <c r="D9" s="33">
        <f t="shared" si="0"/>
        <v>6.9444444444444441E-3</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0.28819444444444442</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2025-04-30T09:25:27Z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