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/Downloads/"/>
    </mc:Choice>
  </mc:AlternateContent>
  <xr:revisionPtr revIDLastSave="0" documentId="13_ncr:1_{870E8020-B18C-3D4E-AE78-039E36149E00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220" yWindow="500" windowWidth="31240" windowHeight="1816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<sst xmlns="http://schemas.openxmlformats.org/spreadsheetml/2006/main" count="31" uniqueCount="30">
  <si>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</si>
  <si>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</si>
  <si>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</si>
  <si>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</si>
  <si>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</si>
  <si>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</si>
  <si>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</si>
  <si>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</si>
  <si>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</si>
  <si>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</si>
  <si>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</si>
  <si>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</si>
  <si>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</si>
  <si>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</si>
  <si>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</si>
  <si>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</si>
  <si>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</si>
  <si>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</si>
  <si>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</si>
  <si>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</si>
  <si>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</si>
  <si>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</si>
  <si>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</si>
  <si>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</si>
  <si>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Nom Prénom</t>
  </si>
  <si>
    <t>18.03.2024  au 27.05.2024</t>
  </si>
  <si>
    <t>P_App - 335 - Passion Lecture</t>
  </si>
  <si>
    <t>heure</t>
  </si>
  <si>
    <t>Activité</t>
  </si>
  <si>
    <t>Remarque / problème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</si>
</sst>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0.10416666666666667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8" sqref="G8"/>
    </sheetView>
  </sheetViews>
  <sheetFormatPr baseColWidth="10" defaultColWidth="11" defaultRowHeight="16" x14ac:dyDescent="0.2"/>
  <cols>
    <col min="1" max="1" width="14.6640625" style="8" customWidth="1"/>
    <col min="2" max="2" width="10.6640625" style="1" customWidth="1"/>
    <col min="3" max="3" width="15.6640625" style="2" customWidth="1"/>
    <col min="4" max="4" width="10.5" style="2" bestFit="1" customWidth="1"/>
    <col min="5" max="5" width="14.1640625" bestFit="1" customWidth="1"/>
    <col min="6" max="6" width="83.5" customWidth="1"/>
    <col min="7" max="7" width="72.1640625" customWidth="1"/>
    <col min="10" max="10" width="7.1640625" bestFit="1" customWidth="1"/>
    <col min="11" max="11" width="13.83203125" bestFit="1" customWidth="1"/>
    <col min="12" max="12" width="4.16406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4" x14ac:dyDescent="0.3">
      <c r="A1" s="9"/>
      <c r="B1" s="10"/>
      <c r="C1" s="11"/>
      <c r="D1" s="11"/>
      <c r="E1" s="12"/>
      <c r="F1" s="13" t="s">
        <v>0</v>
      </c>
      <c r="G1" s="12"/>
    </row>
    <row r="2" spans="1:15" ht="24" x14ac:dyDescent="0.3">
      <c r="B2" s="5" t="s">
        <v>1</v>
      </c>
      <c r="C2" s="57" t="s">
        <v>24</v>
      </c>
      <c r="D2" s="57"/>
      <c r="E2" s="57"/>
      <c r="F2" s="5" t="s">
        <v>2</v>
      </c>
      <c r="G2" s="6" t="s">
        <v>26</v>
      </c>
    </row>
    <row r="3" spans="1:15" ht="24" x14ac:dyDescent="0.3">
      <c r="B3" s="5" t="s">
        <v>9</v>
      </c>
      <c r="C3" s="22" t="str">
        <f>INT(E4/1440)&amp;" jours "&amp;INT(MOD(E4/1440,1)*24)&amp;" heurs "&amp;INT(MOD(MOD(E4/1440,1)*24,1)*60)&amp;" minutes"</f>
        <v>0 jours 2 heurs 30 minutes</v>
      </c>
      <c r="D3" s="22"/>
      <c r="E3" s="3"/>
      <c r="F3" s="4" t="s">
        <v>10</v>
      </c>
      <c r="G3" s="7" t="s">
        <v>25</v>
      </c>
    </row>
    <row r="4" spans="1:15" ht="24" hidden="1" x14ac:dyDescent="0.3">
      <c r="B4" s="5"/>
      <c r="C4" s="22">
        <f>SUBTOTAL(9,$C$7:$C$531)*60</f>
        <v>120</v>
      </c>
      <c r="D4" s="22">
        <f>SUBTOTAL(9,$D$7:$D$531)</f>
        <v>30</v>
      </c>
      <c r="E4" s="40">
        <f>SUM(C4:D4)</f>
        <v>150</v>
      </c>
      <c r="F4" s="4"/>
      <c r="G4" s="7"/>
    </row>
    <row r="5" spans="1:15" x14ac:dyDescent="0.2">
      <c r="C5" s="58" t="s">
        <v>16</v>
      </c>
      <c r="D5" s="58"/>
    </row>
    <row r="6" spans="1:15" s="20" customFormat="1" ht="20" customHeight="1" x14ac:dyDescent="0.25">
      <c r="A6" s="18" t="s">
        <v>11</v>
      </c>
      <c r="B6" s="32" t="s">
        <v>12</v>
      </c>
      <c r="C6" s="21" t="s">
        <v>27</v>
      </c>
      <c r="D6" s="21" t="s">
        <v>17</v>
      </c>
      <c r="E6" s="19" t="s">
        <v>28</v>
      </c>
      <c r="F6" s="19" t="s">
        <v>13</v>
      </c>
      <c r="G6" s="19" t="s">
        <v>29</v>
      </c>
    </row>
    <row r="7" spans="1:15" ht="17" x14ac:dyDescent="0.2">
      <c r="A7" s="14">
        <f>IF(ISBLANK(B7),"",_xlfn.ISOWEEKNUM('Journal de travail'!$B7))</f>
        <v>8</v>
      </c>
      <c r="B7" s="42">
        <v>45344</v>
      </c>
      <c r="C7" s="43">
        <v>2</v>
      </c>
      <c r="D7" s="44">
        <v>30</v>
      </c>
      <c r="E7" s="45" t="s">
        <v>21</v>
      </c>
      <c r="F7" s="36" t="s">
        <v>23</v>
      </c>
      <c r="G7" s="54"/>
    </row>
    <row r="8" spans="1:15" x14ac:dyDescent="0.2">
      <c r="A8" s="8" t="str">
        <f>IF(ISBLANK(B8),"",_xlfn.ISOWEEKNUM('Journal de travail'!$B8))</f>
        <v/>
      </c>
      <c r="B8" s="46"/>
      <c r="C8" s="47"/>
      <c r="D8" s="48"/>
      <c r="E8" s="49"/>
      <c r="F8" s="36"/>
      <c r="G8" s="55"/>
      <c r="M8" t="s">
        <v>3</v>
      </c>
      <c r="N8">
        <v>1</v>
      </c>
      <c r="O8">
        <v>0</v>
      </c>
    </row>
    <row r="9" spans="1:15" x14ac:dyDescent="0.2">
      <c r="A9" s="16" t="str">
        <f>IF(ISBLANK(B9),"",_xlfn.ISOWEEKNUM('Journal de travail'!$B9))</f>
        <v/>
      </c>
      <c r="B9" s="50"/>
      <c r="C9" s="51"/>
      <c r="D9" s="52"/>
      <c r="E9" s="53"/>
      <c r="F9" s="36"/>
      <c r="G9" s="56"/>
      <c r="M9" t="s">
        <v>4</v>
      </c>
      <c r="N9">
        <v>2</v>
      </c>
      <c r="O9">
        <v>5</v>
      </c>
    </row>
    <row r="10" spans="1:15" x14ac:dyDescent="0.2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9" x14ac:dyDescent="0.25"/>
  <cols>
    <col min="1" max="2" width="10.83203125" hidden="1" customWidth="1"/>
    <col min="3" max="3" width="16.5" style="29" bestFit="1" customWidth="1"/>
    <col min="4" max="4" width="13.5" style="30" bestFit="1" customWidth="1"/>
  </cols>
  <sheetData>
    <row r="3" spans="1:4" x14ac:dyDescent="0.25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25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25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25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25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25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25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25">
      <c r="A10">
        <f>SUMIF('Journal de travail'!$E$7:$E$532,Analyse!C10,'Journal de travail'!$C$7:$C$532)*60</f>
        <v>120</v>
      </c>
      <c r="B10">
        <f>SUMIF('Journal de travail'!$E$7:$E$532,Analyse!C10,'Journal de travail'!$D$7:$D$532)</f>
        <v>30</v>
      </c>
      <c r="C10" s="37" t="str">
        <f>'Journal de travail'!M14</f>
        <v>Design</v>
      </c>
      <c r="D10" s="33">
        <f t="shared" si="0"/>
        <v>0.10416666666666667</v>
      </c>
    </row>
    <row r="11" spans="1:4" x14ac:dyDescent="0.25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25">
      <c r="C12" s="23" t="s">
        <v>20</v>
      </c>
      <c r="D12" s="34">
        <f>SUM(D4:D11)</f>
        <v>0.10416666666666667</v>
      </c>
    </row>
    <row r="14" spans="1:4" x14ac:dyDescent="0.25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Meylan</cp:lastModifiedBy>
  <cp:revision/>
  <dcterms:created xsi:type="dcterms:W3CDTF">2023-11-21T20:00:34Z</dcterms:created>
  <dcterms:modified xsi:type="dcterms:W3CDTF">2024-03-25T12:52:37Z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