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8B8A751B-4D50-4BD8-ABEF-7C9988CD677D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11415" yWindow="1005" windowWidth="234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<sst xmlns="http://schemas.openxmlformats.org/spreadsheetml/2006/main" count="69" uniqueCount="49">
  <si>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</si>
  <si>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</si>
  <si>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</si>
  <si>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</si>
  <si>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</si>
  <si>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</si>
  <si>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</si>
  <si>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</si>
  <si>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</si>
  <si>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</si>
  <si>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</si>
  <si>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</si>
  <si>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</si>
  <si>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</si>
  <si>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</si>
  <si>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</si>
  <si>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</si>
  <si>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</si>
  <si>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</si>
  <si>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</si>
  <si>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</si>
  <si>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</si>
  <si>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</si>
  <si>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</si>
  <si>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</si>
  <si>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</si>
  <si>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</si>
  <si>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</si>
  <si>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</si>
  <si>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Moreira Thomas</t>
  </si>
  <si>
    <t>Parler avec le groupe pour preparer le projet</t>
  </si>
  <si>
    <t>Github project réaliser</t>
  </si>
  <si>
    <t>Commencer le frontend</t>
  </si>
  <si>
    <t>Impossible de charger le frontend, doit faire les branches, le docker</t>
  </si>
  <si>
    <t>Commencer la page UserView</t>
  </si>
  <si>
    <t>Connecter le frontend et backend</t>
  </si>
  <si>
    <t>Fait les images, et la page userView</t>
  </si>
  <si>
    <t>Mit les images</t>
  </si>
  <si>
    <t>Fait le Css de la page d'acceuil</t>
  </si>
  <si>
    <t>Continuer le Css du site</t>
  </si>
  <si>
    <t>regler les problemes d'affichage</t>
  </si>
  <si>
    <t>Refait certains vue et presque fini le frontend</t>
  </si>
  <si>
    <t>Page de modifications en cours</t>
  </si>
  <si>
    <t>Page de modifications fini</t>
  </si>
  <si>
    <t>Finitions de Css, mettre ce qu'il faut en scoped</t>
  </si>
  <si>
    <t>Reçu des notes</t>
  </si>
  <si>
    <t>Derniere touche de Css AddBook, Register, Login</t>
  </si>
  <si>
    <t>Fixe de problemes dans BookView</t>
  </si>
  <si>
    <t>Commencer le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</si>
</sst>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0.81944444444444442</c:v>
                </c:pt>
                <c:pt idx="2">
                  <c:v>0</c:v>
                </c:pt>
                <c:pt idx="3">
                  <c:v>6.9444444444444448E-2</c:v>
                </c:pt>
                <c:pt idx="4">
                  <c:v>2.7777777777777776E-2</c:v>
                </c:pt>
                <c:pt idx="5">
                  <c:v>0</c:v>
                </c:pt>
                <c:pt idx="6">
                  <c:v>0</c:v>
                </c:pt>
                <c:pt idx="7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9" activePane="bottomLeft" state="frozen"/>
      <selection pane="bottomLeft" activeCell="F29" sqref="F2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23 heurs 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960</v>
      </c>
      <c r="D4" s="22">
        <f>SUBTOTAL(9,$D$7:$D$531)</f>
        <v>420</v>
      </c>
      <c r="E4" s="40">
        <f>SUM(C4:D4)</f>
        <v>1380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8</v>
      </c>
      <c r="B7" s="42">
        <v>45344</v>
      </c>
      <c r="C7" s="43"/>
      <c r="D7" s="44"/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20</v>
      </c>
      <c r="E8" s="49" t="s">
        <v>7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40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30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>
        <v>1</v>
      </c>
      <c r="D12" s="48"/>
      <c r="E12" s="49" t="s">
        <v>22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50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18</v>
      </c>
      <c r="B15" s="50">
        <v>45776</v>
      </c>
      <c r="C15" s="51"/>
      <c r="D15" s="52">
        <v>30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25</v>
      </c>
      <c r="E16" s="49" t="s">
        <v>4</v>
      </c>
      <c r="F16" s="36" t="s">
        <v>36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/>
      <c r="D18" s="48">
        <v>20</v>
      </c>
      <c r="E18" s="49" t="s">
        <v>4</v>
      </c>
      <c r="F18" s="36" t="s">
        <v>37</v>
      </c>
      <c r="G18" s="55"/>
      <c r="O18">
        <v>50</v>
      </c>
    </row>
    <row r="19" spans="1:15" x14ac:dyDescent="0.25">
      <c r="A19" s="16">
        <f>IF(ISBLANK(B19),"",_xlfn.ISOWEEKNUM('Journal de travail'!$B19))</f>
        <v>18</v>
      </c>
      <c r="B19" s="50">
        <v>45777</v>
      </c>
      <c r="C19" s="51">
        <v>2</v>
      </c>
      <c r="D19" s="52">
        <v>40</v>
      </c>
      <c r="E19" s="53" t="s">
        <v>4</v>
      </c>
      <c r="F19" s="36" t="s">
        <v>38</v>
      </c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>
        <v>2</v>
      </c>
      <c r="D21" s="52">
        <v>15</v>
      </c>
      <c r="E21" s="53" t="s">
        <v>4</v>
      </c>
      <c r="F21" s="36" t="s">
        <v>39</v>
      </c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>
        <f>IF(ISBLANK(B23),"",_xlfn.ISOWEEKNUM('Journal de travail'!$B23))</f>
        <v>19</v>
      </c>
      <c r="B23" s="50">
        <v>45784</v>
      </c>
      <c r="C23" s="51">
        <v>2</v>
      </c>
      <c r="D23" s="52"/>
      <c r="E23" s="53" t="s">
        <v>4</v>
      </c>
      <c r="F23" s="36" t="s">
        <v>40</v>
      </c>
      <c r="G23" s="56"/>
    </row>
    <row r="24" spans="1:15" x14ac:dyDescent="0.25">
      <c r="A24" s="8">
        <f>IF(ISBLANK(B24),"",_xlfn.ISOWEEKNUM('Journal de travail'!$B24))</f>
        <v>19</v>
      </c>
      <c r="B24" s="46">
        <v>45784</v>
      </c>
      <c r="C24" s="47">
        <v>1</v>
      </c>
      <c r="D24" s="48"/>
      <c r="E24" s="49" t="s">
        <v>4</v>
      </c>
      <c r="F24" s="36" t="s">
        <v>41</v>
      </c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>
        <f>IF(ISBLANK(B26),"",_xlfn.ISOWEEKNUM('Journal de travail'!$B26))</f>
        <v>20</v>
      </c>
      <c r="B26" s="46">
        <v>45790</v>
      </c>
      <c r="C26" s="47">
        <v>3</v>
      </c>
      <c r="D26" s="48">
        <v>45</v>
      </c>
      <c r="E26" s="49" t="s">
        <v>4</v>
      </c>
      <c r="F26" s="36" t="s">
        <v>42</v>
      </c>
      <c r="G26" s="55"/>
    </row>
    <row r="27" spans="1:15" x14ac:dyDescent="0.25">
      <c r="A27" s="16">
        <f>IF(ISBLANK(B27),"",_xlfn.ISOWEEKNUM('Journal de travail'!$B27))</f>
        <v>21</v>
      </c>
      <c r="B27" s="50">
        <v>45797</v>
      </c>
      <c r="C27" s="51"/>
      <c r="D27" s="52">
        <v>20</v>
      </c>
      <c r="E27" s="53" t="s">
        <v>7</v>
      </c>
      <c r="F27" s="36" t="s">
        <v>45</v>
      </c>
      <c r="G27" s="56"/>
    </row>
    <row r="28" spans="1:15" x14ac:dyDescent="0.25">
      <c r="A28" s="8">
        <f>IF(ISBLANK(B28),"",_xlfn.ISOWEEKNUM('Journal de travail'!$B28))</f>
        <v>21</v>
      </c>
      <c r="B28" s="46">
        <v>45797</v>
      </c>
      <c r="C28" s="47">
        <v>2</v>
      </c>
      <c r="D28" s="48">
        <v>10</v>
      </c>
      <c r="E28" s="49" t="s">
        <v>4</v>
      </c>
      <c r="F28" s="35" t="s">
        <v>43</v>
      </c>
      <c r="G28" s="55"/>
    </row>
    <row r="29" spans="1:15" x14ac:dyDescent="0.25">
      <c r="A29" s="16">
        <f>IF(ISBLANK(B29),"",_xlfn.ISOWEEKNUM('Journal de travail'!$B29))</f>
        <v>21</v>
      </c>
      <c r="B29" s="50">
        <v>45797</v>
      </c>
      <c r="C29" s="51">
        <v>1</v>
      </c>
      <c r="D29" s="52">
        <v>15</v>
      </c>
      <c r="E29" s="53" t="s">
        <v>4</v>
      </c>
      <c r="F29" s="35" t="s">
        <v>44</v>
      </c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>
        <f>IF(ISBLANK(B31),"",_xlfn.ISOWEEKNUM('Journal de travail'!$B31))</f>
        <v>21</v>
      </c>
      <c r="B31" s="50">
        <v>45798</v>
      </c>
      <c r="C31" s="51">
        <v>1</v>
      </c>
      <c r="D31" s="52">
        <v>30</v>
      </c>
      <c r="E31" s="53" t="s">
        <v>4</v>
      </c>
      <c r="F31" s="35" t="s">
        <v>46</v>
      </c>
      <c r="G31" s="56"/>
    </row>
    <row r="32" spans="1:15" x14ac:dyDescent="0.25">
      <c r="A32" s="8">
        <f>IF(ISBLANK(B32),"",_xlfn.ISOWEEKNUM('Journal de travail'!$B32))</f>
        <v>21</v>
      </c>
      <c r="B32" s="46">
        <v>45798</v>
      </c>
      <c r="C32" s="47"/>
      <c r="D32" s="48">
        <v>30</v>
      </c>
      <c r="E32" s="49" t="s">
        <v>4</v>
      </c>
      <c r="F32" s="36" t="s">
        <v>47</v>
      </c>
      <c r="G32" s="55"/>
    </row>
    <row r="33" spans="1:7" x14ac:dyDescent="0.25">
      <c r="A33" s="16">
        <f>IF(ISBLANK(B33),"",_xlfn.ISOWEEKNUM('Journal de travail'!$B33))</f>
        <v>21</v>
      </c>
      <c r="B33" s="50">
        <v>45798</v>
      </c>
      <c r="C33" s="51">
        <v>1</v>
      </c>
      <c r="D33" s="52"/>
      <c r="E33" s="53" t="s">
        <v>6</v>
      </c>
      <c r="F33" s="35" t="s">
        <v>48</v>
      </c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840</v>
      </c>
      <c r="B5">
        <f>SUMIF('Journal de travail'!$E$7:$E$532,Analyse!C5,'Journal de travail'!$D$7:$D$532)</f>
        <v>340</v>
      </c>
      <c r="C5" s="41" t="str">
        <f>'Journal de travail'!M9</f>
        <v>Développement</v>
      </c>
      <c r="D5" s="33">
        <f t="shared" ref="D5:D11" si="0">(A5+B5)/1440</f>
        <v>0.81944444444444442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40</v>
      </c>
      <c r="C7" s="27" t="str">
        <f>'Journal de travail'!M11</f>
        <v>Documentation</v>
      </c>
      <c r="D7" s="33">
        <f t="shared" si="0"/>
        <v>6.9444444444444448E-2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40</v>
      </c>
      <c r="C8" s="28" t="str">
        <f>'Journal de travail'!M12</f>
        <v>Meeting</v>
      </c>
      <c r="D8" s="33">
        <f t="shared" si="0"/>
        <v>2.7777777777777776E-2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60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4.1666666666666664E-2</v>
      </c>
    </row>
    <row r="12" spans="1:4" x14ac:dyDescent="0.3">
      <c r="C12" s="23" t="s">
        <v>20</v>
      </c>
      <c r="D12" s="34">
        <f>SUM(D4:D11)</f>
        <v>0.95833333333333326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2025-05-21T08:28:14Z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