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51oro\Documents\GitHub\P_WEB295\Journaux\"/>
    </mc:Choice>
  </mc:AlternateContent>
  <xr:revisionPtr revIDLastSave="0" documentId="13_ncr:1_{3AF387D0-C76C-4419-8098-E9778851E468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2" l="1"/>
  <c r="A11" i="2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D11" i="2" l="1"/>
  <c r="D10" i="2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<sst xmlns="http://schemas.openxmlformats.org/spreadsheetml/2006/main" count="51" uniqueCount="40">
  <si>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</si>
  <si>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</si>
  <si>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</si>
  <si>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</si>
  <si>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</si>
  <si>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</si>
  <si>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</si>
  <si>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</si>
  <si>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</si>
  <si>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</si>
  <si>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</si>
  <si>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</si>
  <si>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</si>
  <si>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</si>
  <si>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</si>
  <si>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</si>
  <si>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</si>
  <si>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</si>
  <si>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</si>
  <si>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</si>
  <si>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</si>
  <si>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</si>
  <si>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</si>
  <si>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EXEMPLE: Mise en place du repo Git et de la structure du projet</t>
  </si>
  <si>
    <t>18.03.2024  au 27.05.2024</t>
  </si>
  <si>
    <t>P_App - 335 - Passion Lecture</t>
  </si>
  <si>
    <t>heure</t>
  </si>
  <si>
    <t>Activité</t>
  </si>
  <si>
    <t>Remarque / problème</t>
  </si>
  <si>
    <t>Moreira Thomas</t>
  </si>
  <si>
    <t>Parler avec le groupe pour preparer le projet</t>
  </si>
  <si>
    <t>Github project réaliser</t>
  </si>
  <si>
    <t>Commencer le frontend</t>
  </si>
  <si>
    <t>Impossible de charger le frontend, doit faire les branches, le docker</t>
  </si>
  <si>
    <t>Commencer la page UserView</t>
  </si>
  <si>
    <t>Connecter le frontend et backend</t>
  </si>
  <si>
    <t>Fait les images, et la page userView</t>
  </si>
  <si>
    <t>Mit les images</t>
  </si>
  <si>
    <t>Fait le Css de la page d'acceuil</t>
  </si>
  <si>
    <t>Continuer le Css du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</si>
</sst>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0.3125</c:v>
                </c:pt>
                <c:pt idx="2">
                  <c:v>0</c:v>
                </c:pt>
                <c:pt idx="3">
                  <c:v>2.7777777777777776E-2</c:v>
                </c:pt>
                <c:pt idx="4">
                  <c:v>1.3888888888888888E-2</c:v>
                </c:pt>
                <c:pt idx="5">
                  <c:v>0</c:v>
                </c:pt>
                <c:pt idx="6">
                  <c:v>0</c:v>
                </c:pt>
                <c:pt idx="7">
                  <c:v>4.1666666666666664E-2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29</v>
      </c>
      <c r="D2" s="57"/>
      <c r="E2" s="57"/>
      <c r="F2" s="5" t="s">
        <v>2</v>
      </c>
      <c r="G2" s="6" t="s">
        <v>25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9 heurs 30 minutes</v>
      </c>
      <c r="D3" s="22"/>
      <c r="E3" s="3"/>
      <c r="F3" s="4" t="s">
        <v>10</v>
      </c>
      <c r="G3" s="7" t="s">
        <v>24</v>
      </c>
    </row>
    <row r="4" spans="1:15" ht="23.25" hidden="1" x14ac:dyDescent="0.35">
      <c r="B4" s="5"/>
      <c r="C4" s="22">
        <f>SUBTOTAL(9,$C$7:$C$531)*60</f>
        <v>300</v>
      </c>
      <c r="D4" s="22">
        <f>SUBTOTAL(9,$D$7:$D$531)</f>
        <v>270</v>
      </c>
      <c r="E4" s="40">
        <f>SUM(C4:D4)</f>
        <v>570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26</v>
      </c>
      <c r="D6" s="21" t="s">
        <v>17</v>
      </c>
      <c r="E6" s="19" t="s">
        <v>27</v>
      </c>
      <c r="F6" s="19" t="s">
        <v>13</v>
      </c>
      <c r="G6" s="19" t="s">
        <v>28</v>
      </c>
    </row>
    <row r="7" spans="1:15" x14ac:dyDescent="0.25">
      <c r="A7" s="14">
        <f>IF(ISBLANK(B7),"",_xlfn.ISOWEEKNUM('Journal de travail'!$B7))</f>
        <v>8</v>
      </c>
      <c r="B7" s="42">
        <v>45344</v>
      </c>
      <c r="C7" s="43"/>
      <c r="D7" s="44"/>
      <c r="E7" s="45" t="s">
        <v>21</v>
      </c>
      <c r="F7" s="36" t="s">
        <v>23</v>
      </c>
      <c r="G7" s="54"/>
    </row>
    <row r="8" spans="1:15" x14ac:dyDescent="0.25">
      <c r="A8" s="8">
        <f>IF(ISBLANK(B8),"",_xlfn.ISOWEEKNUM('Journal de travail'!$B8))</f>
        <v>15</v>
      </c>
      <c r="B8" s="46">
        <v>45755</v>
      </c>
      <c r="C8" s="47"/>
      <c r="D8" s="48">
        <v>20</v>
      </c>
      <c r="E8" s="49" t="s">
        <v>7</v>
      </c>
      <c r="F8" s="36" t="s">
        <v>30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15</v>
      </c>
      <c r="B9" s="50">
        <v>45755</v>
      </c>
      <c r="C9" s="51"/>
      <c r="D9" s="52">
        <v>40</v>
      </c>
      <c r="E9" s="53" t="s">
        <v>6</v>
      </c>
      <c r="F9" s="36" t="s">
        <v>31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15</v>
      </c>
      <c r="B10" s="46">
        <v>45755</v>
      </c>
      <c r="C10" s="47"/>
      <c r="D10" s="48">
        <v>30</v>
      </c>
      <c r="E10" s="49" t="s">
        <v>4</v>
      </c>
      <c r="F10" s="36" t="s">
        <v>32</v>
      </c>
      <c r="G10" s="55"/>
      <c r="M10" t="s">
        <v>5</v>
      </c>
      <c r="N10">
        <v>3</v>
      </c>
      <c r="O10">
        <v>10</v>
      </c>
    </row>
    <row r="11" spans="1:15" x14ac:dyDescent="0.25">
      <c r="A11" s="16" t="str">
        <f>IF(ISBLANK(B11),"",_xlfn.ISOWEEKNUM('Journal de travail'!$B11))</f>
        <v/>
      </c>
      <c r="B11" s="50"/>
      <c r="C11" s="51"/>
      <c r="D11" s="52"/>
      <c r="E11" s="53"/>
      <c r="F11" s="36"/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15</v>
      </c>
      <c r="B12" s="46">
        <v>45756</v>
      </c>
      <c r="C12" s="47">
        <v>1</v>
      </c>
      <c r="D12" s="48"/>
      <c r="E12" s="49" t="s">
        <v>22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15</v>
      </c>
      <c r="B13" s="50">
        <v>45756</v>
      </c>
      <c r="C13" s="51"/>
      <c r="D13" s="52">
        <v>50</v>
      </c>
      <c r="E13" s="53" t="s">
        <v>4</v>
      </c>
      <c r="F13" s="36" t="s">
        <v>34</v>
      </c>
      <c r="G13" s="56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6"/>
      <c r="C14" s="47"/>
      <c r="D14" s="48"/>
      <c r="E14" s="49"/>
      <c r="F14" s="36"/>
      <c r="G14" s="55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18</v>
      </c>
      <c r="B15" s="50">
        <v>45776</v>
      </c>
      <c r="C15" s="51"/>
      <c r="D15" s="52">
        <v>30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18</v>
      </c>
      <c r="B16" s="46">
        <v>45776</v>
      </c>
      <c r="C16" s="47"/>
      <c r="D16" s="48">
        <v>25</v>
      </c>
      <c r="E16" s="49" t="s">
        <v>4</v>
      </c>
      <c r="F16" s="36" t="s">
        <v>36</v>
      </c>
      <c r="G16" s="55"/>
      <c r="O16">
        <v>40</v>
      </c>
    </row>
    <row r="17" spans="1:15" x14ac:dyDescent="0.25">
      <c r="A17" s="16" t="str">
        <f>IF(ISBLANK(B17),"",_xlfn.ISOWEEKNUM('Journal de travail'!$B17))</f>
        <v/>
      </c>
      <c r="B17" s="50"/>
      <c r="C17" s="51"/>
      <c r="D17" s="52"/>
      <c r="E17" s="53"/>
      <c r="F17" s="36"/>
      <c r="G17" s="56"/>
      <c r="O17">
        <v>45</v>
      </c>
    </row>
    <row r="18" spans="1:15" x14ac:dyDescent="0.25">
      <c r="A18" s="8">
        <f>IF(ISBLANK(B18),"",_xlfn.ISOWEEKNUM('Journal de travail'!$B18))</f>
        <v>18</v>
      </c>
      <c r="B18" s="46">
        <v>45777</v>
      </c>
      <c r="C18" s="47"/>
      <c r="D18" s="48">
        <v>20</v>
      </c>
      <c r="E18" s="49" t="s">
        <v>4</v>
      </c>
      <c r="F18" s="36" t="s">
        <v>37</v>
      </c>
      <c r="G18" s="55"/>
      <c r="O18">
        <v>50</v>
      </c>
    </row>
    <row r="19" spans="1:15" x14ac:dyDescent="0.25">
      <c r="A19" s="16">
        <f>IF(ISBLANK(B19),"",_xlfn.ISOWEEKNUM('Journal de travail'!$B19))</f>
        <v>18</v>
      </c>
      <c r="B19" s="50">
        <v>45777</v>
      </c>
      <c r="C19" s="51">
        <v>2</v>
      </c>
      <c r="D19" s="52">
        <v>40</v>
      </c>
      <c r="E19" s="53" t="s">
        <v>4</v>
      </c>
      <c r="F19" s="36" t="s">
        <v>38</v>
      </c>
      <c r="G19" s="56"/>
      <c r="O19">
        <v>55</v>
      </c>
    </row>
    <row r="20" spans="1:15" x14ac:dyDescent="0.25">
      <c r="A20" s="8" t="str">
        <f>IF(ISBLANK(B20),"",_xlfn.ISOWEEKNUM('Journal de travail'!$B20))</f>
        <v/>
      </c>
      <c r="B20" s="46"/>
      <c r="C20" s="47"/>
      <c r="D20" s="48"/>
      <c r="E20" s="49"/>
      <c r="F20" s="36"/>
      <c r="G20" s="55"/>
    </row>
    <row r="21" spans="1:15" x14ac:dyDescent="0.25">
      <c r="A21" s="16">
        <f>IF(ISBLANK(B21),"",_xlfn.ISOWEEKNUM('Journal de travail'!$B21))</f>
        <v>19</v>
      </c>
      <c r="B21" s="50">
        <v>45783</v>
      </c>
      <c r="C21" s="51">
        <v>2</v>
      </c>
      <c r="D21" s="52">
        <v>15</v>
      </c>
      <c r="E21" s="53" t="s">
        <v>4</v>
      </c>
      <c r="F21" s="36" t="s">
        <v>39</v>
      </c>
      <c r="G21" s="56"/>
    </row>
    <row r="22" spans="1:15" x14ac:dyDescent="0.25">
      <c r="A22" s="8" t="str">
        <f>IF(ISBLANK(B22),"",_xlfn.ISOWEEKNUM('Journal de travail'!$B22))</f>
        <v/>
      </c>
      <c r="B22" s="46"/>
      <c r="C22" s="47"/>
      <c r="D22" s="48"/>
      <c r="E22" s="49"/>
      <c r="F22" s="36"/>
      <c r="G22" s="55"/>
    </row>
    <row r="23" spans="1:15" x14ac:dyDescent="0.25">
      <c r="A23" s="16" t="str">
        <f>IF(ISBLANK(B23),"",_xlfn.ISOWEEKNUM('Journal de travail'!$B23))</f>
        <v/>
      </c>
      <c r="B23" s="50"/>
      <c r="C23" s="51"/>
      <c r="D23" s="52"/>
      <c r="E23" s="53"/>
      <c r="F23" s="36"/>
      <c r="G23" s="56"/>
    </row>
    <row r="24" spans="1:15" x14ac:dyDescent="0.25">
      <c r="A24" s="8" t="str">
        <f>IF(ISBLANK(B24),"",_xlfn.ISOWEEKNUM('Journal de travail'!$B24))</f>
        <v/>
      </c>
      <c r="B24" s="46"/>
      <c r="C24" s="47"/>
      <c r="D24" s="48"/>
      <c r="E24" s="49"/>
      <c r="F24" s="36">
        <v>135</v>
      </c>
      <c r="G24" s="55"/>
    </row>
    <row r="25" spans="1:15" x14ac:dyDescent="0.25">
      <c r="A25" s="16" t="str">
        <f>IF(ISBLANK(B25),"",_xlfn.ISOWEEKNUM('Journal de travail'!$B25))</f>
        <v/>
      </c>
      <c r="B25" s="50"/>
      <c r="C25" s="51"/>
      <c r="D25" s="52"/>
      <c r="E25" s="53"/>
      <c r="F25" s="36"/>
      <c r="G25" s="56"/>
    </row>
    <row r="26" spans="1:15" x14ac:dyDescent="0.25">
      <c r="A26" s="8" t="str">
        <f>IF(ISBLANK(B26),"",_xlfn.ISOWEEKNUM('Journal de travail'!$B26))</f>
        <v/>
      </c>
      <c r="B26" s="46"/>
      <c r="C26" s="47"/>
      <c r="D26" s="48"/>
      <c r="E26" s="49"/>
      <c r="F26" s="36"/>
      <c r="G26" s="55"/>
    </row>
    <row r="27" spans="1:15" x14ac:dyDescent="0.25">
      <c r="A27" s="16" t="str">
        <f>IF(ISBLANK(B27),"",_xlfn.ISOWEEKNUM('Journal de travail'!$B27))</f>
        <v/>
      </c>
      <c r="B27" s="50"/>
      <c r="C27" s="51"/>
      <c r="D27" s="52"/>
      <c r="E27" s="53"/>
      <c r="F27" s="36"/>
      <c r="G27" s="56"/>
    </row>
    <row r="28" spans="1:15" x14ac:dyDescent="0.25">
      <c r="A28" s="8" t="str">
        <f>IF(ISBLANK(B28),"",_xlfn.ISOWEEKNUM('Journal de travail'!$B28))</f>
        <v/>
      </c>
      <c r="B28" s="46"/>
      <c r="C28" s="47"/>
      <c r="D28" s="48"/>
      <c r="E28" s="49"/>
      <c r="F28" s="35"/>
      <c r="G28" s="55"/>
    </row>
    <row r="29" spans="1:15" x14ac:dyDescent="0.25">
      <c r="A29" s="16" t="str">
        <f>IF(ISBLANK(B29),"",_xlfn.ISOWEEKNUM('Journal de travail'!$B29))</f>
        <v/>
      </c>
      <c r="B29" s="50"/>
      <c r="C29" s="51"/>
      <c r="D29" s="52"/>
      <c r="E29" s="53"/>
      <c r="F29" s="35"/>
      <c r="G29" s="56"/>
    </row>
    <row r="30" spans="1:15" x14ac:dyDescent="0.25">
      <c r="A30" s="8" t="str">
        <f>IF(ISBLANK(B30),"",_xlfn.ISOWEEKNUM('Journal de travail'!$B30))</f>
        <v/>
      </c>
      <c r="B30" s="46"/>
      <c r="C30" s="47"/>
      <c r="D30" s="48"/>
      <c r="E30" s="49"/>
      <c r="F30" s="36"/>
      <c r="G30" s="55"/>
    </row>
    <row r="31" spans="1:15" x14ac:dyDescent="0.25">
      <c r="A31" s="16" t="str">
        <f>IF(ISBLANK(B31),"",_xlfn.ISOWEEKNUM('Journal de travail'!$B31))</f>
        <v/>
      </c>
      <c r="B31" s="50"/>
      <c r="C31" s="51"/>
      <c r="D31" s="52"/>
      <c r="E31" s="53"/>
      <c r="F31" s="35"/>
      <c r="G31" s="56"/>
    </row>
    <row r="32" spans="1:15" x14ac:dyDescent="0.25">
      <c r="A32" s="8" t="str">
        <f>IF(ISBLANK(B32),"",_xlfn.ISOWEEKNUM('Journal de travail'!$B32))</f>
        <v/>
      </c>
      <c r="B32" s="46"/>
      <c r="C32" s="47"/>
      <c r="D32" s="48"/>
      <c r="E32" s="49"/>
      <c r="F32" s="36"/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52"/>
      <c r="E33" s="53"/>
      <c r="F33" s="35"/>
      <c r="G33" s="56"/>
    </row>
    <row r="34" spans="1:7" x14ac:dyDescent="0.25">
      <c r="A34" s="8" t="str">
        <f>IF(ISBLANK(B34),"",_xlfn.ISOWEEKNUM('Journal de travail'!$B34))</f>
        <v/>
      </c>
      <c r="B34" s="46"/>
      <c r="C34" s="47"/>
      <c r="D34" s="48"/>
      <c r="E34" s="49"/>
      <c r="F34" s="35"/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240</v>
      </c>
      <c r="B5">
        <f>SUMIF('Journal de travail'!$E$7:$E$532,Analyse!C5,'Journal de travail'!$D$7:$D$532)</f>
        <v>210</v>
      </c>
      <c r="C5" s="41" t="str">
        <f>'Journal de travail'!M9</f>
        <v>Développement</v>
      </c>
      <c r="D5" s="33">
        <f t="shared" ref="D5:D11" si="0">(A5+B5)/1440</f>
        <v>0.3125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40</v>
      </c>
      <c r="C7" s="27" t="str">
        <f>'Journal de travail'!M11</f>
        <v>Documentation</v>
      </c>
      <c r="D7" s="33">
        <f t="shared" si="0"/>
        <v>2.7777777777777776E-2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20</v>
      </c>
      <c r="C8" s="28" t="str">
        <f>'Journal de travail'!M12</f>
        <v>Meeting</v>
      </c>
      <c r="D8" s="33">
        <f t="shared" si="0"/>
        <v>1.3888888888888888E-2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0</v>
      </c>
      <c r="C10" s="37" t="str">
        <f>'Journal de travail'!M14</f>
        <v>Design</v>
      </c>
      <c r="D10" s="33">
        <f t="shared" si="0"/>
        <v>0</v>
      </c>
    </row>
    <row r="11" spans="1:4" x14ac:dyDescent="0.3">
      <c r="A11">
        <f>SUMIF('Journal de travail'!$E$7:$E$532,Analyse!C11,'Journal de travail'!$C$7:$C$532)*60</f>
        <v>60</v>
      </c>
      <c r="B11">
        <f>SUMIF('Journal de travail'!$E$7:$E$532,Analyse!C11,'Journal de travail'!$D$7:$D$532)</f>
        <v>0</v>
      </c>
      <c r="C11" s="39" t="str">
        <f>'Journal de travail'!M15</f>
        <v>Autre</v>
      </c>
      <c r="D11" s="33">
        <f t="shared" si="0"/>
        <v>4.1666666666666664E-2</v>
      </c>
    </row>
    <row r="12" spans="1:4" x14ac:dyDescent="0.3">
      <c r="C12" s="23" t="s">
        <v>20</v>
      </c>
      <c r="D12" s="34">
        <f>SUM(D4:D11)</f>
        <v>0.39583333333333337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Thomas Moreira</cp:lastModifiedBy>
  <cp:revision/>
  <dcterms:created xsi:type="dcterms:W3CDTF">2023-11-21T20:00:34Z</dcterms:created>
  <dcterms:modified xsi:type="dcterms:W3CDTF">2025-05-06T15:11:45Z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