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51oro\Documents\GitHub\P_WEB295\Journaux\"/>
    </mc:Choice>
  </mc:AlternateContent>
  <xr:revisionPtr revIDLastSave="0" documentId="13_ncr:1_{4C79F6B5-87C5-4481-9DF8-548B7DE500AD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<sst xmlns="http://schemas.openxmlformats.org/spreadsheetml/2006/main" count="77" uniqueCount="53">
  <si>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</si>
  <si>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</si>
  <si>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</si>
  <si>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</si>
  <si>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</si>
  <si>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</si>
  <si>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</si>
  <si>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</si>
  <si>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</si>
  <si>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</si>
  <si>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</si>
  <si>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</si>
  <si>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</si>
  <si>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</si>
  <si>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</si>
  <si>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</si>
  <si>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</si>
  <si>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</si>
  <si>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</si>
  <si>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</si>
  <si>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</si>
  <si>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</si>
  <si>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</si>
  <si>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</si>
  <si>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18.03.2024  au 27.05.2024</t>
  </si>
  <si>
    <t>P_App - 335 - Passion Lecture</t>
  </si>
  <si>
    <t>heure</t>
  </si>
  <si>
    <t>Activité</t>
  </si>
  <si>
    <t>Remarque / problème</t>
  </si>
  <si>
    <t>Moreira Thomas</t>
  </si>
  <si>
    <t>Parler avec le groupe pour preparer le projet</t>
  </si>
  <si>
    <t>Github project réaliser</t>
  </si>
  <si>
    <t>Commencer le frontend</t>
  </si>
  <si>
    <t>Impossible de charger le frontend, doit faire les branches, le docker</t>
  </si>
  <si>
    <t>Commencer la page UserView</t>
  </si>
  <si>
    <t>Connecter le frontend et backend</t>
  </si>
  <si>
    <t>Fait les images, et la page userView</t>
  </si>
  <si>
    <t>Mit les images</t>
  </si>
  <si>
    <t>Fait le Css de la page d'acceuil</t>
  </si>
  <si>
    <t>Continuer le Css du site</t>
  </si>
  <si>
    <t>regler les problemes d'affichage</t>
  </si>
  <si>
    <t>Refait certains vue et presque fini le frontend</t>
  </si>
  <si>
    <t>Page de modifications en cours</t>
  </si>
  <si>
    <t>Page de modifications fini</t>
  </si>
  <si>
    <t>Finitions de Css, mettre ce qu'il faut en scoped</t>
  </si>
  <si>
    <t>Reçu des notes</t>
  </si>
  <si>
    <t>Derniere touche de Css AddBook, Register, Login</t>
  </si>
  <si>
    <t>Fixe de problemes dans BookView</t>
  </si>
  <si>
    <t>Commencer le rapport</t>
  </si>
  <si>
    <t>Continuer le rapport</t>
  </si>
  <si>
    <t>Présentation du projet au prof</t>
  </si>
  <si>
    <t>Finit le rapport</t>
  </si>
  <si>
    <t>Travailler sur d'autres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</si>
</sst>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0.81944444444444442</c:v>
                </c:pt>
                <c:pt idx="2">
                  <c:v>0</c:v>
                </c:pt>
                <c:pt idx="3">
                  <c:v>0.1736111111111111</c:v>
                </c:pt>
                <c:pt idx="4">
                  <c:v>2.7777777777777776E-2</c:v>
                </c:pt>
                <c:pt idx="5">
                  <c:v>1.0416666666666666E-2</c:v>
                </c:pt>
                <c:pt idx="6">
                  <c:v>0</c:v>
                </c:pt>
                <c:pt idx="7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28" activePane="bottomLeft" state="frozen"/>
      <selection pane="bottomLeft" activeCell="D42" sqref="D42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29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1 jours 2 heurs 44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1140</v>
      </c>
      <c r="D4" s="22">
        <f>SUBTOTAL(9,$D$7:$D$531)</f>
        <v>465</v>
      </c>
      <c r="E4" s="40">
        <f>SUM(C4:D4)</f>
        <v>1605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8</v>
      </c>
      <c r="B7" s="42">
        <v>45344</v>
      </c>
      <c r="C7" s="43"/>
      <c r="D7" s="44"/>
      <c r="E7" s="45" t="s">
        <v>21</v>
      </c>
      <c r="F7" s="36" t="s">
        <v>23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/>
      <c r="D8" s="48">
        <v>20</v>
      </c>
      <c r="E8" s="49" t="s">
        <v>7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15</v>
      </c>
      <c r="B9" s="50">
        <v>45755</v>
      </c>
      <c r="C9" s="51"/>
      <c r="D9" s="52">
        <v>40</v>
      </c>
      <c r="E9" s="53" t="s">
        <v>6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45755</v>
      </c>
      <c r="C10" s="47"/>
      <c r="D10" s="48">
        <v>30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45756</v>
      </c>
      <c r="C12" s="47">
        <v>1</v>
      </c>
      <c r="D12" s="48"/>
      <c r="E12" s="49" t="s">
        <v>22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15</v>
      </c>
      <c r="B13" s="50">
        <v>45756</v>
      </c>
      <c r="C13" s="51"/>
      <c r="D13" s="52">
        <v>50</v>
      </c>
      <c r="E13" s="53" t="s">
        <v>4</v>
      </c>
      <c r="F13" s="36" t="s">
        <v>34</v>
      </c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18</v>
      </c>
      <c r="B15" s="50">
        <v>45776</v>
      </c>
      <c r="C15" s="51"/>
      <c r="D15" s="52">
        <v>30</v>
      </c>
      <c r="E15" s="53" t="s">
        <v>4</v>
      </c>
      <c r="F15" s="36" t="s">
        <v>35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46">
        <v>45776</v>
      </c>
      <c r="C16" s="47"/>
      <c r="D16" s="48">
        <v>25</v>
      </c>
      <c r="E16" s="49" t="s">
        <v>4</v>
      </c>
      <c r="F16" s="36" t="s">
        <v>36</v>
      </c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>
        <f>IF(ISBLANK(B18),"",_xlfn.ISOWEEKNUM('Journal de travail'!$B18))</f>
        <v>18</v>
      </c>
      <c r="B18" s="46">
        <v>45777</v>
      </c>
      <c r="C18" s="47"/>
      <c r="D18" s="48">
        <v>20</v>
      </c>
      <c r="E18" s="49" t="s">
        <v>4</v>
      </c>
      <c r="F18" s="36" t="s">
        <v>37</v>
      </c>
      <c r="G18" s="55"/>
      <c r="O18">
        <v>50</v>
      </c>
    </row>
    <row r="19" spans="1:15" x14ac:dyDescent="0.25">
      <c r="A19" s="16">
        <f>IF(ISBLANK(B19),"",_xlfn.ISOWEEKNUM('Journal de travail'!$B19))</f>
        <v>18</v>
      </c>
      <c r="B19" s="50">
        <v>45777</v>
      </c>
      <c r="C19" s="51">
        <v>2</v>
      </c>
      <c r="D19" s="52">
        <v>40</v>
      </c>
      <c r="E19" s="53" t="s">
        <v>4</v>
      </c>
      <c r="F19" s="36" t="s">
        <v>38</v>
      </c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>
        <f>IF(ISBLANK(B21),"",_xlfn.ISOWEEKNUM('Journal de travail'!$B21))</f>
        <v>19</v>
      </c>
      <c r="B21" s="50">
        <v>45783</v>
      </c>
      <c r="C21" s="51">
        <v>2</v>
      </c>
      <c r="D21" s="52">
        <v>15</v>
      </c>
      <c r="E21" s="53" t="s">
        <v>4</v>
      </c>
      <c r="F21" s="36" t="s">
        <v>39</v>
      </c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>
        <f>IF(ISBLANK(B23),"",_xlfn.ISOWEEKNUM('Journal de travail'!$B23))</f>
        <v>19</v>
      </c>
      <c r="B23" s="50">
        <v>45784</v>
      </c>
      <c r="C23" s="51">
        <v>2</v>
      </c>
      <c r="D23" s="52"/>
      <c r="E23" s="53" t="s">
        <v>4</v>
      </c>
      <c r="F23" s="36" t="s">
        <v>40</v>
      </c>
      <c r="G23" s="56"/>
    </row>
    <row r="24" spans="1:15" x14ac:dyDescent="0.25">
      <c r="A24" s="8">
        <f>IF(ISBLANK(B24),"",_xlfn.ISOWEEKNUM('Journal de travail'!$B24))</f>
        <v>19</v>
      </c>
      <c r="B24" s="46">
        <v>45784</v>
      </c>
      <c r="C24" s="47">
        <v>1</v>
      </c>
      <c r="D24" s="48"/>
      <c r="E24" s="49" t="s">
        <v>4</v>
      </c>
      <c r="F24" s="36" t="s">
        <v>41</v>
      </c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>
        <f>IF(ISBLANK(B26),"",_xlfn.ISOWEEKNUM('Journal de travail'!$B26))</f>
        <v>20</v>
      </c>
      <c r="B26" s="46">
        <v>45790</v>
      </c>
      <c r="C26" s="47">
        <v>3</v>
      </c>
      <c r="D26" s="48">
        <v>45</v>
      </c>
      <c r="E26" s="49" t="s">
        <v>4</v>
      </c>
      <c r="F26" s="36" t="s">
        <v>42</v>
      </c>
      <c r="G26" s="55"/>
    </row>
    <row r="27" spans="1:15" x14ac:dyDescent="0.25">
      <c r="A27" s="16">
        <f>IF(ISBLANK(B27),"",_xlfn.ISOWEEKNUM('Journal de travail'!$B27))</f>
        <v>21</v>
      </c>
      <c r="B27" s="50">
        <v>45797</v>
      </c>
      <c r="C27" s="51"/>
      <c r="D27" s="52">
        <v>20</v>
      </c>
      <c r="E27" s="53" t="s">
        <v>7</v>
      </c>
      <c r="F27" s="36" t="s">
        <v>45</v>
      </c>
      <c r="G27" s="56"/>
    </row>
    <row r="28" spans="1:15" x14ac:dyDescent="0.25">
      <c r="A28" s="8">
        <f>IF(ISBLANK(B28),"",_xlfn.ISOWEEKNUM('Journal de travail'!$B28))</f>
        <v>21</v>
      </c>
      <c r="B28" s="46">
        <v>45797</v>
      </c>
      <c r="C28" s="47">
        <v>2</v>
      </c>
      <c r="D28" s="48">
        <v>10</v>
      </c>
      <c r="E28" s="49" t="s">
        <v>4</v>
      </c>
      <c r="F28" s="35" t="s">
        <v>43</v>
      </c>
      <c r="G28" s="55"/>
    </row>
    <row r="29" spans="1:15" x14ac:dyDescent="0.25">
      <c r="A29" s="16">
        <f>IF(ISBLANK(B29),"",_xlfn.ISOWEEKNUM('Journal de travail'!$B29))</f>
        <v>21</v>
      </c>
      <c r="B29" s="50">
        <v>45797</v>
      </c>
      <c r="C29" s="51">
        <v>1</v>
      </c>
      <c r="D29" s="52">
        <v>15</v>
      </c>
      <c r="E29" s="53" t="s">
        <v>4</v>
      </c>
      <c r="F29" s="35" t="s">
        <v>44</v>
      </c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>
        <f>IF(ISBLANK(B31),"",_xlfn.ISOWEEKNUM('Journal de travail'!$B31))</f>
        <v>21</v>
      </c>
      <c r="B31" s="50">
        <v>45798</v>
      </c>
      <c r="C31" s="51">
        <v>1</v>
      </c>
      <c r="D31" s="52">
        <v>30</v>
      </c>
      <c r="E31" s="53" t="s">
        <v>4</v>
      </c>
      <c r="F31" s="35" t="s">
        <v>46</v>
      </c>
      <c r="G31" s="56"/>
    </row>
    <row r="32" spans="1:15" x14ac:dyDescent="0.25">
      <c r="A32" s="8">
        <f>IF(ISBLANK(B32),"",_xlfn.ISOWEEKNUM('Journal de travail'!$B32))</f>
        <v>21</v>
      </c>
      <c r="B32" s="46">
        <v>45798</v>
      </c>
      <c r="C32" s="47"/>
      <c r="D32" s="48">
        <v>30</v>
      </c>
      <c r="E32" s="49" t="s">
        <v>4</v>
      </c>
      <c r="F32" s="36" t="s">
        <v>47</v>
      </c>
      <c r="G32" s="55"/>
    </row>
    <row r="33" spans="1:7" x14ac:dyDescent="0.25">
      <c r="A33" s="16">
        <f>IF(ISBLANK(B33),"",_xlfn.ISOWEEKNUM('Journal de travail'!$B33))</f>
        <v>21</v>
      </c>
      <c r="B33" s="50">
        <v>45798</v>
      </c>
      <c r="C33" s="51">
        <v>1</v>
      </c>
      <c r="D33" s="52"/>
      <c r="E33" s="53" t="s">
        <v>6</v>
      </c>
      <c r="F33" s="35" t="s">
        <v>48</v>
      </c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>
        <f>IF(ISBLANK(B35),"",_xlfn.ISOWEEKNUM('Journal de travail'!$B35))</f>
        <v>22</v>
      </c>
      <c r="B35" s="50">
        <v>45804</v>
      </c>
      <c r="C35" s="51">
        <v>1</v>
      </c>
      <c r="D35" s="52">
        <v>30</v>
      </c>
      <c r="E35" s="53" t="s">
        <v>6</v>
      </c>
      <c r="F35" s="36" t="s">
        <v>49</v>
      </c>
      <c r="G35" s="56"/>
    </row>
    <row r="36" spans="1:7" x14ac:dyDescent="0.25">
      <c r="A36" s="8">
        <f>IF(ISBLANK(B36),"",_xlfn.ISOWEEKNUM('Journal de travail'!$B36))</f>
        <v>22</v>
      </c>
      <c r="B36" s="46">
        <v>45804</v>
      </c>
      <c r="C36" s="47"/>
      <c r="D36" s="48">
        <v>15</v>
      </c>
      <c r="E36" s="49" t="s">
        <v>8</v>
      </c>
      <c r="F36" s="35" t="s">
        <v>50</v>
      </c>
      <c r="G36" s="55"/>
    </row>
    <row r="37" spans="1:7" x14ac:dyDescent="0.25">
      <c r="A37" s="16">
        <f>IF(ISBLANK(B37),"",_xlfn.ISOWEEKNUM('Journal de travail'!$B37))</f>
        <v>22</v>
      </c>
      <c r="B37" s="50">
        <v>45804</v>
      </c>
      <c r="C37" s="51">
        <v>1</v>
      </c>
      <c r="D37" s="52">
        <v>0</v>
      </c>
      <c r="E37" s="53" t="s">
        <v>6</v>
      </c>
      <c r="F37" s="35" t="s">
        <v>51</v>
      </c>
      <c r="G37" s="56"/>
    </row>
    <row r="38" spans="1:7" x14ac:dyDescent="0.25">
      <c r="A38" s="8">
        <f>IF(ISBLANK(B38),"",_xlfn.ISOWEEKNUM('Journal de travail'!$B38))</f>
        <v>22</v>
      </c>
      <c r="B38" s="46">
        <v>45804</v>
      </c>
      <c r="C38" s="47">
        <v>1</v>
      </c>
      <c r="D38" s="48">
        <v>0</v>
      </c>
      <c r="E38" s="49" t="s">
        <v>22</v>
      </c>
      <c r="F38" s="35" t="s">
        <v>52</v>
      </c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840</v>
      </c>
      <c r="B5">
        <f>SUMIF('Journal de travail'!$E$7:$E$532,Analyse!C5,'Journal de travail'!$D$7:$D$532)</f>
        <v>340</v>
      </c>
      <c r="C5" s="41" t="str">
        <f>'Journal de travail'!M9</f>
        <v>Développement</v>
      </c>
      <c r="D5" s="33">
        <f t="shared" ref="D5:D11" si="0">(A5+B5)/1440</f>
        <v>0.81944444444444442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180</v>
      </c>
      <c r="B7">
        <f>SUMIF('Journal de travail'!$E$7:$E$532,Analyse!C7,'Journal de travail'!$D$7:$D$532)</f>
        <v>70</v>
      </c>
      <c r="C7" s="27" t="str">
        <f>'Journal de travail'!M11</f>
        <v>Documentation</v>
      </c>
      <c r="D7" s="33">
        <f t="shared" si="0"/>
        <v>0.1736111111111111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40</v>
      </c>
      <c r="C8" s="28" t="str">
        <f>'Journal de travail'!M12</f>
        <v>Meeting</v>
      </c>
      <c r="D8" s="33">
        <f t="shared" si="0"/>
        <v>2.7777777777777776E-2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15</v>
      </c>
      <c r="C9" s="31" t="str">
        <f>'Journal de travail'!M13</f>
        <v>Présentation</v>
      </c>
      <c r="D9" s="33">
        <f t="shared" si="0"/>
        <v>1.0416666666666666E-2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120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8.3333333333333329E-2</v>
      </c>
    </row>
    <row r="12" spans="1:4" x14ac:dyDescent="0.3">
      <c r="C12" s="23" t="s">
        <v>20</v>
      </c>
      <c r="D12" s="34">
        <f>SUM(D4:D11)</f>
        <v>1.1145833333333333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Moreira</cp:lastModifiedBy>
  <cp:revision/>
  <dcterms:created xsi:type="dcterms:W3CDTF">2023-11-21T20:00:34Z</dcterms:created>
  <dcterms:modified xsi:type="dcterms:W3CDTF">2025-05-27T15:09:37Z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