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2.1" sheetId="1" state="visible" r:id="rId2"/>
    <sheet name="Q2.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<sst xmlns="http://schemas.openxmlformats.org/spreadsheetml/2006/main" count="133" uniqueCount="24">
  <si>
    <t xml:space="preserve">Assets</t>
  </si>
  <si>
    <t xml:space="preserve">Failures</t>
  </si>
  <si>
    <t xml:space="preserve">Down 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</si>
  <si>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</si>
  <si>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</si>
  <si>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</si>
  <si>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</si>
  <si>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</si>
  <si>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</si>
  <si>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</si>
  <si>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</si>
  <si>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</si>
  <si>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</si>
  <si>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Pareto 80/20</t>
  </si>
  <si>
    <t xml:space="preserve">Frequency</t>
  </si>
  <si>
    <t xml:space="preserve">Cumulative frequency</t>
  </si>
  <si>
    <t xml:space="preserve">Points weighted</t>
  </si>
  <si>
    <t xml:space="preserve">Points limited</t>
  </si>
  <si>
    <t xml:space="preserve">Total=</t>
  </si>
  <si>
    <t xml:space="preserve">MDT</t>
  </si>
  <si>
    <t xml:space="preserve">Weighted combination : 3, 4, 2</t>
  </si>
  <si>
    <t xml:space="preserve">50 % threshold to the nearest :</t>
  </si>
  <si>
    <t xml:space="preserve">Points weighted : A9, A10, A7, A4</t>
  </si>
  <si>
    <t xml:space="preserve">Points limited : A9, A4, A7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</si>
</sst>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'Q2.1'!$E$16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'Q2.1'!$B$17:$B$26</c:f>
              <c:strCache>
                <c:ptCount val="10"/>
                <c:pt idx="0">
                  <c:v>A6</c:v>
                </c:pt>
                <c:pt idx="1">
                  <c:v>A1</c:v>
                </c:pt>
                <c:pt idx="2">
                  <c:v>A9</c:v>
                </c:pt>
                <c:pt idx="3">
                  <c:v>A10</c:v>
                </c:pt>
                <c:pt idx="4">
                  <c:v>A7</c:v>
                </c:pt>
                <c:pt idx="5">
                  <c:v>A3</c:v>
                </c:pt>
                <c:pt idx="6">
                  <c:v>A2</c:v>
                </c:pt>
                <c:pt idx="7">
                  <c:v>A5</c:v>
                </c:pt>
                <c:pt idx="8">
                  <c:v>A4</c:v>
                </c:pt>
                <c:pt idx="9">
                  <c:v>A8</c:v>
                </c:pt>
              </c:strCache>
            </c:strRef>
          </c:cat>
          <c:val>
            <c:numRef>
              <c:f>'Q2.1'!$E$17:$E$26</c:f>
              <c:numCache>
                <c:formatCode>General</c:formatCode>
                <c:ptCount val="10"/>
                <c:pt idx="0">
                  <c:v>0.228105906313646</c:v>
                </c:pt>
                <c:pt idx="1">
                  <c:v>0.393075356415479</c:v>
                </c:pt>
                <c:pt idx="2">
                  <c:v>0.529531568228106</c:v>
                </c:pt>
                <c:pt idx="3">
                  <c:v>0.635437881873727</c:v>
                </c:pt>
                <c:pt idx="4">
                  <c:v>0.729124236252546</c:v>
                </c:pt>
                <c:pt idx="5">
                  <c:v>0.812627291242363</c:v>
                </c:pt>
                <c:pt idx="6">
                  <c:v>0.890020366598778</c:v>
                </c:pt>
                <c:pt idx="7">
                  <c:v>0.947046843177189</c:v>
                </c:pt>
                <c:pt idx="8">
                  <c:v>0.975560081466395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91617785"/>
        <c:axId val="53575460"/>
      </c:barChart>
      <c:catAx>
        <c:axId val="916177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575460"/>
        <c:crosses val="autoZero"/>
        <c:auto val="1"/>
        <c:lblAlgn val="ctr"/>
        <c:lblOffset val="100"/>
      </c:catAx>
      <c:valAx>
        <c:axId val="535754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61778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'Q2.1'!$E$30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'Q2.1'!$B$31:$B$40</c:f>
              <c:strCache>
                <c:ptCount val="10"/>
                <c:pt idx="0">
                  <c:v>A4</c:v>
                </c:pt>
                <c:pt idx="1">
                  <c:v>A8</c:v>
                </c:pt>
                <c:pt idx="2">
                  <c:v>A9</c:v>
                </c:pt>
                <c:pt idx="3">
                  <c:v>A7</c:v>
                </c:pt>
                <c:pt idx="4">
                  <c:v>A10</c:v>
                </c:pt>
                <c:pt idx="5">
                  <c:v>A3</c:v>
                </c:pt>
                <c:pt idx="6">
                  <c:v>A2</c:v>
                </c:pt>
                <c:pt idx="7">
                  <c:v>A1</c:v>
                </c:pt>
                <c:pt idx="8">
                  <c:v>A5</c:v>
                </c:pt>
                <c:pt idx="9">
                  <c:v>A6</c:v>
                </c:pt>
              </c:strCache>
            </c:strRef>
          </c:cat>
          <c:val>
            <c:numRef>
              <c:f>'Q2.1'!$E$31:$E$40</c:f>
              <c:numCache>
                <c:formatCode>General</c:formatCode>
                <c:ptCount val="10"/>
                <c:pt idx="0">
                  <c:v>0.254841997961264</c:v>
                </c:pt>
                <c:pt idx="1">
                  <c:v>0.4502208630649</c:v>
                </c:pt>
                <c:pt idx="2">
                  <c:v>0.594631328576283</c:v>
                </c:pt>
                <c:pt idx="3">
                  <c:v>0.689772341148488</c:v>
                </c:pt>
                <c:pt idx="4">
                  <c:v>0.774719673802242</c:v>
                </c:pt>
                <c:pt idx="5">
                  <c:v>0.856269113149847</c:v>
                </c:pt>
                <c:pt idx="6">
                  <c:v>0.91743119266055</c:v>
                </c:pt>
                <c:pt idx="7">
                  <c:v>0.960924226979273</c:v>
                </c:pt>
                <c:pt idx="8">
                  <c:v>0.994903160040775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4593983"/>
        <c:axId val="31655013"/>
      </c:barChart>
      <c:catAx>
        <c:axId val="4593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655013"/>
        <c:crosses val="autoZero"/>
        <c:auto val="1"/>
        <c:lblAlgn val="ctr"/>
        <c:lblOffset val="100"/>
      </c:catAx>
      <c:valAx>
        <c:axId val="316550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398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'Q2.1'!$E$44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'Q2.1'!$B$45:$B$54</c:f>
              <c:strCache>
                <c:ptCount val="10"/>
                <c:pt idx="0">
                  <c:v>A9</c:v>
                </c:pt>
                <c:pt idx="1">
                  <c:v>A10</c:v>
                </c:pt>
                <c:pt idx="2">
                  <c:v>A7</c:v>
                </c:pt>
                <c:pt idx="3">
                  <c:v>A4</c:v>
                </c:pt>
                <c:pt idx="4">
                  <c:v>A1</c:v>
                </c:pt>
                <c:pt idx="5">
                  <c:v>A3</c:v>
                </c:pt>
                <c:pt idx="6">
                  <c:v>A8</c:v>
                </c:pt>
                <c:pt idx="7">
                  <c:v>A2</c:v>
                </c:pt>
                <c:pt idx="8">
                  <c:v>A5</c:v>
                </c:pt>
                <c:pt idx="9">
                  <c:v>A6</c:v>
                </c:pt>
              </c:strCache>
            </c:strRef>
          </c:cat>
          <c:val>
            <c:numRef>
              <c:f>'Q2.1'!$E$45:$E$54</c:f>
              <c:numCache>
                <c:formatCode>General</c:formatCode>
                <c:ptCount val="10"/>
                <c:pt idx="0">
                  <c:v>0.275698808129121</c:v>
                </c:pt>
                <c:pt idx="1">
                  <c:v>0.401566569522574</c:v>
                </c:pt>
                <c:pt idx="2">
                  <c:v>0.52627247465701</c:v>
                </c:pt>
                <c:pt idx="3">
                  <c:v>0.627934897320953</c:v>
                </c:pt>
                <c:pt idx="4">
                  <c:v>0.728319278099978</c:v>
                </c:pt>
                <c:pt idx="5">
                  <c:v>0.82359149133933</c:v>
                </c:pt>
                <c:pt idx="6">
                  <c:v>0.890398226232778</c:v>
                </c:pt>
                <c:pt idx="7">
                  <c:v>0.956624032996718</c:v>
                </c:pt>
                <c:pt idx="8">
                  <c:v>0.983734012373769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84119519"/>
        <c:axId val="95198665"/>
      </c:barChart>
      <c:catAx>
        <c:axId val="84119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198665"/>
        <c:crosses val="autoZero"/>
        <c:auto val="1"/>
        <c:lblAlgn val="ctr"/>
        <c:lblOffset val="100"/>
      </c:catAx>
      <c:valAx>
        <c:axId val="951986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1951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'Q2.2'!$E$4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'Q2.2'!$B$5:$B$14</c:f>
              <c:strCache>
                <c:ptCount val="10"/>
                <c:pt idx="0">
                  <c:v>A9</c:v>
                </c:pt>
                <c:pt idx="1">
                  <c:v>A10</c:v>
                </c:pt>
                <c:pt idx="2">
                  <c:v>A7</c:v>
                </c:pt>
                <c:pt idx="3">
                  <c:v>A4</c:v>
                </c:pt>
                <c:pt idx="4">
                  <c:v>A1</c:v>
                </c:pt>
                <c:pt idx="5">
                  <c:v>A8</c:v>
                </c:pt>
                <c:pt idx="6">
                  <c:v>A3</c:v>
                </c:pt>
                <c:pt idx="7">
                  <c:v>A6</c:v>
                </c:pt>
                <c:pt idx="8">
                  <c:v>A2</c:v>
                </c:pt>
                <c:pt idx="9">
                  <c:v>A5</c:v>
                </c:pt>
              </c:strCache>
            </c:strRef>
          </c:cat>
          <c:val>
            <c:numRef>
              <c:f>'Q2.2'!$E$5:$E$14</c:f>
              <c:numCache>
                <c:formatCode>General</c:formatCode>
                <c:ptCount val="10"/>
                <c:pt idx="0">
                  <c:v>0.153535353535354</c:v>
                </c:pt>
                <c:pt idx="1">
                  <c:v>0.280808080808081</c:v>
                </c:pt>
                <c:pt idx="2">
                  <c:v>0.406060606060606</c:v>
                </c:pt>
                <c:pt idx="3">
                  <c:v>0.527272727272727</c:v>
                </c:pt>
                <c:pt idx="4">
                  <c:v>0.63030303030303</c:v>
                </c:pt>
                <c:pt idx="5">
                  <c:v>0.725252525252525</c:v>
                </c:pt>
                <c:pt idx="6">
                  <c:v>0.816161616161616</c:v>
                </c:pt>
                <c:pt idx="7">
                  <c:v>0.888888888888889</c:v>
                </c:pt>
                <c:pt idx="8">
                  <c:v>0.957575757575758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91455948"/>
        <c:axId val="2448758"/>
      </c:barChart>
      <c:catAx>
        <c:axId val="914559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48758"/>
        <c:crosses val="autoZero"/>
        <c:auto val="1"/>
        <c:lblAlgn val="ctr"/>
        <c:lblOffset val="100"/>
      </c:catAx>
      <c:valAx>
        <c:axId val="24487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4559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'Q2.2'!$E$18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'Q2.2'!$B$19:$B$28</c:f>
              <c:strCache>
                <c:ptCount val="10"/>
                <c:pt idx="0">
                  <c:v>A9</c:v>
                </c:pt>
                <c:pt idx="1">
                  <c:v>A4</c:v>
                </c:pt>
                <c:pt idx="2">
                  <c:v>A7</c:v>
                </c:pt>
                <c:pt idx="3">
                  <c:v>A10</c:v>
                </c:pt>
                <c:pt idx="4">
                  <c:v>A8</c:v>
                </c:pt>
                <c:pt idx="5">
                  <c:v>A1</c:v>
                </c:pt>
                <c:pt idx="6">
                  <c:v>A6</c:v>
                </c:pt>
                <c:pt idx="7">
                  <c:v>A3</c:v>
                </c:pt>
                <c:pt idx="8">
                  <c:v>A2</c:v>
                </c:pt>
                <c:pt idx="9">
                  <c:v>A5</c:v>
                </c:pt>
              </c:strCache>
            </c:strRef>
          </c:cat>
          <c:val>
            <c:numRef>
              <c:f>'Q2.2'!$E$19:$E$28</c:f>
              <c:numCache>
                <c:formatCode>General</c:formatCode>
                <c:ptCount val="10"/>
                <c:pt idx="0">
                  <c:v>0.213208579237287</c:v>
                </c:pt>
                <c:pt idx="1">
                  <c:v>0.386838059086863</c:v>
                </c:pt>
                <c:pt idx="2">
                  <c:v>0.513496625936817</c:v>
                </c:pt>
                <c:pt idx="3">
                  <c:v>0.639633264035178</c:v>
                </c:pt>
                <c:pt idx="4">
                  <c:v>0.751719034015685</c:v>
                </c:pt>
                <c:pt idx="5">
                  <c:v>0.846474013938129</c:v>
                </c:pt>
                <c:pt idx="6">
                  <c:v>0.940041265400117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gapWidth val="100"/>
        <c:overlap val="0"/>
        <c:axId val="14754247"/>
        <c:axId val="66137420"/>
      </c:barChart>
      <c:catAx>
        <c:axId val="14754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37420"/>
        <c:crosses val="autoZero"/>
        <c:auto val="1"/>
        <c:lblAlgn val="ctr"/>
        <c:lblOffset val="100"/>
      </c:catAx>
      <c:valAx>
        <c:axId val="661374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7542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591480</xdr:colOff>
      <xdr:row>15</xdr:row>
      <xdr:rowOff>7560</xdr:rowOff>
    </xdr:from>
    <xdr:to>
      <xdr:col>9</xdr:col>
      <xdr:colOff>812520</xdr:colOff>
      <xdr:row>27</xdr:row>
      <xdr:rowOff>9720</xdr:rowOff>
    </xdr:to>
    <xdr:graphicFrame>
      <xdr:nvGraphicFramePr>
        <xdr:cNvPr id="0" name=""/>
        <xdr:cNvGraphicFramePr/>
      </xdr:nvGraphicFramePr>
      <xdr:xfrm>
        <a:off x="4655160" y="2445840"/>
        <a:ext cx="3472560" cy="195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604800</xdr:colOff>
      <xdr:row>29</xdr:row>
      <xdr:rowOff>38160</xdr:rowOff>
    </xdr:from>
    <xdr:to>
      <xdr:col>9</xdr:col>
      <xdr:colOff>782640</xdr:colOff>
      <xdr:row>40</xdr:row>
      <xdr:rowOff>56880</xdr:rowOff>
    </xdr:to>
    <xdr:graphicFrame>
      <xdr:nvGraphicFramePr>
        <xdr:cNvPr id="1" name=""/>
        <xdr:cNvGraphicFramePr/>
      </xdr:nvGraphicFramePr>
      <xdr:xfrm>
        <a:off x="4668480" y="4752360"/>
        <a:ext cx="3429360" cy="180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704160</xdr:colOff>
      <xdr:row>42</xdr:row>
      <xdr:rowOff>66960</xdr:rowOff>
    </xdr:from>
    <xdr:to>
      <xdr:col>9</xdr:col>
      <xdr:colOff>743040</xdr:colOff>
      <xdr:row>52</xdr:row>
      <xdr:rowOff>38160</xdr:rowOff>
    </xdr:to>
    <xdr:graphicFrame>
      <xdr:nvGraphicFramePr>
        <xdr:cNvPr id="2" name=""/>
        <xdr:cNvGraphicFramePr/>
      </xdr:nvGraphicFramePr>
      <xdr:xfrm>
        <a:off x="4767840" y="6894360"/>
        <a:ext cx="3290400" cy="159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545400</xdr:colOff>
      <xdr:row>3</xdr:row>
      <xdr:rowOff>28800</xdr:rowOff>
    </xdr:from>
    <xdr:to>
      <xdr:col>10</xdr:col>
      <xdr:colOff>366480</xdr:colOff>
      <xdr:row>14</xdr:row>
      <xdr:rowOff>114480</xdr:rowOff>
    </xdr:to>
    <xdr:graphicFrame>
      <xdr:nvGraphicFramePr>
        <xdr:cNvPr id="3" name=""/>
        <xdr:cNvGraphicFramePr/>
      </xdr:nvGraphicFramePr>
      <xdr:xfrm>
        <a:off x="4609080" y="516240"/>
        <a:ext cx="3885120" cy="187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604800</xdr:colOff>
      <xdr:row>16</xdr:row>
      <xdr:rowOff>48240</xdr:rowOff>
    </xdr:from>
    <xdr:to>
      <xdr:col>10</xdr:col>
      <xdr:colOff>356760</xdr:colOff>
      <xdr:row>28</xdr:row>
      <xdr:rowOff>19080</xdr:rowOff>
    </xdr:to>
    <xdr:graphicFrame>
      <xdr:nvGraphicFramePr>
        <xdr:cNvPr id="4" name=""/>
        <xdr:cNvGraphicFramePr/>
      </xdr:nvGraphicFramePr>
      <xdr:xfrm>
        <a:off x="4668480" y="2648880"/>
        <a:ext cx="3816000" cy="192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1" t="s">
        <v>3</v>
      </c>
      <c r="C3" s="1" t="n">
        <v>81</v>
      </c>
      <c r="D3" s="1" t="n">
        <v>518.4</v>
      </c>
    </row>
    <row r="4" customFormat="false" ht="12.8" hidden="false" customHeight="false" outlineLevel="0" collapsed="false">
      <c r="B4" s="1" t="s">
        <v>4</v>
      </c>
      <c r="C4" s="1" t="n">
        <v>38</v>
      </c>
      <c r="D4" s="1" t="n">
        <v>342</v>
      </c>
    </row>
    <row r="5" customFormat="false" ht="12.8" hidden="false" customHeight="false" outlineLevel="0" collapsed="false">
      <c r="B5" s="1" t="s">
        <v>5</v>
      </c>
      <c r="C5" s="1" t="n">
        <v>41</v>
      </c>
      <c r="D5" s="1" t="n">
        <v>492</v>
      </c>
    </row>
    <row r="6" customFormat="false" ht="12.8" hidden="false" customHeight="false" outlineLevel="0" collapsed="false">
      <c r="B6" s="1" t="s">
        <v>6</v>
      </c>
      <c r="C6" s="1" t="n">
        <v>14</v>
      </c>
      <c r="D6" s="1" t="n">
        <v>525</v>
      </c>
    </row>
    <row r="7" customFormat="false" ht="12.8" hidden="false" customHeight="false" outlineLevel="0" collapsed="false">
      <c r="B7" s="1" t="s">
        <v>7</v>
      </c>
      <c r="C7" s="1" t="n">
        <v>28</v>
      </c>
      <c r="D7" s="1" t="n">
        <v>140</v>
      </c>
    </row>
    <row r="8" customFormat="false" ht="12.8" hidden="false" customHeight="false" outlineLevel="0" collapsed="false">
      <c r="B8" s="1" t="s">
        <v>8</v>
      </c>
      <c r="C8" s="1" t="n">
        <v>112</v>
      </c>
      <c r="D8" s="1" t="n">
        <v>84</v>
      </c>
    </row>
    <row r="9" customFormat="false" ht="12.8" hidden="false" customHeight="false" outlineLevel="0" collapsed="false">
      <c r="B9" s="1" t="s">
        <v>9</v>
      </c>
      <c r="C9" s="1" t="n">
        <v>46</v>
      </c>
      <c r="D9" s="1" t="n">
        <v>644</v>
      </c>
    </row>
    <row r="10" customFormat="false" ht="12.8" hidden="false" customHeight="false" outlineLevel="0" collapsed="false">
      <c r="B10" s="1" t="s">
        <v>10</v>
      </c>
      <c r="C10" s="1" t="n">
        <v>12</v>
      </c>
      <c r="D10" s="1" t="n">
        <v>345</v>
      </c>
    </row>
    <row r="11" customFormat="false" ht="12.8" hidden="false" customHeight="false" outlineLevel="0" collapsed="false">
      <c r="B11" s="1" t="s">
        <v>11</v>
      </c>
      <c r="C11" s="1" t="n">
        <v>67</v>
      </c>
      <c r="D11" s="1" t="n">
        <v>1423.75</v>
      </c>
    </row>
    <row r="12" customFormat="false" ht="12.8" hidden="false" customHeight="false" outlineLevel="0" collapsed="false">
      <c r="B12" s="1" t="s">
        <v>12</v>
      </c>
      <c r="C12" s="1" t="n">
        <v>52</v>
      </c>
      <c r="D12" s="1" t="n">
        <v>650</v>
      </c>
    </row>
    <row r="14" customFormat="false" ht="12.8" hidden="false" customHeight="false" outlineLevel="0" collapsed="false">
      <c r="B14" s="0" t="s">
        <v>13</v>
      </c>
    </row>
    <row r="16" customFormat="false" ht="12.8" hidden="false" customHeight="false" outlineLevel="0" collapsed="false">
      <c r="B16" s="1" t="s">
        <v>0</v>
      </c>
      <c r="C16" s="1" t="s">
        <v>1</v>
      </c>
      <c r="D16" s="1" t="s">
        <v>14</v>
      </c>
      <c r="E16" s="1" t="s">
        <v>15</v>
      </c>
      <c r="L16" s="1" t="s">
        <v>0</v>
      </c>
      <c r="M16" s="1" t="s">
        <v>16</v>
      </c>
      <c r="N16" s="1" t="s">
        <v>17</v>
      </c>
    </row>
    <row r="17" customFormat="false" ht="12.8" hidden="false" customHeight="false" outlineLevel="0" collapsed="false">
      <c r="B17" s="2" t="s">
        <v>8</v>
      </c>
      <c r="C17" s="2" t="n">
        <v>112</v>
      </c>
      <c r="D17" s="2" t="n">
        <f aca="false">C17/$C$27</f>
        <v>0.228105906313646</v>
      </c>
      <c r="E17" s="2" t="n">
        <f aca="false">D17</f>
        <v>0.228105906313646</v>
      </c>
      <c r="L17" s="2" t="s">
        <v>3</v>
      </c>
      <c r="M17" s="1" t="n">
        <v>9</v>
      </c>
      <c r="N17" s="1" t="n">
        <f aca="false">$D$18/E$22</f>
        <v>0.203007518796992</v>
      </c>
    </row>
    <row r="18" customFormat="false" ht="12.8" hidden="false" customHeight="false" outlineLevel="0" collapsed="false">
      <c r="B18" s="2" t="s">
        <v>3</v>
      </c>
      <c r="C18" s="2" t="n">
        <v>81</v>
      </c>
      <c r="D18" s="2" t="n">
        <f aca="false">C18/$C$27</f>
        <v>0.164969450101833</v>
      </c>
      <c r="E18" s="2" t="n">
        <f aca="false">E17+D18</f>
        <v>0.393075356415479</v>
      </c>
      <c r="L18" s="1" t="s">
        <v>4</v>
      </c>
      <c r="M18" s="1" t="n">
        <v>4</v>
      </c>
      <c r="N18" s="1" t="n">
        <v>0</v>
      </c>
    </row>
    <row r="19" customFormat="false" ht="12.8" hidden="false" customHeight="false" outlineLevel="0" collapsed="false">
      <c r="B19" s="2" t="s">
        <v>11</v>
      </c>
      <c r="C19" s="2" t="n">
        <v>67</v>
      </c>
      <c r="D19" s="2" t="n">
        <f aca="false">C19/$C$27</f>
        <v>0.136456211812627</v>
      </c>
      <c r="E19" s="2" t="n">
        <f aca="false">E18+D19</f>
        <v>0.529531568228106</v>
      </c>
      <c r="L19" s="2" t="s">
        <v>5</v>
      </c>
      <c r="M19" s="1" t="n">
        <v>5</v>
      </c>
      <c r="N19" s="1" t="n">
        <f aca="false">$D$22/E$22</f>
        <v>0.102756892230576</v>
      </c>
    </row>
    <row r="20" customFormat="false" ht="12.8" hidden="false" customHeight="false" outlineLevel="0" collapsed="false">
      <c r="B20" s="2" t="s">
        <v>12</v>
      </c>
      <c r="C20" s="2" t="n">
        <v>52</v>
      </c>
      <c r="D20" s="2" t="n">
        <f aca="false">C20/$C$27</f>
        <v>0.105906313645621</v>
      </c>
      <c r="E20" s="2" t="n">
        <f aca="false">E19+D20</f>
        <v>0.635437881873727</v>
      </c>
      <c r="L20" s="1" t="s">
        <v>6</v>
      </c>
      <c r="M20" s="1" t="n">
        <v>2</v>
      </c>
      <c r="N20" s="1" t="n">
        <v>0</v>
      </c>
    </row>
    <row r="21" customFormat="false" ht="12.8" hidden="false" customHeight="false" outlineLevel="0" collapsed="false">
      <c r="B21" s="2" t="s">
        <v>9</v>
      </c>
      <c r="C21" s="2" t="n">
        <v>46</v>
      </c>
      <c r="D21" s="2" t="n">
        <f aca="false">C21/$C$27</f>
        <v>0.0936863543788187</v>
      </c>
      <c r="E21" s="2" t="n">
        <f aca="false">E20+D21</f>
        <v>0.729124236252546</v>
      </c>
      <c r="L21" s="1" t="s">
        <v>7</v>
      </c>
      <c r="M21" s="1" t="n">
        <v>3</v>
      </c>
      <c r="N21" s="1" t="n">
        <v>0</v>
      </c>
    </row>
    <row r="22" customFormat="false" ht="12.8" hidden="false" customHeight="false" outlineLevel="0" collapsed="false">
      <c r="B22" s="2" t="s">
        <v>5</v>
      </c>
      <c r="C22" s="2" t="n">
        <v>41</v>
      </c>
      <c r="D22" s="2" t="n">
        <f aca="false">C22/$C$27</f>
        <v>0.0835030549898167</v>
      </c>
      <c r="E22" s="2" t="n">
        <f aca="false">E21+D22</f>
        <v>0.812627291242363</v>
      </c>
      <c r="L22" s="2" t="s">
        <v>8</v>
      </c>
      <c r="M22" s="1" t="n">
        <v>10</v>
      </c>
      <c r="N22" s="1" t="n">
        <f aca="false">$D$17/E$22</f>
        <v>0.280701754385965</v>
      </c>
    </row>
    <row r="23" customFormat="false" ht="12.8" hidden="false" customHeight="false" outlineLevel="0" collapsed="false">
      <c r="B23" s="1" t="s">
        <v>4</v>
      </c>
      <c r="C23" s="1" t="n">
        <v>38</v>
      </c>
      <c r="D23" s="1" t="n">
        <f aca="false">C23/$C$27</f>
        <v>0.0773930753564155</v>
      </c>
      <c r="E23" s="1" t="n">
        <f aca="false">E22+D23</f>
        <v>0.890020366598778</v>
      </c>
      <c r="L23" s="2" t="s">
        <v>9</v>
      </c>
      <c r="M23" s="1" t="n">
        <v>6</v>
      </c>
      <c r="N23" s="1" t="n">
        <f aca="false">$D$21/E$22</f>
        <v>0.115288220551378</v>
      </c>
    </row>
    <row r="24" customFormat="false" ht="12.8" hidden="false" customHeight="false" outlineLevel="0" collapsed="false">
      <c r="B24" s="1" t="s">
        <v>7</v>
      </c>
      <c r="C24" s="1" t="n">
        <v>28</v>
      </c>
      <c r="D24" s="1" t="n">
        <f aca="false">C24/$C$27</f>
        <v>0.0570264765784114</v>
      </c>
      <c r="E24" s="1" t="n">
        <f aca="false">E23+D24</f>
        <v>0.947046843177189</v>
      </c>
      <c r="L24" s="1" t="s">
        <v>10</v>
      </c>
      <c r="M24" s="1" t="n">
        <v>1</v>
      </c>
      <c r="N24" s="1" t="n">
        <v>0</v>
      </c>
    </row>
    <row r="25" customFormat="false" ht="12.8" hidden="false" customHeight="false" outlineLevel="0" collapsed="false">
      <c r="B25" s="1" t="s">
        <v>6</v>
      </c>
      <c r="C25" s="1" t="n">
        <v>14</v>
      </c>
      <c r="D25" s="1" t="n">
        <f aca="false">C25/$C$27</f>
        <v>0.0285132382892057</v>
      </c>
      <c r="E25" s="1" t="n">
        <f aca="false">E24+D25</f>
        <v>0.975560081466395</v>
      </c>
      <c r="L25" s="2" t="s">
        <v>11</v>
      </c>
      <c r="M25" s="1" t="n">
        <v>8</v>
      </c>
      <c r="N25" s="1" t="n">
        <f aca="false">$D$19/E$22</f>
        <v>0.167919799498747</v>
      </c>
    </row>
    <row r="26" customFormat="false" ht="12.8" hidden="false" customHeight="false" outlineLevel="0" collapsed="false">
      <c r="B26" s="1" t="s">
        <v>10</v>
      </c>
      <c r="C26" s="1" t="n">
        <v>12</v>
      </c>
      <c r="D26" s="1" t="n">
        <f aca="false">C26/$C$27</f>
        <v>0.0244399185336049</v>
      </c>
      <c r="E26" s="1" t="n">
        <f aca="false">E25+D26</f>
        <v>1</v>
      </c>
      <c r="L26" s="2" t="s">
        <v>12</v>
      </c>
      <c r="M26" s="1" t="n">
        <v>7</v>
      </c>
      <c r="N26" s="1" t="n">
        <f aca="false">$D$20/E$22</f>
        <v>0.130325814536341</v>
      </c>
    </row>
    <row r="27" customFormat="false" ht="12.8" hidden="false" customHeight="false" outlineLevel="0" collapsed="false">
      <c r="B27" s="0" t="s">
        <v>18</v>
      </c>
      <c r="C27" s="0" t="n">
        <f aca="false">SUM(C17:C26)</f>
        <v>491</v>
      </c>
    </row>
    <row r="30" customFormat="false" ht="12.8" hidden="false" customHeight="false" outlineLevel="0" collapsed="false">
      <c r="B30" s="1" t="s">
        <v>0</v>
      </c>
      <c r="C30" s="1" t="s">
        <v>19</v>
      </c>
      <c r="D30" s="1" t="s">
        <v>14</v>
      </c>
      <c r="E30" s="1" t="s">
        <v>15</v>
      </c>
      <c r="L30" s="1" t="s">
        <v>0</v>
      </c>
      <c r="M30" s="1" t="s">
        <v>16</v>
      </c>
      <c r="N30" s="1" t="s">
        <v>17</v>
      </c>
    </row>
    <row r="31" customFormat="false" ht="12.8" hidden="false" customHeight="false" outlineLevel="0" collapsed="false">
      <c r="B31" s="2" t="s">
        <v>6</v>
      </c>
      <c r="C31" s="2" t="n">
        <f aca="false">$D$6/$C$6</f>
        <v>37.5</v>
      </c>
      <c r="D31" s="2" t="n">
        <f aca="false">C31/$C$41</f>
        <v>0.254841997961264</v>
      </c>
      <c r="E31" s="2" t="n">
        <f aca="false">D31</f>
        <v>0.254841997961264</v>
      </c>
      <c r="L31" s="1" t="s">
        <v>3</v>
      </c>
      <c r="M31" s="1" t="n">
        <v>3</v>
      </c>
      <c r="N31" s="1" t="n">
        <v>0</v>
      </c>
    </row>
    <row r="32" customFormat="false" ht="12.8" hidden="false" customHeight="false" outlineLevel="0" collapsed="false">
      <c r="B32" s="2" t="s">
        <v>10</v>
      </c>
      <c r="C32" s="2" t="n">
        <f aca="false">$D$10/$C$10</f>
        <v>28.75</v>
      </c>
      <c r="D32" s="2" t="n">
        <f aca="false">C32/$C$41</f>
        <v>0.195378865103636</v>
      </c>
      <c r="E32" s="2" t="n">
        <f aca="false">E31+D32</f>
        <v>0.4502208630649</v>
      </c>
      <c r="L32" s="1" t="s">
        <v>4</v>
      </c>
      <c r="M32" s="1" t="n">
        <v>4</v>
      </c>
      <c r="N32" s="1" t="n">
        <v>0</v>
      </c>
    </row>
    <row r="33" customFormat="false" ht="12.8" hidden="false" customHeight="false" outlineLevel="0" collapsed="false">
      <c r="B33" s="2" t="s">
        <v>11</v>
      </c>
      <c r="C33" s="2" t="n">
        <f aca="false">$D$11/$C$11</f>
        <v>21.25</v>
      </c>
      <c r="D33" s="2" t="n">
        <f aca="false">C33/$C$41</f>
        <v>0.144410465511383</v>
      </c>
      <c r="E33" s="2" t="n">
        <f aca="false">E32+D33</f>
        <v>0.594631328576283</v>
      </c>
      <c r="L33" s="1" t="s">
        <v>5</v>
      </c>
      <c r="M33" s="1" t="n">
        <v>5</v>
      </c>
      <c r="N33" s="1" t="n">
        <v>0</v>
      </c>
    </row>
    <row r="34" customFormat="false" ht="12.8" hidden="false" customHeight="false" outlineLevel="0" collapsed="false">
      <c r="B34" s="2" t="s">
        <v>9</v>
      </c>
      <c r="C34" s="2" t="n">
        <f aca="false">$D$9/$C$9</f>
        <v>14</v>
      </c>
      <c r="D34" s="2" t="n">
        <f aca="false">C34/$C$41</f>
        <v>0.0951410125722052</v>
      </c>
      <c r="E34" s="2" t="n">
        <f aca="false">E33+D34</f>
        <v>0.689772341148488</v>
      </c>
      <c r="L34" s="2" t="s">
        <v>6</v>
      </c>
      <c r="M34" s="1" t="n">
        <v>10</v>
      </c>
      <c r="N34" s="1" t="n">
        <f aca="false">$D$31/E$35</f>
        <v>0.328947368421053</v>
      </c>
    </row>
    <row r="35" customFormat="false" ht="12.8" hidden="false" customHeight="false" outlineLevel="0" collapsed="false">
      <c r="B35" s="2" t="s">
        <v>12</v>
      </c>
      <c r="C35" s="2" t="n">
        <f aca="false">$D$12/$C$12</f>
        <v>12.5</v>
      </c>
      <c r="D35" s="2" t="n">
        <f aca="false">C35/$C$41</f>
        <v>0.0849473326537547</v>
      </c>
      <c r="E35" s="2" t="n">
        <f aca="false">E34+D35</f>
        <v>0.774719673802242</v>
      </c>
      <c r="L35" s="1" t="s">
        <v>7</v>
      </c>
      <c r="M35" s="1" t="n">
        <v>2</v>
      </c>
      <c r="N35" s="1" t="n">
        <v>0</v>
      </c>
    </row>
    <row r="36" customFormat="false" ht="12.8" hidden="false" customHeight="false" outlineLevel="0" collapsed="false">
      <c r="B36" s="1" t="s">
        <v>5</v>
      </c>
      <c r="C36" s="1" t="n">
        <f aca="false">$D$5/$C$5</f>
        <v>12</v>
      </c>
      <c r="D36" s="1" t="n">
        <f aca="false">C36/$C$41</f>
        <v>0.0815494393476045</v>
      </c>
      <c r="E36" s="1" t="n">
        <f aca="false">E35+D36</f>
        <v>0.856269113149847</v>
      </c>
      <c r="L36" s="1" t="s">
        <v>8</v>
      </c>
      <c r="M36" s="1" t="n">
        <v>1</v>
      </c>
      <c r="N36" s="1" t="n">
        <v>0</v>
      </c>
    </row>
    <row r="37" customFormat="false" ht="12.8" hidden="false" customHeight="false" outlineLevel="0" collapsed="false">
      <c r="B37" s="1" t="s">
        <v>4</v>
      </c>
      <c r="C37" s="1" t="n">
        <f aca="false">$D$4/$C$4</f>
        <v>9</v>
      </c>
      <c r="D37" s="1" t="n">
        <f aca="false">C37/$C$41</f>
        <v>0.0611620795107034</v>
      </c>
      <c r="E37" s="1" t="n">
        <f aca="false">E36+D37</f>
        <v>0.91743119266055</v>
      </c>
      <c r="L37" s="2" t="s">
        <v>9</v>
      </c>
      <c r="M37" s="1" t="n">
        <v>7</v>
      </c>
      <c r="N37" s="1" t="n">
        <f aca="false">$D$34/E$35</f>
        <v>0.12280701754386</v>
      </c>
    </row>
    <row r="38" customFormat="false" ht="12.8" hidden="false" customHeight="false" outlineLevel="0" collapsed="false">
      <c r="B38" s="1" t="s">
        <v>3</v>
      </c>
      <c r="C38" s="1" t="n">
        <f aca="false">$D$3/$C$3</f>
        <v>6.4</v>
      </c>
      <c r="D38" s="1" t="n">
        <f aca="false">C38/$C$41</f>
        <v>0.0434930343187224</v>
      </c>
      <c r="E38" s="1" t="n">
        <f aca="false">E37+D38</f>
        <v>0.960924226979273</v>
      </c>
      <c r="L38" s="2" t="s">
        <v>10</v>
      </c>
      <c r="M38" s="1" t="n">
        <v>9</v>
      </c>
      <c r="N38" s="1" t="n">
        <f aca="false">$D$32/E$35</f>
        <v>0.25219298245614</v>
      </c>
    </row>
    <row r="39" customFormat="false" ht="12.8" hidden="false" customHeight="false" outlineLevel="0" collapsed="false">
      <c r="B39" s="1" t="s">
        <v>7</v>
      </c>
      <c r="C39" s="1" t="n">
        <f aca="false">$D$7/$C$7</f>
        <v>5</v>
      </c>
      <c r="D39" s="1" t="n">
        <f aca="false">C39/$C$41</f>
        <v>0.0339789330615019</v>
      </c>
      <c r="E39" s="1" t="n">
        <f aca="false">E38+D39</f>
        <v>0.994903160040775</v>
      </c>
      <c r="L39" s="2" t="s">
        <v>11</v>
      </c>
      <c r="M39" s="1" t="n">
        <v>8</v>
      </c>
      <c r="N39" s="1" t="n">
        <f aca="false">$D$33/E$35</f>
        <v>0.18640350877193</v>
      </c>
    </row>
    <row r="40" customFormat="false" ht="12.8" hidden="false" customHeight="false" outlineLevel="0" collapsed="false">
      <c r="B40" s="1" t="s">
        <v>8</v>
      </c>
      <c r="C40" s="1" t="n">
        <f aca="false">$D$8/$C$8</f>
        <v>0.75</v>
      </c>
      <c r="D40" s="1" t="n">
        <f aca="false">C40/$C$41</f>
        <v>0.00509683995922528</v>
      </c>
      <c r="E40" s="1" t="n">
        <f aca="false">E39+D40</f>
        <v>1</v>
      </c>
      <c r="L40" s="2" t="s">
        <v>12</v>
      </c>
      <c r="M40" s="1" t="n">
        <v>6</v>
      </c>
      <c r="N40" s="1" t="n">
        <f aca="false">$D$35/E$35</f>
        <v>0.109649122807018</v>
      </c>
    </row>
    <row r="41" customFormat="false" ht="12.8" hidden="false" customHeight="false" outlineLevel="0" collapsed="false">
      <c r="B41" s="0" t="s">
        <v>18</v>
      </c>
      <c r="C41" s="0" t="n">
        <f aca="false">SUM(C31:C40)</f>
        <v>147.15</v>
      </c>
    </row>
    <row r="44" customFormat="false" ht="12.8" hidden="false" customHeight="false" outlineLevel="0" collapsed="false">
      <c r="B44" s="1" t="s">
        <v>0</v>
      </c>
      <c r="C44" s="1" t="s">
        <v>2</v>
      </c>
      <c r="D44" s="1" t="s">
        <v>14</v>
      </c>
      <c r="E44" s="1" t="s">
        <v>15</v>
      </c>
      <c r="L44" s="1" t="s">
        <v>0</v>
      </c>
      <c r="M44" s="1" t="s">
        <v>16</v>
      </c>
      <c r="N44" s="1" t="s">
        <v>17</v>
      </c>
    </row>
    <row r="45" customFormat="false" ht="12.8" hidden="false" customHeight="false" outlineLevel="0" collapsed="false">
      <c r="B45" s="2" t="s">
        <v>11</v>
      </c>
      <c r="C45" s="2" t="n">
        <v>1423.75</v>
      </c>
      <c r="D45" s="2" t="n">
        <f aca="false">C45/$C$55</f>
        <v>0.275698808129121</v>
      </c>
      <c r="E45" s="2" t="n">
        <f aca="false">D45</f>
        <v>0.275698808129121</v>
      </c>
      <c r="L45" s="2" t="s">
        <v>3</v>
      </c>
      <c r="M45" s="1" t="n">
        <v>6</v>
      </c>
      <c r="N45" s="1" t="n">
        <f aca="false">$D$49/E$50</f>
        <v>0.121886131455509</v>
      </c>
    </row>
    <row r="46" customFormat="false" ht="12.8" hidden="false" customHeight="false" outlineLevel="0" collapsed="false">
      <c r="B46" s="2" t="s">
        <v>12</v>
      </c>
      <c r="C46" s="2" t="n">
        <v>650</v>
      </c>
      <c r="D46" s="2" t="n">
        <f aca="false">C46/$C$55</f>
        <v>0.125867761393453</v>
      </c>
      <c r="E46" s="2" t="n">
        <f aca="false">E45+D46</f>
        <v>0.401566569522574</v>
      </c>
      <c r="L46" s="1" t="s">
        <v>4</v>
      </c>
      <c r="M46" s="1" t="n">
        <v>3</v>
      </c>
      <c r="N46" s="1" t="n">
        <v>0</v>
      </c>
    </row>
    <row r="47" customFormat="false" ht="12.8" hidden="false" customHeight="false" outlineLevel="0" collapsed="false">
      <c r="B47" s="2" t="s">
        <v>9</v>
      </c>
      <c r="C47" s="2" t="n">
        <v>644</v>
      </c>
      <c r="D47" s="2" t="n">
        <f aca="false">C47/$C$55</f>
        <v>0.124705905134436</v>
      </c>
      <c r="E47" s="2" t="n">
        <f aca="false">E46+D47</f>
        <v>0.52627247465701</v>
      </c>
      <c r="L47" s="2" t="s">
        <v>5</v>
      </c>
      <c r="M47" s="1" t="n">
        <v>5</v>
      </c>
      <c r="N47" s="1" t="n">
        <f aca="false">$D$50/E$50</f>
        <v>0.115678967353609</v>
      </c>
    </row>
    <row r="48" customFormat="false" ht="12.8" hidden="false" customHeight="false" outlineLevel="0" collapsed="false">
      <c r="B48" s="2" t="s">
        <v>6</v>
      </c>
      <c r="C48" s="2" t="n">
        <v>525</v>
      </c>
      <c r="D48" s="2" t="n">
        <f aca="false">C48/$C$55</f>
        <v>0.101662422663943</v>
      </c>
      <c r="E48" s="2" t="n">
        <f aca="false">E47+D48</f>
        <v>0.627934897320953</v>
      </c>
      <c r="L48" s="2" t="s">
        <v>6</v>
      </c>
      <c r="M48" s="1" t="n">
        <v>7</v>
      </c>
      <c r="N48" s="1" t="n">
        <f aca="false">$D$48/E$50</f>
        <v>0.123437922480985</v>
      </c>
    </row>
    <row r="49" customFormat="false" ht="12.8" hidden="false" customHeight="false" outlineLevel="0" collapsed="false">
      <c r="B49" s="2" t="s">
        <v>3</v>
      </c>
      <c r="C49" s="2" t="n">
        <v>518.4</v>
      </c>
      <c r="D49" s="2" t="n">
        <f aca="false">C49/$C$55</f>
        <v>0.100384380779025</v>
      </c>
      <c r="E49" s="2" t="n">
        <f aca="false">E48+D49</f>
        <v>0.728319278099978</v>
      </c>
      <c r="L49" s="1" t="s">
        <v>7</v>
      </c>
      <c r="M49" s="1" t="n">
        <v>2</v>
      </c>
      <c r="N49" s="1" t="n">
        <v>0</v>
      </c>
    </row>
    <row r="50" customFormat="false" ht="12.8" hidden="false" customHeight="false" outlineLevel="0" collapsed="false">
      <c r="B50" s="2" t="s">
        <v>5</v>
      </c>
      <c r="C50" s="2" t="n">
        <v>492</v>
      </c>
      <c r="D50" s="2" t="n">
        <f aca="false">C50/$C$55</f>
        <v>0.0952722132393521</v>
      </c>
      <c r="E50" s="2" t="n">
        <f aca="false">E49+D50</f>
        <v>0.82359149133933</v>
      </c>
      <c r="L50" s="1" t="s">
        <v>8</v>
      </c>
      <c r="M50" s="1" t="n">
        <v>1</v>
      </c>
      <c r="N50" s="1" t="n">
        <v>0</v>
      </c>
    </row>
    <row r="51" customFormat="false" ht="12.8" hidden="false" customHeight="false" outlineLevel="0" collapsed="false">
      <c r="B51" s="1" t="s">
        <v>10</v>
      </c>
      <c r="C51" s="1" t="n">
        <v>345</v>
      </c>
      <c r="D51" s="1" t="n">
        <f aca="false">C51/$C$55</f>
        <v>0.0668067348934481</v>
      </c>
      <c r="E51" s="1" t="n">
        <f aca="false">E50+D51</f>
        <v>0.890398226232778</v>
      </c>
      <c r="L51" s="2" t="s">
        <v>9</v>
      </c>
      <c r="M51" s="1" t="n">
        <v>8</v>
      </c>
      <c r="N51" s="1" t="n">
        <f aca="false">$D$47/E$50</f>
        <v>0.151417184910008</v>
      </c>
    </row>
    <row r="52" customFormat="false" ht="12.8" hidden="false" customHeight="false" outlineLevel="0" collapsed="false">
      <c r="B52" s="1" t="s">
        <v>4</v>
      </c>
      <c r="C52" s="1" t="n">
        <v>342</v>
      </c>
      <c r="D52" s="1" t="n">
        <f aca="false">C52/$C$55</f>
        <v>0.0662258067639399</v>
      </c>
      <c r="E52" s="1" t="n">
        <f aca="false">E51+D52</f>
        <v>0.956624032996718</v>
      </c>
      <c r="L52" s="1" t="s">
        <v>10</v>
      </c>
      <c r="M52" s="1" t="n">
        <v>4</v>
      </c>
      <c r="N52" s="1" t="n">
        <v>0</v>
      </c>
    </row>
    <row r="53" customFormat="false" ht="12.8" hidden="false" customHeight="false" outlineLevel="0" collapsed="false">
      <c r="B53" s="1" t="s">
        <v>7</v>
      </c>
      <c r="C53" s="1" t="n">
        <v>140</v>
      </c>
      <c r="D53" s="1" t="n">
        <f aca="false">C53/$C$55</f>
        <v>0.0271099793770514</v>
      </c>
      <c r="E53" s="1" t="n">
        <f aca="false">E52+D53</f>
        <v>0.983734012373769</v>
      </c>
      <c r="L53" s="2" t="s">
        <v>11</v>
      </c>
      <c r="M53" s="1" t="n">
        <v>10</v>
      </c>
      <c r="N53" s="1" t="n">
        <f aca="false">$D$45/E$50</f>
        <v>0.334751889775813</v>
      </c>
    </row>
    <row r="54" customFormat="false" ht="12.8" hidden="false" customHeight="false" outlineLevel="0" collapsed="false">
      <c r="B54" s="1" t="s">
        <v>8</v>
      </c>
      <c r="C54" s="1" t="n">
        <v>84</v>
      </c>
      <c r="D54" s="1" t="n">
        <f aca="false">C54/$C$55</f>
        <v>0.0162659876262308</v>
      </c>
      <c r="E54" s="1" t="n">
        <f aca="false">E53+D54</f>
        <v>1</v>
      </c>
      <c r="L54" s="2" t="s">
        <v>12</v>
      </c>
      <c r="M54" s="1" t="n">
        <v>9</v>
      </c>
      <c r="N54" s="1" t="n">
        <f aca="false">$D$46/E$50</f>
        <v>0.152827904024076</v>
      </c>
    </row>
    <row r="55" customFormat="false" ht="12.8" hidden="false" customHeight="false" outlineLevel="0" collapsed="false">
      <c r="B55" s="0" t="s">
        <v>18</v>
      </c>
      <c r="C55" s="0" t="n">
        <f aca="false">SUM(C45:C54)</f>
        <v>5164.15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3" t="s">
        <v>20</v>
      </c>
      <c r="C2" s="3"/>
      <c r="D2" s="3"/>
    </row>
    <row r="4" customFormat="false" ht="12.8" hidden="false" customHeight="false" outlineLevel="0" collapsed="false">
      <c r="B4" s="1" t="s">
        <v>0</v>
      </c>
      <c r="C4" s="1" t="s">
        <v>16</v>
      </c>
      <c r="D4" s="1" t="s">
        <v>14</v>
      </c>
      <c r="E4" s="1" t="s">
        <v>15</v>
      </c>
    </row>
    <row r="5" customFormat="false" ht="12.8" hidden="false" customHeight="false" outlineLevel="0" collapsed="false">
      <c r="B5" s="2" t="s">
        <v>11</v>
      </c>
      <c r="C5" s="2" t="n">
        <f aca="false">3*'Q2.1'!$M$25+4*'Q2.1'!$M$39+2*'Q2.1'!$M$53</f>
        <v>76</v>
      </c>
      <c r="D5" s="2" t="n">
        <f aca="false">C5/$C$15</f>
        <v>0.153535353535354</v>
      </c>
      <c r="E5" s="2" t="n">
        <f aca="false">D5</f>
        <v>0.153535353535354</v>
      </c>
      <c r="L5" s="4" t="s">
        <v>21</v>
      </c>
      <c r="M5" s="4"/>
      <c r="N5" s="4"/>
    </row>
    <row r="6" customFormat="false" ht="12.8" hidden="false" customHeight="false" outlineLevel="0" collapsed="false">
      <c r="B6" s="2" t="s">
        <v>12</v>
      </c>
      <c r="C6" s="2" t="n">
        <f aca="false">3*'Q2.1'!$M$26+4*'Q2.1'!$M$40+2*'Q2.1'!$M$54</f>
        <v>63</v>
      </c>
      <c r="D6" s="2" t="n">
        <f aca="false">C6/$C$15</f>
        <v>0.127272727272727</v>
      </c>
      <c r="E6" s="2" t="n">
        <f aca="false">E5+D6</f>
        <v>0.280808080808081</v>
      </c>
      <c r="L6" s="5" t="s">
        <v>22</v>
      </c>
      <c r="M6" s="5"/>
      <c r="N6" s="5"/>
    </row>
    <row r="7" customFormat="false" ht="12.8" hidden="false" customHeight="false" outlineLevel="0" collapsed="false">
      <c r="B7" s="2" t="s">
        <v>9</v>
      </c>
      <c r="C7" s="2" t="n">
        <f aca="false">3*'Q2.1'!$M$23+4*'Q2.1'!$M$37+2*'Q2.1'!$M$51</f>
        <v>62</v>
      </c>
      <c r="D7" s="2" t="n">
        <f aca="false">C7/$C$15</f>
        <v>0.125252525252525</v>
      </c>
      <c r="E7" s="2" t="n">
        <f aca="false">E6+D7</f>
        <v>0.406060606060606</v>
      </c>
    </row>
    <row r="8" customFormat="false" ht="12.8" hidden="false" customHeight="false" outlineLevel="0" collapsed="false">
      <c r="B8" s="2" t="s">
        <v>6</v>
      </c>
      <c r="C8" s="2" t="n">
        <f aca="false">3*'Q2.1'!$M$20+4*'Q2.1'!$M$34+2*'Q2.1'!$M$48</f>
        <v>60</v>
      </c>
      <c r="D8" s="2" t="n">
        <f aca="false">C8/$C$15</f>
        <v>0.121212121212121</v>
      </c>
      <c r="E8" s="2" t="n">
        <f aca="false">E7+D8</f>
        <v>0.527272727272727</v>
      </c>
    </row>
    <row r="9" customFormat="false" ht="12.8" hidden="false" customHeight="false" outlineLevel="0" collapsed="false">
      <c r="B9" s="1" t="s">
        <v>3</v>
      </c>
      <c r="C9" s="1" t="n">
        <f aca="false">3*'Q2.1'!$M$17+4*'Q2.1'!$M$31+2*'Q2.1'!$M$45</f>
        <v>51</v>
      </c>
      <c r="D9" s="1" t="n">
        <f aca="false">C9/$C$15</f>
        <v>0.103030303030303</v>
      </c>
      <c r="E9" s="1" t="n">
        <f aca="false">E8+D9</f>
        <v>0.63030303030303</v>
      </c>
    </row>
    <row r="10" customFormat="false" ht="12.8" hidden="false" customHeight="false" outlineLevel="0" collapsed="false">
      <c r="B10" s="1" t="s">
        <v>10</v>
      </c>
      <c r="C10" s="1" t="n">
        <f aca="false">3*'Q2.1'!$M$24+4*'Q2.1'!$M$38+2*'Q2.1'!$M$52</f>
        <v>47</v>
      </c>
      <c r="D10" s="1" t="n">
        <f aca="false">C10/$C$15</f>
        <v>0.094949494949495</v>
      </c>
      <c r="E10" s="1" t="n">
        <f aca="false">E9+D10</f>
        <v>0.725252525252525</v>
      </c>
    </row>
    <row r="11" customFormat="false" ht="12.8" hidden="false" customHeight="false" outlineLevel="0" collapsed="false">
      <c r="B11" s="1" t="s">
        <v>5</v>
      </c>
      <c r="C11" s="1" t="n">
        <f aca="false">3*'Q2.1'!$M$19+4*'Q2.1'!$M$33+2*'Q2.1'!$M$47</f>
        <v>45</v>
      </c>
      <c r="D11" s="1" t="n">
        <f aca="false">C11/$C$15</f>
        <v>0.0909090909090909</v>
      </c>
      <c r="E11" s="1" t="n">
        <f aca="false">E10+D11</f>
        <v>0.816161616161616</v>
      </c>
    </row>
    <row r="12" customFormat="false" ht="12.8" hidden="false" customHeight="false" outlineLevel="0" collapsed="false">
      <c r="B12" s="1" t="s">
        <v>8</v>
      </c>
      <c r="C12" s="1" t="n">
        <f aca="false">3*'Q2.1'!$M$22+4*'Q2.1'!$M$36+2*'Q2.1'!$M$50</f>
        <v>36</v>
      </c>
      <c r="D12" s="1" t="n">
        <f aca="false">C12/$C$15</f>
        <v>0.0727272727272727</v>
      </c>
      <c r="E12" s="1" t="n">
        <f aca="false">E11+D12</f>
        <v>0.888888888888889</v>
      </c>
    </row>
    <row r="13" customFormat="false" ht="12.8" hidden="false" customHeight="false" outlineLevel="0" collapsed="false">
      <c r="B13" s="1" t="s">
        <v>4</v>
      </c>
      <c r="C13" s="1" t="n">
        <f aca="false">3*'Q2.1'!$M$18+4*'Q2.1'!$M$32+2*'Q2.1'!$M$46</f>
        <v>34</v>
      </c>
      <c r="D13" s="1" t="n">
        <f aca="false">C13/$C$15</f>
        <v>0.0686868686868687</v>
      </c>
      <c r="E13" s="1" t="n">
        <f aca="false">E12+D13</f>
        <v>0.957575757575758</v>
      </c>
    </row>
    <row r="14" customFormat="false" ht="12.8" hidden="false" customHeight="false" outlineLevel="0" collapsed="false">
      <c r="B14" s="1" t="s">
        <v>7</v>
      </c>
      <c r="C14" s="1" t="n">
        <f aca="false">3*'Q2.1'!$M$21+4*'Q2.1'!$M$35+2*'Q2.1'!$M$49</f>
        <v>21</v>
      </c>
      <c r="D14" s="1" t="n">
        <f aca="false">C14/$C$15</f>
        <v>0.0424242424242424</v>
      </c>
      <c r="E14" s="1" t="n">
        <f aca="false">E13+D14</f>
        <v>1</v>
      </c>
    </row>
    <row r="15" customFormat="false" ht="12.8" hidden="false" customHeight="false" outlineLevel="0" collapsed="false">
      <c r="B15" s="0" t="s">
        <v>18</v>
      </c>
      <c r="C15" s="0" t="n">
        <f aca="false">SUM(C5:C14)</f>
        <v>495</v>
      </c>
    </row>
    <row r="18" customFormat="false" ht="12.8" hidden="false" customHeight="false" outlineLevel="0" collapsed="false">
      <c r="B18" s="1" t="s">
        <v>0</v>
      </c>
      <c r="C18" s="1" t="s">
        <v>17</v>
      </c>
      <c r="D18" s="1" t="s">
        <v>14</v>
      </c>
      <c r="E18" s="1" t="s">
        <v>15</v>
      </c>
      <c r="L18" s="4" t="s">
        <v>21</v>
      </c>
      <c r="M18" s="4"/>
      <c r="N18" s="4"/>
    </row>
    <row r="19" customFormat="false" ht="12.8" hidden="false" customHeight="false" outlineLevel="0" collapsed="false">
      <c r="B19" s="2" t="s">
        <v>11</v>
      </c>
      <c r="C19" s="2" t="n">
        <f aca="false">3*'Q2.1'!$N$25+4*'Q2.1'!$N$39+2*'Q2.1'!$N$53</f>
        <v>1.91887721313559</v>
      </c>
      <c r="D19" s="2" t="n">
        <f aca="false">C19/$C$29</f>
        <v>0.213208579237287</v>
      </c>
      <c r="E19" s="2" t="n">
        <f aca="false">D19</f>
        <v>0.213208579237287</v>
      </c>
      <c r="L19" s="5" t="s">
        <v>23</v>
      </c>
      <c r="M19" s="5"/>
      <c r="N19" s="5"/>
    </row>
    <row r="20" customFormat="false" ht="12.8" hidden="false" customHeight="false" outlineLevel="0" collapsed="false">
      <c r="B20" s="2" t="s">
        <v>6</v>
      </c>
      <c r="C20" s="2" t="n">
        <f aca="false">3*'Q2.1'!$N$20+4*'Q2.1'!$N$34+2*'Q2.1'!$N$48</f>
        <v>1.56266531864618</v>
      </c>
      <c r="D20" s="2" t="n">
        <f aca="false">C20/$C$29</f>
        <v>0.173629479849576</v>
      </c>
      <c r="E20" s="2" t="n">
        <f aca="false">E19+D20</f>
        <v>0.386838059086863</v>
      </c>
    </row>
    <row r="21" customFormat="false" ht="12.8" hidden="false" customHeight="false" outlineLevel="0" collapsed="false">
      <c r="B21" s="2" t="s">
        <v>9</v>
      </c>
      <c r="C21" s="2" t="n">
        <f aca="false">3*'Q2.1'!$N$23+4*'Q2.1'!$N$37+2*'Q2.1'!$N$51</f>
        <v>1.13992710164959</v>
      </c>
      <c r="D21" s="2" t="n">
        <f aca="false">C21/$C$29</f>
        <v>0.126658566849954</v>
      </c>
      <c r="E21" s="2" t="n">
        <f aca="false">E20+D21</f>
        <v>0.513496625936817</v>
      </c>
    </row>
    <row r="22" customFormat="false" ht="12.8" hidden="false" customHeight="false" outlineLevel="0" collapsed="false">
      <c r="B22" s="1" t="s">
        <v>12</v>
      </c>
      <c r="C22" s="1" t="n">
        <f aca="false">3*'Q2.1'!$N$26+4*'Q2.1'!$N$40+2*'Q2.1'!$N$54</f>
        <v>1.13522974288525</v>
      </c>
      <c r="D22" s="1" t="n">
        <f aca="false">C22/$C$29</f>
        <v>0.126136638098361</v>
      </c>
      <c r="E22" s="1" t="n">
        <f aca="false">E21+D22</f>
        <v>0.639633264035178</v>
      </c>
    </row>
    <row r="23" customFormat="false" ht="12.8" hidden="false" customHeight="false" outlineLevel="0" collapsed="false">
      <c r="B23" s="1" t="s">
        <v>10</v>
      </c>
      <c r="C23" s="1" t="n">
        <f aca="false">3*'Q2.1'!$N$24+4*'Q2.1'!$N$38+2*'Q2.1'!$N$52</f>
        <v>1.00877192982456</v>
      </c>
      <c r="D23" s="1" t="n">
        <f aca="false">C23/$C$29</f>
        <v>0.112085769980507</v>
      </c>
      <c r="E23" s="1" t="n">
        <f aca="false">E22+D23</f>
        <v>0.751719034015685</v>
      </c>
    </row>
    <row r="24" customFormat="false" ht="12.8" hidden="false" customHeight="false" outlineLevel="0" collapsed="false">
      <c r="B24" s="1" t="s">
        <v>3</v>
      </c>
      <c r="C24" s="1" t="n">
        <f aca="false">3*'Q2.1'!$N$17+4*'Q2.1'!$N$31+2*'Q2.1'!$N$45</f>
        <v>0.852794819301996</v>
      </c>
      <c r="D24" s="1" t="n">
        <f aca="false">C24/$C$29</f>
        <v>0.094754979922444</v>
      </c>
      <c r="E24" s="1" t="n">
        <f aca="false">E23+D24</f>
        <v>0.846474013938129</v>
      </c>
    </row>
    <row r="25" customFormat="false" ht="12.8" hidden="false" customHeight="false" outlineLevel="0" collapsed="false">
      <c r="B25" s="1" t="s">
        <v>8</v>
      </c>
      <c r="C25" s="1" t="n">
        <f aca="false">3*'Q2.1'!$N$22+4*'Q2.1'!$N$36+2*'Q2.1'!$N$50</f>
        <v>0.842105263157895</v>
      </c>
      <c r="D25" s="1" t="n">
        <f aca="false">C25/$C$29</f>
        <v>0.0935672514619883</v>
      </c>
      <c r="E25" s="1" t="n">
        <f aca="false">E24+D25</f>
        <v>0.940041265400117</v>
      </c>
    </row>
    <row r="26" customFormat="false" ht="12.8" hidden="false" customHeight="false" outlineLevel="0" collapsed="false">
      <c r="B26" s="1" t="s">
        <v>5</v>
      </c>
      <c r="C26" s="1" t="n">
        <f aca="false">3*'Q2.1'!$N$19+4*'Q2.1'!$N$33+2*'Q2.1'!$N$47</f>
        <v>0.539628611398946</v>
      </c>
      <c r="D26" s="1" t="n">
        <f aca="false">C26/$C$29</f>
        <v>0.0599587345998829</v>
      </c>
      <c r="E26" s="1" t="n">
        <f aca="false">E25+D26</f>
        <v>1</v>
      </c>
    </row>
    <row r="27" customFormat="false" ht="12.8" hidden="false" customHeight="false" outlineLevel="0" collapsed="false">
      <c r="B27" s="1" t="s">
        <v>4</v>
      </c>
      <c r="C27" s="1" t="n">
        <f aca="false">3*'Q2.1'!$N$18+4*'Q2.1'!$N$32+2*'Q2.1'!$N$46</f>
        <v>0</v>
      </c>
      <c r="D27" s="1" t="n">
        <f aca="false">C27/$C$29</f>
        <v>0</v>
      </c>
      <c r="E27" s="1" t="n">
        <f aca="false">E26+D27</f>
        <v>1</v>
      </c>
    </row>
    <row r="28" customFormat="false" ht="12.8" hidden="false" customHeight="false" outlineLevel="0" collapsed="false">
      <c r="B28" s="1" t="s">
        <v>7</v>
      </c>
      <c r="C28" s="1" t="n">
        <f aca="false">3*'Q2.1'!$N$21+4*'Q2.1'!$N$35+2*'Q2.1'!$N$49</f>
        <v>0</v>
      </c>
      <c r="D28" s="1" t="n">
        <f aca="false">C28/$C$29</f>
        <v>0</v>
      </c>
      <c r="E28" s="1" t="n">
        <f aca="false">E27+D28</f>
        <v>1</v>
      </c>
    </row>
    <row r="29" customFormat="false" ht="12.8" hidden="false" customHeight="false" outlineLevel="0" collapsed="false">
      <c r="B29" s="0" t="s">
        <v>18</v>
      </c>
      <c r="C29" s="0" t="n">
        <f aca="false">SUM(C19:C28)</f>
        <v>9</v>
      </c>
    </row>
  </sheetData>
  <mergeCells count="5">
    <mergeCell ref="B2:D2"/>
    <mergeCell ref="L5:N5"/>
    <mergeCell ref="L6:N6"/>
    <mergeCell ref="L18:N18"/>
    <mergeCell ref="L19:N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2021-03-30T11:41:08Z</dcterms:created>
  <dc:creator/>
  <dc:description/>
  <dc:language>fr-FR</dc:language>
  <cp:lastModifiedBy/>
  <dcterms:modified xsi:type="dcterms:W3CDTF">2021-03-30T12:10:56Z</dcterms:modified>
  <cp:revision>13</cp:revision>
  <dc:subject/>
  <dc:title/>
</cp:coreProperties>
</file>