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/>
  <xr:revisionPtr revIDLastSave="0" documentId="13_ncr:1_{A662830B-73C6-FA4B-B77A-FC0713BB09E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rocess data" sheetId="2" r:id="rId1"/>
  </sheets>
  <definedNames>
    <definedName name="_xlnm._FilterDatabase" localSheetId="0" hidden="1">'Process data'!$A$1:$Q$224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2" l="1"/>
  <c r="I100" i="2"/>
  <c r="B100" i="2"/>
  <c r="F100" i="2" s="1"/>
  <c r="B54" i="2"/>
  <c r="B20" i="2"/>
</calcChain>
</file>

<file path=xl/sharedStrings.xml><?xml version="1.0" encoding="utf-8"?>
<sst xmlns="http://schemas.openxmlformats.org/spreadsheetml/2006/main" count="980" uniqueCount="210">
  <si>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</si>
  <si>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</si>
  <si>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</si>
  <si>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</si>
  <si>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</si>
  <si>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</si>
  <si>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</si>
  <si>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</si>
  <si>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</si>
  <si>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</si>
  <si>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</si>
  <si>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</si>
  <si>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</si>
  <si>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</si>
  <si>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</si>
  <si>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</si>
  <si>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</si>
  <si>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</si>
  <si>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</si>
  <si>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</si>
  <si>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Dinitrogen monoxide</t>
  </si>
  <si>
    <t>kilowatt hour</t>
  </si>
  <si>
    <t>database</t>
  </si>
  <si>
    <t>Methane, fossil</t>
  </si>
  <si>
    <t>kilometer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</si>
  <si>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</si>
  <si>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</si>
  <si>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</si>
  <si>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</si>
  <si>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</si>
  <si>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</si>
  <si>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</si>
  <si>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</si>
  <si>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</si>
  <si>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ev_group</t>
  </si>
  <si>
    <t>RER</t>
  </si>
  <si>
    <t>transport, passenger car</t>
  </si>
  <si>
    <t>None</t>
  </si>
  <si>
    <t>Sacchi, R., Bauer, C., Cox, B. and Mutel, C.  carculator: an open-source tool for prospective environmental and economic life cycle assessment of vehicles. When, Where and How can battery-electric vehicles help reduce greenhouse gas emissions? Submitted to Renewable and Sustainable Energy Reviews.</t>
  </si>
  <si>
    <t>description</t>
  </si>
  <si>
    <t>Cradle-to-grave life cycle inventory of the transport activity using a passenger car over 1 km.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</si>
  <si>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>special remark</t>
  </si>
  <si>
    <t xml:space="preserve">Electric motor power: 139 [kW]. Km over lifetime: 200000 [km]. Yearly mileage: 12000 [km/year]. Autonomy on a full tank/battery: 439 [km]. Tank-to-wheel efficiency: 38 [%]. Tank-to-wheel energy consumption: 1366 [kj/km]. Fuel cell system efficiency: 50 [%]. Fuel tank capacity: 166 [kWh]. Curb mass (excl. driver and cargo): 1740 [kg]. Driving mass (incl. driver and cargo): 1880 [kg]. </t>
  </si>
  <si>
    <t>maintenance, passenger car</t>
  </si>
  <si>
    <t>passenger car maintenance</t>
  </si>
  <si>
    <t>market for brake wear emissions, passenger car</t>
  </si>
  <si>
    <t>GLO</t>
  </si>
  <si>
    <t>brake wear emissions, passenger car</t>
  </si>
  <si>
    <t>market for refrigerant R134a</t>
  </si>
  <si>
    <t>refrigerant R134a</t>
  </si>
  <si>
    <t>market for road</t>
  </si>
  <si>
    <t>meter-year</t>
  </si>
  <si>
    <t>road</t>
  </si>
  <si>
    <t>market for road maintenance</t>
  </si>
  <si>
    <t>road maintenance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</si>
  <si>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</si>
  <si>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</si>
  <si>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</si>
  <si>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</si>
  <si>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 xml:space="preserve">Electric motor power: 141 [kW]. Km over lifetime: 200000 [km]. Yearly mileage: 12000 [km/year]. Autonomy on a full tank/battery: 196 [km]. Tank-to-wheel efficiency: 71 [%]. Tank-to-wheel energy consumption: 703 [kj/km]. Battery capacity: 48 [kWh]. Mass of battery: 400 [kg]. Curb mass (excl. driver and cargo): 1764 [kg]. Driving mass (incl. driver and cargo): 1904 [kg]. </t>
  </si>
  <si>
    <t>market group for electricity, low voltage</t>
  </si>
  <si>
    <t>electricity, low voltage</t>
  </si>
  <si>
    <t>transport, passenger car, EURO-6</t>
  </si>
  <si>
    <t xml:space="preserve">Combustion engine power: 126 [kW]. Power share from combustion engine: 100 [%]. Km over lifetime: 200000 [km]. Yearly mileage: 12000 [km/year]. Autonomy on a full tank/battery: 1002 [km]. Tank-to-wheel efficiency: 22 [%]. Tank-to-wheel energy consumption: 2326 [kj/km]. Fuel tank capacity: 647 [kWh]. Curb mass (excl. driver and cargo): 1579 [kg]. Driving mass (incl. driver and cargo): 1719 [kg]. </t>
  </si>
  <si>
    <t>1-Pentene</t>
  </si>
  <si>
    <t>Acetaldehyde</t>
  </si>
  <si>
    <t>Acetone</t>
  </si>
  <si>
    <t>Acrolein</t>
  </si>
  <si>
    <t>Ammonia</t>
  </si>
  <si>
    <t>Benzaldehyde</t>
  </si>
  <si>
    <t>Benzene</t>
  </si>
  <si>
    <t>Butane</t>
  </si>
  <si>
    <t>Carbon monoxide, fossil</t>
  </si>
  <si>
    <t>Chromium VI</t>
  </si>
  <si>
    <t>Cyclohexane</t>
  </si>
  <si>
    <t>Ethane</t>
  </si>
  <si>
    <t>Formaldehyde</t>
  </si>
  <si>
    <t>Heptane</t>
  </si>
  <si>
    <t>Hexane</t>
  </si>
  <si>
    <t>Hydrocarbons, chlorinated</t>
  </si>
  <si>
    <t>Methyl ethyl ketone</t>
  </si>
  <si>
    <t>Nitrogen oxides</t>
  </si>
  <si>
    <t>PAH, polycyclic aromatic hydrocarbons</t>
  </si>
  <si>
    <t>Pentane</t>
  </si>
  <si>
    <t>Propane</t>
  </si>
  <si>
    <t>Styrene</t>
  </si>
  <si>
    <t>Sulfur dioxide</t>
  </si>
  <si>
    <t>Toluene</t>
  </si>
  <si>
    <t>m-Xylene</t>
  </si>
  <si>
    <t>o-Xylene</t>
  </si>
  <si>
    <t>market for petrol, low-sulfur</t>
  </si>
  <si>
    <t>Europe without Switzerland</t>
  </si>
  <si>
    <t>petrol, low-sulfur</t>
  </si>
  <si>
    <t>Cradle-to-grave life cycle inventory of a passenger car over its lifetime.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</si>
  <si>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 xml:space="preserve">Electric motor power: 139 [kW]. Km over lifetime: 200000 [km]. Yearly mileage: 12000 [km/year]. Autonomy on a full tank/battery: 439 [km]. Tank-to-wheel efficiency: 38 [%]. Tank-to-wheel energy consumption: 1365 [kj/km]. Fuel cell system efficiency: 50 [%]. Fuel tank capacity: 166 [kWh]. Curb mass (excl. driver and cargo): 1739 [kg]. Driving mass (incl. driver and cargo): 1879 [kg]. </t>
  </si>
  <si>
    <t>fuel tank assembly, compressed hydrogen gas, 700bar</t>
  </si>
  <si>
    <t>fuel tank, compressed hydrogen gas, 700bar</t>
  </si>
  <si>
    <t>fuel cell system assembly, 1 kWe, proton exchange membrane (PEM)</t>
  </si>
  <si>
    <t>fuel cell system, 1 kWe, proton exchange membrane (PEM)</t>
  </si>
  <si>
    <t>market for converter, for electric passenger car</t>
  </si>
  <si>
    <t>converter, for electric passenger car</t>
  </si>
  <si>
    <t>market for electric motor, electric passenger car</t>
  </si>
  <si>
    <t>electric motor, electric passenger car</t>
  </si>
  <si>
    <t>market for glider, passenger car</t>
  </si>
  <si>
    <t>glider, passenger car</t>
  </si>
  <si>
    <t>market for internal combustion engine, passenger car</t>
  </si>
  <si>
    <t>market for inverter, for electric passenger car</t>
  </si>
  <si>
    <t>inverter, for electric passenger car</t>
  </si>
  <si>
    <t>market for power distribution unit, for electric passenger car</t>
  </si>
  <si>
    <t>power distribution unit, for electric passenger car</t>
  </si>
  <si>
    <t>market for used powertrain from electric passenger car, manual dismantling</t>
  </si>
  <si>
    <t>used powertrain from electric passenger car, manual dismantling</t>
  </si>
  <si>
    <t>treatment of used glider, passenger car, shredding</t>
  </si>
  <si>
    <t>used glider, passenger car</t>
  </si>
  <si>
    <t>CN</t>
  </si>
  <si>
    <t>market for charger, electric passenger car</t>
  </si>
  <si>
    <t>charger, electric passenger car</t>
  </si>
  <si>
    <t>polyethylene production, high density, granulate</t>
  </si>
  <si>
    <t>polyethylene, high density, granulate</t>
  </si>
  <si>
    <t>Refrigerant leak</t>
  </si>
  <si>
    <t>Refrigerant supply</t>
  </si>
  <si>
    <t>Hydrogen input</t>
  </si>
  <si>
    <t>Vehicle input</t>
  </si>
  <si>
    <t>Fuel tank</t>
  </si>
  <si>
    <t>Onboard battery</t>
  </si>
  <si>
    <t>Onboard charger</t>
  </si>
  <si>
    <t>Compressed hydrogen</t>
  </si>
  <si>
    <t>Fuel cell system, PEM</t>
  </si>
  <si>
    <t>ecoinvent</t>
  </si>
  <si>
    <t>market for battery, Li-ion, NMC811, rechargeable, prismatic</t>
  </si>
  <si>
    <t>battery, Li-ion, NMC811, rechargeable, prismatic</t>
  </si>
  <si>
    <t>passenger car</t>
  </si>
  <si>
    <t>passenger car, fuel cell electric, medium</t>
  </si>
  <si>
    <t>passenger car, battery electric, medium</t>
  </si>
  <si>
    <t>passenger car, gasoline, medium, EURO-6d</t>
  </si>
  <si>
    <t>transport, passenger car, fuel cell electric, medium</t>
  </si>
  <si>
    <t>transport, passenger car, battery electric, medium</t>
  </si>
  <si>
    <t>transport, passenger car, gasoline, medium, EURO-6</t>
  </si>
  <si>
    <t>internal combustion engine, passenger car</t>
  </si>
  <si>
    <t>treatment of used internal combustion engine, passenger car, shredding</t>
  </si>
  <si>
    <t>used internal combustion engine, passenger car</t>
  </si>
  <si>
    <t>1,1,1,2-Tetrafluoroethane</t>
  </si>
  <si>
    <t>market for hydrogen, gaseous, low pressure</t>
  </si>
  <si>
    <t>hydrogen, gaseous, low pressure</t>
  </si>
  <si>
    <t>Arsenic ion</t>
  </si>
  <si>
    <t>Cadmium II</t>
  </si>
  <si>
    <t>fuel cell</t>
  </si>
  <si>
    <t>Copper ion</t>
  </si>
  <si>
    <t>Lead II</t>
  </si>
  <si>
    <t>Mercury II</t>
  </si>
  <si>
    <t>NMVOC, non-methane volatile organic compounds</t>
  </si>
  <si>
    <t>Nickel II</t>
  </si>
  <si>
    <t>Particulate Matter, &lt; 2.5 um</t>
  </si>
  <si>
    <t>Propylene</t>
  </si>
  <si>
    <t>Selenium IV</t>
  </si>
  <si>
    <t>Zinc II</t>
  </si>
  <si>
    <t>h2-tank</t>
  </si>
  <si>
    <t>bev_group</t>
  </si>
  <si>
    <t>electricity_consumption</t>
  </si>
  <si>
    <t>kWh/km</t>
  </si>
  <si>
    <t>Electricity consumption, per 100 km.</t>
  </si>
  <si>
    <t>icev_group</t>
  </si>
  <si>
    <t>urban_driving</t>
  </si>
  <si>
    <t>[-]</t>
  </si>
  <si>
    <t>Time fraction driven in an urban environment</t>
  </si>
  <si>
    <t>kg/kg</t>
  </si>
  <si>
    <t>gasoline_consumption</t>
  </si>
  <si>
    <t>co2_gasoline</t>
  </si>
  <si>
    <t>n2o_gasoline</t>
  </si>
  <si>
    <t>pm25_gasoline</t>
  </si>
  <si>
    <t>L/100 km</t>
  </si>
  <si>
    <t>gasoline_density</t>
  </si>
  <si>
    <t>(gasoline_consumption/100)*gasoline_density*n2o_gasoline</t>
  </si>
  <si>
    <t>air::urban air close to ground</t>
  </si>
  <si>
    <t>air::non-urban air or from high stacks</t>
  </si>
  <si>
    <t>(gasoline_consumption/100)*gasoline_density*pm25_gasoline*(1-urban_driving)</t>
  </si>
  <si>
    <t>(gasoline_consumption/100)*gasoline_density*pm25_gasoline*urban_driving</t>
  </si>
  <si>
    <t>biofuel_fraction</t>
  </si>
  <si>
    <t>Biofuel blend fraction</t>
  </si>
  <si>
    <t>Carbon dioxide, non-fossil</t>
  </si>
  <si>
    <t>(gasoline_consumption/100)*gasoline_density*co2_gasoline*(1-biofuel_fraction)</t>
  </si>
  <si>
    <t>(gasoline_consumption/100)*gasoline_density*co2_gasoline*biofuel_fraction</t>
  </si>
  <si>
    <t>(gasoline_consumption/100)*gasoline_density*(1-biofuel_fraction)</t>
  </si>
  <si>
    <t>(gasoline_consumption/100)*gasoline_density*biofuel_fraction</t>
  </si>
  <si>
    <t>market for ethyl tert-butyl ether</t>
  </si>
  <si>
    <t>ethyl tert-butyl ether</t>
  </si>
  <si>
    <t>battery_size</t>
  </si>
  <si>
    <t>kWh</t>
  </si>
  <si>
    <t>energy_cell_density</t>
  </si>
  <si>
    <t>share_BoP</t>
  </si>
  <si>
    <t>fraction</t>
  </si>
  <si>
    <t>Energy density of batery cells, in kWh/kg cell</t>
  </si>
  <si>
    <t>Share of mass occupied by the balance of plant</t>
  </si>
  <si>
    <t>Battery capacity, in kWh</t>
  </si>
  <si>
    <t>kWh/kg</t>
  </si>
  <si>
    <t>h2_tank_gravimetric_density</t>
  </si>
  <si>
    <t>Gravimetric density of the hydrogen tank.</t>
  </si>
  <si>
    <t>(166/33.33)/h2_tank_gravimetric_density</t>
  </si>
  <si>
    <t>lci-passenger-cars-v2</t>
  </si>
  <si>
    <t>battery_size/(energy_cell_density*(1-share_BoP))</t>
  </si>
  <si>
    <t>electricity_consumption/100</t>
  </si>
  <si>
    <t>fcev_group</t>
  </si>
  <si>
    <t>h2_consumption</t>
  </si>
  <si>
    <t>Hydrogen consumption per 100 km</t>
  </si>
  <si>
    <t>h2_electrolysis_share</t>
  </si>
  <si>
    <t>Share of hydrogen coming from water electrolysis</t>
  </si>
  <si>
    <t>hydrogen production, gaseous, 30 bar, from PEM electrolysis, from grid electricity</t>
  </si>
  <si>
    <t>hydrogen, gaseous, 30 bar</t>
  </si>
  <si>
    <t>h2_consumption*(1-h2_electrolysis_share)/100</t>
  </si>
  <si>
    <t>h2_consumption*h2_electrolysis_share/100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</si>
</sst>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3" fillId="0" borderId="0" xfId="1" applyFont="1"/>
    <xf numFmtId="0" fontId="5" fillId="0" borderId="0" xfId="0" applyFont="1"/>
    <xf numFmtId="0" fontId="5" fillId="0" borderId="0" xfId="1" applyFont="1"/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0" fontId="5" fillId="0" borderId="0" xfId="1" applyFont="1" applyAlignment="1">
      <alignment wrapText="1"/>
    </xf>
    <xf numFmtId="11" fontId="3" fillId="0" borderId="0" xfId="0" applyNumberFormat="1" applyFont="1"/>
    <xf numFmtId="0" fontId="7" fillId="0" borderId="0" xfId="1" applyFont="1"/>
    <xf numFmtId="0" fontId="4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1" fillId="0" borderId="0" xfId="1" applyFont="1"/>
    <xf numFmtId="0" fontId="1" fillId="0" borderId="0" xfId="1" applyFont="1" applyAlignment="1">
      <alignment wrapText="1"/>
    </xf>
    <xf numFmtId="2" fontId="1" fillId="0" borderId="0" xfId="1" applyNumberFormat="1" applyFont="1"/>
    <xf numFmtId="11" fontId="1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topLeftCell="B94" zoomScale="160" zoomScaleNormal="160" workbookViewId="0">
      <selection activeCell="B2" sqref="B2"/>
    </sheetView>
  </sheetViews>
  <sheetFormatPr baseColWidth="10" defaultColWidth="12.5" defaultRowHeight="15" x14ac:dyDescent="0.2"/>
  <cols>
    <col min="1" max="1" width="64.5" style="1" customWidth="1"/>
    <col min="2" max="2" width="19.6640625" style="1" customWidth="1"/>
    <col min="3" max="3" width="12.5" style="1"/>
    <col min="4" max="4" width="11.33203125" style="1" customWidth="1"/>
    <col min="5" max="6" width="12.5" style="1"/>
    <col min="7" max="7" width="14.33203125" style="1" bestFit="1" customWidth="1"/>
    <col min="8" max="8" width="21.1640625" style="1" customWidth="1"/>
    <col min="9" max="9" width="14.1640625" style="1" customWidth="1"/>
    <col min="10" max="10" width="12.5" style="3"/>
    <col min="11" max="11" width="15" style="3" bestFit="1" customWidth="1"/>
    <col min="12" max="17" width="12.5" style="3"/>
    <col min="18" max="16384" width="12.5" style="1"/>
  </cols>
  <sheetData>
    <row r="1" spans="1:17" x14ac:dyDescent="0.2">
      <c r="A1" s="3" t="s">
        <v>22</v>
      </c>
      <c r="B1" s="1" t="s">
        <v>198</v>
      </c>
    </row>
    <row r="3" spans="1:17" x14ac:dyDescent="0.2">
      <c r="N3" s="3" t="s">
        <v>1</v>
      </c>
    </row>
    <row r="4" spans="1:17" s="4" customFormat="1" x14ac:dyDescent="0.2">
      <c r="A4" s="2" t="s">
        <v>0</v>
      </c>
      <c r="B4" s="2" t="s">
        <v>132</v>
      </c>
    </row>
    <row r="5" spans="1:17" s="4" customFormat="1" x14ac:dyDescent="0.2">
      <c r="A5" s="4" t="s">
        <v>2</v>
      </c>
      <c r="B5" s="4" t="s">
        <v>35</v>
      </c>
    </row>
    <row r="6" spans="1:17" s="4" customFormat="1" x14ac:dyDescent="0.2">
      <c r="A6" s="4" t="s">
        <v>3</v>
      </c>
      <c r="B6" s="4">
        <v>1</v>
      </c>
    </row>
    <row r="7" spans="1:17" s="4" customFormat="1" x14ac:dyDescent="0.2">
      <c r="A7" s="4" t="s">
        <v>6</v>
      </c>
      <c r="B7" s="4" t="s">
        <v>131</v>
      </c>
    </row>
    <row r="8" spans="1:17" s="4" customFormat="1" x14ac:dyDescent="0.2">
      <c r="A8" s="4" t="s">
        <v>7</v>
      </c>
      <c r="B8" s="4" t="s">
        <v>8</v>
      </c>
    </row>
    <row r="9" spans="1:17" s="4" customFormat="1" x14ac:dyDescent="0.2">
      <c r="A9" s="4" t="s">
        <v>9</v>
      </c>
      <c r="B9" s="4" t="s">
        <v>9</v>
      </c>
    </row>
    <row r="10" spans="1:17" s="4" customFormat="1" x14ac:dyDescent="0.2">
      <c r="A10" s="4" t="s">
        <v>5</v>
      </c>
      <c r="B10" s="4" t="s">
        <v>38</v>
      </c>
    </row>
    <row r="11" spans="1:17" s="4" customFormat="1" x14ac:dyDescent="0.2">
      <c r="A11" s="4" t="s">
        <v>39</v>
      </c>
      <c r="B11" s="4" t="s">
        <v>93</v>
      </c>
    </row>
    <row r="12" spans="1:17" s="4" customFormat="1" x14ac:dyDescent="0.2">
      <c r="A12" s="4" t="s">
        <v>41</v>
      </c>
      <c r="B12" s="4" t="s">
        <v>1</v>
      </c>
    </row>
    <row r="13" spans="1:17" s="4" customFormat="1" x14ac:dyDescent="0.2">
      <c r="A13" s="4" t="s">
        <v>4</v>
      </c>
      <c r="B13" s="4" t="s">
        <v>94</v>
      </c>
    </row>
    <row r="14" spans="1:17" ht="16" x14ac:dyDescent="0.2">
      <c r="A14" s="3" t="s">
        <v>33</v>
      </c>
      <c r="B14" s="7" t="s">
        <v>201</v>
      </c>
    </row>
    <row r="15" spans="1:17" x14ac:dyDescent="0.2">
      <c r="A15" s="3" t="s">
        <v>12</v>
      </c>
      <c r="B15" s="3" t="s">
        <v>13</v>
      </c>
      <c r="C15" s="3" t="s">
        <v>9</v>
      </c>
      <c r="D15" s="3" t="s">
        <v>32</v>
      </c>
      <c r="E15" s="3" t="s">
        <v>26</v>
      </c>
      <c r="F15" s="3" t="s">
        <v>27</v>
      </c>
      <c r="G15" s="3" t="s">
        <v>28</v>
      </c>
      <c r="H15" s="3" t="s">
        <v>29</v>
      </c>
      <c r="I15" s="3" t="s">
        <v>30</v>
      </c>
      <c r="J15" s="3" t="s">
        <v>31</v>
      </c>
      <c r="K15" s="1"/>
      <c r="L15" s="1"/>
      <c r="M15" s="1"/>
      <c r="N15" s="1"/>
      <c r="O15" s="1"/>
      <c r="P15" s="1"/>
    </row>
    <row r="16" spans="1:17" x14ac:dyDescent="0.2">
      <c r="A16" s="1" t="s">
        <v>195</v>
      </c>
      <c r="B16" s="1">
        <v>0.05</v>
      </c>
      <c r="C16" s="1" t="s">
        <v>190</v>
      </c>
      <c r="D16" s="1" t="s">
        <v>196</v>
      </c>
      <c r="E16" s="1">
        <v>5</v>
      </c>
      <c r="F16" s="1">
        <v>0.05</v>
      </c>
      <c r="I16" s="1">
        <v>2.5000000000000001E-2</v>
      </c>
      <c r="J16" s="1">
        <v>0.1</v>
      </c>
      <c r="K16" s="1"/>
      <c r="L16" s="1"/>
      <c r="M16" s="1"/>
      <c r="N16" s="1"/>
      <c r="O16" s="1"/>
      <c r="P16" s="1"/>
      <c r="Q16" s="1"/>
    </row>
    <row r="17" spans="1:17" x14ac:dyDescent="0.2">
      <c r="J17" s="1"/>
      <c r="K17" s="1"/>
      <c r="L17" s="1"/>
      <c r="M17" s="1"/>
      <c r="N17" s="1"/>
      <c r="O17" s="1"/>
      <c r="P17" s="1"/>
      <c r="Q17" s="1"/>
    </row>
    <row r="18" spans="1:17" s="4" customFormat="1" x14ac:dyDescent="0.2">
      <c r="A18" s="2" t="s">
        <v>11</v>
      </c>
    </row>
    <row r="19" spans="1:17" s="4" customFormat="1" x14ac:dyDescent="0.2">
      <c r="A19" s="2" t="s">
        <v>12</v>
      </c>
      <c r="B19" s="2" t="s">
        <v>13</v>
      </c>
      <c r="C19" s="2" t="s">
        <v>2</v>
      </c>
      <c r="D19" s="2" t="s">
        <v>9</v>
      </c>
      <c r="E19" s="2" t="s">
        <v>14</v>
      </c>
      <c r="F19" s="3" t="s">
        <v>22</v>
      </c>
      <c r="G19" s="2" t="s">
        <v>7</v>
      </c>
      <c r="H19" s="2" t="s">
        <v>6</v>
      </c>
      <c r="I19" s="2" t="s">
        <v>4</v>
      </c>
      <c r="J19" s="2" t="s">
        <v>25</v>
      </c>
      <c r="K19" s="2" t="s">
        <v>26</v>
      </c>
      <c r="L19" s="2" t="s">
        <v>27</v>
      </c>
      <c r="M19" s="2" t="s">
        <v>28</v>
      </c>
      <c r="N19" s="2" t="s">
        <v>29</v>
      </c>
      <c r="O19" s="2" t="s">
        <v>30</v>
      </c>
      <c r="P19" s="2" t="s">
        <v>31</v>
      </c>
    </row>
    <row r="20" spans="1:17" s="4" customFormat="1" x14ac:dyDescent="0.2">
      <c r="A20" s="4" t="s">
        <v>129</v>
      </c>
      <c r="B20" s="5">
        <f>5.6/(0.25*0.7)</f>
        <v>32</v>
      </c>
      <c r="C20" s="4" t="s">
        <v>46</v>
      </c>
      <c r="D20" s="4" t="s">
        <v>10</v>
      </c>
      <c r="F20" s="1" t="s">
        <v>128</v>
      </c>
      <c r="G20" s="4" t="s">
        <v>16</v>
      </c>
      <c r="H20" s="4" t="s">
        <v>130</v>
      </c>
    </row>
    <row r="21" spans="1:17" s="4" customFormat="1" x14ac:dyDescent="0.2">
      <c r="A21" s="4" t="s">
        <v>95</v>
      </c>
      <c r="B21" s="5">
        <v>97.826086956521721</v>
      </c>
      <c r="C21" s="4" t="s">
        <v>35</v>
      </c>
      <c r="D21" s="4" t="s">
        <v>10</v>
      </c>
      <c r="E21" s="4" t="s">
        <v>1</v>
      </c>
      <c r="F21" s="1" t="s">
        <v>156</v>
      </c>
      <c r="G21" s="4" t="s">
        <v>16</v>
      </c>
      <c r="H21" s="4" t="s">
        <v>96</v>
      </c>
      <c r="I21" s="4" t="s">
        <v>126</v>
      </c>
      <c r="J21" s="4" t="s">
        <v>197</v>
      </c>
    </row>
    <row r="22" spans="1:17" s="4" customFormat="1" x14ac:dyDescent="0.2">
      <c r="A22" s="6" t="s">
        <v>97</v>
      </c>
      <c r="B22" s="5">
        <v>53.484394163992427</v>
      </c>
      <c r="C22" s="4" t="s">
        <v>46</v>
      </c>
      <c r="D22" s="4" t="s">
        <v>9</v>
      </c>
      <c r="E22" s="4" t="s">
        <v>1</v>
      </c>
      <c r="F22" s="1" t="s">
        <v>146</v>
      </c>
      <c r="G22" s="4" t="s">
        <v>16</v>
      </c>
      <c r="H22" s="4" t="s">
        <v>98</v>
      </c>
      <c r="I22" s="4" t="s">
        <v>127</v>
      </c>
    </row>
    <row r="23" spans="1:17" s="4" customFormat="1" x14ac:dyDescent="0.2">
      <c r="A23" s="4" t="s">
        <v>99</v>
      </c>
      <c r="B23" s="5">
        <v>4.4706521739130434</v>
      </c>
      <c r="C23" s="4" t="s">
        <v>46</v>
      </c>
      <c r="D23" s="4" t="s">
        <v>10</v>
      </c>
      <c r="E23" s="4" t="s">
        <v>1</v>
      </c>
      <c r="F23" s="1" t="s">
        <v>128</v>
      </c>
      <c r="G23" s="4" t="s">
        <v>16</v>
      </c>
      <c r="H23" s="4" t="s">
        <v>100</v>
      </c>
    </row>
    <row r="24" spans="1:17" s="4" customFormat="1" x14ac:dyDescent="0.2">
      <c r="A24" s="4" t="s">
        <v>101</v>
      </c>
      <c r="B24" s="5">
        <v>88.93071971170275</v>
      </c>
      <c r="C24" s="4" t="s">
        <v>46</v>
      </c>
      <c r="D24" s="4" t="s">
        <v>10</v>
      </c>
      <c r="E24" s="4" t="s">
        <v>1</v>
      </c>
      <c r="F24" s="1" t="s">
        <v>128</v>
      </c>
      <c r="G24" s="4" t="s">
        <v>16</v>
      </c>
      <c r="H24" s="4" t="s">
        <v>102</v>
      </c>
    </row>
    <row r="25" spans="1:17" s="4" customFormat="1" x14ac:dyDescent="0.2">
      <c r="A25" s="4" t="s">
        <v>103</v>
      </c>
      <c r="B25" s="5">
        <v>1350</v>
      </c>
      <c r="C25" s="4" t="s">
        <v>46</v>
      </c>
      <c r="D25" s="4" t="s">
        <v>10</v>
      </c>
      <c r="E25" s="4" t="s">
        <v>1</v>
      </c>
      <c r="F25" s="1" t="s">
        <v>128</v>
      </c>
      <c r="G25" s="4" t="s">
        <v>16</v>
      </c>
      <c r="H25" s="4" t="s">
        <v>104</v>
      </c>
    </row>
    <row r="26" spans="1:17" s="4" customFormat="1" x14ac:dyDescent="0.2">
      <c r="A26" s="4" t="s">
        <v>105</v>
      </c>
      <c r="B26" s="5">
        <v>89.106538026430741</v>
      </c>
      <c r="C26" s="4" t="s">
        <v>46</v>
      </c>
      <c r="D26" s="4" t="s">
        <v>10</v>
      </c>
      <c r="E26" s="4" t="s">
        <v>1</v>
      </c>
      <c r="F26" s="1" t="s">
        <v>128</v>
      </c>
      <c r="G26" s="4" t="s">
        <v>16</v>
      </c>
      <c r="H26" s="4" t="s">
        <v>138</v>
      </c>
    </row>
    <row r="27" spans="1:17" s="4" customFormat="1" x14ac:dyDescent="0.2">
      <c r="A27" s="4" t="s">
        <v>106</v>
      </c>
      <c r="B27" s="5">
        <v>8.9413043478260867</v>
      </c>
      <c r="C27" s="4" t="s">
        <v>46</v>
      </c>
      <c r="D27" s="4" t="s">
        <v>10</v>
      </c>
      <c r="E27" s="4" t="s">
        <v>1</v>
      </c>
      <c r="F27" s="1" t="s">
        <v>128</v>
      </c>
      <c r="G27" s="4" t="s">
        <v>16</v>
      </c>
      <c r="H27" s="4" t="s">
        <v>107</v>
      </c>
    </row>
    <row r="28" spans="1:17" s="4" customFormat="1" x14ac:dyDescent="0.2">
      <c r="A28" s="4" t="s">
        <v>108</v>
      </c>
      <c r="B28" s="5">
        <v>3.973913043478261</v>
      </c>
      <c r="C28" s="4" t="s">
        <v>46</v>
      </c>
      <c r="D28" s="4" t="s">
        <v>10</v>
      </c>
      <c r="E28" s="4" t="s">
        <v>1</v>
      </c>
      <c r="F28" s="1" t="s">
        <v>128</v>
      </c>
      <c r="G28" s="4" t="s">
        <v>16</v>
      </c>
      <c r="H28" s="4" t="s">
        <v>109</v>
      </c>
    </row>
    <row r="29" spans="1:17" s="4" customFormat="1" x14ac:dyDescent="0.2">
      <c r="A29" s="4" t="s">
        <v>110</v>
      </c>
      <c r="B29" s="5">
        <v>-321.12247701350168</v>
      </c>
      <c r="C29" s="4" t="s">
        <v>46</v>
      </c>
      <c r="D29" s="4" t="s">
        <v>10</v>
      </c>
      <c r="E29" s="4" t="s">
        <v>1</v>
      </c>
      <c r="F29" s="1" t="s">
        <v>128</v>
      </c>
      <c r="G29" s="4" t="s">
        <v>16</v>
      </c>
      <c r="H29" s="4" t="s">
        <v>111</v>
      </c>
    </row>
    <row r="30" spans="1:17" s="4" customFormat="1" x14ac:dyDescent="0.2">
      <c r="A30" s="4" t="s">
        <v>112</v>
      </c>
      <c r="B30" s="5">
        <v>-1304.021739130435</v>
      </c>
      <c r="C30" s="4" t="s">
        <v>46</v>
      </c>
      <c r="D30" s="4" t="s">
        <v>10</v>
      </c>
      <c r="E30" s="4" t="s">
        <v>1</v>
      </c>
      <c r="F30" s="1" t="s">
        <v>128</v>
      </c>
      <c r="G30" s="4" t="s">
        <v>16</v>
      </c>
      <c r="H30" s="4" t="s">
        <v>113</v>
      </c>
    </row>
    <row r="31" spans="1:17" s="4" customFormat="1" x14ac:dyDescent="0.2">
      <c r="A31" s="4" t="s">
        <v>139</v>
      </c>
      <c r="B31" s="5">
        <v>-89.106538026430741</v>
      </c>
      <c r="C31" s="4" t="s">
        <v>46</v>
      </c>
      <c r="D31" s="4" t="s">
        <v>10</v>
      </c>
      <c r="E31" s="4" t="s">
        <v>1</v>
      </c>
      <c r="F31" s="1" t="s">
        <v>128</v>
      </c>
      <c r="G31" s="4" t="s">
        <v>16</v>
      </c>
      <c r="H31" s="4" t="s">
        <v>140</v>
      </c>
    </row>
    <row r="32" spans="1:17" s="4" customFormat="1" x14ac:dyDescent="0.2">
      <c r="A32" s="4" t="s">
        <v>60</v>
      </c>
      <c r="B32" s="5">
        <v>112.36217261342949</v>
      </c>
      <c r="C32" s="4" t="s">
        <v>114</v>
      </c>
      <c r="D32" s="4" t="s">
        <v>21</v>
      </c>
      <c r="E32" s="4" t="s">
        <v>1</v>
      </c>
      <c r="F32" s="1" t="s">
        <v>128</v>
      </c>
      <c r="G32" s="4" t="s">
        <v>16</v>
      </c>
      <c r="H32" s="4" t="s">
        <v>61</v>
      </c>
    </row>
    <row r="33" spans="1:17" s="4" customFormat="1" x14ac:dyDescent="0.2">
      <c r="A33" s="4" t="s">
        <v>132</v>
      </c>
      <c r="B33" s="4">
        <v>1</v>
      </c>
      <c r="C33" s="4" t="s">
        <v>35</v>
      </c>
      <c r="D33" s="4" t="s">
        <v>9</v>
      </c>
      <c r="E33" s="4" t="s">
        <v>1</v>
      </c>
      <c r="F33" s="1"/>
      <c r="G33" s="4" t="s">
        <v>15</v>
      </c>
      <c r="H33" s="4" t="s">
        <v>131</v>
      </c>
    </row>
    <row r="35" spans="1:17" s="4" customFormat="1" x14ac:dyDescent="0.2">
      <c r="A35" s="2" t="s">
        <v>0</v>
      </c>
      <c r="B35" s="2" t="s">
        <v>133</v>
      </c>
    </row>
    <row r="36" spans="1:17" s="4" customFormat="1" x14ac:dyDescent="0.2">
      <c r="A36" s="4" t="s">
        <v>2</v>
      </c>
      <c r="B36" s="4" t="s">
        <v>35</v>
      </c>
    </row>
    <row r="37" spans="1:17" s="4" customFormat="1" x14ac:dyDescent="0.2">
      <c r="A37" s="4" t="s">
        <v>3</v>
      </c>
      <c r="B37" s="4">
        <v>1</v>
      </c>
    </row>
    <row r="38" spans="1:17" s="4" customFormat="1" x14ac:dyDescent="0.2">
      <c r="A38" s="4" t="s">
        <v>6</v>
      </c>
      <c r="B38" s="4" t="s">
        <v>131</v>
      </c>
    </row>
    <row r="39" spans="1:17" s="4" customFormat="1" x14ac:dyDescent="0.2">
      <c r="A39" s="4" t="s">
        <v>7</v>
      </c>
      <c r="B39" s="4" t="s">
        <v>8</v>
      </c>
    </row>
    <row r="40" spans="1:17" s="4" customFormat="1" x14ac:dyDescent="0.2">
      <c r="A40" s="4" t="s">
        <v>9</v>
      </c>
      <c r="B40" s="4" t="s">
        <v>9</v>
      </c>
    </row>
    <row r="41" spans="1:17" s="4" customFormat="1" x14ac:dyDescent="0.2">
      <c r="A41" s="4" t="s">
        <v>5</v>
      </c>
      <c r="B41" s="4" t="s">
        <v>38</v>
      </c>
    </row>
    <row r="42" spans="1:17" s="4" customFormat="1" x14ac:dyDescent="0.2">
      <c r="A42" s="4" t="s">
        <v>39</v>
      </c>
      <c r="B42" s="4" t="s">
        <v>93</v>
      </c>
    </row>
    <row r="43" spans="1:17" s="4" customFormat="1" x14ac:dyDescent="0.2">
      <c r="A43" s="4" t="s">
        <v>41</v>
      </c>
      <c r="B43" s="4" t="s">
        <v>1</v>
      </c>
    </row>
    <row r="44" spans="1:17" s="4" customFormat="1" x14ac:dyDescent="0.2">
      <c r="A44" s="4" t="s">
        <v>4</v>
      </c>
      <c r="B44" s="4" t="s">
        <v>59</v>
      </c>
    </row>
    <row r="45" spans="1:17" s="4" customFormat="1" x14ac:dyDescent="0.2"/>
    <row r="46" spans="1:17" ht="16" x14ac:dyDescent="0.2">
      <c r="A46" s="3" t="s">
        <v>33</v>
      </c>
      <c r="B46" s="7" t="s">
        <v>34</v>
      </c>
    </row>
    <row r="47" spans="1:17" x14ac:dyDescent="0.2">
      <c r="A47" s="3" t="s">
        <v>12</v>
      </c>
      <c r="B47" s="3" t="s">
        <v>13</v>
      </c>
      <c r="C47" s="3" t="s">
        <v>9</v>
      </c>
      <c r="D47" s="3" t="s">
        <v>32</v>
      </c>
      <c r="E47" s="3" t="s">
        <v>26</v>
      </c>
      <c r="F47" s="3" t="s">
        <v>27</v>
      </c>
      <c r="G47" s="3" t="s">
        <v>28</v>
      </c>
      <c r="H47" s="3" t="s">
        <v>29</v>
      </c>
      <c r="I47" s="3" t="s">
        <v>30</v>
      </c>
      <c r="J47" s="3" t="s">
        <v>31</v>
      </c>
      <c r="K47" s="1"/>
      <c r="L47" s="1"/>
      <c r="M47" s="1"/>
      <c r="N47" s="1"/>
      <c r="O47" s="1"/>
      <c r="P47" s="1"/>
    </row>
    <row r="48" spans="1:17" x14ac:dyDescent="0.2">
      <c r="A48" s="1" t="s">
        <v>186</v>
      </c>
      <c r="B48" s="1">
        <v>48</v>
      </c>
      <c r="C48" s="1" t="s">
        <v>187</v>
      </c>
      <c r="D48" s="1" t="s">
        <v>193</v>
      </c>
      <c r="E48" s="1">
        <v>5</v>
      </c>
      <c r="F48" s="1">
        <v>48</v>
      </c>
      <c r="I48" s="1">
        <v>40</v>
      </c>
      <c r="J48" s="1">
        <v>80</v>
      </c>
      <c r="K48" s="1"/>
      <c r="L48" s="1"/>
      <c r="M48" s="1"/>
      <c r="N48" s="1"/>
      <c r="O48" s="1"/>
      <c r="P48" s="1"/>
      <c r="Q48" s="1"/>
    </row>
    <row r="49" spans="1:17" x14ac:dyDescent="0.2">
      <c r="A49" s="1" t="s">
        <v>188</v>
      </c>
      <c r="B49" s="1">
        <v>0.25</v>
      </c>
      <c r="C49" s="1" t="s">
        <v>194</v>
      </c>
      <c r="D49" s="1" t="s">
        <v>191</v>
      </c>
      <c r="E49" s="1">
        <v>5</v>
      </c>
      <c r="F49" s="1">
        <v>0.25</v>
      </c>
      <c r="I49" s="1">
        <v>0.2</v>
      </c>
      <c r="J49" s="1">
        <v>0.3</v>
      </c>
      <c r="K49" s="1"/>
      <c r="L49" s="1"/>
      <c r="M49" s="1"/>
      <c r="N49" s="1"/>
      <c r="O49" s="1"/>
      <c r="P49" s="1"/>
      <c r="Q49" s="1"/>
    </row>
    <row r="50" spans="1:17" x14ac:dyDescent="0.2">
      <c r="A50" s="1" t="s">
        <v>189</v>
      </c>
      <c r="B50" s="1">
        <v>0.3</v>
      </c>
      <c r="C50" s="1" t="s">
        <v>190</v>
      </c>
      <c r="D50" s="1" t="s">
        <v>192</v>
      </c>
      <c r="E50" s="1">
        <v>4</v>
      </c>
      <c r="F50" s="1">
        <v>0.3</v>
      </c>
      <c r="I50" s="1">
        <v>0.1</v>
      </c>
      <c r="J50" s="1">
        <v>0.6</v>
      </c>
      <c r="K50" s="1"/>
      <c r="L50" s="1"/>
      <c r="M50" s="1"/>
      <c r="N50" s="1"/>
      <c r="O50" s="1"/>
      <c r="P50" s="1"/>
      <c r="Q50" s="1"/>
    </row>
    <row r="51" spans="1:17" x14ac:dyDescent="0.2">
      <c r="J51" s="1"/>
      <c r="K51" s="1"/>
      <c r="L51" s="1"/>
      <c r="M51" s="1"/>
      <c r="N51" s="1"/>
      <c r="O51" s="1"/>
      <c r="P51" s="1"/>
      <c r="Q51" s="1"/>
    </row>
    <row r="52" spans="1:17" s="4" customFormat="1" x14ac:dyDescent="0.2">
      <c r="A52" s="2" t="s">
        <v>11</v>
      </c>
    </row>
    <row r="53" spans="1:17" s="4" customFormat="1" x14ac:dyDescent="0.2">
      <c r="A53" s="2" t="s">
        <v>12</v>
      </c>
      <c r="B53" s="2" t="s">
        <v>13</v>
      </c>
      <c r="C53" s="2" t="s">
        <v>2</v>
      </c>
      <c r="D53" s="2" t="s">
        <v>9</v>
      </c>
      <c r="E53" s="2" t="s">
        <v>14</v>
      </c>
      <c r="F53" s="3" t="s">
        <v>22</v>
      </c>
      <c r="G53" s="2" t="s">
        <v>7</v>
      </c>
      <c r="H53" s="2" t="s">
        <v>6</v>
      </c>
      <c r="I53" s="2" t="s">
        <v>4</v>
      </c>
      <c r="J53" s="2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2" t="s">
        <v>31</v>
      </c>
    </row>
    <row r="54" spans="1:17" s="4" customFormat="1" x14ac:dyDescent="0.2">
      <c r="A54" s="4" t="s">
        <v>129</v>
      </c>
      <c r="B54" s="5">
        <f>48/(0.25*0.7)</f>
        <v>274.28571428571428</v>
      </c>
      <c r="C54" s="4" t="s">
        <v>46</v>
      </c>
      <c r="D54" s="4" t="s">
        <v>10</v>
      </c>
      <c r="E54" s="1"/>
      <c r="F54" s="1" t="s">
        <v>128</v>
      </c>
      <c r="G54" s="4" t="s">
        <v>16</v>
      </c>
      <c r="H54" s="4" t="s">
        <v>130</v>
      </c>
      <c r="I54" s="4" t="s">
        <v>124</v>
      </c>
      <c r="J54" s="4" t="s">
        <v>199</v>
      </c>
    </row>
    <row r="55" spans="1:17" s="4" customFormat="1" x14ac:dyDescent="0.2">
      <c r="A55" s="4" t="s">
        <v>115</v>
      </c>
      <c r="B55" s="5">
        <v>5.9608695652173918</v>
      </c>
      <c r="C55" s="4" t="s">
        <v>46</v>
      </c>
      <c r="D55" s="4" t="s">
        <v>10</v>
      </c>
      <c r="E55" s="1"/>
      <c r="F55" s="1" t="s">
        <v>128</v>
      </c>
      <c r="G55" s="4" t="s">
        <v>16</v>
      </c>
      <c r="H55" s="4" t="s">
        <v>116</v>
      </c>
      <c r="I55" s="4" t="s">
        <v>125</v>
      </c>
    </row>
    <row r="56" spans="1:17" s="4" customFormat="1" x14ac:dyDescent="0.2">
      <c r="A56" s="4" t="s">
        <v>99</v>
      </c>
      <c r="B56" s="5">
        <v>4.4706521739130434</v>
      </c>
      <c r="C56" s="4" t="s">
        <v>46</v>
      </c>
      <c r="D56" s="4" t="s">
        <v>10</v>
      </c>
      <c r="E56" s="1"/>
      <c r="F56" s="1" t="s">
        <v>128</v>
      </c>
      <c r="G56" s="4" t="s">
        <v>16</v>
      </c>
      <c r="H56" s="4" t="s">
        <v>100</v>
      </c>
    </row>
    <row r="57" spans="1:17" s="4" customFormat="1" x14ac:dyDescent="0.2">
      <c r="A57" s="4" t="s">
        <v>101</v>
      </c>
      <c r="B57" s="5">
        <v>89.912822878205546</v>
      </c>
      <c r="C57" s="4" t="s">
        <v>46</v>
      </c>
      <c r="D57" s="4" t="s">
        <v>10</v>
      </c>
      <c r="E57" s="1"/>
      <c r="F57" s="1" t="s">
        <v>128</v>
      </c>
      <c r="G57" s="4" t="s">
        <v>16</v>
      </c>
      <c r="H57" s="4" t="s">
        <v>102</v>
      </c>
    </row>
    <row r="58" spans="1:17" s="4" customFormat="1" x14ac:dyDescent="0.2">
      <c r="A58" s="4" t="s">
        <v>103</v>
      </c>
      <c r="B58" s="5">
        <v>1350</v>
      </c>
      <c r="C58" s="4" t="s">
        <v>46</v>
      </c>
      <c r="D58" s="4" t="s">
        <v>10</v>
      </c>
      <c r="E58" s="1"/>
      <c r="F58" s="1" t="s">
        <v>128</v>
      </c>
      <c r="G58" s="4" t="s">
        <v>16</v>
      </c>
      <c r="H58" s="4" t="s">
        <v>104</v>
      </c>
    </row>
    <row r="59" spans="1:17" s="4" customFormat="1" x14ac:dyDescent="0.2">
      <c r="A59" s="4" t="s">
        <v>105</v>
      </c>
      <c r="B59" s="5">
        <v>89.879410518330758</v>
      </c>
      <c r="C59" s="4" t="s">
        <v>46</v>
      </c>
      <c r="D59" s="4" t="s">
        <v>10</v>
      </c>
      <c r="E59" s="1"/>
      <c r="F59" s="1" t="s">
        <v>128</v>
      </c>
      <c r="G59" s="4" t="s">
        <v>16</v>
      </c>
      <c r="H59" s="4" t="s">
        <v>138</v>
      </c>
    </row>
    <row r="60" spans="1:17" s="4" customFormat="1" x14ac:dyDescent="0.2">
      <c r="A60" s="4" t="s">
        <v>106</v>
      </c>
      <c r="B60" s="5">
        <v>8.9413043478260867</v>
      </c>
      <c r="C60" s="4" t="s">
        <v>46</v>
      </c>
      <c r="D60" s="4" t="s">
        <v>10</v>
      </c>
      <c r="E60" s="1"/>
      <c r="F60" s="1" t="s">
        <v>128</v>
      </c>
      <c r="G60" s="4" t="s">
        <v>16</v>
      </c>
      <c r="H60" s="4" t="s">
        <v>107</v>
      </c>
    </row>
    <row r="61" spans="1:17" s="4" customFormat="1" x14ac:dyDescent="0.2">
      <c r="A61" s="4" t="s">
        <v>108</v>
      </c>
      <c r="B61" s="5">
        <v>3.973913043478261</v>
      </c>
      <c r="C61" s="4" t="s">
        <v>46</v>
      </c>
      <c r="D61" s="4" t="s">
        <v>10</v>
      </c>
      <c r="E61" s="1"/>
      <c r="F61" s="1" t="s">
        <v>128</v>
      </c>
      <c r="G61" s="4" t="s">
        <v>16</v>
      </c>
      <c r="H61" s="4" t="s">
        <v>109</v>
      </c>
    </row>
    <row r="62" spans="1:17" s="4" customFormat="1" x14ac:dyDescent="0.2">
      <c r="A62" s="4" t="s">
        <v>110</v>
      </c>
      <c r="B62" s="5">
        <v>-113.2595620086403</v>
      </c>
      <c r="C62" s="4" t="s">
        <v>46</v>
      </c>
      <c r="D62" s="4" t="s">
        <v>10</v>
      </c>
      <c r="E62" s="1"/>
      <c r="F62" s="1" t="s">
        <v>128</v>
      </c>
      <c r="G62" s="4" t="s">
        <v>16</v>
      </c>
      <c r="H62" s="4" t="s">
        <v>111</v>
      </c>
    </row>
    <row r="63" spans="1:17" s="4" customFormat="1" x14ac:dyDescent="0.2">
      <c r="A63" s="4" t="s">
        <v>112</v>
      </c>
      <c r="B63" s="5">
        <v>-1161</v>
      </c>
      <c r="C63" s="4" t="s">
        <v>46</v>
      </c>
      <c r="D63" s="4" t="s">
        <v>10</v>
      </c>
      <c r="E63" s="1"/>
      <c r="F63" s="1" t="s">
        <v>128</v>
      </c>
      <c r="G63" s="4" t="s">
        <v>16</v>
      </c>
      <c r="H63" s="4" t="s">
        <v>113</v>
      </c>
    </row>
    <row r="64" spans="1:17" s="4" customFormat="1" x14ac:dyDescent="0.2">
      <c r="A64" s="4" t="s">
        <v>139</v>
      </c>
      <c r="B64" s="5">
        <v>-89.879410518330758</v>
      </c>
      <c r="C64" s="4" t="s">
        <v>46</v>
      </c>
      <c r="D64" s="4" t="s">
        <v>10</v>
      </c>
      <c r="E64" s="1"/>
      <c r="F64" s="1" t="s">
        <v>128</v>
      </c>
      <c r="G64" s="4" t="s">
        <v>16</v>
      </c>
      <c r="H64" s="4" t="s">
        <v>140</v>
      </c>
    </row>
    <row r="65" spans="1:16" s="4" customFormat="1" x14ac:dyDescent="0.2">
      <c r="A65" s="4" t="s">
        <v>133</v>
      </c>
      <c r="B65" s="4">
        <v>1</v>
      </c>
      <c r="C65" s="4" t="s">
        <v>35</v>
      </c>
      <c r="D65" s="4" t="s">
        <v>9</v>
      </c>
      <c r="E65" s="1"/>
      <c r="F65" s="1"/>
      <c r="G65" s="4" t="s">
        <v>15</v>
      </c>
      <c r="H65" s="4" t="s">
        <v>131</v>
      </c>
    </row>
    <row r="66" spans="1:16" s="4" customFormat="1" x14ac:dyDescent="0.2"/>
    <row r="68" spans="1:16" s="4" customFormat="1" x14ac:dyDescent="0.2">
      <c r="A68" s="2" t="s">
        <v>0</v>
      </c>
      <c r="B68" s="2" t="s">
        <v>134</v>
      </c>
    </row>
    <row r="69" spans="1:16" s="4" customFormat="1" x14ac:dyDescent="0.2">
      <c r="A69" s="4" t="s">
        <v>2</v>
      </c>
      <c r="B69" s="4" t="s">
        <v>35</v>
      </c>
    </row>
    <row r="70" spans="1:16" s="4" customFormat="1" x14ac:dyDescent="0.2">
      <c r="A70" s="4" t="s">
        <v>3</v>
      </c>
      <c r="B70" s="4">
        <v>1</v>
      </c>
    </row>
    <row r="71" spans="1:16" s="4" customFormat="1" x14ac:dyDescent="0.2">
      <c r="A71" s="4" t="s">
        <v>6</v>
      </c>
      <c r="B71" s="4" t="s">
        <v>131</v>
      </c>
    </row>
    <row r="72" spans="1:16" s="4" customFormat="1" x14ac:dyDescent="0.2">
      <c r="A72" s="4" t="s">
        <v>7</v>
      </c>
      <c r="B72" s="4" t="s">
        <v>8</v>
      </c>
    </row>
    <row r="73" spans="1:16" s="4" customFormat="1" x14ac:dyDescent="0.2">
      <c r="A73" s="4" t="s">
        <v>9</v>
      </c>
      <c r="B73" s="4" t="s">
        <v>9</v>
      </c>
    </row>
    <row r="74" spans="1:16" s="4" customFormat="1" x14ac:dyDescent="0.2">
      <c r="A74" s="4" t="s">
        <v>5</v>
      </c>
      <c r="B74" s="4" t="s">
        <v>38</v>
      </c>
    </row>
    <row r="75" spans="1:16" s="4" customFormat="1" x14ac:dyDescent="0.2">
      <c r="A75" s="4" t="s">
        <v>39</v>
      </c>
      <c r="B75" s="4" t="s">
        <v>93</v>
      </c>
    </row>
    <row r="76" spans="1:16" s="4" customFormat="1" x14ac:dyDescent="0.2">
      <c r="A76" s="4" t="s">
        <v>41</v>
      </c>
      <c r="B76" s="4" t="s">
        <v>1</v>
      </c>
    </row>
    <row r="77" spans="1:16" s="4" customFormat="1" x14ac:dyDescent="0.2">
      <c r="A77" s="4" t="s">
        <v>4</v>
      </c>
      <c r="B77" s="4" t="s">
        <v>63</v>
      </c>
    </row>
    <row r="78" spans="1:16" s="4" customFormat="1" x14ac:dyDescent="0.2">
      <c r="A78" s="2" t="s">
        <v>11</v>
      </c>
    </row>
    <row r="79" spans="1:16" s="4" customFormat="1" x14ac:dyDescent="0.2">
      <c r="A79" s="2" t="s">
        <v>12</v>
      </c>
      <c r="B79" s="2" t="s">
        <v>13</v>
      </c>
      <c r="C79" s="2" t="s">
        <v>2</v>
      </c>
      <c r="D79" s="2" t="s">
        <v>9</v>
      </c>
      <c r="E79" s="2" t="s">
        <v>14</v>
      </c>
      <c r="F79" s="3" t="s">
        <v>22</v>
      </c>
      <c r="G79" s="2" t="s">
        <v>7</v>
      </c>
      <c r="H79" s="2" t="s">
        <v>6</v>
      </c>
      <c r="I79" s="2" t="s">
        <v>4</v>
      </c>
      <c r="J79" s="2" t="s">
        <v>25</v>
      </c>
      <c r="K79" s="2" t="s">
        <v>26</v>
      </c>
      <c r="L79" s="2" t="s">
        <v>27</v>
      </c>
      <c r="M79" s="2" t="s">
        <v>28</v>
      </c>
      <c r="N79" s="2" t="s">
        <v>29</v>
      </c>
      <c r="O79" s="2" t="s">
        <v>30</v>
      </c>
      <c r="P79" s="2" t="s">
        <v>31</v>
      </c>
    </row>
    <row r="80" spans="1:16" s="4" customFormat="1" x14ac:dyDescent="0.2">
      <c r="A80" s="4" t="s">
        <v>103</v>
      </c>
      <c r="B80" s="5">
        <v>1350</v>
      </c>
      <c r="C80" s="4" t="s">
        <v>46</v>
      </c>
      <c r="D80" s="4" t="s">
        <v>10</v>
      </c>
      <c r="E80" s="1"/>
      <c r="F80" s="1" t="s">
        <v>128</v>
      </c>
      <c r="G80" s="4" t="s">
        <v>16</v>
      </c>
      <c r="H80" s="4" t="s">
        <v>104</v>
      </c>
    </row>
    <row r="81" spans="1:9" s="4" customFormat="1" x14ac:dyDescent="0.2">
      <c r="A81" s="4" t="s">
        <v>105</v>
      </c>
      <c r="B81" s="5">
        <v>269.30102577742872</v>
      </c>
      <c r="C81" s="4" t="s">
        <v>46</v>
      </c>
      <c r="D81" s="4" t="s">
        <v>10</v>
      </c>
      <c r="E81" s="1"/>
      <c r="F81" s="1" t="s">
        <v>128</v>
      </c>
      <c r="G81" s="4" t="s">
        <v>16</v>
      </c>
      <c r="H81" s="4" t="s">
        <v>138</v>
      </c>
    </row>
    <row r="82" spans="1:9" s="4" customFormat="1" x14ac:dyDescent="0.2">
      <c r="A82" s="4" t="s">
        <v>117</v>
      </c>
      <c r="B82" s="5">
        <v>48.583333333333329</v>
      </c>
      <c r="C82" s="4" t="s">
        <v>35</v>
      </c>
      <c r="D82" s="4" t="s">
        <v>10</v>
      </c>
      <c r="E82" s="1"/>
      <c r="F82" s="1" t="s">
        <v>128</v>
      </c>
      <c r="G82" s="4" t="s">
        <v>16</v>
      </c>
      <c r="H82" s="4" t="s">
        <v>118</v>
      </c>
      <c r="I82" s="4" t="s">
        <v>123</v>
      </c>
    </row>
    <row r="83" spans="1:9" s="4" customFormat="1" x14ac:dyDescent="0.2">
      <c r="A83" s="4" t="s">
        <v>112</v>
      </c>
      <c r="B83" s="5">
        <v>-1254.778985507246</v>
      </c>
      <c r="C83" s="4" t="s">
        <v>46</v>
      </c>
      <c r="D83" s="4" t="s">
        <v>10</v>
      </c>
      <c r="E83" s="1"/>
      <c r="F83" s="1" t="s">
        <v>128</v>
      </c>
      <c r="G83" s="4" t="s">
        <v>16</v>
      </c>
      <c r="H83" s="4" t="s">
        <v>113</v>
      </c>
    </row>
    <row r="84" spans="1:9" s="4" customFormat="1" x14ac:dyDescent="0.2">
      <c r="A84" s="4" t="s">
        <v>139</v>
      </c>
      <c r="B84" s="5">
        <v>-269.30102577742872</v>
      </c>
      <c r="C84" s="4" t="s">
        <v>46</v>
      </c>
      <c r="D84" s="4" t="s">
        <v>10</v>
      </c>
      <c r="E84" s="1"/>
      <c r="F84" s="1" t="s">
        <v>128</v>
      </c>
      <c r="G84" s="4" t="s">
        <v>16</v>
      </c>
      <c r="H84" s="4" t="s">
        <v>140</v>
      </c>
    </row>
    <row r="85" spans="1:9" s="4" customFormat="1" x14ac:dyDescent="0.2">
      <c r="A85" s="4" t="s">
        <v>134</v>
      </c>
      <c r="B85" s="4">
        <v>1</v>
      </c>
      <c r="C85" s="4" t="s">
        <v>35</v>
      </c>
      <c r="D85" s="4" t="s">
        <v>9</v>
      </c>
      <c r="E85" s="1"/>
      <c r="F85" s="1"/>
      <c r="G85" s="4" t="s">
        <v>15</v>
      </c>
      <c r="H85" s="4" t="s">
        <v>131</v>
      </c>
    </row>
    <row r="86" spans="1:9" s="4" customFormat="1" x14ac:dyDescent="0.2"/>
    <row r="88" spans="1:9" s="4" customFormat="1" x14ac:dyDescent="0.2">
      <c r="A88" s="2" t="s">
        <v>0</v>
      </c>
      <c r="B88" s="2" t="s">
        <v>135</v>
      </c>
    </row>
    <row r="89" spans="1:9" s="4" customFormat="1" x14ac:dyDescent="0.2">
      <c r="A89" s="4" t="s">
        <v>2</v>
      </c>
      <c r="B89" s="4" t="s">
        <v>35</v>
      </c>
    </row>
    <row r="90" spans="1:9" s="4" customFormat="1" x14ac:dyDescent="0.2">
      <c r="A90" s="4" t="s">
        <v>3</v>
      </c>
      <c r="B90" s="4">
        <v>1</v>
      </c>
    </row>
    <row r="91" spans="1:9" s="4" customFormat="1" x14ac:dyDescent="0.2">
      <c r="A91" s="4" t="s">
        <v>6</v>
      </c>
      <c r="B91" s="4" t="s">
        <v>36</v>
      </c>
    </row>
    <row r="92" spans="1:9" s="4" customFormat="1" x14ac:dyDescent="0.2">
      <c r="A92" s="4" t="s">
        <v>7</v>
      </c>
      <c r="B92" s="4" t="s">
        <v>8</v>
      </c>
    </row>
    <row r="93" spans="1:9" s="4" customFormat="1" x14ac:dyDescent="0.2">
      <c r="A93" s="4" t="s">
        <v>9</v>
      </c>
      <c r="B93" s="4" t="s">
        <v>24</v>
      </c>
    </row>
    <row r="94" spans="1:9" s="4" customFormat="1" x14ac:dyDescent="0.2">
      <c r="A94" s="4" t="s">
        <v>5</v>
      </c>
      <c r="B94" s="4" t="s">
        <v>38</v>
      </c>
    </row>
    <row r="95" spans="1:9" s="4" customFormat="1" x14ac:dyDescent="0.2">
      <c r="A95" s="4" t="s">
        <v>39</v>
      </c>
      <c r="B95" s="4" t="s">
        <v>40</v>
      </c>
    </row>
    <row r="96" spans="1:9" s="4" customFormat="1" x14ac:dyDescent="0.2">
      <c r="A96" s="4" t="s">
        <v>41</v>
      </c>
      <c r="B96" s="4" t="s">
        <v>1</v>
      </c>
    </row>
    <row r="97" spans="1:17" s="4" customFormat="1" x14ac:dyDescent="0.2">
      <c r="A97" s="4" t="s">
        <v>4</v>
      </c>
      <c r="B97" s="4" t="s">
        <v>42</v>
      </c>
    </row>
    <row r="98" spans="1:17" ht="16" x14ac:dyDescent="0.2">
      <c r="A98" s="3" t="s">
        <v>33</v>
      </c>
      <c r="B98" s="7" t="s">
        <v>201</v>
      </c>
    </row>
    <row r="99" spans="1:17" x14ac:dyDescent="0.2">
      <c r="A99" s="3" t="s">
        <v>12</v>
      </c>
      <c r="B99" s="3" t="s">
        <v>13</v>
      </c>
      <c r="C99" s="3" t="s">
        <v>9</v>
      </c>
      <c r="D99" s="3" t="s">
        <v>32</v>
      </c>
      <c r="E99" s="3" t="s">
        <v>26</v>
      </c>
      <c r="F99" s="3" t="s">
        <v>27</v>
      </c>
      <c r="G99" s="3" t="s">
        <v>28</v>
      </c>
      <c r="H99" s="3" t="s">
        <v>29</v>
      </c>
      <c r="I99" s="3" t="s">
        <v>30</v>
      </c>
      <c r="J99" s="3" t="s">
        <v>31</v>
      </c>
      <c r="K99" s="1"/>
      <c r="L99" s="1"/>
      <c r="M99" s="1"/>
      <c r="N99" s="1"/>
      <c r="O99" s="1"/>
      <c r="P99" s="1"/>
    </row>
    <row r="100" spans="1:17" x14ac:dyDescent="0.2">
      <c r="A100" s="1" t="s">
        <v>202</v>
      </c>
      <c r="B100" s="1">
        <f>0.0115*100</f>
        <v>1.1499999999999999</v>
      </c>
      <c r="C100" s="1" t="s">
        <v>190</v>
      </c>
      <c r="D100" s="1" t="s">
        <v>203</v>
      </c>
      <c r="E100" s="1">
        <v>5</v>
      </c>
      <c r="F100" s="1">
        <f>B100</f>
        <v>1.1499999999999999</v>
      </c>
      <c r="I100" s="1">
        <f>0.008*100</f>
        <v>0.8</v>
      </c>
      <c r="J100" s="1">
        <f>0.015*100</f>
        <v>1.5</v>
      </c>
      <c r="K100" s="1"/>
      <c r="L100" s="1"/>
      <c r="M100" s="1"/>
      <c r="N100" s="1"/>
      <c r="O100" s="1"/>
      <c r="P100" s="1"/>
      <c r="Q100" s="1"/>
    </row>
    <row r="101" spans="1:17" x14ac:dyDescent="0.2">
      <c r="A101" s="1" t="s">
        <v>204</v>
      </c>
      <c r="B101" s="1">
        <v>0.1</v>
      </c>
      <c r="C101" s="1" t="s">
        <v>190</v>
      </c>
      <c r="D101" s="1" t="s">
        <v>205</v>
      </c>
      <c r="E101" s="1">
        <v>4</v>
      </c>
      <c r="F101" s="1">
        <v>0.1</v>
      </c>
      <c r="I101" s="1">
        <v>0.05</v>
      </c>
      <c r="J101" s="1">
        <v>0.25</v>
      </c>
      <c r="K101" s="1"/>
      <c r="L101" s="1"/>
      <c r="M101" s="1"/>
      <c r="N101" s="1"/>
      <c r="O101" s="1"/>
      <c r="P101" s="1"/>
      <c r="Q101" s="1"/>
    </row>
    <row r="102" spans="1:17" x14ac:dyDescent="0.2">
      <c r="J102" s="1"/>
      <c r="K102" s="1"/>
      <c r="L102" s="1"/>
      <c r="M102" s="1"/>
      <c r="N102" s="1"/>
      <c r="O102" s="1"/>
      <c r="P102" s="1"/>
      <c r="Q102" s="1"/>
    </row>
    <row r="103" spans="1:17" s="4" customFormat="1" x14ac:dyDescent="0.2">
      <c r="A103" s="2" t="s">
        <v>11</v>
      </c>
    </row>
    <row r="104" spans="1:17" s="4" customFormat="1" x14ac:dyDescent="0.2">
      <c r="A104" s="2" t="s">
        <v>12</v>
      </c>
      <c r="B104" s="2" t="s">
        <v>13</v>
      </c>
      <c r="C104" s="2" t="s">
        <v>2</v>
      </c>
      <c r="D104" s="2" t="s">
        <v>9</v>
      </c>
      <c r="E104" s="2" t="s">
        <v>14</v>
      </c>
      <c r="F104" s="3" t="s">
        <v>22</v>
      </c>
      <c r="G104" s="2" t="s">
        <v>7</v>
      </c>
      <c r="H104" s="2" t="s">
        <v>6</v>
      </c>
      <c r="I104" s="2" t="s">
        <v>4</v>
      </c>
      <c r="J104" s="2" t="s">
        <v>25</v>
      </c>
      <c r="K104" s="2" t="s">
        <v>26</v>
      </c>
      <c r="L104" s="2" t="s">
        <v>27</v>
      </c>
      <c r="M104" s="2" t="s">
        <v>28</v>
      </c>
      <c r="N104" s="2" t="s">
        <v>29</v>
      </c>
      <c r="O104" s="2" t="s">
        <v>30</v>
      </c>
      <c r="P104" s="2" t="s">
        <v>31</v>
      </c>
      <c r="Q104" s="3"/>
    </row>
    <row r="105" spans="1:17" s="4" customFormat="1" x14ac:dyDescent="0.2">
      <c r="A105" s="4" t="s">
        <v>141</v>
      </c>
      <c r="B105" s="8">
        <v>3.6521739130434779E-6</v>
      </c>
      <c r="C105" s="4" t="s">
        <v>37</v>
      </c>
      <c r="D105" s="4" t="s">
        <v>10</v>
      </c>
      <c r="E105" s="4" t="s">
        <v>18</v>
      </c>
      <c r="F105" s="1" t="s">
        <v>17</v>
      </c>
      <c r="G105" s="4" t="s">
        <v>17</v>
      </c>
      <c r="I105" s="4" t="s">
        <v>119</v>
      </c>
      <c r="Q105" s="3"/>
    </row>
    <row r="106" spans="1:17" s="4" customFormat="1" x14ac:dyDescent="0.2">
      <c r="A106" s="4" t="s">
        <v>43</v>
      </c>
      <c r="B106" s="8">
        <v>9.3575548615737526E-6</v>
      </c>
      <c r="C106" s="4" t="s">
        <v>35</v>
      </c>
      <c r="D106" s="4" t="s">
        <v>9</v>
      </c>
      <c r="E106" s="4" t="s">
        <v>1</v>
      </c>
      <c r="F106" s="1" t="s">
        <v>128</v>
      </c>
      <c r="G106" s="4" t="s">
        <v>16</v>
      </c>
      <c r="H106" s="4" t="s">
        <v>44</v>
      </c>
      <c r="Q106" s="3"/>
    </row>
    <row r="107" spans="1:17" s="4" customFormat="1" x14ac:dyDescent="0.2">
      <c r="A107" s="4" t="s">
        <v>45</v>
      </c>
      <c r="B107" s="8">
        <v>-8.4189550962506785E-6</v>
      </c>
      <c r="C107" s="4" t="s">
        <v>46</v>
      </c>
      <c r="D107" s="4" t="s">
        <v>10</v>
      </c>
      <c r="E107" s="4" t="s">
        <v>1</v>
      </c>
      <c r="F107" s="1" t="s">
        <v>128</v>
      </c>
      <c r="G107" s="4" t="s">
        <v>16</v>
      </c>
      <c r="H107" s="4" t="s">
        <v>47</v>
      </c>
      <c r="Q107" s="3"/>
    </row>
    <row r="108" spans="1:17" s="4" customFormat="1" x14ac:dyDescent="0.2">
      <c r="A108" s="4" t="s">
        <v>48</v>
      </c>
      <c r="B108" s="8">
        <v>6.3304347826086954E-6</v>
      </c>
      <c r="C108" s="4" t="s">
        <v>46</v>
      </c>
      <c r="D108" s="4" t="s">
        <v>10</v>
      </c>
      <c r="E108" s="4" t="s">
        <v>1</v>
      </c>
      <c r="F108" s="1" t="s">
        <v>128</v>
      </c>
      <c r="G108" s="4" t="s">
        <v>16</v>
      </c>
      <c r="H108" s="4" t="s">
        <v>49</v>
      </c>
      <c r="I108" s="4" t="s">
        <v>120</v>
      </c>
      <c r="Q108" s="3"/>
    </row>
    <row r="109" spans="1:17" s="4" customFormat="1" x14ac:dyDescent="0.2">
      <c r="A109" s="4" t="s">
        <v>50</v>
      </c>
      <c r="B109" s="8">
        <v>1.00983129468371E-3</v>
      </c>
      <c r="C109" s="4" t="s">
        <v>46</v>
      </c>
      <c r="D109" s="4" t="s">
        <v>51</v>
      </c>
      <c r="E109" s="4" t="s">
        <v>1</v>
      </c>
      <c r="F109" s="1" t="s">
        <v>128</v>
      </c>
      <c r="G109" s="4" t="s">
        <v>16</v>
      </c>
      <c r="H109" s="4" t="s">
        <v>52</v>
      </c>
      <c r="Q109" s="3"/>
    </row>
    <row r="110" spans="1:17" s="4" customFormat="1" x14ac:dyDescent="0.2">
      <c r="A110" s="4" t="s">
        <v>53</v>
      </c>
      <c r="B110" s="8">
        <v>1.2899999999999999E-3</v>
      </c>
      <c r="C110" s="4" t="s">
        <v>35</v>
      </c>
      <c r="D110" s="4" t="s">
        <v>51</v>
      </c>
      <c r="E110" s="4" t="s">
        <v>1</v>
      </c>
      <c r="F110" s="1" t="s">
        <v>128</v>
      </c>
      <c r="G110" s="4" t="s">
        <v>16</v>
      </c>
      <c r="H110" s="4" t="s">
        <v>54</v>
      </c>
      <c r="Q110" s="3"/>
    </row>
    <row r="111" spans="1:17" s="4" customFormat="1" x14ac:dyDescent="0.2">
      <c r="A111" s="4" t="s">
        <v>55</v>
      </c>
      <c r="B111" s="8">
        <v>-1.8066788938712499E-5</v>
      </c>
      <c r="C111" s="4" t="s">
        <v>46</v>
      </c>
      <c r="D111" s="4" t="s">
        <v>10</v>
      </c>
      <c r="E111" s="4" t="s">
        <v>1</v>
      </c>
      <c r="F111" s="1" t="s">
        <v>128</v>
      </c>
      <c r="G111" s="4" t="s">
        <v>16</v>
      </c>
      <c r="H111" s="4" t="s">
        <v>56</v>
      </c>
      <c r="Q111" s="3"/>
    </row>
    <row r="112" spans="1:17" s="4" customFormat="1" x14ac:dyDescent="0.2">
      <c r="A112" s="4" t="s">
        <v>57</v>
      </c>
      <c r="B112" s="8">
        <v>-2.0787249251718291E-5</v>
      </c>
      <c r="C112" s="4" t="s">
        <v>46</v>
      </c>
      <c r="D112" s="4" t="s">
        <v>10</v>
      </c>
      <c r="E112" s="4" t="s">
        <v>1</v>
      </c>
      <c r="F112" s="1" t="s">
        <v>128</v>
      </c>
      <c r="G112" s="4" t="s">
        <v>16</v>
      </c>
      <c r="H112" s="4" t="s">
        <v>58</v>
      </c>
      <c r="Q112" s="3"/>
    </row>
    <row r="113" spans="1:17" s="4" customFormat="1" x14ac:dyDescent="0.2">
      <c r="A113" s="4" t="s">
        <v>142</v>
      </c>
      <c r="B113" s="8">
        <v>1.1384658729115069E-2</v>
      </c>
      <c r="C113" s="4" t="s">
        <v>35</v>
      </c>
      <c r="D113" s="4" t="s">
        <v>10</v>
      </c>
      <c r="E113" s="4" t="s">
        <v>1</v>
      </c>
      <c r="F113" s="1" t="s">
        <v>128</v>
      </c>
      <c r="G113" s="4" t="s">
        <v>16</v>
      </c>
      <c r="H113" s="4" t="s">
        <v>143</v>
      </c>
      <c r="I113" s="4" t="s">
        <v>121</v>
      </c>
      <c r="J113" t="s">
        <v>208</v>
      </c>
      <c r="Q113" s="3"/>
    </row>
    <row r="114" spans="1:17" s="4" customFormat="1" x14ac:dyDescent="0.2">
      <c r="A114" t="s">
        <v>206</v>
      </c>
      <c r="B114" s="8">
        <v>0</v>
      </c>
      <c r="C114" t="s">
        <v>35</v>
      </c>
      <c r="D114" s="4" t="s">
        <v>10</v>
      </c>
      <c r="F114" s="1" t="s">
        <v>128</v>
      </c>
      <c r="G114" s="4" t="s">
        <v>16</v>
      </c>
      <c r="H114" t="s">
        <v>207</v>
      </c>
      <c r="I114" s="4" t="s">
        <v>121</v>
      </c>
      <c r="J114" t="s">
        <v>209</v>
      </c>
      <c r="Q114" s="3"/>
    </row>
    <row r="115" spans="1:17" s="4" customFormat="1" x14ac:dyDescent="0.2">
      <c r="A115" s="4" t="s">
        <v>132</v>
      </c>
      <c r="B115" s="8">
        <v>5.0000000000000004E-6</v>
      </c>
      <c r="C115" s="4" t="s">
        <v>35</v>
      </c>
      <c r="D115" s="4" t="s">
        <v>9</v>
      </c>
      <c r="E115" s="4" t="s">
        <v>1</v>
      </c>
      <c r="F115" s="1" t="s">
        <v>128</v>
      </c>
      <c r="G115" s="4" t="s">
        <v>16</v>
      </c>
      <c r="H115" s="4" t="s">
        <v>131</v>
      </c>
      <c r="I115" s="4" t="s">
        <v>122</v>
      </c>
      <c r="Q115" s="3"/>
    </row>
    <row r="116" spans="1:17" s="4" customFormat="1" x14ac:dyDescent="0.2">
      <c r="A116" s="4" t="s">
        <v>135</v>
      </c>
      <c r="B116" s="8">
        <v>1</v>
      </c>
      <c r="C116" s="4" t="s">
        <v>35</v>
      </c>
      <c r="D116" s="4" t="s">
        <v>24</v>
      </c>
      <c r="E116" s="4" t="s">
        <v>1</v>
      </c>
      <c r="F116" s="1"/>
      <c r="G116" s="4" t="s">
        <v>15</v>
      </c>
      <c r="H116" s="4" t="s">
        <v>36</v>
      </c>
      <c r="Q116" s="3"/>
    </row>
    <row r="117" spans="1:17" s="4" customFormat="1" x14ac:dyDescent="0.2"/>
    <row r="118" spans="1:17" s="4" customFormat="1" x14ac:dyDescent="0.2"/>
    <row r="119" spans="1:17" s="4" customFormat="1" x14ac:dyDescent="0.2">
      <c r="A119" s="2" t="s">
        <v>0</v>
      </c>
      <c r="B119" s="2" t="s">
        <v>136</v>
      </c>
    </row>
    <row r="120" spans="1:17" s="4" customFormat="1" x14ac:dyDescent="0.2">
      <c r="A120" s="4" t="s">
        <v>2</v>
      </c>
      <c r="B120" s="4" t="s">
        <v>35</v>
      </c>
    </row>
    <row r="121" spans="1:17" s="4" customFormat="1" x14ac:dyDescent="0.2">
      <c r="A121" s="4" t="s">
        <v>3</v>
      </c>
      <c r="B121" s="4">
        <v>1</v>
      </c>
    </row>
    <row r="122" spans="1:17" s="4" customFormat="1" x14ac:dyDescent="0.2">
      <c r="A122" s="4" t="s">
        <v>6</v>
      </c>
      <c r="B122" s="4" t="s">
        <v>36</v>
      </c>
    </row>
    <row r="123" spans="1:17" s="4" customFormat="1" x14ac:dyDescent="0.2">
      <c r="A123" s="4" t="s">
        <v>7</v>
      </c>
      <c r="B123" s="4" t="s">
        <v>8</v>
      </c>
    </row>
    <row r="124" spans="1:17" s="4" customFormat="1" x14ac:dyDescent="0.2">
      <c r="A124" s="4" t="s">
        <v>9</v>
      </c>
      <c r="B124" s="4" t="s">
        <v>24</v>
      </c>
    </row>
    <row r="125" spans="1:17" s="4" customFormat="1" x14ac:dyDescent="0.2">
      <c r="A125" s="4" t="s">
        <v>5</v>
      </c>
      <c r="B125" s="4" t="s">
        <v>38</v>
      </c>
    </row>
    <row r="126" spans="1:17" s="4" customFormat="1" x14ac:dyDescent="0.2">
      <c r="A126" s="4" t="s">
        <v>39</v>
      </c>
      <c r="B126" s="4" t="s">
        <v>40</v>
      </c>
    </row>
    <row r="127" spans="1:17" s="4" customFormat="1" x14ac:dyDescent="0.2">
      <c r="A127" s="4" t="s">
        <v>41</v>
      </c>
      <c r="B127" s="4" t="s">
        <v>1</v>
      </c>
    </row>
    <row r="128" spans="1:17" s="4" customFormat="1" x14ac:dyDescent="0.2">
      <c r="A128" s="4" t="s">
        <v>4</v>
      </c>
      <c r="B128" s="4" t="s">
        <v>59</v>
      </c>
    </row>
    <row r="129" spans="1:17" s="10" customFormat="1" ht="17" x14ac:dyDescent="0.2">
      <c r="A129" s="9" t="s">
        <v>33</v>
      </c>
      <c r="B129" s="12" t="s">
        <v>157</v>
      </c>
      <c r="P129" s="9"/>
    </row>
    <row r="130" spans="1:17" s="10" customFormat="1" ht="16" x14ac:dyDescent="0.2">
      <c r="A130" s="9" t="s">
        <v>12</v>
      </c>
      <c r="B130" s="9" t="s">
        <v>13</v>
      </c>
      <c r="C130" s="9" t="s">
        <v>9</v>
      </c>
      <c r="D130" s="9" t="s">
        <v>32</v>
      </c>
      <c r="E130" s="9" t="s">
        <v>26</v>
      </c>
      <c r="F130" s="9" t="s">
        <v>27</v>
      </c>
      <c r="G130" s="9" t="s">
        <v>28</v>
      </c>
      <c r="H130" s="9" t="s">
        <v>29</v>
      </c>
      <c r="I130" s="9" t="s">
        <v>30</v>
      </c>
      <c r="J130" s="9" t="s">
        <v>31</v>
      </c>
      <c r="P130" s="9"/>
    </row>
    <row r="131" spans="1:17" s="11" customFormat="1" ht="16" x14ac:dyDescent="0.2">
      <c r="A131" s="13" t="s">
        <v>158</v>
      </c>
      <c r="B131" s="11">
        <v>15</v>
      </c>
      <c r="C131" s="13" t="s">
        <v>159</v>
      </c>
      <c r="D131" s="13" t="s">
        <v>160</v>
      </c>
      <c r="E131" s="11">
        <v>3</v>
      </c>
      <c r="F131" s="11">
        <v>15</v>
      </c>
      <c r="G131" s="11">
        <v>3</v>
      </c>
    </row>
    <row r="132" spans="1:17" s="10" customFormat="1" ht="16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P132" s="9"/>
    </row>
    <row r="133" spans="1:17" s="4" customFormat="1" x14ac:dyDescent="0.2">
      <c r="A133" s="2" t="s">
        <v>11</v>
      </c>
    </row>
    <row r="134" spans="1:17" s="4" customFormat="1" x14ac:dyDescent="0.2">
      <c r="A134" s="2" t="s">
        <v>12</v>
      </c>
      <c r="B134" s="2" t="s">
        <v>13</v>
      </c>
      <c r="C134" s="2" t="s">
        <v>2</v>
      </c>
      <c r="D134" s="2" t="s">
        <v>9</v>
      </c>
      <c r="E134" s="2" t="s">
        <v>14</v>
      </c>
      <c r="F134" s="3" t="s">
        <v>22</v>
      </c>
      <c r="G134" s="2" t="s">
        <v>7</v>
      </c>
      <c r="H134" s="2" t="s">
        <v>6</v>
      </c>
      <c r="I134" s="2" t="s">
        <v>4</v>
      </c>
      <c r="J134" s="2" t="s">
        <v>25</v>
      </c>
      <c r="K134" s="2" t="s">
        <v>26</v>
      </c>
      <c r="L134" s="2" t="s">
        <v>27</v>
      </c>
      <c r="M134" s="2" t="s">
        <v>28</v>
      </c>
      <c r="N134" s="2" t="s">
        <v>29</v>
      </c>
      <c r="O134" s="2" t="s">
        <v>30</v>
      </c>
      <c r="P134" s="2" t="s">
        <v>31</v>
      </c>
      <c r="Q134" s="3"/>
    </row>
    <row r="135" spans="1:17" s="4" customFormat="1" x14ac:dyDescent="0.2">
      <c r="A135" s="4" t="s">
        <v>141</v>
      </c>
      <c r="B135" s="8">
        <v>3.6521739130434779E-6</v>
      </c>
      <c r="C135" s="4" t="s">
        <v>37</v>
      </c>
      <c r="D135" s="4" t="s">
        <v>10</v>
      </c>
      <c r="E135" s="4" t="s">
        <v>18</v>
      </c>
      <c r="F135" s="1" t="s">
        <v>17</v>
      </c>
      <c r="G135" s="4" t="s">
        <v>17</v>
      </c>
      <c r="Q135" s="3"/>
    </row>
    <row r="136" spans="1:17" s="4" customFormat="1" x14ac:dyDescent="0.2">
      <c r="A136" s="4" t="s">
        <v>43</v>
      </c>
      <c r="B136" s="8">
        <v>9.4846239182272458E-6</v>
      </c>
      <c r="C136" s="4" t="s">
        <v>35</v>
      </c>
      <c r="D136" s="4" t="s">
        <v>9</v>
      </c>
      <c r="E136" s="4" t="s">
        <v>1</v>
      </c>
      <c r="F136" s="1" t="s">
        <v>128</v>
      </c>
      <c r="G136" s="4" t="s">
        <v>16</v>
      </c>
      <c r="H136" s="4" t="s">
        <v>44</v>
      </c>
      <c r="Q136" s="3"/>
    </row>
    <row r="137" spans="1:17" s="4" customFormat="1" x14ac:dyDescent="0.2">
      <c r="A137" s="4" t="s">
        <v>45</v>
      </c>
      <c r="B137" s="8">
        <v>-8.5052250877409441E-6</v>
      </c>
      <c r="C137" s="4" t="s">
        <v>46</v>
      </c>
      <c r="D137" s="4" t="s">
        <v>10</v>
      </c>
      <c r="E137" s="4" t="s">
        <v>1</v>
      </c>
      <c r="F137" s="1" t="s">
        <v>128</v>
      </c>
      <c r="G137" s="4" t="s">
        <v>16</v>
      </c>
      <c r="H137" s="4" t="s">
        <v>47</v>
      </c>
      <c r="Q137" s="3"/>
    </row>
    <row r="138" spans="1:17" s="4" customFormat="1" x14ac:dyDescent="0.2">
      <c r="A138" s="4" t="s">
        <v>48</v>
      </c>
      <c r="B138" s="8">
        <v>6.3304347826086954E-6</v>
      </c>
      <c r="C138" s="4" t="s">
        <v>46</v>
      </c>
      <c r="D138" s="4" t="s">
        <v>10</v>
      </c>
      <c r="E138" s="4" t="s">
        <v>1</v>
      </c>
      <c r="F138" s="1" t="s">
        <v>128</v>
      </c>
      <c r="G138" s="4" t="s">
        <v>16</v>
      </c>
      <c r="H138" s="4" t="s">
        <v>49</v>
      </c>
      <c r="Q138" s="3"/>
    </row>
    <row r="139" spans="1:17" s="4" customFormat="1" x14ac:dyDescent="0.2">
      <c r="A139" s="4" t="s">
        <v>50</v>
      </c>
      <c r="B139" s="8">
        <v>1.0225232062003741E-3</v>
      </c>
      <c r="C139" s="4" t="s">
        <v>46</v>
      </c>
      <c r="D139" s="4" t="s">
        <v>51</v>
      </c>
      <c r="E139" s="4" t="s">
        <v>1</v>
      </c>
      <c r="F139" s="1" t="s">
        <v>128</v>
      </c>
      <c r="G139" s="4" t="s">
        <v>16</v>
      </c>
      <c r="H139" s="4" t="s">
        <v>52</v>
      </c>
      <c r="Q139" s="3"/>
    </row>
    <row r="140" spans="1:17" s="4" customFormat="1" x14ac:dyDescent="0.2">
      <c r="A140" s="4" t="s">
        <v>53</v>
      </c>
      <c r="B140" s="8">
        <v>1.2899999999999999E-3</v>
      </c>
      <c r="C140" s="4" t="s">
        <v>35</v>
      </c>
      <c r="D140" s="4" t="s">
        <v>51</v>
      </c>
      <c r="E140" s="4" t="s">
        <v>1</v>
      </c>
      <c r="F140" s="1" t="s">
        <v>128</v>
      </c>
      <c r="G140" s="4" t="s">
        <v>16</v>
      </c>
      <c r="H140" s="4" t="s">
        <v>54</v>
      </c>
      <c r="Q140" s="3"/>
    </row>
    <row r="141" spans="1:17" s="4" customFormat="1" x14ac:dyDescent="0.2">
      <c r="A141" s="4" t="s">
        <v>55</v>
      </c>
      <c r="B141" s="8">
        <v>-1.8236294973222602E-5</v>
      </c>
      <c r="C141" s="4" t="s">
        <v>46</v>
      </c>
      <c r="D141" s="4" t="s">
        <v>10</v>
      </c>
      <c r="E141" s="4" t="s">
        <v>1</v>
      </c>
      <c r="F141" s="1" t="s">
        <v>128</v>
      </c>
      <c r="G141" s="4" t="s">
        <v>16</v>
      </c>
      <c r="H141" s="4" t="s">
        <v>56</v>
      </c>
      <c r="Q141" s="3"/>
    </row>
    <row r="142" spans="1:17" s="4" customFormat="1" x14ac:dyDescent="0.2">
      <c r="A142" s="4" t="s">
        <v>57</v>
      </c>
      <c r="B142" s="8">
        <v>-2.093646948783668E-5</v>
      </c>
      <c r="C142" s="4" t="s">
        <v>46</v>
      </c>
      <c r="D142" s="4" t="s">
        <v>10</v>
      </c>
      <c r="E142" s="4" t="s">
        <v>1</v>
      </c>
      <c r="F142" s="1" t="s">
        <v>128</v>
      </c>
      <c r="G142" s="4" t="s">
        <v>16</v>
      </c>
      <c r="H142" s="4" t="s">
        <v>58</v>
      </c>
      <c r="Q142" s="3"/>
    </row>
    <row r="143" spans="1:17" s="4" customFormat="1" x14ac:dyDescent="0.2">
      <c r="A143" s="4" t="s">
        <v>60</v>
      </c>
      <c r="B143" s="8">
        <v>0.2</v>
      </c>
      <c r="C143" s="4" t="s">
        <v>35</v>
      </c>
      <c r="D143" s="4" t="s">
        <v>21</v>
      </c>
      <c r="E143" s="4" t="s">
        <v>1</v>
      </c>
      <c r="F143" s="1" t="s">
        <v>128</v>
      </c>
      <c r="G143" s="4" t="s">
        <v>16</v>
      </c>
      <c r="H143" s="4" t="s">
        <v>61</v>
      </c>
      <c r="J143" t="s">
        <v>200</v>
      </c>
      <c r="Q143" s="3"/>
    </row>
    <row r="144" spans="1:17" s="4" customFormat="1" x14ac:dyDescent="0.2">
      <c r="A144" s="4" t="s">
        <v>133</v>
      </c>
      <c r="B144" s="8">
        <v>5.0000000000000004E-6</v>
      </c>
      <c r="C144" s="4" t="s">
        <v>35</v>
      </c>
      <c r="D144" s="4" t="s">
        <v>9</v>
      </c>
      <c r="E144" s="4" t="s">
        <v>1</v>
      </c>
      <c r="F144" s="1" t="s">
        <v>128</v>
      </c>
      <c r="G144" s="4" t="s">
        <v>16</v>
      </c>
      <c r="H144" s="4" t="s">
        <v>131</v>
      </c>
      <c r="Q144" s="3"/>
    </row>
    <row r="145" spans="1:17" s="4" customFormat="1" x14ac:dyDescent="0.2">
      <c r="A145" s="4" t="s">
        <v>136</v>
      </c>
      <c r="B145" s="8">
        <v>1</v>
      </c>
      <c r="C145" s="4" t="s">
        <v>35</v>
      </c>
      <c r="D145" s="4" t="s">
        <v>24</v>
      </c>
      <c r="E145" s="4" t="s">
        <v>1</v>
      </c>
      <c r="F145" s="1"/>
      <c r="G145" s="4" t="s">
        <v>15</v>
      </c>
      <c r="H145" s="4" t="s">
        <v>36</v>
      </c>
      <c r="Q145" s="3"/>
    </row>
    <row r="146" spans="1:17" s="4" customFormat="1" x14ac:dyDescent="0.2"/>
    <row r="147" spans="1:17" s="4" customFormat="1" x14ac:dyDescent="0.2">
      <c r="A147" s="2" t="s">
        <v>0</v>
      </c>
      <c r="B147" s="2" t="s">
        <v>137</v>
      </c>
    </row>
    <row r="148" spans="1:17" s="4" customFormat="1" x14ac:dyDescent="0.2">
      <c r="A148" s="4" t="s">
        <v>2</v>
      </c>
      <c r="B148" s="4" t="s">
        <v>35</v>
      </c>
    </row>
    <row r="149" spans="1:17" s="4" customFormat="1" x14ac:dyDescent="0.2">
      <c r="A149" s="4" t="s">
        <v>3</v>
      </c>
      <c r="B149" s="4">
        <v>1</v>
      </c>
    </row>
    <row r="150" spans="1:17" s="4" customFormat="1" x14ac:dyDescent="0.2">
      <c r="A150" s="4" t="s">
        <v>6</v>
      </c>
      <c r="B150" s="4" t="s">
        <v>62</v>
      </c>
    </row>
    <row r="151" spans="1:17" s="4" customFormat="1" x14ac:dyDescent="0.2">
      <c r="A151" s="4" t="s">
        <v>7</v>
      </c>
      <c r="B151" s="4" t="s">
        <v>8</v>
      </c>
    </row>
    <row r="152" spans="1:17" s="4" customFormat="1" x14ac:dyDescent="0.2">
      <c r="A152" s="4" t="s">
        <v>9</v>
      </c>
      <c r="B152" s="4" t="s">
        <v>24</v>
      </c>
    </row>
    <row r="153" spans="1:17" s="4" customFormat="1" x14ac:dyDescent="0.2">
      <c r="A153" s="4" t="s">
        <v>5</v>
      </c>
      <c r="B153" s="4" t="s">
        <v>38</v>
      </c>
    </row>
    <row r="154" spans="1:17" s="4" customFormat="1" x14ac:dyDescent="0.2">
      <c r="A154" s="4" t="s">
        <v>39</v>
      </c>
      <c r="B154" s="4" t="s">
        <v>40</v>
      </c>
    </row>
    <row r="155" spans="1:17" s="4" customFormat="1" x14ac:dyDescent="0.2">
      <c r="A155" s="4" t="s">
        <v>41</v>
      </c>
      <c r="B155" s="4" t="s">
        <v>1</v>
      </c>
    </row>
    <row r="156" spans="1:17" s="4" customFormat="1" x14ac:dyDescent="0.2">
      <c r="A156" s="4" t="s">
        <v>4</v>
      </c>
      <c r="B156" s="4" t="s">
        <v>63</v>
      </c>
    </row>
    <row r="157" spans="1:17" s="10" customFormat="1" ht="17" x14ac:dyDescent="0.2">
      <c r="A157" s="9" t="s">
        <v>33</v>
      </c>
      <c r="B157" s="14" t="s">
        <v>161</v>
      </c>
      <c r="P157" s="9"/>
    </row>
    <row r="158" spans="1:17" s="10" customFormat="1" ht="16" x14ac:dyDescent="0.2">
      <c r="A158" s="9" t="s">
        <v>12</v>
      </c>
      <c r="B158" s="9" t="s">
        <v>13</v>
      </c>
      <c r="C158" s="9" t="s">
        <v>9</v>
      </c>
      <c r="D158" s="9" t="s">
        <v>32</v>
      </c>
      <c r="E158" s="9" t="s">
        <v>26</v>
      </c>
      <c r="F158" s="9" t="s">
        <v>27</v>
      </c>
      <c r="G158" s="9" t="s">
        <v>28</v>
      </c>
      <c r="H158" s="9" t="s">
        <v>29</v>
      </c>
      <c r="I158" s="9" t="s">
        <v>30</v>
      </c>
      <c r="J158" s="9" t="s">
        <v>31</v>
      </c>
      <c r="P158" s="9"/>
    </row>
    <row r="159" spans="1:17" s="13" customFormat="1" ht="16" x14ac:dyDescent="0.2">
      <c r="A159" s="13" t="s">
        <v>166</v>
      </c>
      <c r="B159" s="13">
        <v>6</v>
      </c>
      <c r="C159" s="13" t="s">
        <v>170</v>
      </c>
      <c r="E159" s="13">
        <v>3</v>
      </c>
      <c r="F159" s="13">
        <v>6</v>
      </c>
      <c r="G159" s="13">
        <v>2</v>
      </c>
    </row>
    <row r="160" spans="1:17" s="13" customFormat="1" ht="16" x14ac:dyDescent="0.2">
      <c r="A160" s="13" t="s">
        <v>171</v>
      </c>
      <c r="B160" s="13">
        <v>0.75</v>
      </c>
    </row>
    <row r="161" spans="1:17" s="13" customFormat="1" ht="16" x14ac:dyDescent="0.2">
      <c r="A161" s="13" t="s">
        <v>162</v>
      </c>
      <c r="B161" s="13">
        <v>0.5</v>
      </c>
      <c r="C161" s="13" t="s">
        <v>163</v>
      </c>
      <c r="D161" s="13" t="s">
        <v>164</v>
      </c>
      <c r="E161" s="13">
        <v>4</v>
      </c>
      <c r="I161" s="13">
        <v>0</v>
      </c>
      <c r="J161" s="13">
        <v>1</v>
      </c>
    </row>
    <row r="162" spans="1:17" s="13" customFormat="1" ht="16" x14ac:dyDescent="0.2">
      <c r="A162" s="13" t="s">
        <v>167</v>
      </c>
      <c r="B162" s="15">
        <v>3.15</v>
      </c>
      <c r="C162" s="13" t="s">
        <v>165</v>
      </c>
      <c r="E162" s="13">
        <v>2</v>
      </c>
      <c r="F162" s="13">
        <v>1.147</v>
      </c>
      <c r="G162" s="13">
        <v>0.01</v>
      </c>
    </row>
    <row r="163" spans="1:17" s="13" customFormat="1" ht="16" x14ac:dyDescent="0.2">
      <c r="A163" s="13" t="s">
        <v>168</v>
      </c>
      <c r="B163" s="16">
        <v>6.5573770491803273E-7</v>
      </c>
      <c r="C163" s="13" t="s">
        <v>165</v>
      </c>
      <c r="E163" s="13">
        <v>2</v>
      </c>
      <c r="F163" s="13">
        <v>-14.237</v>
      </c>
      <c r="G163" s="13">
        <v>0.05</v>
      </c>
    </row>
    <row r="164" spans="1:17" s="13" customFormat="1" ht="16" x14ac:dyDescent="0.2">
      <c r="A164" s="13" t="s">
        <v>169</v>
      </c>
      <c r="B164" s="16">
        <v>1.5E-3</v>
      </c>
      <c r="C164" s="13" t="s">
        <v>165</v>
      </c>
      <c r="E164" s="13">
        <v>5</v>
      </c>
      <c r="F164" s="13">
        <v>1.5E-3</v>
      </c>
      <c r="I164" s="13">
        <v>5.0000000000000001E-4</v>
      </c>
      <c r="J164" s="13">
        <v>3.0000000000000001E-3</v>
      </c>
    </row>
    <row r="165" spans="1:17" s="13" customFormat="1" ht="16" x14ac:dyDescent="0.2">
      <c r="A165" s="13" t="s">
        <v>177</v>
      </c>
      <c r="B165" s="16">
        <v>0.05</v>
      </c>
      <c r="C165" s="13" t="s">
        <v>163</v>
      </c>
      <c r="D165" s="13" t="s">
        <v>178</v>
      </c>
      <c r="E165" s="13">
        <v>4</v>
      </c>
      <c r="F165" s="13">
        <v>0.05</v>
      </c>
      <c r="I165" s="13">
        <v>0.01</v>
      </c>
      <c r="J165" s="13">
        <v>0.1</v>
      </c>
    </row>
    <row r="166" spans="1:17" s="10" customFormat="1" ht="16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P166" s="9"/>
    </row>
    <row r="167" spans="1:17" s="4" customFormat="1" x14ac:dyDescent="0.2">
      <c r="A167" s="2" t="s">
        <v>11</v>
      </c>
    </row>
    <row r="168" spans="1:17" s="4" customFormat="1" x14ac:dyDescent="0.2">
      <c r="A168" s="2" t="s">
        <v>12</v>
      </c>
      <c r="B168" s="2" t="s">
        <v>13</v>
      </c>
      <c r="C168" s="2" t="s">
        <v>2</v>
      </c>
      <c r="D168" s="2" t="s">
        <v>9</v>
      </c>
      <c r="E168" s="2" t="s">
        <v>14</v>
      </c>
      <c r="F168" s="3" t="s">
        <v>22</v>
      </c>
      <c r="G168" s="2" t="s">
        <v>7</v>
      </c>
      <c r="H168" s="2" t="s">
        <v>6</v>
      </c>
      <c r="I168" s="2" t="s">
        <v>4</v>
      </c>
      <c r="J168" s="2" t="s">
        <v>25</v>
      </c>
      <c r="K168" s="2" t="s">
        <v>26</v>
      </c>
      <c r="L168" s="2" t="s">
        <v>27</v>
      </c>
      <c r="M168" s="2" t="s">
        <v>28</v>
      </c>
      <c r="N168" s="2" t="s">
        <v>29</v>
      </c>
      <c r="O168" s="2" t="s">
        <v>30</v>
      </c>
      <c r="P168" s="2" t="s">
        <v>31</v>
      </c>
      <c r="Q168" s="3"/>
    </row>
    <row r="169" spans="1:17" s="4" customFormat="1" x14ac:dyDescent="0.2">
      <c r="A169" s="4" t="s">
        <v>64</v>
      </c>
      <c r="B169" s="8">
        <v>7.955432531180242E-9</v>
      </c>
      <c r="D169" s="4" t="s">
        <v>10</v>
      </c>
      <c r="E169" s="1" t="s">
        <v>18</v>
      </c>
      <c r="F169" s="1" t="s">
        <v>17</v>
      </c>
      <c r="G169" s="4" t="s">
        <v>17</v>
      </c>
      <c r="Q169" s="3"/>
    </row>
    <row r="170" spans="1:17" s="4" customFormat="1" x14ac:dyDescent="0.2">
      <c r="A170" s="4" t="s">
        <v>65</v>
      </c>
      <c r="B170" s="8">
        <v>6.3643460249441949E-8</v>
      </c>
      <c r="D170" s="4" t="s">
        <v>10</v>
      </c>
      <c r="E170" s="1" t="s">
        <v>18</v>
      </c>
      <c r="F170" s="1" t="s">
        <v>17</v>
      </c>
      <c r="G170" s="4" t="s">
        <v>17</v>
      </c>
      <c r="Q170" s="3"/>
    </row>
    <row r="171" spans="1:17" s="4" customFormat="1" x14ac:dyDescent="0.2">
      <c r="A171" s="4" t="s">
        <v>66</v>
      </c>
      <c r="B171" s="8">
        <v>4.7732595187081038E-8</v>
      </c>
      <c r="D171" s="4" t="s">
        <v>10</v>
      </c>
      <c r="E171" s="1" t="s">
        <v>18</v>
      </c>
      <c r="F171" s="1" t="s">
        <v>17</v>
      </c>
      <c r="G171" s="4" t="s">
        <v>17</v>
      </c>
      <c r="Q171" s="3"/>
    </row>
    <row r="172" spans="1:17" s="4" customFormat="1" x14ac:dyDescent="0.2">
      <c r="A172" s="4" t="s">
        <v>67</v>
      </c>
      <c r="B172" s="8">
        <v>1.5910865062360487E-8</v>
      </c>
      <c r="D172" s="4" t="s">
        <v>10</v>
      </c>
      <c r="E172" s="1" t="s">
        <v>18</v>
      </c>
      <c r="F172" s="1" t="s">
        <v>17</v>
      </c>
      <c r="G172" s="4" t="s">
        <v>17</v>
      </c>
      <c r="Q172" s="3"/>
    </row>
    <row r="173" spans="1:17" s="4" customFormat="1" x14ac:dyDescent="0.2">
      <c r="A173" s="4" t="s">
        <v>68</v>
      </c>
      <c r="B173" s="8">
        <v>1.9018233303289465E-5</v>
      </c>
      <c r="D173" s="4" t="s">
        <v>10</v>
      </c>
      <c r="E173" s="1" t="s">
        <v>18</v>
      </c>
      <c r="F173" s="1" t="s">
        <v>17</v>
      </c>
      <c r="G173" s="4" t="s">
        <v>17</v>
      </c>
      <c r="Q173" s="3"/>
    </row>
    <row r="174" spans="1:17" s="4" customFormat="1" x14ac:dyDescent="0.2">
      <c r="A174" s="4" t="s">
        <v>144</v>
      </c>
      <c r="B174" s="8">
        <v>1.6424753481704029E-11</v>
      </c>
      <c r="D174" s="4" t="s">
        <v>10</v>
      </c>
      <c r="E174" s="1" t="s">
        <v>18</v>
      </c>
      <c r="F174" s="1" t="s">
        <v>17</v>
      </c>
      <c r="G174" s="4" t="s">
        <v>17</v>
      </c>
      <c r="Q174" s="3"/>
    </row>
    <row r="175" spans="1:17" s="4" customFormat="1" x14ac:dyDescent="0.2">
      <c r="A175" s="4" t="s">
        <v>69</v>
      </c>
      <c r="B175" s="8">
        <v>1.5910865062360487E-8</v>
      </c>
      <c r="D175" s="4" t="s">
        <v>10</v>
      </c>
      <c r="E175" s="1" t="s">
        <v>18</v>
      </c>
      <c r="F175" s="1" t="s">
        <v>17</v>
      </c>
      <c r="G175" s="4" t="s">
        <v>17</v>
      </c>
      <c r="Q175" s="3"/>
    </row>
    <row r="176" spans="1:17" s="4" customFormat="1" x14ac:dyDescent="0.2">
      <c r="A176" s="4" t="s">
        <v>70</v>
      </c>
      <c r="B176" s="8">
        <v>2.9528103499801676E-7</v>
      </c>
      <c r="D176" s="4" t="s">
        <v>10</v>
      </c>
      <c r="E176" s="1" t="s">
        <v>18</v>
      </c>
      <c r="F176" s="1" t="s">
        <v>17</v>
      </c>
      <c r="G176" s="4" t="s">
        <v>17</v>
      </c>
      <c r="Q176" s="3"/>
    </row>
    <row r="177" spans="1:17" s="4" customFormat="1" x14ac:dyDescent="0.2">
      <c r="A177" s="4" t="s">
        <v>71</v>
      </c>
      <c r="B177" s="8">
        <v>4.1368249162137698E-7</v>
      </c>
      <c r="D177" s="4" t="s">
        <v>10</v>
      </c>
      <c r="E177" s="1" t="s">
        <v>18</v>
      </c>
      <c r="F177" s="1" t="s">
        <v>17</v>
      </c>
      <c r="G177" s="4" t="s">
        <v>17</v>
      </c>
      <c r="Q177" s="3"/>
    </row>
    <row r="178" spans="1:17" s="4" customFormat="1" x14ac:dyDescent="0.2">
      <c r="A178" s="4" t="s">
        <v>145</v>
      </c>
      <c r="B178" s="8">
        <v>5.9091889296782279E-10</v>
      </c>
      <c r="D178" s="4" t="s">
        <v>10</v>
      </c>
      <c r="E178" s="1" t="s">
        <v>18</v>
      </c>
      <c r="F178" s="1" t="s">
        <v>17</v>
      </c>
      <c r="G178" s="4" t="s">
        <v>17</v>
      </c>
      <c r="Q178" s="3"/>
    </row>
    <row r="179" spans="1:17" s="4" customFormat="1" x14ac:dyDescent="0.2">
      <c r="A179" s="4" t="s">
        <v>19</v>
      </c>
      <c r="B179" s="8">
        <v>0.17148937725389771</v>
      </c>
      <c r="D179" s="4" t="s">
        <v>10</v>
      </c>
      <c r="E179" s="1" t="s">
        <v>18</v>
      </c>
      <c r="F179" s="1" t="s">
        <v>17</v>
      </c>
      <c r="G179" s="4" t="s">
        <v>17</v>
      </c>
      <c r="J179" t="s">
        <v>180</v>
      </c>
      <c r="Q179" s="3"/>
    </row>
    <row r="180" spans="1:17" s="4" customFormat="1" x14ac:dyDescent="0.2">
      <c r="A180" s="4" t="s">
        <v>179</v>
      </c>
      <c r="B180" s="8">
        <v>0.17148937725389771</v>
      </c>
      <c r="D180" s="4" t="s">
        <v>10</v>
      </c>
      <c r="E180" s="1" t="s">
        <v>18</v>
      </c>
      <c r="F180" s="1" t="s">
        <v>17</v>
      </c>
      <c r="G180" s="4" t="s">
        <v>17</v>
      </c>
      <c r="J180" t="s">
        <v>181</v>
      </c>
      <c r="Q180" s="3"/>
    </row>
    <row r="181" spans="1:17" s="4" customFormat="1" x14ac:dyDescent="0.2">
      <c r="A181" s="4" t="s">
        <v>72</v>
      </c>
      <c r="B181" s="8">
        <v>4.4483343508664846E-4</v>
      </c>
      <c r="D181" s="4" t="s">
        <v>10</v>
      </c>
      <c r="E181" s="1" t="s">
        <v>18</v>
      </c>
      <c r="F181" s="1" t="s">
        <v>17</v>
      </c>
      <c r="G181" s="4" t="s">
        <v>17</v>
      </c>
      <c r="Q181" s="3"/>
    </row>
    <row r="182" spans="1:17" s="4" customFormat="1" x14ac:dyDescent="0.2">
      <c r="A182" s="4" t="s">
        <v>73</v>
      </c>
      <c r="B182" s="8">
        <v>8.7474607777913856E-10</v>
      </c>
      <c r="D182" s="4" t="s">
        <v>10</v>
      </c>
      <c r="E182" s="1" t="s">
        <v>18</v>
      </c>
      <c r="F182" s="1" t="s">
        <v>17</v>
      </c>
      <c r="G182" s="4" t="s">
        <v>17</v>
      </c>
      <c r="Q182" s="3"/>
    </row>
    <row r="183" spans="1:17" s="4" customFormat="1" x14ac:dyDescent="0.2">
      <c r="A183" s="4" t="s">
        <v>73</v>
      </c>
      <c r="B183" s="8">
        <v>1.7518186078927982E-12</v>
      </c>
      <c r="D183" s="4" t="s">
        <v>10</v>
      </c>
      <c r="E183" s="1" t="s">
        <v>18</v>
      </c>
      <c r="F183" s="1" t="s">
        <v>17</v>
      </c>
      <c r="G183" s="4" t="s">
        <v>17</v>
      </c>
      <c r="Q183" s="3"/>
    </row>
    <row r="184" spans="1:17" s="4" customFormat="1" x14ac:dyDescent="0.2">
      <c r="A184" s="4" t="s">
        <v>147</v>
      </c>
      <c r="B184" s="8">
        <v>2.2985349065047732E-9</v>
      </c>
      <c r="D184" s="4" t="s">
        <v>10</v>
      </c>
      <c r="E184" s="1" t="s">
        <v>18</v>
      </c>
      <c r="F184" s="1" t="s">
        <v>17</v>
      </c>
      <c r="G184" s="4" t="s">
        <v>17</v>
      </c>
      <c r="Q184" s="3"/>
    </row>
    <row r="185" spans="1:17" s="4" customFormat="1" x14ac:dyDescent="0.2">
      <c r="A185" s="4" t="s">
        <v>74</v>
      </c>
      <c r="B185" s="8">
        <v>8.7509757842982515E-8</v>
      </c>
      <c r="D185" s="4" t="s">
        <v>10</v>
      </c>
      <c r="E185" s="1" t="s">
        <v>18</v>
      </c>
      <c r="F185" s="1" t="s">
        <v>17</v>
      </c>
      <c r="G185" s="4" t="s">
        <v>17</v>
      </c>
      <c r="Q185" s="3"/>
    </row>
    <row r="186" spans="1:17" s="4" customFormat="1" x14ac:dyDescent="0.2">
      <c r="A186" s="4" t="s">
        <v>20</v>
      </c>
      <c r="B186" s="8">
        <v>2.9676385070846001E-7</v>
      </c>
      <c r="D186" s="4" t="s">
        <v>10</v>
      </c>
      <c r="E186" s="1" t="s">
        <v>18</v>
      </c>
      <c r="F186" s="1" t="s">
        <v>17</v>
      </c>
      <c r="G186" s="4" t="s">
        <v>17</v>
      </c>
      <c r="J186" t="s">
        <v>172</v>
      </c>
      <c r="Q186" s="3"/>
    </row>
    <row r="187" spans="1:17" s="4" customFormat="1" x14ac:dyDescent="0.2">
      <c r="A187" s="4" t="s">
        <v>75</v>
      </c>
      <c r="B187" s="8">
        <v>2.5457384099776769E-7</v>
      </c>
      <c r="D187" s="4" t="s">
        <v>10</v>
      </c>
      <c r="E187" s="1" t="s">
        <v>18</v>
      </c>
      <c r="F187" s="1" t="s">
        <v>17</v>
      </c>
      <c r="G187" s="4" t="s">
        <v>17</v>
      </c>
      <c r="Q187" s="3"/>
    </row>
    <row r="188" spans="1:17" s="4" customFormat="1" x14ac:dyDescent="0.2">
      <c r="A188" s="4" t="s">
        <v>141</v>
      </c>
      <c r="B188" s="8">
        <v>3.6521739130434779E-6</v>
      </c>
      <c r="D188" s="4" t="s">
        <v>10</v>
      </c>
      <c r="E188" s="1" t="s">
        <v>18</v>
      </c>
      <c r="F188" s="1" t="s">
        <v>17</v>
      </c>
      <c r="G188" s="4" t="s">
        <v>17</v>
      </c>
      <c r="Q188" s="3"/>
    </row>
    <row r="189" spans="1:17" s="4" customFormat="1" x14ac:dyDescent="0.2">
      <c r="A189" s="4" t="s">
        <v>76</v>
      </c>
      <c r="B189" s="8">
        <v>1.3524235303006371E-7</v>
      </c>
      <c r="D189" s="4" t="s">
        <v>10</v>
      </c>
      <c r="E189" s="1" t="s">
        <v>18</v>
      </c>
      <c r="F189" s="1" t="s">
        <v>17</v>
      </c>
      <c r="G189" s="4" t="s">
        <v>17</v>
      </c>
      <c r="Q189" s="3"/>
    </row>
    <row r="190" spans="1:17" s="4" customFormat="1" x14ac:dyDescent="0.2">
      <c r="A190" s="4" t="s">
        <v>77</v>
      </c>
      <c r="B190" s="8">
        <v>5.5688027718262182E-8</v>
      </c>
      <c r="D190" s="4" t="s">
        <v>10</v>
      </c>
      <c r="E190" s="1" t="s">
        <v>18</v>
      </c>
      <c r="F190" s="1" t="s">
        <v>17</v>
      </c>
      <c r="G190" s="4" t="s">
        <v>17</v>
      </c>
      <c r="Q190" s="3"/>
    </row>
    <row r="191" spans="1:17" s="4" customFormat="1" x14ac:dyDescent="0.2">
      <c r="A191" s="4" t="s">
        <v>78</v>
      </c>
      <c r="B191" s="8">
        <v>1.2728692049888387E-7</v>
      </c>
      <c r="D191" s="4" t="s">
        <v>10</v>
      </c>
      <c r="E191" s="1" t="s">
        <v>18</v>
      </c>
      <c r="F191" s="1" t="s">
        <v>17</v>
      </c>
      <c r="G191" s="4" t="s">
        <v>17</v>
      </c>
      <c r="Q191" s="3"/>
    </row>
    <row r="192" spans="1:17" s="4" customFormat="1" x14ac:dyDescent="0.2">
      <c r="A192" s="4" t="s">
        <v>79</v>
      </c>
      <c r="B192" s="8">
        <v>1.1248111772174208E-5</v>
      </c>
      <c r="D192" s="4" t="s">
        <v>10</v>
      </c>
      <c r="E192" s="1" t="s">
        <v>18</v>
      </c>
      <c r="F192" s="1" t="s">
        <v>17</v>
      </c>
      <c r="G192" s="4" t="s">
        <v>17</v>
      </c>
      <c r="Q192" s="3"/>
    </row>
    <row r="193" spans="1:17" s="4" customFormat="1" x14ac:dyDescent="0.2">
      <c r="A193" s="4" t="s">
        <v>148</v>
      </c>
      <c r="B193" s="8">
        <v>5.5445856684135825E-8</v>
      </c>
      <c r="D193" s="4" t="s">
        <v>10</v>
      </c>
      <c r="E193" s="1" t="s">
        <v>18</v>
      </c>
      <c r="F193" s="1" t="s">
        <v>17</v>
      </c>
      <c r="G193" s="4" t="s">
        <v>17</v>
      </c>
      <c r="Q193" s="3"/>
    </row>
    <row r="194" spans="1:17" s="4" customFormat="1" x14ac:dyDescent="0.2">
      <c r="A194" s="4" t="s">
        <v>149</v>
      </c>
      <c r="B194" s="8">
        <v>4.7692272857639219E-10</v>
      </c>
      <c r="D194" s="4" t="s">
        <v>10</v>
      </c>
      <c r="E194" s="1" t="s">
        <v>18</v>
      </c>
      <c r="F194" s="1" t="s">
        <v>17</v>
      </c>
      <c r="G194" s="4" t="s">
        <v>17</v>
      </c>
      <c r="Q194" s="3"/>
    </row>
    <row r="195" spans="1:17" s="4" customFormat="1" x14ac:dyDescent="0.2">
      <c r="A195" s="4" t="s">
        <v>23</v>
      </c>
      <c r="B195" s="8">
        <v>2.4445121863933333E-6</v>
      </c>
      <c r="D195" s="4" t="s">
        <v>10</v>
      </c>
      <c r="E195" s="1" t="s">
        <v>18</v>
      </c>
      <c r="F195" s="1" t="s">
        <v>17</v>
      </c>
      <c r="G195" s="4" t="s">
        <v>17</v>
      </c>
      <c r="Q195" s="3"/>
    </row>
    <row r="196" spans="1:17" s="4" customFormat="1" x14ac:dyDescent="0.2">
      <c r="A196" s="4" t="s">
        <v>80</v>
      </c>
      <c r="B196" s="8">
        <v>7.955432531180242E-9</v>
      </c>
      <c r="D196" s="4" t="s">
        <v>10</v>
      </c>
      <c r="E196" s="1" t="s">
        <v>18</v>
      </c>
      <c r="F196" s="1" t="s">
        <v>17</v>
      </c>
      <c r="G196" s="4" t="s">
        <v>17</v>
      </c>
      <c r="Q196" s="3"/>
    </row>
    <row r="197" spans="1:17" s="4" customFormat="1" x14ac:dyDescent="0.2">
      <c r="A197" s="4" t="s">
        <v>150</v>
      </c>
      <c r="B197" s="8">
        <v>4.0413597258395878E-6</v>
      </c>
      <c r="D197" s="4" t="s">
        <v>10</v>
      </c>
      <c r="E197" s="1" t="s">
        <v>18</v>
      </c>
      <c r="F197" s="1" t="s">
        <v>17</v>
      </c>
      <c r="G197" s="4" t="s">
        <v>17</v>
      </c>
      <c r="Q197" s="3"/>
    </row>
    <row r="198" spans="1:17" s="4" customFormat="1" x14ac:dyDescent="0.2">
      <c r="A198" s="4" t="s">
        <v>151</v>
      </c>
      <c r="B198" s="8">
        <v>7.1189441436281247E-10</v>
      </c>
      <c r="D198" s="4" t="s">
        <v>10</v>
      </c>
      <c r="E198" s="1" t="s">
        <v>18</v>
      </c>
      <c r="F198" s="1" t="s">
        <v>17</v>
      </c>
      <c r="G198" s="4" t="s">
        <v>17</v>
      </c>
      <c r="Q198" s="3"/>
    </row>
    <row r="199" spans="1:17" s="4" customFormat="1" x14ac:dyDescent="0.2">
      <c r="A199" s="4" t="s">
        <v>81</v>
      </c>
      <c r="B199" s="8">
        <v>2.7641907645608824E-5</v>
      </c>
      <c r="D199" s="4" t="s">
        <v>10</v>
      </c>
      <c r="E199" s="1" t="s">
        <v>18</v>
      </c>
      <c r="F199" s="1" t="s">
        <v>17</v>
      </c>
      <c r="G199" s="4" t="s">
        <v>17</v>
      </c>
      <c r="Q199" s="3"/>
    </row>
    <row r="200" spans="1:17" s="4" customFormat="1" x14ac:dyDescent="0.2">
      <c r="A200" s="4" t="s">
        <v>82</v>
      </c>
      <c r="B200" s="8">
        <v>1.9053644619710516E-9</v>
      </c>
      <c r="D200" s="4" t="s">
        <v>10</v>
      </c>
      <c r="E200" s="1" t="s">
        <v>18</v>
      </c>
      <c r="F200" s="1" t="s">
        <v>17</v>
      </c>
      <c r="G200" s="4" t="s">
        <v>17</v>
      </c>
      <c r="Q200" s="3"/>
    </row>
    <row r="201" spans="1:17" s="4" customFormat="1" ht="16" x14ac:dyDescent="0.2">
      <c r="A201" s="4" t="s">
        <v>152</v>
      </c>
      <c r="B201" s="8">
        <v>1.0709487788146931E-6</v>
      </c>
      <c r="D201" s="4" t="s">
        <v>10</v>
      </c>
      <c r="E201" s="10" t="s">
        <v>173</v>
      </c>
      <c r="F201" s="1" t="s">
        <v>17</v>
      </c>
      <c r="G201" s="4" t="s">
        <v>17</v>
      </c>
      <c r="J201" t="s">
        <v>176</v>
      </c>
      <c r="Q201" s="3"/>
    </row>
    <row r="202" spans="1:17" s="4" customFormat="1" ht="16" x14ac:dyDescent="0.2">
      <c r="A202" s="4" t="s">
        <v>152</v>
      </c>
      <c r="B202" s="8">
        <v>1.0709487788146931E-6</v>
      </c>
      <c r="D202" s="4" t="s">
        <v>10</v>
      </c>
      <c r="E202" s="10" t="s">
        <v>174</v>
      </c>
      <c r="F202" s="1" t="s">
        <v>17</v>
      </c>
      <c r="G202" s="4" t="s">
        <v>17</v>
      </c>
      <c r="J202" t="s">
        <v>175</v>
      </c>
      <c r="Q202" s="3"/>
    </row>
    <row r="203" spans="1:17" s="4" customFormat="1" x14ac:dyDescent="0.2">
      <c r="A203" s="4" t="s">
        <v>83</v>
      </c>
      <c r="B203" s="8">
        <v>1.7501951568596506E-7</v>
      </c>
      <c r="D203" s="4" t="s">
        <v>10</v>
      </c>
      <c r="E203" s="1" t="s">
        <v>18</v>
      </c>
      <c r="F203" s="1" t="s">
        <v>17</v>
      </c>
      <c r="G203" s="4" t="s">
        <v>17</v>
      </c>
      <c r="Q203" s="3"/>
    </row>
    <row r="204" spans="1:17" s="4" customFormat="1" x14ac:dyDescent="0.2">
      <c r="A204" s="4" t="s">
        <v>84</v>
      </c>
      <c r="B204" s="8">
        <v>5.5688027718262182E-8</v>
      </c>
      <c r="D204" s="4" t="s">
        <v>10</v>
      </c>
      <c r="E204" s="1" t="s">
        <v>18</v>
      </c>
      <c r="F204" s="1" t="s">
        <v>17</v>
      </c>
      <c r="G204" s="4" t="s">
        <v>17</v>
      </c>
      <c r="Q204" s="3"/>
    </row>
    <row r="205" spans="1:17" s="4" customFormat="1" x14ac:dyDescent="0.2">
      <c r="A205" s="4" t="s">
        <v>153</v>
      </c>
      <c r="B205" s="8">
        <v>3.0230643618484662E-7</v>
      </c>
      <c r="D205" s="4" t="s">
        <v>10</v>
      </c>
      <c r="E205" s="1" t="s">
        <v>18</v>
      </c>
      <c r="F205" s="1" t="s">
        <v>17</v>
      </c>
      <c r="G205" s="4" t="s">
        <v>17</v>
      </c>
      <c r="Q205" s="3"/>
    </row>
    <row r="206" spans="1:17" s="4" customFormat="1" x14ac:dyDescent="0.2">
      <c r="A206" s="4" t="s">
        <v>154</v>
      </c>
      <c r="B206" s="8">
        <v>1.0957590495584418E-11</v>
      </c>
      <c r="D206" s="4" t="s">
        <v>10</v>
      </c>
      <c r="E206" s="1" t="s">
        <v>18</v>
      </c>
      <c r="F206" s="1" t="s">
        <v>17</v>
      </c>
      <c r="G206" s="4" t="s">
        <v>17</v>
      </c>
      <c r="Q206" s="3"/>
    </row>
    <row r="207" spans="1:17" s="4" customFormat="1" x14ac:dyDescent="0.2">
      <c r="A207" s="4" t="s">
        <v>85</v>
      </c>
      <c r="B207" s="8">
        <v>7.9554325311801616E-8</v>
      </c>
      <c r="D207" s="4" t="s">
        <v>10</v>
      </c>
      <c r="E207" s="1" t="s">
        <v>18</v>
      </c>
      <c r="F207" s="1" t="s">
        <v>17</v>
      </c>
      <c r="G207" s="4" t="s">
        <v>17</v>
      </c>
      <c r="Q207" s="3"/>
    </row>
    <row r="208" spans="1:17" s="4" customFormat="1" x14ac:dyDescent="0.2">
      <c r="A208" s="4" t="s">
        <v>86</v>
      </c>
      <c r="B208" s="8">
        <v>1.0922890270948899E-6</v>
      </c>
      <c r="D208" s="4" t="s">
        <v>10</v>
      </c>
      <c r="E208" s="1" t="s">
        <v>18</v>
      </c>
      <c r="F208" s="1" t="s">
        <v>17</v>
      </c>
      <c r="G208" s="4" t="s">
        <v>17</v>
      </c>
      <c r="Q208" s="3"/>
    </row>
    <row r="209" spans="1:17" s="4" customFormat="1" x14ac:dyDescent="0.2">
      <c r="A209" s="4" t="s">
        <v>87</v>
      </c>
      <c r="B209" s="8">
        <v>8.7509757842981522E-7</v>
      </c>
      <c r="D209" s="4" t="s">
        <v>10</v>
      </c>
      <c r="E209" s="1" t="s">
        <v>18</v>
      </c>
      <c r="F209" s="1" t="s">
        <v>17</v>
      </c>
      <c r="G209" s="4" t="s">
        <v>17</v>
      </c>
      <c r="Q209" s="3"/>
    </row>
    <row r="210" spans="1:17" s="4" customFormat="1" x14ac:dyDescent="0.2">
      <c r="A210" s="4" t="s">
        <v>155</v>
      </c>
      <c r="B210" s="8">
        <v>1.1818377859356534E-7</v>
      </c>
      <c r="D210" s="4" t="s">
        <v>10</v>
      </c>
      <c r="E210" s="1" t="s">
        <v>18</v>
      </c>
      <c r="F210" s="1" t="s">
        <v>17</v>
      </c>
      <c r="G210" s="4" t="s">
        <v>17</v>
      </c>
      <c r="Q210" s="3"/>
    </row>
    <row r="211" spans="1:17" s="4" customFormat="1" x14ac:dyDescent="0.2">
      <c r="A211" s="4" t="s">
        <v>88</v>
      </c>
      <c r="B211" s="8">
        <v>4.2959335668373015E-7</v>
      </c>
      <c r="D211" s="4" t="s">
        <v>10</v>
      </c>
      <c r="E211" s="1" t="s">
        <v>18</v>
      </c>
      <c r="F211" s="1" t="s">
        <v>17</v>
      </c>
      <c r="G211" s="4" t="s">
        <v>17</v>
      </c>
      <c r="Q211" s="3"/>
    </row>
    <row r="212" spans="1:17" s="4" customFormat="1" x14ac:dyDescent="0.2">
      <c r="A212" s="4" t="s">
        <v>89</v>
      </c>
      <c r="B212" s="8">
        <v>1.829749482171459E-7</v>
      </c>
      <c r="D212" s="4" t="s">
        <v>10</v>
      </c>
      <c r="E212" s="1" t="s">
        <v>18</v>
      </c>
      <c r="F212" s="1" t="s">
        <v>17</v>
      </c>
      <c r="G212" s="4" t="s">
        <v>17</v>
      </c>
      <c r="Q212" s="3"/>
    </row>
    <row r="213" spans="1:17" s="4" customFormat="1" x14ac:dyDescent="0.2">
      <c r="A213" s="4" t="s">
        <v>43</v>
      </c>
      <c r="B213" s="8">
        <v>8.4896935386629594E-6</v>
      </c>
      <c r="C213" s="4" t="s">
        <v>35</v>
      </c>
      <c r="D213" s="4" t="s">
        <v>9</v>
      </c>
      <c r="E213" s="1"/>
      <c r="F213" s="1" t="s">
        <v>128</v>
      </c>
      <c r="G213" s="4" t="s">
        <v>16</v>
      </c>
      <c r="H213" s="4" t="s">
        <v>44</v>
      </c>
      <c r="Q213" s="3"/>
    </row>
    <row r="214" spans="1:17" s="4" customFormat="1" x14ac:dyDescent="0.2">
      <c r="A214" s="4" t="s">
        <v>45</v>
      </c>
      <c r="B214" s="8">
        <v>-1.5265784628550819E-5</v>
      </c>
      <c r="C214" s="4" t="s">
        <v>46</v>
      </c>
      <c r="D214" s="4" t="s">
        <v>10</v>
      </c>
      <c r="E214" s="1"/>
      <c r="F214" s="1" t="s">
        <v>128</v>
      </c>
      <c r="G214" s="4" t="s">
        <v>16</v>
      </c>
      <c r="H214" s="4" t="s">
        <v>47</v>
      </c>
      <c r="Q214" s="3"/>
    </row>
    <row r="215" spans="1:17" s="4" customFormat="1" x14ac:dyDescent="0.2">
      <c r="A215" s="4" t="s">
        <v>48</v>
      </c>
      <c r="B215" s="8">
        <v>6.3304347826086954E-6</v>
      </c>
      <c r="C215" s="4" t="s">
        <v>46</v>
      </c>
      <c r="D215" s="4" t="s">
        <v>10</v>
      </c>
      <c r="E215" s="1"/>
      <c r="F215" s="1" t="s">
        <v>128</v>
      </c>
      <c r="G215" s="4" t="s">
        <v>16</v>
      </c>
      <c r="H215" s="4" t="s">
        <v>49</v>
      </c>
      <c r="Q215" s="3"/>
    </row>
    <row r="216" spans="1:17" s="4" customFormat="1" x14ac:dyDescent="0.2">
      <c r="A216" s="4" t="s">
        <v>50</v>
      </c>
      <c r="B216" s="8">
        <v>9.2314757002873377E-4</v>
      </c>
      <c r="C216" s="4" t="s">
        <v>46</v>
      </c>
      <c r="D216" s="4" t="s">
        <v>51</v>
      </c>
      <c r="E216" s="1"/>
      <c r="F216" s="1" t="s">
        <v>128</v>
      </c>
      <c r="G216" s="4" t="s">
        <v>16</v>
      </c>
      <c r="H216" s="4" t="s">
        <v>52</v>
      </c>
      <c r="Q216" s="3"/>
    </row>
    <row r="217" spans="1:17" s="4" customFormat="1" x14ac:dyDescent="0.2">
      <c r="A217" s="4" t="s">
        <v>53</v>
      </c>
      <c r="B217" s="8">
        <v>1.2899999999999999E-3</v>
      </c>
      <c r="C217" s="4" t="s">
        <v>35</v>
      </c>
      <c r="D217" s="4" t="s">
        <v>51</v>
      </c>
      <c r="E217" s="1"/>
      <c r="F217" s="1" t="s">
        <v>128</v>
      </c>
      <c r="G217" s="4" t="s">
        <v>16</v>
      </c>
      <c r="H217" s="4" t="s">
        <v>54</v>
      </c>
      <c r="Q217" s="3"/>
    </row>
    <row r="218" spans="1:17" s="4" customFormat="1" x14ac:dyDescent="0.2">
      <c r="A218" s="4" t="s">
        <v>55</v>
      </c>
      <c r="B218" s="8">
        <v>-1.689524117409431E-5</v>
      </c>
      <c r="C218" s="4" t="s">
        <v>46</v>
      </c>
      <c r="D218" s="4" t="s">
        <v>10</v>
      </c>
      <c r="E218" s="1"/>
      <c r="F218" s="1" t="s">
        <v>128</v>
      </c>
      <c r="G218" s="4" t="s">
        <v>16</v>
      </c>
      <c r="H218" s="4" t="s">
        <v>56</v>
      </c>
      <c r="Q218" s="3"/>
    </row>
    <row r="219" spans="1:17" s="4" customFormat="1" x14ac:dyDescent="0.2">
      <c r="A219" s="4" t="s">
        <v>57</v>
      </c>
      <c r="B219" s="8">
        <v>-1.9749997849036171E-5</v>
      </c>
      <c r="C219" s="4" t="s">
        <v>46</v>
      </c>
      <c r="D219" s="4" t="s">
        <v>10</v>
      </c>
      <c r="E219" s="1"/>
      <c r="F219" s="1" t="s">
        <v>128</v>
      </c>
      <c r="G219" s="4" t="s">
        <v>16</v>
      </c>
      <c r="H219" s="4" t="s">
        <v>58</v>
      </c>
      <c r="Q219" s="3"/>
    </row>
    <row r="220" spans="1:17" s="4" customFormat="1" x14ac:dyDescent="0.2">
      <c r="A220" s="4" t="s">
        <v>90</v>
      </c>
      <c r="B220" s="8">
        <v>5.4614451354744492E-2</v>
      </c>
      <c r="C220" s="4" t="s">
        <v>91</v>
      </c>
      <c r="D220" s="4" t="s">
        <v>10</v>
      </c>
      <c r="E220" s="1"/>
      <c r="F220" s="1" t="s">
        <v>128</v>
      </c>
      <c r="G220" s="4" t="s">
        <v>16</v>
      </c>
      <c r="H220" s="4" t="s">
        <v>92</v>
      </c>
      <c r="J220" t="s">
        <v>182</v>
      </c>
      <c r="Q220" s="3"/>
    </row>
    <row r="221" spans="1:17" s="4" customFormat="1" x14ac:dyDescent="0.2">
      <c r="A221" s="4" t="s">
        <v>184</v>
      </c>
      <c r="B221" s="8">
        <v>0</v>
      </c>
      <c r="C221" s="4" t="s">
        <v>46</v>
      </c>
      <c r="D221" s="4" t="s">
        <v>10</v>
      </c>
      <c r="E221" s="1"/>
      <c r="F221" s="1" t="s">
        <v>128</v>
      </c>
      <c r="G221" s="4" t="s">
        <v>16</v>
      </c>
      <c r="H221" s="4" t="s">
        <v>185</v>
      </c>
      <c r="J221" t="s">
        <v>183</v>
      </c>
      <c r="Q221" s="3"/>
    </row>
    <row r="222" spans="1:17" s="4" customFormat="1" x14ac:dyDescent="0.2">
      <c r="A222" s="4" t="s">
        <v>134</v>
      </c>
      <c r="B222" s="8">
        <v>5.0000000000000004E-6</v>
      </c>
      <c r="C222" s="4" t="s">
        <v>35</v>
      </c>
      <c r="D222" s="4" t="s">
        <v>9</v>
      </c>
      <c r="E222" s="1"/>
      <c r="F222" s="1" t="s">
        <v>128</v>
      </c>
      <c r="G222" s="4" t="s">
        <v>16</v>
      </c>
      <c r="H222" s="4" t="s">
        <v>131</v>
      </c>
      <c r="Q222" s="3"/>
    </row>
    <row r="223" spans="1:17" s="4" customFormat="1" x14ac:dyDescent="0.2">
      <c r="A223" s="4" t="s">
        <v>137</v>
      </c>
      <c r="B223" s="8">
        <v>1</v>
      </c>
      <c r="C223" s="4" t="s">
        <v>35</v>
      </c>
      <c r="D223" s="4" t="s">
        <v>24</v>
      </c>
      <c r="E223" s="1"/>
      <c r="F223" s="1"/>
      <c r="G223" s="4" t="s">
        <v>15</v>
      </c>
      <c r="H223" s="4" t="s">
        <v>62</v>
      </c>
      <c r="Q223" s="3"/>
    </row>
    <row r="224" spans="1:17" s="4" customFormat="1" x14ac:dyDescent="0.2"/>
  </sheetData>
  <autoFilter ref="A1:Q22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2025-04-21T19:25:38Z</dcterms:modified>
</cp:coreProperties>
</file>