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Docker\P_165-NoSQL\JDT\"/>
    </mc:Choice>
  </mc:AlternateContent>
  <xr:revisionPtr revIDLastSave="0" documentId="13_ncr:1_{B26AABA3-49C4-49F6-AB05-F6E77E2C56E4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<sst xmlns="http://schemas.openxmlformats.org/spreadsheetml/2006/main" count="70" uniqueCount="48">
  <si>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</si>
  <si>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</si>
  <si>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</si>
  <si>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</si>
  <si>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</si>
  <si>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</si>
  <si>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</si>
  <si>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</si>
  <si>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</si>
  <si>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</si>
  <si>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</si>
  <si>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</si>
  <si>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</si>
  <si>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</si>
  <si>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</si>
  <si>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</si>
  <si>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</si>
  <si>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</si>
  <si>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</si>
  <si>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</si>
  <si>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</si>
  <si>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</si>
  <si>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</si>
  <si>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</si>
  <si>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</si>
  <si>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</si>
  <si>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</si>
  <si>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</si>
  <si>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</si>
  <si>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Schertenleib Romain</t>
  </si>
  <si>
    <t>mise en place du Projet + lecture du CDC avec le prof</t>
  </si>
  <si>
    <t xml:space="preserve">lecture du CDC pour moi et mise en place d'un liste de tache a faire </t>
  </si>
  <si>
    <t xml:space="preserve">commencer le projet en demarent le docker et en install les dependance </t>
  </si>
  <si>
    <t>07.04.2025 au 26.05.2025</t>
  </si>
  <si>
    <t xml:space="preserve">P_NoSQL0 165 </t>
  </si>
  <si>
    <t xml:space="preserve">erreur avec le index dans le back-end il a fallut installer les dernières version de Node et de npm </t>
  </si>
  <si>
    <t xml:space="preserve">lire la documentation dans Mangoose pour comprendre le fonctionnement </t>
  </si>
  <si>
    <t>modifier les models afin de les adapters a mongo DB</t>
  </si>
  <si>
    <t>reprendre le projet après les vacances, donc relire le cahier des charges et relire le code</t>
  </si>
  <si>
    <t xml:space="preserve">finir de modifier les models afin de les passer en mangoose </t>
  </si>
  <si>
    <t>se documenter sur la connection avec la base de donner noSQL</t>
  </si>
  <si>
    <t xml:space="preserve">commencer a faire la connection avec mongo db </t>
  </si>
  <si>
    <t xml:space="preserve">resoudre les erreurs lier a la connection </t>
  </si>
  <si>
    <t xml:space="preserve">reprise du projet </t>
  </si>
  <si>
    <t>faire et finire plus tester usercontrolleur</t>
  </si>
  <si>
    <t>faire et finire plus tester authcontrolleur</t>
  </si>
  <si>
    <t xml:space="preserve">faire des recherches sur l'implementation du todoscontolleur </t>
  </si>
  <si>
    <t xml:space="preserve">remplire le journal de travail et faire les commits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</si>
</sst>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100</c:v>
                </c:pt>
                <c:pt idx="1">
                  <c:v>310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0.20202020202020202</c:v>
                </c:pt>
                <c:pt idx="1">
                  <c:v>0.6262626262626263</c:v>
                </c:pt>
                <c:pt idx="2">
                  <c:v>0</c:v>
                </c:pt>
                <c:pt idx="3">
                  <c:v>0.17171717171717171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120" zoomScaleNormal="120" workbookViewId="0">
      <pane ySplit="6" topLeftCell="A7" activePane="bottomLeft" state="frozen"/>
      <selection pane="bottomLeft" activeCell="F24" sqref="F2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34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8 heures 15 minutes</v>
      </c>
      <c r="D3" s="17"/>
      <c r="E3" s="3"/>
      <c r="F3" s="4" t="s">
        <v>6</v>
      </c>
      <c r="G3" s="65" t="s">
        <v>33</v>
      </c>
    </row>
    <row r="4" spans="1:15" ht="23.25" hidden="1" x14ac:dyDescent="0.35">
      <c r="B4" s="5"/>
      <c r="C4" s="17">
        <f>SUBTOTAL(9,$C$7:$C$531)*60</f>
        <v>120</v>
      </c>
      <c r="D4" s="17">
        <f>SUBTOTAL(9,$D$7:$D$531)</f>
        <v>375</v>
      </c>
      <c r="E4" s="24">
        <f>SUM(C4:D4)</f>
        <v>495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15</v>
      </c>
      <c r="B7" s="26">
        <v>45754</v>
      </c>
      <c r="C7" s="27"/>
      <c r="D7" s="28">
        <v>30</v>
      </c>
      <c r="E7" s="29" t="s">
        <v>2</v>
      </c>
      <c r="F7" s="23" t="s">
        <v>30</v>
      </c>
      <c r="G7" s="38"/>
    </row>
    <row r="8" spans="1:15" x14ac:dyDescent="0.25">
      <c r="A8" s="62">
        <f>IF(ISBLANK(B8),"",_xlfn.ISOWEEKNUM('Journal de travail'!$B8))</f>
        <v>15</v>
      </c>
      <c r="B8" s="30">
        <v>45754</v>
      </c>
      <c r="C8" s="31"/>
      <c r="D8" s="32">
        <v>15</v>
      </c>
      <c r="E8" s="33" t="s">
        <v>2</v>
      </c>
      <c r="F8" s="23" t="s">
        <v>31</v>
      </c>
      <c r="G8" s="39"/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15</v>
      </c>
      <c r="B9" s="34">
        <v>45754</v>
      </c>
      <c r="C9" s="35"/>
      <c r="D9" s="36">
        <v>15</v>
      </c>
      <c r="E9" s="37" t="s">
        <v>19</v>
      </c>
      <c r="F9" s="23" t="s">
        <v>32</v>
      </c>
      <c r="G9" s="40"/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15</v>
      </c>
      <c r="B10" s="30">
        <v>45754</v>
      </c>
      <c r="C10" s="31"/>
      <c r="D10" s="32">
        <v>30</v>
      </c>
      <c r="E10" s="33" t="s">
        <v>19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15</v>
      </c>
      <c r="B11" s="34">
        <v>45754</v>
      </c>
      <c r="C11" s="35"/>
      <c r="D11" s="36">
        <v>30</v>
      </c>
      <c r="E11" s="37" t="s">
        <v>4</v>
      </c>
      <c r="F11" s="23" t="s">
        <v>36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15</v>
      </c>
      <c r="B12" s="30">
        <v>45754</v>
      </c>
      <c r="C12" s="31"/>
      <c r="D12" s="32">
        <v>15</v>
      </c>
      <c r="E12" s="33" t="s">
        <v>19</v>
      </c>
      <c r="F12" s="23" t="s">
        <v>37</v>
      </c>
      <c r="G12" s="39"/>
      <c r="M12" t="s">
        <v>28</v>
      </c>
      <c r="N12">
        <v>5</v>
      </c>
      <c r="O12">
        <v>20</v>
      </c>
    </row>
    <row r="13" spans="1:15" x14ac:dyDescent="0.25">
      <c r="A13" s="63" t="str">
        <f>IF(ISBLANK(B13),"",_xlfn.ISOWEEKNUM('Journal de travail'!$B13))</f>
        <v/>
      </c>
      <c r="B13" s="34"/>
      <c r="C13" s="35"/>
      <c r="D13" s="36"/>
      <c r="E13" s="37"/>
      <c r="F13" s="23"/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18</v>
      </c>
      <c r="B14" s="30">
        <v>45775</v>
      </c>
      <c r="C14" s="31"/>
      <c r="D14" s="32">
        <v>30</v>
      </c>
      <c r="E14" s="33" t="s">
        <v>2</v>
      </c>
      <c r="F14" s="23" t="s">
        <v>38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18</v>
      </c>
      <c r="B15" s="34">
        <v>45775</v>
      </c>
      <c r="C15" s="35">
        <v>1</v>
      </c>
      <c r="D15" s="36"/>
      <c r="E15" s="37" t="s">
        <v>19</v>
      </c>
      <c r="F15" s="23" t="s">
        <v>39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18</v>
      </c>
      <c r="B16" s="30">
        <v>45775</v>
      </c>
      <c r="C16" s="31"/>
      <c r="D16" s="32">
        <v>30</v>
      </c>
      <c r="E16" s="33" t="s">
        <v>4</v>
      </c>
      <c r="F16" s="23" t="s">
        <v>40</v>
      </c>
      <c r="G16" s="39"/>
      <c r="O16">
        <v>40</v>
      </c>
    </row>
    <row r="17" spans="1:15" x14ac:dyDescent="0.25">
      <c r="A17" s="63">
        <f>IF(ISBLANK(B17),"",_xlfn.ISOWEEKNUM('Journal de travail'!$B17))</f>
        <v>18</v>
      </c>
      <c r="B17" s="34">
        <v>45775</v>
      </c>
      <c r="C17" s="35"/>
      <c r="D17" s="36">
        <v>30</v>
      </c>
      <c r="E17" s="37" t="s">
        <v>19</v>
      </c>
      <c r="F17" s="23" t="s">
        <v>41</v>
      </c>
      <c r="G17" s="40"/>
      <c r="O17">
        <v>45</v>
      </c>
    </row>
    <row r="18" spans="1:15" x14ac:dyDescent="0.25">
      <c r="A18" s="62">
        <f>IF(ISBLANK(B18),"",_xlfn.ISOWEEKNUM('Journal de travail'!$B18))</f>
        <v>18</v>
      </c>
      <c r="B18" s="30">
        <v>45775</v>
      </c>
      <c r="C18" s="31"/>
      <c r="D18" s="32">
        <v>30</v>
      </c>
      <c r="E18" s="33" t="s">
        <v>19</v>
      </c>
      <c r="F18" s="23" t="s">
        <v>42</v>
      </c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>
        <f>IF(ISBLANK(B20),"",_xlfn.ISOWEEKNUM('Journal de travail'!$B20))</f>
        <v>19</v>
      </c>
      <c r="B20" s="30">
        <v>45782</v>
      </c>
      <c r="C20" s="31"/>
      <c r="D20" s="32">
        <v>10</v>
      </c>
      <c r="E20" s="33" t="s">
        <v>2</v>
      </c>
      <c r="F20" s="23" t="s">
        <v>43</v>
      </c>
      <c r="G20" s="39"/>
    </row>
    <row r="21" spans="1:15" x14ac:dyDescent="0.25">
      <c r="A21" s="63" t="str">
        <f>IF(ISBLANK(B21),"",_xlfn.ISOWEEKNUM('Journal de travail'!$B21))</f>
        <v/>
      </c>
      <c r="B21" s="34"/>
      <c r="C21" s="35">
        <v>1</v>
      </c>
      <c r="D21" s="36">
        <v>20</v>
      </c>
      <c r="E21" s="37" t="s">
        <v>19</v>
      </c>
      <c r="F21" s="23" t="s">
        <v>44</v>
      </c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>
        <v>50</v>
      </c>
      <c r="E22" s="33" t="s">
        <v>19</v>
      </c>
      <c r="F22" s="23" t="s">
        <v>45</v>
      </c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>
        <v>25</v>
      </c>
      <c r="E23" s="37" t="s">
        <v>4</v>
      </c>
      <c r="F23" s="23" t="s">
        <v>46</v>
      </c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>
        <v>15</v>
      </c>
      <c r="E24" s="33" t="s">
        <v>2</v>
      </c>
      <c r="F24" s="23" t="s">
        <v>47</v>
      </c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7" priority="1">
      <formula>$E7="Absent"</formula>
    </cfRule>
    <cfRule type="expression" dxfId="16" priority="2">
      <formula>$E7="Autre"</formula>
    </cfRule>
    <cfRule type="expression" dxfId="15" priority="3" stopIfTrue="1">
      <formula>$E7="Design"</formula>
    </cfRule>
    <cfRule type="expression" dxfId="14" priority="4" stopIfTrue="1">
      <formula>$E7="Présentation"</formula>
    </cfRule>
    <cfRule type="expression" dxfId="13" priority="5" stopIfTrue="1">
      <formula>$E7="Meeting"</formula>
    </cfRule>
    <cfRule type="expression" dxfId="12" priority="6" stopIfTrue="1">
      <formula>$E7="Documentation"</formula>
    </cfRule>
    <cfRule type="expression" dxfId="11" priority="7" stopIfTrue="1">
      <formula>$E7="Test"</formula>
    </cfRule>
    <cfRule type="expression" dxfId="10" priority="8" stopIfTrue="1">
      <formula>$E7="Analyse"</formula>
    </cfRule>
    <cfRule type="expression" dxfId="9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G11" sqref="G11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100</v>
      </c>
      <c r="C6">
        <f t="shared" ref="C6:C10" si="0">SUM(A6:B6)</f>
        <v>100</v>
      </c>
      <c r="E6" s="70" t="str">
        <f>'Journal de travail'!M8</f>
        <v>Analyse</v>
      </c>
      <c r="F6" s="71" t="str">
        <f>QUOTIENT(SUM(A6:B6),60)&amp;" h "&amp;TEXT(MOD(SUM(A6:B6),60), "00")&amp;" min"</f>
        <v>1 h 40 min</v>
      </c>
      <c r="G6" s="72">
        <f>SUM(A6:B6)/$C$11</f>
        <v>0.20202020202020202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190</v>
      </c>
      <c r="C7">
        <f t="shared" si="0"/>
        <v>310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5 h 10 min</v>
      </c>
      <c r="G7" s="75">
        <f t="shared" ref="G7:G9" si="2">SUM(A7:B7)/$C$11</f>
        <v>0.6262626262626263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85</v>
      </c>
      <c r="C9">
        <f t="shared" si="0"/>
        <v>85</v>
      </c>
      <c r="E9" s="77" t="str">
        <f>'Journal de travail'!M11</f>
        <v>Documentation</v>
      </c>
      <c r="F9" s="74" t="str">
        <f t="shared" si="1"/>
        <v>1 h 25 min</v>
      </c>
      <c r="G9" s="75">
        <f t="shared" si="2"/>
        <v>0.17171717171717171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120</v>
      </c>
      <c r="B11">
        <f>SUM(B6:B10)</f>
        <v>375</v>
      </c>
      <c r="C11">
        <f>SUM(A11:B11)</f>
        <v>495</v>
      </c>
      <c r="E11" s="81" t="s">
        <v>18</v>
      </c>
      <c r="F11" s="71" t="str">
        <f t="shared" si="1"/>
        <v>8 h 15 min</v>
      </c>
      <c r="G11" s="82">
        <f>C11/C12</f>
        <v>9.375E-2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19"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Schertenleib</cp:lastModifiedBy>
  <cp:revision/>
  <dcterms:created xsi:type="dcterms:W3CDTF">2023-11-21T20:00:34Z</dcterms:created>
  <dcterms:modified xsi:type="dcterms:W3CDTF">2025-05-05T09:19:33Z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