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ocker\P_165-NoSQL\JDT\"/>
    </mc:Choice>
  </mc:AlternateContent>
  <xr:revisionPtr revIDLastSave="0" documentId="13_ncr:1_{7D905A3F-41AC-4742-97BD-56E8E30162B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<sst xmlns="http://schemas.openxmlformats.org/spreadsheetml/2006/main" count="92" uniqueCount="56">
  <si>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</si>
  <si>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</si>
  <si>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</si>
  <si>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</si>
  <si>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</si>
  <si>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</si>
  <si>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</si>
  <si>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</si>
  <si>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</si>
  <si>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</si>
  <si>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</si>
  <si>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</si>
  <si>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</si>
  <si>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</si>
  <si>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</si>
  <si>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</si>
  <si>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</si>
  <si>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</si>
  <si>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</si>
  <si>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</si>
  <si>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</si>
  <si>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</si>
  <si>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</si>
  <si>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</si>
  <si>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</si>
  <si>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</si>
  <si>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</si>
  <si>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</si>
  <si>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</si>
  <si>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Schertenleib Romain</t>
  </si>
  <si>
    <t>mise en place du Projet + lecture du CDC avec le prof</t>
  </si>
  <si>
    <t xml:space="preserve">lecture du CDC pour moi et mise en place d'un liste de tache a faire </t>
  </si>
  <si>
    <t xml:space="preserve">commencer le projet en demarent le docker et en install les dependance </t>
  </si>
  <si>
    <t>07.04.2025 au 26.05.2025</t>
  </si>
  <si>
    <t xml:space="preserve">P_NoSQL0 165 </t>
  </si>
  <si>
    <t xml:space="preserve">erreur avec le index dans le back-end il a fallut installer les dernières version de Node et de npm </t>
  </si>
  <si>
    <t xml:space="preserve">lire la documentation dans Mangoose pour comprendre le fonctionnement </t>
  </si>
  <si>
    <t>modifier les models afin de les adapters a mongo DB</t>
  </si>
  <si>
    <t>reprendre le projet après les vacances, donc relire le cahier des charges et relire le code</t>
  </si>
  <si>
    <t xml:space="preserve">finir de modifier les models afin de les passer en mangoose </t>
  </si>
  <si>
    <t>se documenter sur la connection avec la base de donner noSQL</t>
  </si>
  <si>
    <t xml:space="preserve">commencer a faire la connection avec mongo db </t>
  </si>
  <si>
    <t xml:space="preserve">resoudre les erreurs lier a la connection </t>
  </si>
  <si>
    <t xml:space="preserve">reprise du projet </t>
  </si>
  <si>
    <t>faire et finire plus tester usercontrolleur</t>
  </si>
  <si>
    <t>faire et finire plus tester authcontrolleur</t>
  </si>
  <si>
    <t xml:space="preserve">faire des recherches sur l'implementation du todoscontolleur </t>
  </si>
  <si>
    <t xml:space="preserve">remplire le journal de travail et faire les commits </t>
  </si>
  <si>
    <t>documentation du le cache redis</t>
  </si>
  <si>
    <t xml:space="preserve">faire la partie 2 du projet </t>
  </si>
  <si>
    <t xml:space="preserve">finire l'implementation du todoscontrolleur </t>
  </si>
  <si>
    <t>corriger les erreurs de delete sur la partie 1</t>
  </si>
  <si>
    <t>corriger les erreurs d'update sur la partie 1</t>
  </si>
  <si>
    <t>corriger un point sur la partie 2 avec les utilisatueurs</t>
  </si>
  <si>
    <t xml:space="preserve">documentation du le cache redis et tester des bouts de code </t>
  </si>
  <si>
    <t>commencer l'implémentation du cache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</si>
</sst>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135</c:v>
                </c:pt>
                <c:pt idx="1">
                  <c:v>590</c:v>
                </c:pt>
                <c:pt idx="2">
                  <c:v>0</c:v>
                </c:pt>
                <c:pt idx="3">
                  <c:v>155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0.15340909090909091</c:v>
                </c:pt>
                <c:pt idx="1">
                  <c:v>0.67045454545454541</c:v>
                </c:pt>
                <c:pt idx="2">
                  <c:v>0</c:v>
                </c:pt>
                <c:pt idx="3">
                  <c:v>0.17613636363636365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22" activePane="bottomLeft" state="frozen"/>
      <selection pane="bottomLeft" activeCell="B37" sqref="B3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34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14 heures 40 minutes</v>
      </c>
      <c r="D3" s="17"/>
      <c r="E3" s="3"/>
      <c r="F3" s="4" t="s">
        <v>6</v>
      </c>
      <c r="G3" s="65" t="s">
        <v>33</v>
      </c>
    </row>
    <row r="4" spans="1:15" ht="23.25" hidden="1" x14ac:dyDescent="0.35">
      <c r="B4" s="5"/>
      <c r="C4" s="17">
        <f>SUBTOTAL(9,$C$7:$C$531)*60</f>
        <v>240</v>
      </c>
      <c r="D4" s="17">
        <f>SUBTOTAL(9,$D$7:$D$531)</f>
        <v>640</v>
      </c>
      <c r="E4" s="24">
        <f>SUM(C4:D4)</f>
        <v>880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30</v>
      </c>
      <c r="E7" s="29" t="s">
        <v>2</v>
      </c>
      <c r="F7" s="23" t="s">
        <v>30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15</v>
      </c>
      <c r="E8" s="33" t="s">
        <v>2</v>
      </c>
      <c r="F8" s="23" t="s">
        <v>31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15</v>
      </c>
      <c r="E9" s="37" t="s">
        <v>19</v>
      </c>
      <c r="F9" s="23" t="s">
        <v>32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30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30</v>
      </c>
      <c r="E11" s="37" t="s">
        <v>4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15</v>
      </c>
      <c r="E12" s="33" t="s">
        <v>19</v>
      </c>
      <c r="F12" s="23" t="s">
        <v>37</v>
      </c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2</v>
      </c>
      <c r="F14" s="23" t="s">
        <v>38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18</v>
      </c>
      <c r="B15" s="34">
        <v>45775</v>
      </c>
      <c r="C15" s="35">
        <v>1</v>
      </c>
      <c r="D15" s="36"/>
      <c r="E15" s="37" t="s">
        <v>19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30</v>
      </c>
      <c r="E16" s="33" t="s">
        <v>4</v>
      </c>
      <c r="F16" s="23" t="s">
        <v>40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30</v>
      </c>
      <c r="E17" s="37" t="s">
        <v>19</v>
      </c>
      <c r="F17" s="23" t="s">
        <v>41</v>
      </c>
      <c r="G17" s="40"/>
      <c r="O17">
        <v>45</v>
      </c>
    </row>
    <row r="18" spans="1:15" x14ac:dyDescent="0.25">
      <c r="A18" s="62">
        <f>IF(ISBLANK(B18),"",_xlfn.ISOWEEKNUM('Journal de travail'!$B18))</f>
        <v>18</v>
      </c>
      <c r="B18" s="30">
        <v>45775</v>
      </c>
      <c r="C18" s="31"/>
      <c r="D18" s="32">
        <v>30</v>
      </c>
      <c r="E18" s="33" t="s">
        <v>19</v>
      </c>
      <c r="F18" s="23" t="s">
        <v>42</v>
      </c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/>
      <c r="D20" s="32">
        <v>10</v>
      </c>
      <c r="E20" s="33" t="s">
        <v>2</v>
      </c>
      <c r="F20" s="23" t="s">
        <v>43</v>
      </c>
      <c r="G20" s="39"/>
    </row>
    <row r="21" spans="1:15" x14ac:dyDescent="0.25">
      <c r="A21" s="63">
        <f>IF(ISBLANK(B21),"",_xlfn.ISOWEEKNUM('Journal de travail'!$B21))</f>
        <v>19</v>
      </c>
      <c r="B21" s="34">
        <v>45782</v>
      </c>
      <c r="C21" s="35">
        <v>1</v>
      </c>
      <c r="D21" s="36">
        <v>20</v>
      </c>
      <c r="E21" s="37" t="s">
        <v>19</v>
      </c>
      <c r="F21" s="23" t="s">
        <v>44</v>
      </c>
      <c r="G21" s="40"/>
    </row>
    <row r="22" spans="1:15" x14ac:dyDescent="0.25">
      <c r="A22" s="62">
        <f>IF(ISBLANK(B22),"",_xlfn.ISOWEEKNUM('Journal de travail'!$B22))</f>
        <v>19</v>
      </c>
      <c r="B22" s="30">
        <v>45782</v>
      </c>
      <c r="C22" s="31"/>
      <c r="D22" s="32">
        <v>50</v>
      </c>
      <c r="E22" s="33" t="s">
        <v>19</v>
      </c>
      <c r="F22" s="23" t="s">
        <v>45</v>
      </c>
      <c r="G22" s="39"/>
    </row>
    <row r="23" spans="1:15" x14ac:dyDescent="0.25">
      <c r="A23" s="63">
        <f>IF(ISBLANK(B23),"",_xlfn.ISOWEEKNUM('Journal de travail'!$B23))</f>
        <v>19</v>
      </c>
      <c r="B23" s="34">
        <v>45782</v>
      </c>
      <c r="C23" s="35"/>
      <c r="D23" s="36">
        <v>25</v>
      </c>
      <c r="E23" s="37" t="s">
        <v>4</v>
      </c>
      <c r="F23" s="23" t="s">
        <v>46</v>
      </c>
      <c r="G23" s="40"/>
    </row>
    <row r="24" spans="1:15" x14ac:dyDescent="0.25">
      <c r="A24" s="62">
        <f>IF(ISBLANK(B24),"",_xlfn.ISOWEEKNUM('Journal de travail'!$B24))</f>
        <v>19</v>
      </c>
      <c r="B24" s="30">
        <v>45782</v>
      </c>
      <c r="C24" s="31"/>
      <c r="D24" s="32">
        <v>15</v>
      </c>
      <c r="E24" s="33" t="s">
        <v>2</v>
      </c>
      <c r="F24" s="23" t="s">
        <v>47</v>
      </c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>
        <f>IF(ISBLANK(B26),"",_xlfn.ISOWEEKNUM('Journal de travail'!$B26))</f>
        <v>20</v>
      </c>
      <c r="B26" s="30">
        <v>45789</v>
      </c>
      <c r="C26" s="31"/>
      <c r="D26" s="32">
        <v>10</v>
      </c>
      <c r="E26" s="33" t="s">
        <v>2</v>
      </c>
      <c r="F26" s="23" t="s">
        <v>43</v>
      </c>
      <c r="G26" s="39"/>
    </row>
    <row r="27" spans="1:15" x14ac:dyDescent="0.25">
      <c r="A27" s="63">
        <f>IF(ISBLANK(B27),"",_xlfn.ISOWEEKNUM('Journal de travail'!$B27))</f>
        <v>20</v>
      </c>
      <c r="B27" s="34">
        <v>45789</v>
      </c>
      <c r="C27" s="35">
        <v>1</v>
      </c>
      <c r="D27" s="36">
        <v>30</v>
      </c>
      <c r="E27" s="37" t="s">
        <v>19</v>
      </c>
      <c r="F27" s="23" t="s">
        <v>49</v>
      </c>
      <c r="G27" s="40"/>
    </row>
    <row r="28" spans="1:15" x14ac:dyDescent="0.25">
      <c r="A28" s="62">
        <f>IF(ISBLANK(B28),"",_xlfn.ISOWEEKNUM('Journal de travail'!$B28))</f>
        <v>20</v>
      </c>
      <c r="B28" s="30">
        <v>45789</v>
      </c>
      <c r="C28" s="31"/>
      <c r="D28" s="32">
        <v>35</v>
      </c>
      <c r="E28" s="33" t="s">
        <v>19</v>
      </c>
      <c r="F28" s="22" t="s">
        <v>50</v>
      </c>
      <c r="G28" s="39"/>
    </row>
    <row r="29" spans="1:15" x14ac:dyDescent="0.25">
      <c r="A29" s="63">
        <f>IF(ISBLANK(B29),"",_xlfn.ISOWEEKNUM('Journal de travail'!$B29))</f>
        <v>20</v>
      </c>
      <c r="B29" s="34">
        <v>45789</v>
      </c>
      <c r="C29" s="35"/>
      <c r="D29" s="36">
        <v>25</v>
      </c>
      <c r="E29" s="37" t="s">
        <v>4</v>
      </c>
      <c r="F29" s="22" t="s">
        <v>48</v>
      </c>
      <c r="G29" s="40"/>
    </row>
    <row r="30" spans="1:15" x14ac:dyDescent="0.25">
      <c r="A30" s="62">
        <f>IF(ISBLANK(B30),"",_xlfn.ISOWEEKNUM('Journal de travail'!$B30))</f>
        <v>20</v>
      </c>
      <c r="B30" s="30">
        <v>45789</v>
      </c>
      <c r="C30" s="31"/>
      <c r="D30" s="32">
        <v>15</v>
      </c>
      <c r="E30" s="33" t="s">
        <v>2</v>
      </c>
      <c r="F30" s="23" t="s">
        <v>47</v>
      </c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>
        <f>IF(ISBLANK(B32),"",_xlfn.ISOWEEKNUM('Journal de travail'!$B32))</f>
        <v>21</v>
      </c>
      <c r="B32" s="30">
        <v>45796</v>
      </c>
      <c r="C32" s="31"/>
      <c r="D32" s="32">
        <v>10</v>
      </c>
      <c r="E32" s="33" t="s">
        <v>2</v>
      </c>
      <c r="F32" s="23" t="s">
        <v>43</v>
      </c>
      <c r="G32" s="39"/>
    </row>
    <row r="33" spans="1:7" x14ac:dyDescent="0.25">
      <c r="A33" s="63">
        <f>IF(ISBLANK(B33),"",_xlfn.ISOWEEKNUM('Journal de travail'!$B33))</f>
        <v>21</v>
      </c>
      <c r="B33" s="34">
        <v>45796</v>
      </c>
      <c r="C33" s="35">
        <v>1</v>
      </c>
      <c r="D33" s="36"/>
      <c r="E33" s="37" t="s">
        <v>19</v>
      </c>
      <c r="F33" s="22" t="s">
        <v>51</v>
      </c>
      <c r="G33" s="40"/>
    </row>
    <row r="34" spans="1:7" x14ac:dyDescent="0.25">
      <c r="A34" s="62">
        <f>IF(ISBLANK(B34),"",_xlfn.ISOWEEKNUM('Journal de travail'!$B34))</f>
        <v>21</v>
      </c>
      <c r="B34" s="30">
        <v>45796</v>
      </c>
      <c r="C34" s="31"/>
      <c r="D34" s="32">
        <v>30</v>
      </c>
      <c r="E34" s="33" t="s">
        <v>19</v>
      </c>
      <c r="F34" s="22" t="s">
        <v>52</v>
      </c>
      <c r="G34" s="39"/>
    </row>
    <row r="35" spans="1:7" x14ac:dyDescent="0.25">
      <c r="A35" s="63">
        <f>IF(ISBLANK(B35),"",_xlfn.ISOWEEKNUM('Journal de travail'!$B35))</f>
        <v>21</v>
      </c>
      <c r="B35" s="34">
        <v>45796</v>
      </c>
      <c r="C35" s="35"/>
      <c r="D35" s="36">
        <v>35</v>
      </c>
      <c r="E35" s="37" t="s">
        <v>19</v>
      </c>
      <c r="F35" s="23" t="s">
        <v>53</v>
      </c>
      <c r="G35" s="40"/>
    </row>
    <row r="36" spans="1:7" x14ac:dyDescent="0.25">
      <c r="A36" s="62">
        <f>IF(ISBLANK(B36),"",_xlfn.ISOWEEKNUM('Journal de travail'!$B36))</f>
        <v>21</v>
      </c>
      <c r="B36" s="30">
        <v>45796</v>
      </c>
      <c r="C36" s="31"/>
      <c r="D36" s="32">
        <v>45</v>
      </c>
      <c r="E36" s="33" t="s">
        <v>4</v>
      </c>
      <c r="F36" s="22" t="s">
        <v>54</v>
      </c>
      <c r="G36" s="39"/>
    </row>
    <row r="37" spans="1:7" x14ac:dyDescent="0.25">
      <c r="A37" s="63">
        <f>IF(ISBLANK(B37),"",_xlfn.ISOWEEKNUM('Journal de travail'!$B37))</f>
        <v>21</v>
      </c>
      <c r="B37" s="34">
        <v>45796</v>
      </c>
      <c r="C37" s="35"/>
      <c r="D37" s="36">
        <v>30</v>
      </c>
      <c r="E37" s="37" t="s">
        <v>19</v>
      </c>
      <c r="F37" s="22" t="s">
        <v>55</v>
      </c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135</v>
      </c>
      <c r="C6">
        <f t="shared" ref="C6:C10" si="0">SUM(A6:B6)</f>
        <v>135</v>
      </c>
      <c r="E6" s="70" t="str">
        <f>'Journal de travail'!M8</f>
        <v>Analyse</v>
      </c>
      <c r="F6" s="71" t="str">
        <f>QUOTIENT(SUM(A6:B6),60)&amp;" h "&amp;TEXT(MOD(SUM(A6:B6),60), "00")&amp;" min"</f>
        <v>2 h 15 min</v>
      </c>
      <c r="G6" s="72">
        <f>SUM(A6:B6)/$C$11</f>
        <v>0.15340909090909091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350</v>
      </c>
      <c r="C7">
        <f t="shared" si="0"/>
        <v>590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9 h 50 min</v>
      </c>
      <c r="G7" s="75">
        <f t="shared" ref="G7:G9" si="2">SUM(A7:B7)/$C$11</f>
        <v>0.67045454545454541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155</v>
      </c>
      <c r="C9">
        <f t="shared" si="0"/>
        <v>155</v>
      </c>
      <c r="E9" s="77" t="str">
        <f>'Journal de travail'!M11</f>
        <v>Documentation</v>
      </c>
      <c r="F9" s="74" t="str">
        <f t="shared" si="1"/>
        <v>2 h 35 min</v>
      </c>
      <c r="G9" s="75">
        <f t="shared" si="2"/>
        <v>0.17613636363636365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240</v>
      </c>
      <c r="B11">
        <f>SUM(B6:B10)</f>
        <v>640</v>
      </c>
      <c r="C11">
        <f>SUM(A11:B11)</f>
        <v>880</v>
      </c>
      <c r="E11" s="81" t="s">
        <v>18</v>
      </c>
      <c r="F11" s="71" t="str">
        <f t="shared" si="1"/>
        <v>14 h 40 min</v>
      </c>
      <c r="G11" s="82">
        <f>C11/C12</f>
        <v>0.16666666666666666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19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2025-05-19T09:06:30Z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