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jpeg" ContentType="image/jpeg"/>
  <Override PartName="/xl/media/image3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1" sheetId="1" state="visible" r:id="rId2"/>
    <sheet name="2" sheetId="2" state="visible" r:id="rId3"/>
    <sheet name="3" sheetId="3" state="visible" r:id="rId4"/>
    <sheet name="4" sheetId="4" state="visible" r:id="rId5"/>
    <sheet name="5" sheetId="5" state="visible" r:id="rId6"/>
    <sheet name="6" sheetId="6" state="visible" r:id="rId7"/>
    <sheet name="7.1" sheetId="7" state="visible" r:id="rId8"/>
    <sheet name="7.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<sst xmlns="http://schemas.openxmlformats.org/spreadsheetml/2006/main" count="92" uniqueCount="79">
  <si>
    <t xml:space="preserve">Сервисный центр по ремонту техники</t>
  </si>
  <si>
    <t xml:space="preserve">Основные и вспомогательные бизнес-процессы:</t>
  </si>
  <si>
    <t xml:space="preserve">Основные бизнес-процессы:</t>
  </si>
  <si>
    <t xml:space="preserve">Приемка техники в ремонт</t>
  </si>
  <si>
    <t xml:space="preserve">Диагностика неисправности</t>
  </si>
  <si>
    <t xml:space="preserve">Ремонт техники</t>
  </si>
  <si>
    <t xml:space="preserve">Выдача техники из ремонта</t>
  </si>
  <si>
    <t xml:space="preserve">Заказ, учет и хранение запасных частей и материалов</t>
  </si>
  <si>
    <t xml:space="preserve">Вспомогательные бизнес-процессы:</t>
  </si>
  <si>
    <t xml:space="preserve">Бухгалтерия</t>
  </si>
  <si>
    <t xml:space="preserve">ИТ</t>
  </si>
  <si>
    <t xml:space="preserve">Доставка, логистика</t>
  </si>
  <si>
    <t xml:space="preserve">Содержание помещения, коммуналка</t>
  </si>
  <si>
    <t xml:space="preserve">Декомпозиция бизнес-процессов</t>
  </si>
  <si>
    <t xml:space="preserve">Уровень</t>
  </si>
  <si>
    <t xml:space="preserve">Сервисный центр</t>
  </si>
  <si>
    <t xml:space="preserve">Приемка</t>
  </si>
  <si>
    <t xml:space="preserve">Ремонт</t>
  </si>
  <si>
    <t xml:space="preserve">Склад и техническое обеспечение</t>
  </si>
  <si>
    <t xml:space="preserve">Приемка техники</t>
  </si>
  <si>
    <t xml:space="preserve">Взаимодействие с клиентом</t>
  </si>
  <si>
    <t xml:space="preserve">Выдача техники</t>
  </si>
  <si>
    <t xml:space="preserve">Доставка</t>
  </si>
  <si>
    <t xml:space="preserve">Диагностика</t>
  </si>
  <si>
    <t xml:space="preserve">Хранение техники</t>
  </si>
  <si>
    <t xml:space="preserve">Тестирование</t>
  </si>
  <si>
    <t xml:space="preserve">Хранение и выдача оборудования и материалов</t>
  </si>
  <si>
    <t xml:space="preserve">Заказ и доставка запасных частей и оборудования</t>
  </si>
  <si>
    <t xml:space="preserve">Поддержание в рабочем состоянии оборудования и инфраструктуры</t>
  </si>
  <si>
    <t xml:space="preserve">Прием заявки
Осмотр устройства и уточнение заявленной неисправности
Введение информации в систему учета
Оформление квитанции о премке</t>
  </si>
  <si>
    <t xml:space="preserve">Консультирование клиента по правилам эксплуатации
Информирование по срокам ремонта и стоимости
Уведомление о готовности устройства</t>
  </si>
  <si>
    <t xml:space="preserve">Выдача устройства
Демонстрация работы устройства
Оформление акта выполненных работ, бухгалтерских и гарантийных документов</t>
  </si>
  <si>
    <t xml:space="preserve">Согласование времени
Составление маршрута
Взаимодействие со службой доставки</t>
  </si>
  <si>
    <t xml:space="preserve">Определение неисправности
Определение требуемых запасных частей и ТМЦ, сроков и стоимости ремонта
Взаимодействие с приемкой, складом, службой заказа ТМЦ</t>
  </si>
  <si>
    <t xml:space="preserve">Организация хранения техники в течение всего цикла ремонта от приемки до выдачи</t>
  </si>
  <si>
    <t xml:space="preserve">Выполнение работ по ремонту
Взаимодействие со складом
Составление отчетов о ремонте</t>
  </si>
  <si>
    <t xml:space="preserve">Тестирование отремонтированной техники
Составление отчетов о тестировании
Передача техники на приемку для выдачи</t>
  </si>
  <si>
    <t xml:space="preserve">Учет объектов хранения в системе учета и их маркировка
Выдача по заявке мастера
Отслеживание интенсивности расхода ТМЦ, складских остатков и формирование плана закупок</t>
  </si>
  <si>
    <t xml:space="preserve">Заказ материалов и оборудования у поставщиков
Отслеживание хода поставки
Взаимодействие с транспортными компаниями
Взаимодействие со службой доставки</t>
  </si>
  <si>
    <t xml:space="preserve">Контроль исправности и ремонт производственного оборудования
Разработка и внедрение новых производственных решений
Поддержание работоспособности ИТ-инфраструктуры
Доставка техники, оборудования и материалов собственными силами</t>
  </si>
  <si>
    <t xml:space="preserve">Описание бизнес-процесса</t>
  </si>
  <si>
    <t xml:space="preserve">Инициативы по оптимизации бизнес-процессов</t>
  </si>
  <si>
    <t xml:space="preserve">Замена светильников в СЦ на светодиодные</t>
  </si>
  <si>
    <t xml:space="preserve">Изготовление специализированного стола для заправки картриджей</t>
  </si>
  <si>
    <t xml:space="preserve">Перевод печати квитанций с форматной бумаги на чековую ленту</t>
  </si>
  <si>
    <t xml:space="preserve">Внедрение СМС-оповещения о готовности техники</t>
  </si>
  <si>
    <t xml:space="preserve">Внедрение отслеживания хода ремонта через сайт</t>
  </si>
  <si>
    <t xml:space="preserve">Расчет экономического эффекта замены светильников вСЦ на светодиодные</t>
  </si>
  <si>
    <t xml:space="preserve">Прибыль считается как экономия на расходе электроэнергии</t>
  </si>
  <si>
    <t xml:space="preserve">Период — 1 год</t>
  </si>
  <si>
    <t xml:space="preserve">шт</t>
  </si>
  <si>
    <t xml:space="preserve">количество светильников</t>
  </si>
  <si>
    <t xml:space="preserve">вт</t>
  </si>
  <si>
    <t xml:space="preserve">потребляемая мощность старого светильника</t>
  </si>
  <si>
    <t xml:space="preserve">потребляемая мощность нового светильника</t>
  </si>
  <si>
    <t xml:space="preserve">р</t>
  </si>
  <si>
    <t xml:space="preserve">стоимость нового светильника с установкой</t>
  </si>
  <si>
    <t xml:space="preserve">стоимость электроэнергии за 1 квт</t>
  </si>
  <si>
    <t xml:space="preserve">час</t>
  </si>
  <si>
    <t xml:space="preserve">количество часов работы светильников в месяц</t>
  </si>
  <si>
    <t xml:space="preserve">По результатам расчета видим, что замена светильников на более экономичные окупается только на четвертый год эксплуатации</t>
  </si>
  <si>
    <t xml:space="preserve">период</t>
  </si>
  <si>
    <t xml:space="preserve">Расход</t>
  </si>
  <si>
    <t xml:space="preserve">Прибыль</t>
  </si>
  <si>
    <t xml:space="preserve">Денежный поток</t>
  </si>
  <si>
    <t xml:space="preserve">Ставка дисконта</t>
  </si>
  <si>
    <t xml:space="preserve">100000 - инвестиции</t>
  </si>
  <si>
    <t xml:space="preserve">NPV</t>
  </si>
  <si>
    <t xml:space="preserve">IRR</t>
  </si>
  <si>
    <t xml:space="preserve">Приоритезация инициатив по RICE</t>
  </si>
  <si>
    <t xml:space="preserve">№</t>
  </si>
  <si>
    <t xml:space="preserve">Проект</t>
  </si>
  <si>
    <r>
      <rPr>
        <b val="true"/>
        <sz val="12"/>
        <color rgb="FF000000"/>
        <rFont val="Calibri"/>
        <family val="2"/>
        <charset val="204"/>
      </rPr>
      <t xml:space="preserve">Reach</t>
    </r>
    <r>
      <rPr>
        <sz val="12"/>
        <color rgb="FF000000"/>
        <rFont val="Calibri"/>
        <family val="2"/>
        <charset val="204"/>
      </rPr>
      <t xml:space="preserve"> – охват количество людей, будет задействовано в вашей инициативе по оптимизации</t>
    </r>
  </si>
  <si>
    <r>
      <rPr>
        <b val="true"/>
        <sz val="12"/>
        <color rgb="FF000000"/>
        <rFont val="Calibri"/>
        <family val="2"/>
        <charset val="204"/>
      </rPr>
      <t xml:space="preserve">Impact</t>
    </r>
    <r>
      <rPr>
        <sz val="12"/>
        <color rgb="FF000000"/>
        <rFont val="Calibri"/>
        <family val="2"/>
        <charset val="204"/>
      </rPr>
      <t xml:space="preserve"> – влияние:  3 = сильное воздействие 2 = среднее воздействие 1 = слабое воздействие 0.5 = минимальное воздействие</t>
    </r>
  </si>
  <si>
    <r>
      <rPr>
        <b val="true"/>
        <sz val="12"/>
        <color rgb="FF000000"/>
        <rFont val="Calibri"/>
        <family val="2"/>
        <charset val="204"/>
      </rPr>
      <t xml:space="preserve">Confidence</t>
    </r>
    <r>
      <rPr>
        <sz val="12"/>
        <color rgb="FF000000"/>
        <rFont val="Calibri"/>
        <family val="2"/>
        <charset val="204"/>
      </rPr>
      <t xml:space="preserve"> – уверенность в вашей оценке охвата, влияния и трудозатрат При определении вашей оценки достоверности для данного проекта можно пользоваться следующей шкалой: 100% – высокая степень достоверности  80% – средняя достоверность  50% – низкая достоверность</t>
    </r>
  </si>
  <si>
    <r>
      <rPr>
        <b val="true"/>
        <sz val="12"/>
        <color rgb="FF000000"/>
        <rFont val="Calibri"/>
        <family val="2"/>
        <charset val="204"/>
      </rPr>
      <t xml:space="preserve">Effort</t>
    </r>
    <r>
      <rPr>
        <sz val="12"/>
        <color rgb="FF000000"/>
        <rFont val="Calibri"/>
        <family val="2"/>
        <charset val="204"/>
      </rPr>
      <t xml:space="preserve"> – трудозатраты оценивается общее количество ресурсов, необходимых для завершения инициативы за определенный период времени.</t>
    </r>
  </si>
  <si>
    <t xml:space="preserve">RICE SCORE</t>
  </si>
  <si>
    <t xml:space="preserve">Календарный план проекта</t>
  </si>
  <si>
    <t xml:space="preserve">Занятость ресурсов проекта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</si>
</sst>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&quot; ₽&quot;;[RED]\-#,##0.00&quot; ₽&quot;"/>
    <numFmt numFmtId="167" formatCode="0%"/>
  </numFmts>
  <fonts count="8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FD966"/>
        <bgColor rgb="FFFFE699"/>
      </patternFill>
    </fill>
    <fill>
      <patternFill patternType="solid">
        <fgColor rgb="FF9DC3E6"/>
        <bgColor rgb="FFBDD7EE"/>
      </patternFill>
    </fill>
    <fill>
      <patternFill patternType="solid">
        <fgColor rgb="FFA9D18E"/>
        <bgColor rgb="FFC5E0B4"/>
      </patternFill>
    </fill>
    <fill>
      <patternFill patternType="solid">
        <fgColor rgb="FFFFE699"/>
        <bgColor rgb="FFFFF2CC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BDD7EE"/>
      </patternFill>
    </fill>
    <fill>
      <patternFill patternType="solid">
        <fgColor rgb="FFFFF2CC"/>
        <bgColor rgb="FFE2F0D9"/>
      </patternFill>
    </fill>
    <fill>
      <patternFill patternType="solid">
        <fgColor rgb="FFDEEBF7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E6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</xdr:row>
      <xdr:rowOff>0</xdr:rowOff>
    </xdr:from>
    <xdr:to>
      <xdr:col>9</xdr:col>
      <xdr:colOff>380520</xdr:colOff>
      <xdr:row>27</xdr:row>
      <xdr:rowOff>152280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0" y="543600"/>
          <a:ext cx="7695720" cy="4053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</xdr:row>
      <xdr:rowOff>0</xdr:rowOff>
    </xdr:from>
    <xdr:to>
      <xdr:col>14</xdr:col>
      <xdr:colOff>812520</xdr:colOff>
      <xdr:row>33</xdr:row>
      <xdr:rowOff>113760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0" y="543600"/>
          <a:ext cx="12191760" cy="4990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</xdr:row>
      <xdr:rowOff>0</xdr:rowOff>
    </xdr:from>
    <xdr:to>
      <xdr:col>14</xdr:col>
      <xdr:colOff>812520</xdr:colOff>
      <xdr:row>33</xdr:row>
      <xdr:rowOff>94680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0" y="543600"/>
          <a:ext cx="12191760" cy="4971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921875" defaultRowHeight="12.8" zeroHeight="false" outlineLevelRow="0" outlineLevelCol="0"/>
  <sheetData>
    <row r="1" s="1" customFormat="true" ht="15" hidden="false" customHeight="false" outlineLevel="0" collapsed="false">
      <c r="A1" s="1" t="s">
        <v>0</v>
      </c>
    </row>
    <row r="2" s="1" customFormat="true" ht="15" hidden="false" customHeight="false" outlineLevel="0" collapsed="false">
      <c r="A2" s="1" t="s">
        <v>1</v>
      </c>
    </row>
    <row r="3" s="1" customFormat="true" ht="15" hidden="false" customHeight="false" outlineLevel="0" collapsed="false"/>
    <row r="4" s="1" customFormat="true" ht="15" hidden="false" customHeight="false" outlineLevel="0" collapsed="false">
      <c r="A4" s="1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</row>
    <row r="9" customFormat="false" ht="15" hidden="false" customHeight="false" outlineLevel="0" collapsed="false">
      <c r="A9" s="0" t="s">
        <v>7</v>
      </c>
    </row>
    <row r="10" customFormat="false" ht="15" hidden="false" customHeight="false" outlineLevel="0" collapsed="false"/>
    <row r="12" s="1" customFormat="true" ht="15" hidden="false" customHeight="false" outlineLevel="0" collapsed="false">
      <c r="A12" s="1" t="s">
        <v>8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</row>
    <row r="15" customFormat="false" ht="12.8" hidden="false" customHeight="false" outlineLevel="0" collapsed="false">
      <c r="A15" s="0" t="s">
        <v>11</v>
      </c>
    </row>
    <row r="16" customFormat="false" ht="12.8" hidden="false" customHeight="false" outlineLevel="0" collapsed="false">
      <c r="A16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Roman,Обычный"&amp;Kffffff&amp;A</oddHeader>
    <oddFooter>&amp;C&amp;"Times New Roman,Обычный"&amp;KffffffСтраница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9453125" defaultRowHeight="14.25" zeroHeight="false" outlineLevelRow="0" outlineLevelCol="0"/>
  <cols>
    <col collapsed="false" customWidth="false" hidden="false" outlineLevel="0" max="1" min="1" style="2" width="7.94"/>
    <col collapsed="false" customWidth="true" hidden="false" outlineLevel="0" max="5" min="2" style="3" width="15.51"/>
    <col collapsed="false" customWidth="true" hidden="false" outlineLevel="0" max="9" min="6" style="3" width="17.33"/>
    <col collapsed="false" customWidth="true" hidden="false" outlineLevel="0" max="10" min="10" style="3" width="15.59"/>
    <col collapsed="false" customWidth="true" hidden="false" outlineLevel="0" max="11" min="11" style="3" width="17.45"/>
    <col collapsed="false" customWidth="true" hidden="false" outlineLevel="0" max="12" min="12" style="3" width="18.73"/>
  </cols>
  <sheetData>
    <row r="1" customFormat="false" ht="15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15" hidden="false" customHeight="false" outlineLevel="0" collapsed="false">
      <c r="A2" s="4" t="s">
        <v>13</v>
      </c>
    </row>
    <row r="3" customFormat="false" ht="15" hidden="false" customHeight="false" outlineLevel="0" collapsed="false"/>
    <row r="4" customFormat="false" ht="14.25" hidden="false" customHeight="false" outlineLevel="0" collapsed="false">
      <c r="A4" s="2" t="s">
        <v>14</v>
      </c>
    </row>
    <row r="5" customFormat="false" ht="18" hidden="false" customHeight="true" outlineLevel="0" collapsed="false">
      <c r="A5" s="5" t="n">
        <v>0</v>
      </c>
      <c r="B5" s="6" t="s">
        <v>15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customFormat="false" ht="44.25" hidden="false" customHeight="true" outlineLevel="0" collapsed="false">
      <c r="A6" s="7" t="n">
        <v>1</v>
      </c>
      <c r="B6" s="8" t="s">
        <v>16</v>
      </c>
      <c r="C6" s="8"/>
      <c r="D6" s="8"/>
      <c r="E6" s="8"/>
      <c r="F6" s="9" t="s">
        <v>17</v>
      </c>
      <c r="G6" s="9"/>
      <c r="H6" s="9"/>
      <c r="I6" s="9"/>
      <c r="J6" s="10" t="s">
        <v>18</v>
      </c>
      <c r="K6" s="10"/>
      <c r="L6" s="10"/>
    </row>
    <row r="7" customFormat="false" ht="58.5" hidden="false" customHeight="false" outlineLevel="0" collapsed="false">
      <c r="A7" s="5" t="n">
        <v>2</v>
      </c>
      <c r="B7" s="11" t="s">
        <v>19</v>
      </c>
      <c r="C7" s="11" t="s">
        <v>20</v>
      </c>
      <c r="D7" s="11" t="s">
        <v>21</v>
      </c>
      <c r="E7" s="11" t="s">
        <v>22</v>
      </c>
      <c r="F7" s="12" t="s">
        <v>23</v>
      </c>
      <c r="G7" s="12" t="s">
        <v>24</v>
      </c>
      <c r="H7" s="12" t="s">
        <v>17</v>
      </c>
      <c r="I7" s="12" t="s">
        <v>25</v>
      </c>
      <c r="J7" s="13" t="s">
        <v>26</v>
      </c>
      <c r="K7" s="14" t="s">
        <v>27</v>
      </c>
      <c r="L7" s="14" t="s">
        <v>28</v>
      </c>
    </row>
    <row r="8" customFormat="false" ht="221.25" hidden="false" customHeight="false" outlineLevel="0" collapsed="false">
      <c r="A8" s="5" t="n">
        <v>3</v>
      </c>
      <c r="B8" s="15" t="s">
        <v>29</v>
      </c>
      <c r="C8" s="15" t="s">
        <v>30</v>
      </c>
      <c r="D8" s="15" t="s">
        <v>31</v>
      </c>
      <c r="E8" s="15" t="s">
        <v>32</v>
      </c>
      <c r="F8" s="16" t="s">
        <v>33</v>
      </c>
      <c r="G8" s="16" t="s">
        <v>34</v>
      </c>
      <c r="H8" s="16" t="s">
        <v>35</v>
      </c>
      <c r="I8" s="16" t="s">
        <v>36</v>
      </c>
      <c r="J8" s="17" t="s">
        <v>37</v>
      </c>
      <c r="K8" s="17" t="s">
        <v>38</v>
      </c>
      <c r="L8" s="17" t="s">
        <v>39</v>
      </c>
    </row>
  </sheetData>
  <mergeCells count="4">
    <mergeCell ref="B5:L5"/>
    <mergeCell ref="B6:E6"/>
    <mergeCell ref="F6:I6"/>
    <mergeCell ref="J6:L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Roman,Обычный"&amp;Kffffff&amp;A</oddHeader>
    <oddFooter>&amp;C&amp;"Times New Roman,Обычный"&amp;KffffffСтраница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4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Roman,Обычный"&amp;Kffffff&amp;A</oddHeader>
    <oddFooter>&amp;C&amp;"Times New Roman,Обычный"&amp;KffffffСтраница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18" t="s">
        <v>41</v>
      </c>
      <c r="B2" s="19"/>
      <c r="D2" s="19"/>
      <c r="E2" s="19"/>
      <c r="F2" s="19"/>
      <c r="G2" s="19"/>
    </row>
    <row r="4" customFormat="false" ht="12.8" hidden="false" customHeight="false" outlineLevel="0" collapsed="false">
      <c r="A4" s="0" t="s">
        <v>42</v>
      </c>
    </row>
    <row r="5" customFormat="false" ht="12.8" hidden="false" customHeight="false" outlineLevel="0" collapsed="false">
      <c r="A5" s="0" t="s">
        <v>43</v>
      </c>
    </row>
    <row r="6" customFormat="false" ht="15" hidden="false" customHeight="false" outlineLevel="0" collapsed="false">
      <c r="A6" s="20" t="s">
        <v>44</v>
      </c>
    </row>
    <row r="7" customFormat="false" ht="15" hidden="false" customHeight="false" outlineLevel="0" collapsed="false">
      <c r="A7" s="20" t="s">
        <v>45</v>
      </c>
    </row>
    <row r="8" customFormat="false" ht="15" hidden="false" customHeight="false" outlineLevel="0" collapsed="false">
      <c r="A8" s="2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Roman,Обычный"&amp;Kffffff&amp;A</oddHeader>
    <oddFooter>&amp;C&amp;"Times New Roman,Обычный"&amp;KffffffСтраница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" zeroHeight="false" outlineLevelRow="0" outlineLevelCol="0"/>
  <cols>
    <col collapsed="false" customWidth="true" hidden="false" outlineLevel="0" max="2" min="2" style="19" width="5.91"/>
    <col collapsed="false" customWidth="true" hidden="false" outlineLevel="0" max="4" min="4" style="19" width="10.85"/>
    <col collapsed="false" customWidth="true" hidden="false" outlineLevel="0" max="5" min="5" style="19" width="12.13"/>
    <col collapsed="false" customWidth="true" hidden="false" outlineLevel="0" max="6" min="6" style="19" width="16.66"/>
    <col collapsed="false" customWidth="true" hidden="false" outlineLevel="0" max="7" min="7" style="19" width="16.16"/>
    <col collapsed="false" customWidth="true" hidden="false" outlineLevel="0" max="13" min="13" style="19" width="18.5"/>
  </cols>
  <sheetData>
    <row r="1" customFormat="false" ht="15" hidden="false" customHeight="false" outlineLevel="0" collapsed="false">
      <c r="A1" s="1" t="s">
        <v>0</v>
      </c>
      <c r="B1" s="3"/>
      <c r="C1" s="3"/>
      <c r="D1" s="3"/>
      <c r="E1" s="3"/>
      <c r="F1" s="3"/>
      <c r="G1" s="3"/>
      <c r="M1" s="0"/>
    </row>
    <row r="2" customFormat="false" ht="15" hidden="false" customHeight="false" outlineLevel="0" collapsed="false">
      <c r="A2" s="18" t="s">
        <v>47</v>
      </c>
    </row>
    <row r="3" customFormat="false" ht="15" hidden="false" customHeight="false" outlineLevel="0" collapsed="false">
      <c r="A3" s="19"/>
    </row>
    <row r="4" customFormat="false" ht="15" hidden="false" customHeight="false" outlineLevel="0" collapsed="false">
      <c r="A4" s="19" t="s">
        <v>48</v>
      </c>
    </row>
    <row r="5" customFormat="false" ht="15" hidden="false" customHeight="false" outlineLevel="0" collapsed="false">
      <c r="A5" s="19" t="s">
        <v>49</v>
      </c>
    </row>
    <row r="7" customFormat="false" ht="15" hidden="false" customHeight="false" outlineLevel="0" collapsed="false">
      <c r="A7" s="19" t="n">
        <v>18</v>
      </c>
      <c r="B7" s="21" t="s">
        <v>50</v>
      </c>
      <c r="C7" s="19" t="s">
        <v>51</v>
      </c>
    </row>
    <row r="8" customFormat="false" ht="15" hidden="false" customHeight="false" outlineLevel="0" collapsed="false">
      <c r="A8" s="19" t="n">
        <v>72</v>
      </c>
      <c r="B8" s="21" t="s">
        <v>52</v>
      </c>
      <c r="C8" s="19" t="s">
        <v>53</v>
      </c>
    </row>
    <row r="9" customFormat="false" ht="15" hidden="false" customHeight="false" outlineLevel="0" collapsed="false">
      <c r="A9" s="19" t="n">
        <v>36</v>
      </c>
      <c r="B9" s="21" t="s">
        <v>52</v>
      </c>
      <c r="C9" s="19" t="s">
        <v>54</v>
      </c>
    </row>
    <row r="10" customFormat="false" ht="15" hidden="false" customHeight="false" outlineLevel="0" collapsed="false">
      <c r="A10" s="19" t="n">
        <v>2500</v>
      </c>
      <c r="B10" s="21" t="s">
        <v>55</v>
      </c>
      <c r="C10" s="19" t="s">
        <v>56</v>
      </c>
    </row>
    <row r="11" customFormat="false" ht="15" hidden="false" customHeight="false" outlineLevel="0" collapsed="false">
      <c r="A11" s="19" t="n">
        <v>8</v>
      </c>
      <c r="B11" s="21" t="s">
        <v>55</v>
      </c>
      <c r="C11" s="19" t="s">
        <v>57</v>
      </c>
    </row>
    <row r="12" customFormat="false" ht="15" hidden="false" customHeight="false" outlineLevel="0" collapsed="false">
      <c r="A12" s="19" t="n">
        <f aca="false">25*10</f>
        <v>250</v>
      </c>
      <c r="B12" s="21" t="s">
        <v>58</v>
      </c>
      <c r="C12" s="19" t="s">
        <v>59</v>
      </c>
    </row>
    <row r="14" customFormat="false" ht="15" hidden="false" customHeight="false" outlineLevel="0" collapsed="false">
      <c r="A14" s="19" t="s">
        <v>60</v>
      </c>
      <c r="B14" s="21"/>
    </row>
    <row r="17" customFormat="false" ht="15" hidden="false" customHeight="false" outlineLevel="0" collapsed="false">
      <c r="C17" s="19" t="s">
        <v>61</v>
      </c>
      <c r="D17" s="19" t="s">
        <v>62</v>
      </c>
      <c r="E17" s="19" t="s">
        <v>63</v>
      </c>
      <c r="F17" s="19" t="s">
        <v>64</v>
      </c>
      <c r="G17" s="19" t="s">
        <v>65</v>
      </c>
    </row>
    <row r="18" customFormat="false" ht="15" hidden="false" customHeight="false" outlineLevel="0" collapsed="false">
      <c r="C18" s="19" t="n">
        <v>0</v>
      </c>
      <c r="D18" s="19" t="n">
        <f aca="false">A7*A10</f>
        <v>45000</v>
      </c>
      <c r="E18" s="19" t="n">
        <v>0</v>
      </c>
      <c r="F18" s="19" t="n">
        <f aca="false">-D18+E18</f>
        <v>-45000</v>
      </c>
      <c r="G18" s="22" t="n">
        <v>0.1</v>
      </c>
      <c r="M18" s="19" t="s">
        <v>66</v>
      </c>
    </row>
    <row r="19" customFormat="false" ht="15" hidden="false" customHeight="false" outlineLevel="0" collapsed="false">
      <c r="C19" s="19" t="n">
        <v>1</v>
      </c>
      <c r="E19" s="19" t="n">
        <f aca="false">$A$7*($A$8-$A$9)*$A$12*$A$11/1000*12</f>
        <v>15552</v>
      </c>
      <c r="F19" s="19" t="n">
        <f aca="false">-D19+E19</f>
        <v>15552</v>
      </c>
      <c r="I19" s="19" t="s">
        <v>67</v>
      </c>
      <c r="J19" s="23" t="n">
        <f aca="false">NPV(G18,F18:F22)</f>
        <v>3907.04311056745</v>
      </c>
    </row>
    <row r="20" customFormat="false" ht="15" hidden="false" customHeight="false" outlineLevel="0" collapsed="false">
      <c r="C20" s="19" t="n">
        <v>2</v>
      </c>
      <c r="E20" s="19" t="n">
        <f aca="false">$A$7*($A$8-$A$9)*$A$12*$A$11/1000*12</f>
        <v>15552</v>
      </c>
      <c r="F20" s="19" t="n">
        <f aca="false">-D20+E20</f>
        <v>15552</v>
      </c>
    </row>
    <row r="21" customFormat="false" ht="15" hidden="false" customHeight="false" outlineLevel="0" collapsed="false">
      <c r="C21" s="19" t="n">
        <v>3</v>
      </c>
      <c r="E21" s="19" t="n">
        <f aca="false">$A$7*($A$8-$A$9)*$A$12*$A$11/1000*12</f>
        <v>15552</v>
      </c>
      <c r="F21" s="19" t="n">
        <f aca="false">-D21+E21</f>
        <v>15552</v>
      </c>
    </row>
    <row r="22" customFormat="false" ht="15" hidden="false" customHeight="false" outlineLevel="0" collapsed="false">
      <c r="C22" s="19" t="n">
        <v>4</v>
      </c>
      <c r="E22" s="19" t="n">
        <f aca="false">$A$7*($A$8-$A$9)*$A$12*$A$11/1000*12</f>
        <v>15552</v>
      </c>
      <c r="F22" s="19" t="n">
        <f aca="false">-D22+E22</f>
        <v>15552</v>
      </c>
      <c r="I22" s="19" t="s">
        <v>68</v>
      </c>
      <c r="J22" s="24" t="n">
        <f aca="false">IRR(F18:F22)</f>
        <v>0.143400268815816</v>
      </c>
    </row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3.51171875" defaultRowHeight="15" zeroHeight="false" outlineLevelRow="0" outlineLevelCol="0"/>
  <cols>
    <col collapsed="false" customWidth="false" hidden="false" outlineLevel="0" max="1" min="1" style="3" width="13.51"/>
    <col collapsed="false" customWidth="true" hidden="false" outlineLevel="0" max="2" min="2" style="3" width="28.21"/>
    <col collapsed="false" customWidth="false" hidden="false" outlineLevel="0" max="3" min="3" style="3" width="13.51"/>
    <col collapsed="false" customWidth="true" hidden="false" outlineLevel="0" max="4" min="4" style="3" width="17.76"/>
    <col collapsed="false" customWidth="true" hidden="false" outlineLevel="0" max="5" min="5" style="3" width="21.5"/>
    <col collapsed="false" customWidth="false" hidden="false" outlineLevel="0" max="16384" min="6" style="3" width="13.51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4" t="s">
        <v>69</v>
      </c>
    </row>
    <row r="4" s="28" customFormat="true" ht="169.85" hidden="false" customHeight="false" outlineLevel="0" collapsed="false">
      <c r="A4" s="25" t="s">
        <v>70</v>
      </c>
      <c r="B4" s="26" t="s">
        <v>71</v>
      </c>
      <c r="C4" s="27" t="s">
        <v>72</v>
      </c>
      <c r="D4" s="27" t="s">
        <v>73</v>
      </c>
      <c r="E4" s="27" t="s">
        <v>74</v>
      </c>
      <c r="F4" s="27" t="s">
        <v>75</v>
      </c>
      <c r="G4" s="25" t="s">
        <v>76</v>
      </c>
    </row>
    <row r="5" customFormat="false" ht="37.3" hidden="false" customHeight="false" outlineLevel="0" collapsed="false">
      <c r="A5" s="29" t="n">
        <v>1</v>
      </c>
      <c r="B5" s="30" t="s">
        <v>44</v>
      </c>
      <c r="C5" s="30" t="n">
        <v>100</v>
      </c>
      <c r="D5" s="30" t="n">
        <v>3</v>
      </c>
      <c r="E5" s="30" t="n">
        <v>100</v>
      </c>
      <c r="F5" s="30" t="n">
        <v>5</v>
      </c>
      <c r="G5" s="30" t="n">
        <f aca="false">(C5*D5*E5)/F5</f>
        <v>6000</v>
      </c>
    </row>
    <row r="6" customFormat="false" ht="25.3" hidden="false" customHeight="false" outlineLevel="0" collapsed="false">
      <c r="A6" s="31" t="n">
        <v>2</v>
      </c>
      <c r="B6" s="32" t="s">
        <v>45</v>
      </c>
      <c r="C6" s="32" t="n">
        <v>100</v>
      </c>
      <c r="D6" s="32" t="n">
        <v>3</v>
      </c>
      <c r="E6" s="32" t="n">
        <v>80</v>
      </c>
      <c r="F6" s="32" t="n">
        <v>15</v>
      </c>
      <c r="G6" s="32" t="n">
        <f aca="false">(C6*D6*E6)/F6</f>
        <v>1600</v>
      </c>
    </row>
    <row r="7" customFormat="false" ht="25.3" hidden="false" customHeight="false" outlineLevel="0" collapsed="false">
      <c r="A7" s="31" t="n">
        <v>3</v>
      </c>
      <c r="B7" s="32" t="s">
        <v>46</v>
      </c>
      <c r="C7" s="32" t="n">
        <v>10</v>
      </c>
      <c r="D7" s="32" t="n">
        <v>1</v>
      </c>
      <c r="E7" s="32" t="n">
        <v>50</v>
      </c>
      <c r="F7" s="32" t="n">
        <v>20</v>
      </c>
      <c r="G7" s="32" t="n">
        <f aca="false">(C7*D7*E7)/F7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Roman,Обычный"&amp;Kffffff&amp;A</oddHeader>
    <oddFooter>&amp;C&amp;"Times New Roman,Обычный"&amp;KffffffСтраница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4" t="s">
        <v>77</v>
      </c>
      <c r="B2" s="3"/>
      <c r="C2" s="3"/>
      <c r="D2" s="3"/>
      <c r="E2" s="3"/>
      <c r="F2" s="3"/>
      <c r="G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Roman,Обычный"&amp;Kffffff&amp;A</oddHeader>
    <oddFooter>&amp;C&amp;"Times New Roman,Обычный"&amp;KffffffСтраница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4" t="s">
        <v>78</v>
      </c>
      <c r="B2" s="3"/>
      <c r="C2" s="3"/>
      <c r="D2" s="3"/>
      <c r="E2" s="3"/>
      <c r="F2" s="3"/>
      <c r="G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Roman,Обычный"&amp;Kffffff&amp;A</oddHeader>
    <oddFooter>&amp;C&amp;"Times New Roman,Обычный"&amp;KffffffСтраница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889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2023-01-24T16:18:55Z</dcterms:created>
  <dc:creator>Microsoft Office User</dc:creator>
  <dc:description/>
  <dc:language>ru-RU</dc:language>
  <cp:lastModifiedBy/>
  <dcterms:modified xsi:type="dcterms:W3CDTF">2023-08-20T08:02:35Z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