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ev/ci/Lab 4 Power Grid Abgabe/"/>
    </mc:Choice>
  </mc:AlternateContent>
  <xr:revisionPtr revIDLastSave="0" documentId="8_{D3B526B5-428A-694D-BC57-46573DB509D7}" xr6:coauthVersionLast="47" xr6:coauthVersionMax="47" xr10:uidLastSave="{00000000-0000-0000-0000-000000000000}"/>
  <bookViews>
    <workbookView xWindow="0" yWindow="500" windowWidth="28800" windowHeight="17500" xr2:uid="{E37C2EF6-C528-8841-B70C-F0F278357C52}"/>
  </bookViews>
  <sheets>
    <sheet name="Zusammenfassung" sheetId="4" r:id="rId1"/>
    <sheet name="results30s" sheetId="2" r:id="rId2"/>
    <sheet name="results15s" sheetId="3" r:id="rId3"/>
    <sheet name="Fitness Funktion" sheetId="1" r:id="rId4"/>
  </sheets>
  <definedNames>
    <definedName name="results_15s" localSheetId="2">results15s!$A$1:$F$81</definedName>
    <definedName name="results_30s" localSheetId="1">results30s!$A$1:$F$81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R26" i="4"/>
  <c r="R25" i="4"/>
  <c r="R24" i="4"/>
  <c r="R23" i="4"/>
  <c r="Q26" i="4"/>
  <c r="Q25" i="4"/>
  <c r="Q24" i="4"/>
  <c r="Q23" i="4"/>
  <c r="P26" i="4"/>
  <c r="P25" i="4"/>
  <c r="P24" i="4"/>
  <c r="P23" i="4"/>
  <c r="O26" i="4"/>
  <c r="O25" i="4"/>
  <c r="O24" i="4"/>
  <c r="O23" i="4"/>
  <c r="N26" i="4"/>
  <c r="N25" i="4"/>
  <c r="N24" i="4"/>
  <c r="N23" i="4"/>
  <c r="M26" i="4"/>
  <c r="M25" i="4"/>
  <c r="M24" i="4"/>
  <c r="M23" i="4"/>
  <c r="J24" i="4"/>
  <c r="L26" i="4"/>
  <c r="L25" i="4"/>
  <c r="L24" i="4"/>
  <c r="L23" i="4"/>
  <c r="K26" i="4"/>
  <c r="K25" i="4"/>
  <c r="K24" i="4"/>
  <c r="K23" i="4"/>
  <c r="J26" i="4"/>
  <c r="J25" i="4"/>
  <c r="J23" i="4"/>
  <c r="I26" i="4"/>
  <c r="I25" i="4"/>
  <c r="I24" i="4"/>
  <c r="I23" i="4"/>
  <c r="H26" i="4"/>
  <c r="H25" i="4"/>
  <c r="H24" i="4"/>
  <c r="H23" i="4"/>
  <c r="G26" i="4"/>
  <c r="G25" i="4"/>
  <c r="G24" i="4"/>
  <c r="G23" i="4"/>
  <c r="F26" i="4"/>
  <c r="F25" i="4"/>
  <c r="E26" i="4"/>
  <c r="E25" i="4"/>
  <c r="D26" i="4"/>
  <c r="D25" i="4"/>
  <c r="C26" i="4"/>
  <c r="C25" i="4"/>
  <c r="C23" i="4"/>
  <c r="C24" i="4"/>
  <c r="D23" i="4"/>
  <c r="F24" i="4"/>
  <c r="F23" i="4"/>
  <c r="E24" i="4"/>
  <c r="E23" i="4"/>
  <c r="D24" i="4"/>
  <c r="K14" i="4"/>
  <c r="K13" i="4"/>
  <c r="K12" i="4"/>
  <c r="K11" i="4"/>
  <c r="J14" i="4"/>
  <c r="J13" i="4"/>
  <c r="J12" i="4"/>
  <c r="J11" i="4"/>
  <c r="I14" i="4"/>
  <c r="I13" i="4"/>
  <c r="I12" i="4"/>
  <c r="I11" i="4"/>
  <c r="H14" i="4"/>
  <c r="H13" i="4"/>
  <c r="H12" i="4"/>
  <c r="H11" i="4"/>
  <c r="G14" i="4"/>
  <c r="G13" i="4"/>
  <c r="G12" i="4"/>
  <c r="G11" i="4"/>
  <c r="F14" i="4"/>
  <c r="F13" i="4"/>
  <c r="F12" i="4"/>
  <c r="F11" i="4"/>
  <c r="E14" i="4"/>
  <c r="E13" i="4"/>
  <c r="E12" i="4"/>
  <c r="E11" i="4"/>
  <c r="D14" i="4"/>
  <c r="D13" i="4"/>
  <c r="D12" i="4"/>
  <c r="D11" i="4"/>
  <c r="K10" i="4"/>
  <c r="K9" i="4"/>
  <c r="K8" i="4"/>
  <c r="K7" i="4"/>
  <c r="J10" i="4"/>
  <c r="J9" i="4"/>
  <c r="J8" i="4"/>
  <c r="J7" i="4"/>
  <c r="I10" i="4"/>
  <c r="I9" i="4"/>
  <c r="I8" i="4"/>
  <c r="I7" i="4"/>
  <c r="H10" i="4"/>
  <c r="H9" i="4"/>
  <c r="H8" i="4"/>
  <c r="H7" i="4"/>
  <c r="G10" i="4"/>
  <c r="G9" i="4"/>
  <c r="G8" i="4"/>
  <c r="G7" i="4"/>
  <c r="F10" i="4"/>
  <c r="F9" i="4"/>
  <c r="F8" i="4"/>
  <c r="F7" i="4"/>
  <c r="E10" i="4"/>
  <c r="E9" i="4"/>
  <c r="E8" i="4"/>
  <c r="E7" i="4"/>
  <c r="D7" i="4"/>
  <c r="D10" i="4"/>
  <c r="D9" i="4"/>
  <c r="D8" i="4"/>
  <c r="I74" i="3"/>
  <c r="I73" i="3"/>
  <c r="I72" i="3"/>
  <c r="I64" i="3"/>
  <c r="I63" i="3"/>
  <c r="I62" i="3"/>
  <c r="I54" i="3"/>
  <c r="I53" i="3"/>
  <c r="I52" i="3"/>
  <c r="I44" i="3"/>
  <c r="I43" i="3"/>
  <c r="I42" i="3"/>
  <c r="I34" i="3"/>
  <c r="I33" i="3"/>
  <c r="I32" i="3"/>
  <c r="I24" i="3"/>
  <c r="I23" i="3"/>
  <c r="I22" i="3"/>
  <c r="I14" i="3"/>
  <c r="I13" i="3"/>
  <c r="I4" i="3"/>
  <c r="I3" i="3"/>
  <c r="I2" i="3"/>
  <c r="I74" i="2"/>
  <c r="I73" i="2"/>
  <c r="I72" i="2"/>
  <c r="I64" i="2"/>
  <c r="I63" i="2"/>
  <c r="I62" i="2"/>
  <c r="I54" i="2"/>
  <c r="I53" i="2"/>
  <c r="I52" i="2"/>
  <c r="I43" i="2"/>
  <c r="I44" i="2"/>
  <c r="I42" i="2"/>
  <c r="I33" i="2"/>
  <c r="I32" i="2"/>
  <c r="I34" i="2"/>
  <c r="I24" i="2"/>
  <c r="I23" i="2"/>
  <c r="I22" i="2"/>
  <c r="I13" i="2"/>
  <c r="I12" i="2"/>
  <c r="I14" i="2"/>
  <c r="I4" i="2"/>
  <c r="I3" i="2"/>
  <c r="I2" i="2"/>
  <c r="D33" i="1"/>
  <c r="I14" i="1"/>
  <c r="H15" i="1"/>
  <c r="I24" i="1"/>
  <c r="I32" i="1"/>
  <c r="I33" i="1"/>
  <c r="I34" i="1"/>
  <c r="G15" i="1"/>
  <c r="G16" i="1" s="1"/>
  <c r="G17" i="1" s="1"/>
  <c r="G18" i="1" s="1"/>
  <c r="G19" i="1" s="1"/>
  <c r="G20" i="1" s="1"/>
  <c r="G21" i="1" s="1"/>
  <c r="G22" i="1" s="1"/>
  <c r="G23" i="1" s="1"/>
  <c r="I23" i="1" s="1"/>
  <c r="C34" i="1"/>
  <c r="D34" i="1" s="1"/>
  <c r="C33" i="1"/>
  <c r="C32" i="1"/>
  <c r="B24" i="1"/>
  <c r="C14" i="1"/>
  <c r="A15" i="1"/>
  <c r="C15" i="1" s="1"/>
  <c r="D15" i="1" s="1"/>
  <c r="J33" i="1" l="1"/>
  <c r="A16" i="1"/>
  <c r="I15" i="1"/>
  <c r="J15" i="1" s="1"/>
  <c r="H16" i="1"/>
  <c r="H17" i="1" s="1"/>
  <c r="H18" i="1"/>
  <c r="I17" i="1"/>
  <c r="I16" i="1"/>
  <c r="J16" i="1" s="1"/>
  <c r="J34" i="1"/>
  <c r="J24" i="1"/>
  <c r="H25" i="1"/>
  <c r="C24" i="1"/>
  <c r="B25" i="1"/>
  <c r="A17" i="1" l="1"/>
  <c r="C16" i="1"/>
  <c r="D16" i="1" s="1"/>
  <c r="J17" i="1"/>
  <c r="H19" i="1"/>
  <c r="I18" i="1"/>
  <c r="J18" i="1" s="1"/>
  <c r="H26" i="1"/>
  <c r="I25" i="1"/>
  <c r="J25" i="1" s="1"/>
  <c r="B26" i="1"/>
  <c r="C25" i="1"/>
  <c r="D25" i="1" s="1"/>
  <c r="A18" i="1" l="1"/>
  <c r="C17" i="1"/>
  <c r="D17" i="1" s="1"/>
  <c r="H20" i="1"/>
  <c r="I19" i="1"/>
  <c r="J19" i="1" s="1"/>
  <c r="H27" i="1"/>
  <c r="I26" i="1"/>
  <c r="J26" i="1" s="1"/>
  <c r="B27" i="1"/>
  <c r="C26" i="1"/>
  <c r="D26" i="1" s="1"/>
  <c r="A19" i="1" l="1"/>
  <c r="C18" i="1"/>
  <c r="D18" i="1" s="1"/>
  <c r="H21" i="1"/>
  <c r="I20" i="1"/>
  <c r="J20" i="1" s="1"/>
  <c r="I27" i="1"/>
  <c r="J27" i="1" s="1"/>
  <c r="H28" i="1"/>
  <c r="B28" i="1"/>
  <c r="C27" i="1"/>
  <c r="D27" i="1" s="1"/>
  <c r="A20" i="1" l="1"/>
  <c r="C19" i="1"/>
  <c r="D19" i="1" s="1"/>
  <c r="H22" i="1"/>
  <c r="I22" i="1" s="1"/>
  <c r="I21" i="1"/>
  <c r="J21" i="1" s="1"/>
  <c r="I28" i="1"/>
  <c r="J28" i="1" s="1"/>
  <c r="H29" i="1"/>
  <c r="B29" i="1"/>
  <c r="C28" i="1"/>
  <c r="D28" i="1" s="1"/>
  <c r="A21" i="1" l="1"/>
  <c r="C20" i="1"/>
  <c r="D20" i="1" s="1"/>
  <c r="J22" i="1"/>
  <c r="J23" i="1"/>
  <c r="H30" i="1"/>
  <c r="I29" i="1"/>
  <c r="J29" i="1" s="1"/>
  <c r="B30" i="1"/>
  <c r="C29" i="1"/>
  <c r="D29" i="1" s="1"/>
  <c r="A22" i="1" l="1"/>
  <c r="C21" i="1"/>
  <c r="D21" i="1" s="1"/>
  <c r="H31" i="1"/>
  <c r="I31" i="1" s="1"/>
  <c r="I30" i="1"/>
  <c r="J30" i="1" s="1"/>
  <c r="B31" i="1"/>
  <c r="C31" i="1" s="1"/>
  <c r="C30" i="1"/>
  <c r="D30" i="1" s="1"/>
  <c r="D32" i="1" l="1"/>
  <c r="D31" i="1"/>
  <c r="A23" i="1"/>
  <c r="C23" i="1" s="1"/>
  <c r="C22" i="1"/>
  <c r="D22" i="1" s="1"/>
  <c r="J31" i="1"/>
  <c r="J32" i="1"/>
  <c r="D23" i="1" l="1"/>
  <c r="D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615DD9-E036-2248-9E72-F4502A9F9092}" name="results_15s" type="6" refreshedVersion="7" background="1" saveData="1">
    <textPr codePage="10000" sourceFile="/Users/roman/dev/ci/Lab 4 Power Grid Abgabe/results_15s.tsv" thousands="!">
      <textFields count="6">
        <textField/>
        <textField/>
        <textField/>
        <textField/>
        <textField/>
        <textField type="text"/>
      </textFields>
    </textPr>
  </connection>
  <connection id="2" xr16:uid="{C0933ECE-CF09-A645-8618-86F450114430}" name="results_30s" type="6" refreshedVersion="7" background="1" saveData="1">
    <textPr codePage="10000" sourceFile="/Users/roman/dev/ci/Lab 4 Power Grid Abgabe/results_30s.tsv" thousands="!">
      <textFields count="6"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<sst xmlns="http://schemas.openxmlformats.org/spreadsheetml/2006/main" count="465" uniqueCount="210">
  <si>
    <t>v</t>
  </si>
  <si>
    <t>num of violations</t>
  </si>
  <si>
    <t xml:space="preserve">s </t>
  </si>
  <si>
    <t>length of active extensions</t>
  </si>
  <si>
    <t>f</t>
  </si>
  <si>
    <t>=1/1+v</t>
  </si>
  <si>
    <t>if v &gt; 0</t>
  </si>
  <si>
    <t>=0.5 * (1 + 1/(1+s))</t>
  </si>
  <si>
    <t>s</t>
  </si>
  <si>
    <t>else</t>
  </si>
  <si>
    <t>diff</t>
  </si>
  <si>
    <t xml:space="preserve">m = </t>
  </si>
  <si>
    <t>= - (s + m*v)</t>
  </si>
  <si>
    <t>Punish each violation with factor m</t>
  </si>
  <si>
    <t>alternative:</t>
  </si>
  <si>
    <t>algorithm</t>
  </si>
  <si>
    <t>fitness(basic)</t>
  </si>
  <si>
    <t>fitness(custom)</t>
  </si>
  <si>
    <t>num_violations</t>
  </si>
  <si>
    <t>length_extensions</t>
  </si>
  <si>
    <t>extension_pattern</t>
  </si>
  <si>
    <t>run_hillclimber</t>
  </si>
  <si>
    <t>run_hillclimber_custom</t>
  </si>
  <si>
    <t>run_ea</t>
  </si>
  <si>
    <t>run_ea_custom</t>
  </si>
  <si>
    <t>run_sa</t>
  </si>
  <si>
    <t>run_sa_custom</t>
  </si>
  <si>
    <t>run_metropolis</t>
  </si>
  <si>
    <t>run_metropolis_custom</t>
  </si>
  <si>
    <t>010100010000010000000000000000100000000100010000100000000000</t>
  </si>
  <si>
    <t>000111100000001000000001000000000011000000001000000000000000</t>
  </si>
  <si>
    <t>010001000100010000000000100000000000010010000000100000000000</t>
  </si>
  <si>
    <t>011000100000010000000000001000000100000000000000010000000000</t>
  </si>
  <si>
    <t>000101001000010000000000000000000000000000001000110000000000</t>
  </si>
  <si>
    <t>011010000000101000000001010000100000000000000001000000000000</t>
  </si>
  <si>
    <t>010001000010010000000000000011001000000100001000000010001100</t>
  </si>
  <si>
    <t>001001000000110000000010000001000000000000001000000000000000</t>
  </si>
  <si>
    <t>100100000100010000000000000000000000100000001000010000000000</t>
  </si>
  <si>
    <t>001110000000101000000001100000000001000000000001000000000000</t>
  </si>
  <si>
    <t>110000000001010000000000001000000000000000000001000000000000</t>
  </si>
  <si>
    <t>010010000001010000000000000010000010001000001000000000010000</t>
  </si>
  <si>
    <t>101000000100010000000000001000000000000000000001000000000000</t>
  </si>
  <si>
    <t>100010000011010000000000000000100001000000000000010000000000</t>
  </si>
  <si>
    <t>010001000100001000000010000000000010000000000110000000000000</t>
  </si>
  <si>
    <t>101100000000101000000010000000000000100000000001000000000000</t>
  </si>
  <si>
    <t>100100000100010000000100000000000000000000001000000000000000</t>
  </si>
  <si>
    <t>001001000100010000000000000000001000100000000001100000000000</t>
  </si>
  <si>
    <t>000101000100010000000000000001000000000000000100100000000000</t>
  </si>
  <si>
    <t>100010000001001000000001000010000000000001001000000000000000</t>
  </si>
  <si>
    <t>110000000001001000000000010000000000000110001000000000010000</t>
  </si>
  <si>
    <t>001001000010010000000000010000001001001010000000010010001000</t>
  </si>
  <si>
    <t>001001000001010000000001010000000000000000000100100000000000</t>
  </si>
  <si>
    <t>010001000100001000010000000000100001000000000100010010000000</t>
  </si>
  <si>
    <t>001010010000010000000100000010000000000000010010000000000000</t>
  </si>
  <si>
    <t>001010011000010000000010000000000000100000001000000000000000</t>
  </si>
  <si>
    <t>110000001000001000011100000000000000000000101000000000000000</t>
  </si>
  <si>
    <t>100010000001010000010100000000000000001000000000100000000000</t>
  </si>
  <si>
    <t>010001000100010000000000001000000010000001001000000000000000</t>
  </si>
  <si>
    <t>010100000000110000001000000000000011100000001000001000000000</t>
  </si>
  <si>
    <t>010010000001010000010000001100000000001000000000100000000000</t>
  </si>
  <si>
    <t>001101100000001000000000010000000000000001010000100000000000</t>
  </si>
  <si>
    <t>011100000100001000000000110000000010001000001000000000000000</t>
  </si>
  <si>
    <t>010100010000010000000000001000000000010001000000010000001000</t>
  </si>
  <si>
    <t>001101000001001000001010000001000000000000000001000000000000</t>
  </si>
  <si>
    <t>001001000000110000000001000000000001000001000001000000010000</t>
  </si>
  <si>
    <t>010100000100010000000001000010011100010000000010000000000000</t>
  </si>
  <si>
    <t>010100000000110000000000100001100000000100101000000000000000</t>
  </si>
  <si>
    <t>100010000001010000000000000000000000100000001000010000000000</t>
  </si>
  <si>
    <t>100010000100010000010000000001010000001000000000100000000000</t>
  </si>
  <si>
    <t>000011000000110000000010010000000000000000000001000000000000</t>
  </si>
  <si>
    <t>100001100000001000000000001000000000000000001000000000000000</t>
  </si>
  <si>
    <t>001001000000110000000010000000000100000000000000100000000000</t>
  </si>
  <si>
    <t>000101000100010000000100000000000000000000100000100000000000</t>
  </si>
  <si>
    <t>100100001000010000000001000010000000000000100000100000000000</t>
  </si>
  <si>
    <t>010001000100010000000000000000100000100001001000000000000000</t>
  </si>
  <si>
    <t>000111010000001000000000000000000010001000000000100000000000</t>
  </si>
  <si>
    <t>101000000000110000000000000001000000000000100000010000000000</t>
  </si>
  <si>
    <t>100100000001010000000000001000000000000000001000000000000000</t>
  </si>
  <si>
    <t>000101010000010000000100000000000000000000000001000001000000</t>
  </si>
  <si>
    <t>010100000000110000000100000000000000000000000110000000000000</t>
  </si>
  <si>
    <t>101000000100010000000000001000000000000000001000000000000000</t>
  </si>
  <si>
    <t>100001010000010000000000001000000000000000001000000000000000</t>
  </si>
  <si>
    <t>001010000001010000000000100000000000000000100000100000000000</t>
  </si>
  <si>
    <t>010100100000010000000000100000100000000001000001000000000000</t>
  </si>
  <si>
    <t>100100001000010000000000000010000000000110000001000000000000</t>
  </si>
  <si>
    <t>001010000000110000000001000010000010000000001000000000000000</t>
  </si>
  <si>
    <t>010001100000001000000000100000000000000000010000100000000000</t>
  </si>
  <si>
    <t>001011010000001000000010000000000000100000000001000000000000</t>
  </si>
  <si>
    <t>100001010000001000000100000000000000000000001000000000000000</t>
  </si>
  <si>
    <t>000101000000110000000000100000000000000000000001100000000000</t>
  </si>
  <si>
    <t>011000000001010000000100000000000000001000000010000000000000</t>
  </si>
  <si>
    <t>100001000000101000000100000000000000000000000001000000000000</t>
  </si>
  <si>
    <t>010010001000010000000010000000000000000000010000010000000000</t>
  </si>
  <si>
    <t>000101001000010000000100000000000000001000000010000000000000</t>
  </si>
  <si>
    <t>011001010000001000000100000000000000000000001000000000000000</t>
  </si>
  <si>
    <t>010001001000010000000100000000000000000000001000000000000000</t>
  </si>
  <si>
    <t>110000001000001000000000001000000000000000000001000000000000</t>
  </si>
  <si>
    <t>100100000001010000000000000001000000000000000001100000000000</t>
  </si>
  <si>
    <t>010110000000101000000010000000000010000000001000000000000000</t>
  </si>
  <si>
    <t>100001000000101000000100000000000000000000001000000000000000</t>
  </si>
  <si>
    <t>100001001000010000000011000000000000000000000001000000000000</t>
  </si>
  <si>
    <t>010010000000110000000000000010000000010000000000010000000000</t>
  </si>
  <si>
    <t>100010000100010000000011000000000000000000001000000000000000</t>
  </si>
  <si>
    <t>010001000100001000000100000000000000000000010010000000000000</t>
  </si>
  <si>
    <t>100100100000010000000000001000000000000000001000000000000000</t>
  </si>
  <si>
    <t>010001000000101000000100000000000000000000001000000000000000</t>
  </si>
  <si>
    <t>010001100000010000000100000000000000000000010000100000000000</t>
  </si>
  <si>
    <t>001010100000010000000000000000000000100000000001010000000000</t>
  </si>
  <si>
    <t>Best</t>
  </si>
  <si>
    <t>Average</t>
  </si>
  <si>
    <t>Std.Dev</t>
  </si>
  <si>
    <t>000111010000001000000100000000000100000000000000010000000000</t>
  </si>
  <si>
    <t>010010000000110000000000010000000000000000100000100000010000</t>
  </si>
  <si>
    <t>010100100000010000000000000000000010000110100010000000000000</t>
  </si>
  <si>
    <t>000101000100010000000000000000000000101000000000100100000000</t>
  </si>
  <si>
    <t>010010010000010000000000000000000000000000000100110000000000</t>
  </si>
  <si>
    <t>010100000110010000000000000000000000101000000000100000000000</t>
  </si>
  <si>
    <t>000011000001010000000100000000000000000000000001000000000000</t>
  </si>
  <si>
    <t>000101000001010000000000001000000000000000000001000000000000</t>
  </si>
  <si>
    <t>110000001000010000000001000000000000001000000000010000000000</t>
  </si>
  <si>
    <t>110000000001010000000000001000000000001000000000010000000000</t>
  </si>
  <si>
    <t>110000010000001000000000001000000000000000000001000000000000</t>
  </si>
  <si>
    <t>110000000100010000000000001000000000001000000000100000000000</t>
  </si>
  <si>
    <t>100001000100001000000000000000000000100000010000010000000000</t>
  </si>
  <si>
    <t>100010000100010000000001000000000000001000000000010000000000</t>
  </si>
  <si>
    <t>101000011010010000000000010000000001100000000010000000000000</t>
  </si>
  <si>
    <t>000011000100010000000010000001000000000000000001000000000000</t>
  </si>
  <si>
    <t>000000000100001000000000001000000000000000000001000000000000</t>
  </si>
  <si>
    <t>001110000001010000000000001000000000000000000110000000000000</t>
  </si>
  <si>
    <t>100001010000001000000000010000000100000000000000010000000000</t>
  </si>
  <si>
    <t>010110010000001000000001000000000000000000010000010000000000</t>
  </si>
  <si>
    <t>011100000010101010000000000001001011000000010000010000000110</t>
  </si>
  <si>
    <t>010001110001001000000000100001001100000001000010000000000011</t>
  </si>
  <si>
    <t>101100010000011001100001000000001000000000010010011000000100</t>
  </si>
  <si>
    <t>010100011000010000000111101000000000000001010010010000000100</t>
  </si>
  <si>
    <t>110000100000110001000010010101000010101001100001000000100000</t>
  </si>
  <si>
    <t>110000000100010000000000100000001100011000010010100010000000</t>
  </si>
  <si>
    <t>010110001100001000100110000000000100000000000001001000010100</t>
  </si>
  <si>
    <t>100001100000110000000000100000000000000000001000100000001001</t>
  </si>
  <si>
    <t>101100101010001001100010100010000100000010000000010010000000</t>
  </si>
  <si>
    <t>001110100000110001010000000000000010000010000110100000000000</t>
  </si>
  <si>
    <t>011010010110010000000000010010000000100001010000100100000000</t>
  </si>
  <si>
    <t>100100010000010000100000111000000010010010100010000000000110</t>
  </si>
  <si>
    <t>001001000001110000001001000000001000110101000001000000000000</t>
  </si>
  <si>
    <t>001011011000101000000000001011000001000100000001100000010000</t>
  </si>
  <si>
    <t>100001100000001000100000000001000110001010100001000010010000</t>
  </si>
  <si>
    <t>100100000100010000010010100000000100000000000010000011010010</t>
  </si>
  <si>
    <t>101010000001001000000110000100010100000010000000010001010001</t>
  </si>
  <si>
    <t>001001001000010000000000010101000000000100100010000100001111</t>
  </si>
  <si>
    <t>011010101000011100101010000000000000000100001100000010000100</t>
  </si>
  <si>
    <t>000011010000010000000000001001100000011000000000100100000000</t>
  </si>
  <si>
    <t>010001100000001000000000000010000000001000000000010000000000</t>
  </si>
  <si>
    <t>010010000000110000000101000000000000000000000001000000000000</t>
  </si>
  <si>
    <t>010010001010110000000000000000000000000000000000110000000000</t>
  </si>
  <si>
    <t>100001000000110000000000000001000000000000001000010000000000</t>
  </si>
  <si>
    <t>001001000000110000000000000000000010000000010000010000000000</t>
  </si>
  <si>
    <t>100010010000010000000000000000000000101000000000010000000000</t>
  </si>
  <si>
    <t>100001000000101000000000001000000000000000001000000000000000</t>
  </si>
  <si>
    <t>011000001000010000000000000000000000100000001000010000000000</t>
  </si>
  <si>
    <t>100010000100010000000010000000000000000000010000100000000000</t>
  </si>
  <si>
    <t>001001100000010000000010100000000000000000001000000000000000</t>
  </si>
  <si>
    <t>010010000000110000000000100000000000000000010000010000000000</t>
  </si>
  <si>
    <t>100010000000110000000000000000000010000000000100010000000000</t>
  </si>
  <si>
    <t>100010010000010000000000000000000010001000000000100000000000</t>
  </si>
  <si>
    <t>100001000000110000000000001000000000001000000010000000000000</t>
  </si>
  <si>
    <t>001010001000010000000000000000000010000000000001100000000000</t>
  </si>
  <si>
    <t>100001001000001000000000000000100000000010100000010000000000</t>
  </si>
  <si>
    <t>100100100000010000000000110000000000000000001000000000010000</t>
  </si>
  <si>
    <t>100001100000010000000010100000000000000000000001000000000000</t>
  </si>
  <si>
    <t>001011000001001000000000000000000000101000000000010000000000</t>
  </si>
  <si>
    <t>100100100000010000000000001000100000000000000001000000000000</t>
  </si>
  <si>
    <t>100001100000001000000000000010000010000010100010000000000000</t>
  </si>
  <si>
    <t>100100100000010000000000001000000100000000000010000000000000</t>
  </si>
  <si>
    <t>001001001000010000000000000001010000000000000001100000000000</t>
  </si>
  <si>
    <t>101000010000010000000000100000000000000000010000100000000000</t>
  </si>
  <si>
    <t>100010010000010000000000000001000000100100001000000000000000</t>
  </si>
  <si>
    <t>110000001000001000000000001000000000001000000000100000000000</t>
  </si>
  <si>
    <t>010001000001010000000000000000000011000001001000000010000000</t>
  </si>
  <si>
    <t>001001000100010000000000000001000000000000010000100000000000</t>
  </si>
  <si>
    <t>000011000100010000000000001000000000000000001000000000000000</t>
  </si>
  <si>
    <t>100001000001010000000000100001000000000010001000000000000000</t>
  </si>
  <si>
    <t>100100000100010000000100000000000000001000000000100000000000</t>
  </si>
  <si>
    <t>100110000001001000000100000000000000001000000000100000000000</t>
  </si>
  <si>
    <t>100110000001001000000001000000000000000000010000010000000000</t>
  </si>
  <si>
    <t>110000110010001000000000100000000000000000000000100000000000</t>
  </si>
  <si>
    <t>100001000001001000000000000000100010001000000000100000000000</t>
  </si>
  <si>
    <t>011000000001010010000000000000000010000001000001100000000000</t>
  </si>
  <si>
    <t>000101000100010000000000000000000000000100100000010000000000</t>
  </si>
  <si>
    <t>100001001000010000000000000000000000000000000100110000000000</t>
  </si>
  <si>
    <t>100001001000001000000000000000000010000000000001010000000000</t>
  </si>
  <si>
    <t>010100100000010000000110000000000000000000001000000000000000</t>
  </si>
  <si>
    <t>Algorithm</t>
  </si>
  <si>
    <t>Hillclimber</t>
  </si>
  <si>
    <t>Fitnessfunktion</t>
  </si>
  <si>
    <t>Evolutionary Algorithm</t>
  </si>
  <si>
    <t>Simulated Annealing</t>
  </si>
  <si>
    <t>Metropolis</t>
  </si>
  <si>
    <t>15 Sekunden</t>
  </si>
  <si>
    <t>Laufzeit</t>
  </si>
  <si>
    <t>30 Sekunden</t>
  </si>
  <si>
    <t>Min</t>
  </si>
  <si>
    <t>Max</t>
  </si>
  <si>
    <t>Std.Abweichung</t>
  </si>
  <si>
    <t>Arithm. Mittel</t>
  </si>
  <si>
    <t>basic</t>
  </si>
  <si>
    <t>custom</t>
  </si>
  <si>
    <t>Hill Climber</t>
  </si>
  <si>
    <t>Basic</t>
  </si>
  <si>
    <t>Custom</t>
  </si>
  <si>
    <t>10 Runs per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</si>
</sst>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quotePrefix="1" applyFont="1"/>
    <xf numFmtId="0" fontId="1" fillId="0" borderId="2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0" fillId="0" borderId="7" xfId="0" applyBorder="1"/>
    <xf numFmtId="0" fontId="2" fillId="0" borderId="7" xfId="0" applyFont="1" applyBorder="1"/>
    <xf numFmtId="164" fontId="2" fillId="0" borderId="7" xfId="0" applyNumberFormat="1" applyFont="1" applyBorder="1"/>
    <xf numFmtId="164" fontId="0" fillId="2" borderId="7" xfId="0" applyNumberFormat="1" applyFill="1" applyBorder="1"/>
    <xf numFmtId="0" fontId="1" fillId="2" borderId="7" xfId="0" applyFont="1" applyFill="1" applyBorder="1"/>
    <xf numFmtId="0" fontId="0" fillId="2" borderId="7" xfId="0" applyFill="1" applyBorder="1"/>
    <xf numFmtId="0" fontId="2" fillId="3" borderId="7" xfId="0" applyFont="1" applyFill="1" applyBorder="1"/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49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2" fontId="0" fillId="4" borderId="0" xfId="0" applyNumberFormat="1" applyFill="1"/>
    <xf numFmtId="49" fontId="0" fillId="5" borderId="0" xfId="0" applyNumberFormat="1" applyFill="1"/>
    <xf numFmtId="0" fontId="0" fillId="5" borderId="0" xfId="0" applyFill="1"/>
    <xf numFmtId="3" fontId="0" fillId="5" borderId="0" xfId="0" applyNumberFormat="1" applyFill="1"/>
    <xf numFmtId="2" fontId="0" fillId="5" borderId="0" xfId="0" applyNumberFormat="1" applyFill="1"/>
    <xf numFmtId="49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3" fontId="0" fillId="6" borderId="0" xfId="0" applyNumberFormat="1" applyFill="1"/>
    <xf numFmtId="49" fontId="0" fillId="7" borderId="0" xfId="0" applyNumberFormat="1" applyFill="1"/>
    <xf numFmtId="0" fontId="0" fillId="7" borderId="0" xfId="0" applyFill="1"/>
    <xf numFmtId="3" fontId="0" fillId="7" borderId="0" xfId="0" applyNumberFormat="1" applyFill="1"/>
    <xf numFmtId="2" fontId="0" fillId="7" borderId="0" xfId="0" applyNumberFormat="1" applyFill="1"/>
    <xf numFmtId="49" fontId="0" fillId="8" borderId="0" xfId="0" applyNumberFormat="1" applyFill="1"/>
    <xf numFmtId="0" fontId="0" fillId="8" borderId="0" xfId="0" applyFill="1"/>
    <xf numFmtId="3" fontId="0" fillId="8" borderId="0" xfId="0" applyNumberFormat="1" applyFill="1"/>
    <xf numFmtId="2" fontId="0" fillId="8" borderId="0" xfId="0" applyNumberFormat="1" applyFill="1"/>
    <xf numFmtId="49" fontId="0" fillId="9" borderId="0" xfId="0" applyNumberFormat="1" applyFill="1"/>
    <xf numFmtId="0" fontId="0" fillId="9" borderId="0" xfId="0" applyFill="1"/>
    <xf numFmtId="3" fontId="0" fillId="9" borderId="0" xfId="0" applyNumberFormat="1" applyFill="1"/>
    <xf numFmtId="2" fontId="0" fillId="9" borderId="0" xfId="0" applyNumberFormat="1" applyFill="1"/>
    <xf numFmtId="49" fontId="0" fillId="10" borderId="0" xfId="0" applyNumberFormat="1" applyFill="1"/>
    <xf numFmtId="0" fontId="0" fillId="10" borderId="0" xfId="0" applyFill="1"/>
    <xf numFmtId="3" fontId="0" fillId="10" borderId="0" xfId="0" applyNumberFormat="1" applyFill="1"/>
    <xf numFmtId="2" fontId="0" fillId="10" borderId="0" xfId="0" applyNumberFormat="1" applyFill="1"/>
    <xf numFmtId="2" fontId="1" fillId="0" borderId="3" xfId="0" applyNumberFormat="1" applyFont="1" applyBorder="1"/>
    <xf numFmtId="0" fontId="1" fillId="0" borderId="8" xfId="0" applyFont="1" applyBorder="1"/>
    <xf numFmtId="2" fontId="1" fillId="0" borderId="9" xfId="0" applyNumberFormat="1" applyFont="1" applyBorder="1"/>
    <xf numFmtId="0" fontId="0" fillId="0" borderId="0" xfId="0" applyAlignment="1">
      <alignment horizontal="center"/>
    </xf>
    <xf numFmtId="175" fontId="0" fillId="0" borderId="0" xfId="0" applyNumberFormat="1"/>
    <xf numFmtId="175" fontId="0" fillId="11" borderId="7" xfId="0" applyNumberFormat="1" applyFill="1" applyBorder="1"/>
    <xf numFmtId="175" fontId="0" fillId="12" borderId="7" xfId="0" applyNumberForma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11" borderId="7" xfId="0" applyNumberFormat="1" applyFill="1" applyBorder="1"/>
    <xf numFmtId="0" fontId="0" fillId="11" borderId="7" xfId="0" applyFill="1" applyBorder="1"/>
    <xf numFmtId="2" fontId="0" fillId="12" borderId="7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30s" connectionId="2" xr16:uid="{C9E90761-FD5F-E548-8367-7159F50F568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5s" connectionId="1" xr16:uid="{5EF6B6AC-78AE-0C40-A2A6-8490D6C1DFB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EE0E-2687-8246-801B-A5D4B2309232}">
  <dimension ref="A2:R26"/>
  <sheetViews>
    <sheetView tabSelected="1" workbookViewId="0">
      <selection activeCell="G34" sqref="G34"/>
    </sheetView>
  </sheetViews>
  <sheetFormatPr baseColWidth="10" defaultRowHeight="16" x14ac:dyDescent="0.2"/>
  <cols>
    <col min="2" max="2" width="14.6640625" customWidth="1"/>
    <col min="3" max="3" width="15.1640625" customWidth="1"/>
    <col min="4" max="4" width="13.6640625" bestFit="1" customWidth="1"/>
    <col min="5" max="5" width="16.5" bestFit="1" customWidth="1"/>
    <col min="6" max="6" width="13.6640625" bestFit="1" customWidth="1"/>
    <col min="7" max="7" width="14.33203125" bestFit="1" customWidth="1"/>
  </cols>
  <sheetData>
    <row r="2" spans="2:12" x14ac:dyDescent="0.2">
      <c r="B2" s="1" t="s">
        <v>209</v>
      </c>
    </row>
    <row r="5" spans="2:12" x14ac:dyDescent="0.2">
      <c r="B5" s="58" t="s">
        <v>198</v>
      </c>
      <c r="C5" s="59" t="s">
        <v>191</v>
      </c>
      <c r="D5" s="58" t="s">
        <v>192</v>
      </c>
      <c r="E5" s="58"/>
      <c r="F5" s="58" t="s">
        <v>194</v>
      </c>
      <c r="G5" s="58"/>
      <c r="H5" s="58" t="s">
        <v>195</v>
      </c>
      <c r="I5" s="58"/>
      <c r="J5" s="58" t="s">
        <v>196</v>
      </c>
      <c r="K5" s="58"/>
    </row>
    <row r="6" spans="2:12" x14ac:dyDescent="0.2">
      <c r="B6" s="58"/>
      <c r="C6" s="59" t="s">
        <v>193</v>
      </c>
      <c r="D6" s="59" t="s">
        <v>204</v>
      </c>
      <c r="E6" s="59" t="s">
        <v>205</v>
      </c>
      <c r="F6" s="59" t="s">
        <v>204</v>
      </c>
      <c r="G6" s="59" t="s">
        <v>205</v>
      </c>
      <c r="H6" s="59" t="s">
        <v>204</v>
      </c>
      <c r="I6" s="59" t="s">
        <v>205</v>
      </c>
      <c r="J6" s="59" t="s">
        <v>204</v>
      </c>
      <c r="K6" s="59" t="s">
        <v>205</v>
      </c>
    </row>
    <row r="7" spans="2:12" x14ac:dyDescent="0.2">
      <c r="B7" s="60" t="s">
        <v>197</v>
      </c>
      <c r="C7" s="59" t="s">
        <v>200</v>
      </c>
      <c r="D7" s="56">
        <f>MIN(results15s!$B$2:$B$11)</f>
        <v>0.67857142857142805</v>
      </c>
      <c r="E7" s="56">
        <f>MIN(results15s!$C$12:$C$21)</f>
        <v>-100.8</v>
      </c>
      <c r="F7" s="56">
        <f>MIN(results15s!$B$22:$B$31)</f>
        <v>0.61363636363636298</v>
      </c>
      <c r="G7" s="56">
        <f>MIN(results15s!$C$22:$C$31)</f>
        <v>-3.4</v>
      </c>
      <c r="H7" s="56">
        <f>MIN(results15s!$B$42:$B$51)</f>
        <v>0.69230769230769196</v>
      </c>
      <c r="I7" s="56">
        <f>MIN(results15s!$C$42:$C$51)</f>
        <v>-1.5999999999999901</v>
      </c>
      <c r="J7" s="56">
        <f>MIN(results15s!$B$62:$B$71)</f>
        <v>0.67857142857142805</v>
      </c>
      <c r="K7" s="56">
        <f>MIN(results15s!$C$62:$C$71)</f>
        <v>-1.7999999999999901</v>
      </c>
      <c r="L7" s="55"/>
    </row>
    <row r="8" spans="2:12" x14ac:dyDescent="0.2">
      <c r="B8" s="60"/>
      <c r="C8" s="59" t="s">
        <v>201</v>
      </c>
      <c r="D8" s="56">
        <f>MAX(results15s!$B$2:$B$11)</f>
        <v>0.72727272727272696</v>
      </c>
      <c r="E8" s="56">
        <f>MAX(results15s!$C$12:$C$21)</f>
        <v>-1.2</v>
      </c>
      <c r="F8" s="56">
        <f>MAX(results15s!$B$22:$B$31)</f>
        <v>0.66666666666666596</v>
      </c>
      <c r="G8" s="56">
        <f>MAX(results15s!$C$22:$C$31)</f>
        <v>-1.99999999999999</v>
      </c>
      <c r="H8" s="56">
        <f>MAX(results15s!$B$42:$B$51)</f>
        <v>0.72727272727272696</v>
      </c>
      <c r="I8" s="56">
        <f>MAX(results15s!$C$42:$C$51)</f>
        <v>-1.2</v>
      </c>
      <c r="J8" s="56">
        <f>MAX(results15s!$B$62:$B$71)</f>
        <v>0.72727272727272696</v>
      </c>
      <c r="K8" s="56">
        <f>MAX(results15s!$C$62:$C$71)</f>
        <v>-1.2</v>
      </c>
      <c r="L8" s="55"/>
    </row>
    <row r="9" spans="2:12" x14ac:dyDescent="0.2">
      <c r="B9" s="60"/>
      <c r="C9" s="59" t="s">
        <v>202</v>
      </c>
      <c r="D9" s="56">
        <f>_xlfn.STDEV.P(results15s!$B$2:$B$11)</f>
        <v>1.5221751851306725E-2</v>
      </c>
      <c r="E9" s="56">
        <f>_xlfn.STDEV.P(results15s!$C$12:$C$21)</f>
        <v>29.794019534127983</v>
      </c>
      <c r="F9" s="56">
        <f>_xlfn.STDEV.P(results15s!$B$22:$B$31)</f>
        <v>1.3952818229079901E-2</v>
      </c>
      <c r="G9" s="56">
        <f>_xlfn.STDEV.P(results15s!$C$22:$C$31)</f>
        <v>0.36660605559646797</v>
      </c>
      <c r="H9" s="56">
        <f>_xlfn.STDEV.P(results15s!$B$42:$B$51)</f>
        <v>7.8401072535394679E-3</v>
      </c>
      <c r="I9" s="56">
        <f>_xlfn.STDEV.P(results15s!$C$42:$C$51)</f>
        <v>8.9442719099989382E-2</v>
      </c>
      <c r="J9" s="56">
        <f>_xlfn.STDEV.P(results15s!$B$62:$B$71)</f>
        <v>1.4541742696221174E-2</v>
      </c>
      <c r="K9" s="56">
        <f>_xlfn.STDEV.P(results15s!$C$62:$C$71)</f>
        <v>0.1833030277982301</v>
      </c>
      <c r="L9" s="55"/>
    </row>
    <row r="10" spans="2:12" x14ac:dyDescent="0.2">
      <c r="B10" s="60"/>
      <c r="C10" s="59" t="s">
        <v>203</v>
      </c>
      <c r="D10" s="56">
        <f>AVERAGE(results15s!$B$2:$B$11)</f>
        <v>0.70273476523476486</v>
      </c>
      <c r="E10" s="56">
        <f>AVERAGE(results15s!$C$12:$C$21)</f>
        <v>-11.419999999999998</v>
      </c>
      <c r="F10" s="56">
        <f>AVERAGE(results15s!$B$22:$B$31)</f>
        <v>0.63152863218652655</v>
      </c>
      <c r="G10" s="56">
        <f>AVERAGE(results15s!$C$22:$C$31)</f>
        <v>-2.839999999999999</v>
      </c>
      <c r="H10" s="56">
        <f>AVERAGE(results15s!$B$42:$B$51)</f>
        <v>0.70862470862470839</v>
      </c>
      <c r="I10" s="56">
        <f>AVERAGE(results15s!$C$42:$C$51)</f>
        <v>-1.399999999999999</v>
      </c>
      <c r="J10" s="56">
        <f>AVERAGE(results15s!$B$62:$B$71)</f>
        <v>0.69946719946719904</v>
      </c>
      <c r="K10" s="56">
        <f>AVERAGE(results15s!$C$62:$C$71)</f>
        <v>-1.5199999999999949</v>
      </c>
      <c r="L10" s="55"/>
    </row>
    <row r="11" spans="2:12" x14ac:dyDescent="0.2">
      <c r="B11" s="58" t="s">
        <v>199</v>
      </c>
      <c r="C11" s="59" t="s">
        <v>200</v>
      </c>
      <c r="D11" s="57">
        <f>MIN(results30s!$B$2:$B$11)</f>
        <v>0.64705882352941102</v>
      </c>
      <c r="E11" s="57">
        <f>MIN(results30s!$C$12:$C$21)</f>
        <v>-1.7999999999999901</v>
      </c>
      <c r="F11" s="57">
        <f>MIN(results30s!$B$22:$B$31)</f>
        <v>0.64705882352941102</v>
      </c>
      <c r="G11" s="57">
        <f>MIN(results30s!$C$22:$C$31)</f>
        <v>-2.4</v>
      </c>
      <c r="H11" s="57">
        <f>MIN(results30s!$B$42:$B$51)</f>
        <v>0.69230769230769196</v>
      </c>
      <c r="I11" s="57">
        <f>MIN(results30s!$C$42:$C$51)</f>
        <v>-1.5999999999999901</v>
      </c>
      <c r="J11" s="57">
        <f>MIN(results30s!$B$62:$B$71)</f>
        <v>0.69230769230769196</v>
      </c>
      <c r="K11" s="57">
        <f>MIN(results30s!$C$62:$C$71)</f>
        <v>-1.5999999999999901</v>
      </c>
      <c r="L11" s="55"/>
    </row>
    <row r="12" spans="2:12" x14ac:dyDescent="0.2">
      <c r="B12" s="58"/>
      <c r="C12" s="59" t="s">
        <v>201</v>
      </c>
      <c r="D12" s="57">
        <f>MAX(results30s!$B$2:$B$11)</f>
        <v>0.70833333333333304</v>
      </c>
      <c r="E12" s="57">
        <f>MAX(results30s!$C$12:$C$21)</f>
        <v>-1.2</v>
      </c>
      <c r="F12" s="57">
        <f>MAX(results30s!$B$22:$B$31)</f>
        <v>0.69230769230769196</v>
      </c>
      <c r="G12" s="57">
        <f>MAX(results30s!$C$22:$C$31)</f>
        <v>-1.5999999999999901</v>
      </c>
      <c r="H12" s="57">
        <f>MAX(results30s!$B$42:$B$51)</f>
        <v>0.72727272727272696</v>
      </c>
      <c r="I12" s="57">
        <f>MAX(results30s!$C$42:$C$51)</f>
        <v>-1.2</v>
      </c>
      <c r="J12" s="57">
        <f>MAX(results30s!$B$62:$B$71)</f>
        <v>0.72727272727272696</v>
      </c>
      <c r="K12" s="57">
        <f>MAX(results30s!$C$62:$C$71)</f>
        <v>-1.2</v>
      </c>
      <c r="L12" s="55"/>
    </row>
    <row r="13" spans="2:12" x14ac:dyDescent="0.2">
      <c r="B13" s="58"/>
      <c r="C13" s="59" t="s">
        <v>202</v>
      </c>
      <c r="D13" s="57">
        <f>_xlfn.STDEV.P(results30s!$B$2:$B$11)</f>
        <v>1.8949471232572609E-2</v>
      </c>
      <c r="E13" s="57">
        <f>_xlfn.STDEV.P(results30s!$C$12:$C$21)</f>
        <v>0.20396078054370645</v>
      </c>
      <c r="F13" s="57">
        <f>_xlfn.STDEV.P(results30s!$B$22:$B$31)</f>
        <v>1.4839369597198176E-2</v>
      </c>
      <c r="G13" s="57">
        <f>_xlfn.STDEV.P(results30s!$C$22:$C$31)</f>
        <v>0.25298221281346878</v>
      </c>
      <c r="H13" s="57">
        <f>_xlfn.STDEV.P(results30s!$B$42:$B$51)</f>
        <v>1.2155100165277492E-2</v>
      </c>
      <c r="I13" s="57">
        <f>_xlfn.STDEV.P(results30s!$C$42:$C$51)</f>
        <v>0.13999999999999618</v>
      </c>
      <c r="J13" s="57">
        <f>_xlfn.STDEV.P(results30s!$B$62:$B$71)</f>
        <v>1.0800555357139068E-2</v>
      </c>
      <c r="K13" s="57">
        <f>_xlfn.STDEV.P(results30s!$C$62:$C$71)</f>
        <v>0.11999999999999801</v>
      </c>
      <c r="L13" s="55"/>
    </row>
    <row r="14" spans="2:12" x14ac:dyDescent="0.2">
      <c r="B14" s="58"/>
      <c r="C14" s="59" t="s">
        <v>203</v>
      </c>
      <c r="D14" s="57">
        <f>AVERAGE(results30s!$B$2:$B$11)</f>
        <v>0.69007218271924109</v>
      </c>
      <c r="E14" s="57">
        <f>AVERAGE(results30s!$C$12:$C$21)</f>
        <v>-1.4799999999999942</v>
      </c>
      <c r="F14" s="57">
        <f>AVERAGE(results30s!$B$22:$B$31)</f>
        <v>0.67990734755440585</v>
      </c>
      <c r="G14" s="57">
        <f>AVERAGE(results30s!$C$22:$C$31)</f>
        <v>-1.7999999999999914</v>
      </c>
      <c r="H14" s="57">
        <f>AVERAGE(results30s!$B$42:$B$51)</f>
        <v>0.70731351981351942</v>
      </c>
      <c r="I14" s="57">
        <f>AVERAGE(results30s!$C$42:$C$51)</f>
        <v>-1.419999999999997</v>
      </c>
      <c r="J14" s="57">
        <f>AVERAGE(results30s!$B$62:$B$71)</f>
        <v>0.71241258741258706</v>
      </c>
      <c r="K14" s="57">
        <f>AVERAGE(results30s!$C$62:$C$71)</f>
        <v>-1.359999999999999</v>
      </c>
      <c r="L14" s="55"/>
    </row>
    <row r="20" spans="1:18" x14ac:dyDescent="0.2">
      <c r="A20" s="61"/>
      <c r="B20" s="62"/>
      <c r="C20" s="58" t="s">
        <v>206</v>
      </c>
      <c r="D20" s="58"/>
      <c r="E20" s="58"/>
      <c r="F20" s="58"/>
      <c r="G20" s="58" t="s">
        <v>194</v>
      </c>
      <c r="H20" s="58"/>
      <c r="I20" s="58"/>
      <c r="J20" s="58"/>
      <c r="K20" s="58" t="s">
        <v>195</v>
      </c>
      <c r="L20" s="58"/>
      <c r="M20" s="58"/>
      <c r="N20" s="58"/>
      <c r="O20" s="58" t="s">
        <v>196</v>
      </c>
      <c r="P20" s="58"/>
      <c r="Q20" s="58"/>
      <c r="R20" s="58"/>
    </row>
    <row r="21" spans="1:18" x14ac:dyDescent="0.2">
      <c r="A21" s="58" t="s">
        <v>198</v>
      </c>
      <c r="B21" s="59" t="s">
        <v>193</v>
      </c>
      <c r="C21" s="58" t="s">
        <v>207</v>
      </c>
      <c r="D21" s="58"/>
      <c r="E21" s="58" t="s">
        <v>208</v>
      </c>
      <c r="F21" s="58"/>
      <c r="G21" s="58" t="s">
        <v>207</v>
      </c>
      <c r="H21" s="58"/>
      <c r="I21" s="58" t="s">
        <v>208</v>
      </c>
      <c r="J21" s="58"/>
      <c r="K21" s="58" t="s">
        <v>207</v>
      </c>
      <c r="L21" s="58"/>
      <c r="M21" s="58" t="s">
        <v>208</v>
      </c>
      <c r="N21" s="58"/>
      <c r="O21" s="58" t="s">
        <v>207</v>
      </c>
      <c r="P21" s="58"/>
      <c r="Q21" s="58" t="s">
        <v>208</v>
      </c>
      <c r="R21" s="58"/>
    </row>
    <row r="22" spans="1:18" x14ac:dyDescent="0.2">
      <c r="A22" s="58"/>
      <c r="B22" s="59"/>
      <c r="C22" s="59" t="s">
        <v>8</v>
      </c>
      <c r="D22" s="59" t="s">
        <v>0</v>
      </c>
      <c r="E22" s="59" t="s">
        <v>8</v>
      </c>
      <c r="F22" s="59" t="s">
        <v>0</v>
      </c>
      <c r="G22" s="59" t="s">
        <v>8</v>
      </c>
      <c r="H22" s="59" t="s">
        <v>0</v>
      </c>
      <c r="I22" s="59" t="s">
        <v>8</v>
      </c>
      <c r="J22" s="59" t="s">
        <v>0</v>
      </c>
      <c r="K22" s="59" t="s">
        <v>8</v>
      </c>
      <c r="L22" s="59" t="s">
        <v>0</v>
      </c>
      <c r="M22" s="59" t="s">
        <v>8</v>
      </c>
      <c r="N22" s="59" t="s">
        <v>0</v>
      </c>
      <c r="O22" s="59" t="s">
        <v>8</v>
      </c>
      <c r="P22" s="59" t="s">
        <v>0</v>
      </c>
      <c r="Q22" s="59" t="s">
        <v>8</v>
      </c>
      <c r="R22" s="59" t="s">
        <v>0</v>
      </c>
    </row>
    <row r="23" spans="1:18" x14ac:dyDescent="0.2">
      <c r="A23" s="58" t="s">
        <v>197</v>
      </c>
      <c r="B23" s="59" t="s">
        <v>203</v>
      </c>
      <c r="C23" s="63">
        <f>AVERAGE(results15s!$E$2:$E$11)</f>
        <v>1.4799999999999949</v>
      </c>
      <c r="D23" s="64">
        <f>AVERAGE(results15s!$D$2:$D$11)</f>
        <v>0</v>
      </c>
      <c r="E23" s="65">
        <f>AVERAGE(results15s!$E$12:$E$21)</f>
        <v>1.4199999999999973</v>
      </c>
      <c r="F23" s="65">
        <f>AVERAGE(results15s!$D$12:$D$21)</f>
        <v>0.1</v>
      </c>
      <c r="G23" s="63">
        <f>AVERAGE(results15s!$E$22:$E$31)</f>
        <v>2.839999999999999</v>
      </c>
      <c r="H23" s="64">
        <f>AVERAGE(results15s!$D$22:$D$31)</f>
        <v>0</v>
      </c>
      <c r="I23" s="65">
        <f>AVERAGE(results15s!$E$32:$E$41)</f>
        <v>2.819999999999999</v>
      </c>
      <c r="J23" s="65">
        <f>AVERAGE(results15s!$D$32:$D$41)</f>
        <v>0</v>
      </c>
      <c r="K23" s="63">
        <f>AVERAGE(results15s!$E$42:$E$51)</f>
        <v>1.399999999999999</v>
      </c>
      <c r="L23" s="64">
        <f>AVERAGE(results15s!$D$42:$D$51)</f>
        <v>0</v>
      </c>
      <c r="M23" s="65">
        <f>AVERAGE(results15s!$E$52:$E$61)</f>
        <v>1.4599999999999973</v>
      </c>
      <c r="N23" s="65">
        <f>AVERAGE(results15s!$D$52:$D$61)</f>
        <v>0</v>
      </c>
      <c r="O23" s="63">
        <f>AVERAGE(results15s!$E$62:$E$71)</f>
        <v>1.5199999999999949</v>
      </c>
      <c r="P23" s="64">
        <f>AVERAGE(results15s!$D$62:$D$71)</f>
        <v>0</v>
      </c>
      <c r="Q23" s="65">
        <f>AVERAGE(results15s!$E$72:$E$81)</f>
        <v>1.5199999999999951</v>
      </c>
      <c r="R23" s="65">
        <f>AVERAGE(results15s!$D$72:$D$81)</f>
        <v>0</v>
      </c>
    </row>
    <row r="24" spans="1:18" x14ac:dyDescent="0.2">
      <c r="A24" s="58"/>
      <c r="B24" s="59" t="s">
        <v>201</v>
      </c>
      <c r="C24" s="63">
        <f>MAX(results15s!$E$2:$E$11)</f>
        <v>1.7999999999999901</v>
      </c>
      <c r="D24" s="64">
        <f>MAX(results15s!$D$2:$D$11)</f>
        <v>0</v>
      </c>
      <c r="E24" s="65">
        <f>MAX(results15s!$E$12:$E$21)</f>
        <v>1.99999999999999</v>
      </c>
      <c r="F24" s="65">
        <f>MAX(results15s!$D$12:$D$21)</f>
        <v>1</v>
      </c>
      <c r="G24" s="63">
        <f>MAX(results15s!$E$22:$E$31)</f>
        <v>3.4</v>
      </c>
      <c r="H24" s="64">
        <f>MAX(results15s!$D$22:$D$31)</f>
        <v>0</v>
      </c>
      <c r="I24" s="65">
        <f>MAX(results15s!$E$32:$E$41)</f>
        <v>3.2</v>
      </c>
      <c r="J24" s="65">
        <f>MAX(results15s!$D$32:$D$41)</f>
        <v>0</v>
      </c>
      <c r="K24" s="63">
        <f>MAX(results15s!$E$42:$E$51)</f>
        <v>1.5999999999999901</v>
      </c>
      <c r="L24" s="64">
        <f>MAX(results15s!$D$42:$D$51)</f>
        <v>0</v>
      </c>
      <c r="M24" s="65">
        <f>MAX(results15s!$E$52:$E$61)</f>
        <v>1.5999999999999901</v>
      </c>
      <c r="N24" s="65">
        <f>MAX(results15s!$D$52:$D$61)</f>
        <v>0</v>
      </c>
      <c r="O24" s="63">
        <f>MAX(results15s!$E$62:$E$71)</f>
        <v>1.7999999999999901</v>
      </c>
      <c r="P24" s="64">
        <f>MAX(results15s!$D$62:$D$71)</f>
        <v>0</v>
      </c>
      <c r="Q24" s="65">
        <f>MAX(results15s!$E$72:$E$81)</f>
        <v>1.7999999999999901</v>
      </c>
      <c r="R24" s="65">
        <f>MAX(results15s!$D$72:$D$81)</f>
        <v>0</v>
      </c>
    </row>
    <row r="25" spans="1:18" x14ac:dyDescent="0.2">
      <c r="A25" s="58" t="s">
        <v>199</v>
      </c>
      <c r="B25" s="59" t="s">
        <v>203</v>
      </c>
      <c r="C25" s="63">
        <f>AVERAGE(results30s!$E$2:$E$11)</f>
        <v>1.6599999999999953</v>
      </c>
      <c r="D25" s="64">
        <f>AVERAGE(results30s!$D$2:$D$11)</f>
        <v>0</v>
      </c>
      <c r="E25" s="65">
        <f>AVERAGE(results30s!$E$12:$E$21)</f>
        <v>1.4799999999999942</v>
      </c>
      <c r="F25" s="65">
        <f>AVERAGE(results30s!$D$12:$D$21)</f>
        <v>0</v>
      </c>
      <c r="G25" s="63">
        <f>AVERAGE(results30s!$E$22:$E$31)</f>
        <v>1.7999999999999914</v>
      </c>
      <c r="H25" s="64">
        <f>AVERAGE(results30s!$D$22:$D$31)</f>
        <v>0</v>
      </c>
      <c r="I25" s="65">
        <f>AVERAGE(results30s!$E$32:$E$41)</f>
        <v>1.839999999999991</v>
      </c>
      <c r="J25" s="65">
        <f>AVERAGE(results30s!$D$32:$D$41)</f>
        <v>0</v>
      </c>
      <c r="K25" s="63">
        <f>AVERAGE(results30s!$E$42:$E$51)</f>
        <v>1.419999999999997</v>
      </c>
      <c r="L25" s="64">
        <f>AVERAGE(results30s!$D$42:$D$51)</f>
        <v>0</v>
      </c>
      <c r="M25" s="65">
        <f>AVERAGE(results30s!$E$52:$E$61)</f>
        <v>1.4199999999999959</v>
      </c>
      <c r="N25" s="65">
        <f>AVERAGE(results30s!$D$52:$D$61)</f>
        <v>0</v>
      </c>
      <c r="O25" s="63">
        <f>AVERAGE(results30s!$E$62:$E$71)</f>
        <v>1.359999999999999</v>
      </c>
      <c r="P25" s="64">
        <f>AVERAGE(results30s!$D$62:$D$71)</f>
        <v>0</v>
      </c>
      <c r="Q25" s="65">
        <f>AVERAGE(results30s!$E$72:$E$81)</f>
        <v>1.3199999999999998</v>
      </c>
      <c r="R25" s="65">
        <f>AVERAGE(results30s!$D$72:$D$81)</f>
        <v>0</v>
      </c>
    </row>
    <row r="26" spans="1:18" x14ac:dyDescent="0.2">
      <c r="A26" s="58"/>
      <c r="B26" s="59" t="s">
        <v>201</v>
      </c>
      <c r="C26" s="63">
        <f>MAX(results30s!$E$2:$E$11)</f>
        <v>2.4</v>
      </c>
      <c r="D26" s="64">
        <f>MAX(results30s!$D$2:$D$11)</f>
        <v>0</v>
      </c>
      <c r="E26" s="65">
        <f>MAX(results30s!$E$12:$E$21)</f>
        <v>1.7999999999999901</v>
      </c>
      <c r="F26" s="65">
        <f>MAX(results30s!$D$12:$D$21)</f>
        <v>0</v>
      </c>
      <c r="G26" s="63">
        <f>MAX(results30s!$E$22:$E$31)</f>
        <v>2.4</v>
      </c>
      <c r="H26" s="64">
        <f>MAX(results30s!$D$22:$D$31)</f>
        <v>0</v>
      </c>
      <c r="I26" s="65">
        <f>MAX(results30s!$E$32:$E$41)</f>
        <v>2.19999999999999</v>
      </c>
      <c r="J26" s="65">
        <f>MAX(results30s!$D$32:$D$41)</f>
        <v>0</v>
      </c>
      <c r="K26" s="63">
        <f>MAX(results30s!$E$42:$E$51)</f>
        <v>1.5999999999999901</v>
      </c>
      <c r="L26" s="64">
        <f>MAX(results30s!$D$42:$D$51)</f>
        <v>0</v>
      </c>
      <c r="M26" s="65">
        <f>MAX(results30s!$E$52:$E$61)</f>
        <v>1.5999999999999901</v>
      </c>
      <c r="N26" s="65">
        <f>MAX(results30s!$D$52:$D$61)</f>
        <v>0</v>
      </c>
      <c r="O26" s="63">
        <f>MAX(results30s!$E$62:$E$71)</f>
        <v>1.5999999999999901</v>
      </c>
      <c r="P26" s="64">
        <f>MAX(results30s!$D$62:$D$71)</f>
        <v>0</v>
      </c>
      <c r="Q26" s="65">
        <f>MAX(results30s!$E$72:$E$81)</f>
        <v>1.4</v>
      </c>
      <c r="R26" s="65">
        <f>MAX(results30s!$D$72:$D$81)</f>
        <v>0</v>
      </c>
    </row>
  </sheetData>
  <mergeCells count="23">
    <mergeCell ref="A23:A24"/>
    <mergeCell ref="A25:A26"/>
    <mergeCell ref="A21:A22"/>
    <mergeCell ref="A20:B20"/>
    <mergeCell ref="K20:N20"/>
    <mergeCell ref="K21:L21"/>
    <mergeCell ref="M21:N21"/>
    <mergeCell ref="O20:R20"/>
    <mergeCell ref="O21:P21"/>
    <mergeCell ref="Q21:R21"/>
    <mergeCell ref="B11:B14"/>
    <mergeCell ref="C21:D21"/>
    <mergeCell ref="E21:F21"/>
    <mergeCell ref="C20:F20"/>
    <mergeCell ref="G20:J20"/>
    <mergeCell ref="G21:H21"/>
    <mergeCell ref="I21:J21"/>
    <mergeCell ref="D5:E5"/>
    <mergeCell ref="F5:G5"/>
    <mergeCell ref="H5:I5"/>
    <mergeCell ref="J5:K5"/>
    <mergeCell ref="B7:B10"/>
    <mergeCell ref="B5:B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0401-813F-AC46-AF42-7F79FB42B3B9}">
  <dimension ref="A1:I97"/>
  <sheetViews>
    <sheetView workbookViewId="0">
      <selection activeCell="A12" sqref="A12"/>
    </sheetView>
  </sheetViews>
  <sheetFormatPr baseColWidth="10" defaultRowHeight="16" x14ac:dyDescent="0.2"/>
  <cols>
    <col min="1" max="1" width="20.83203125" bestFit="1" customWidth="1"/>
    <col min="2" max="2" width="12.1640625" bestFit="1" customWidth="1"/>
    <col min="3" max="3" width="14" bestFit="1" customWidth="1"/>
    <col min="4" max="4" width="13.83203125" bestFit="1" customWidth="1"/>
    <col min="5" max="5" width="16.33203125" bestFit="1" customWidth="1"/>
    <col min="6" max="6" width="62.83203125" customWidth="1"/>
  </cols>
  <sheetData>
    <row r="1" spans="1:9" s="1" customFormat="1" x14ac:dyDescent="0.2">
      <c r="A1" s="2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2" t="s">
        <v>20</v>
      </c>
    </row>
    <row r="2" spans="1:9" x14ac:dyDescent="0.2">
      <c r="A2" s="23" t="s">
        <v>21</v>
      </c>
      <c r="B2" s="24">
        <v>0.69230769230769196</v>
      </c>
      <c r="C2" s="25">
        <v>-1.5999999999999901</v>
      </c>
      <c r="D2" s="24">
        <v>0</v>
      </c>
      <c r="E2" s="26">
        <v>1.5999999999999901</v>
      </c>
      <c r="F2" s="23" t="s">
        <v>29</v>
      </c>
      <c r="H2" t="s">
        <v>108</v>
      </c>
      <c r="I2" s="20">
        <f>MIN(E2:E11)</f>
        <v>1.4</v>
      </c>
    </row>
    <row r="3" spans="1:9" x14ac:dyDescent="0.2">
      <c r="A3" s="23" t="s">
        <v>21</v>
      </c>
      <c r="B3" s="24">
        <v>0.67857142857142805</v>
      </c>
      <c r="C3" s="24">
        <v>-1.7999999999999901</v>
      </c>
      <c r="D3" s="24">
        <v>0</v>
      </c>
      <c r="E3" s="26">
        <v>1.7999999999999901</v>
      </c>
      <c r="F3" s="23" t="s">
        <v>30</v>
      </c>
      <c r="H3" t="s">
        <v>109</v>
      </c>
      <c r="I3" s="20">
        <f>AVERAGE(E2:E11)</f>
        <v>1.6599999999999953</v>
      </c>
    </row>
    <row r="4" spans="1:9" x14ac:dyDescent="0.2">
      <c r="A4" s="23" t="s">
        <v>21</v>
      </c>
      <c r="B4" s="24">
        <v>0.69230769230769196</v>
      </c>
      <c r="C4" s="25">
        <v>-1.5999999999999901</v>
      </c>
      <c r="D4" s="24">
        <v>0</v>
      </c>
      <c r="E4" s="26">
        <v>1.5999999999999901</v>
      </c>
      <c r="F4" s="23" t="s">
        <v>31</v>
      </c>
      <c r="H4" t="s">
        <v>110</v>
      </c>
      <c r="I4">
        <f>_xlfn.STDEV.P(E2:E11)</f>
        <v>0.29732137494636873</v>
      </c>
    </row>
    <row r="5" spans="1:9" x14ac:dyDescent="0.2">
      <c r="A5" s="23" t="s">
        <v>21</v>
      </c>
      <c r="B5" s="24">
        <v>0.70833333333333304</v>
      </c>
      <c r="C5" s="25">
        <v>-1.4</v>
      </c>
      <c r="D5" s="24">
        <v>0</v>
      </c>
      <c r="E5" s="26">
        <v>1.4</v>
      </c>
      <c r="F5" s="23" t="s">
        <v>32</v>
      </c>
    </row>
    <row r="6" spans="1:9" x14ac:dyDescent="0.2">
      <c r="A6" s="23" t="s">
        <v>21</v>
      </c>
      <c r="B6" s="24">
        <v>0.70833333333333304</v>
      </c>
      <c r="C6" s="25">
        <v>-1.4</v>
      </c>
      <c r="D6" s="24">
        <v>0</v>
      </c>
      <c r="E6" s="26">
        <v>1.4</v>
      </c>
      <c r="F6" s="23" t="s">
        <v>33</v>
      </c>
    </row>
    <row r="7" spans="1:9" x14ac:dyDescent="0.2">
      <c r="A7" s="23" t="s">
        <v>21</v>
      </c>
      <c r="B7" s="24">
        <v>0.67857142857142805</v>
      </c>
      <c r="C7" s="25">
        <v>-1.7999999999999901</v>
      </c>
      <c r="D7" s="24">
        <v>0</v>
      </c>
      <c r="E7" s="26">
        <v>1.7999999999999901</v>
      </c>
      <c r="F7" s="23" t="s">
        <v>34</v>
      </c>
    </row>
    <row r="8" spans="1:9" x14ac:dyDescent="0.2">
      <c r="A8" s="23" t="s">
        <v>21</v>
      </c>
      <c r="B8" s="24">
        <v>0.64705882352941102</v>
      </c>
      <c r="C8" s="24">
        <v>-2.4</v>
      </c>
      <c r="D8" s="24">
        <v>0</v>
      </c>
      <c r="E8" s="26">
        <v>2.4</v>
      </c>
      <c r="F8" s="23" t="s">
        <v>35</v>
      </c>
    </row>
    <row r="9" spans="1:9" x14ac:dyDescent="0.2">
      <c r="A9" s="23" t="s">
        <v>21</v>
      </c>
      <c r="B9" s="24">
        <v>0.70833333333333304</v>
      </c>
      <c r="C9" s="25">
        <v>-1.4</v>
      </c>
      <c r="D9" s="24">
        <v>0</v>
      </c>
      <c r="E9" s="26">
        <v>1.4</v>
      </c>
      <c r="F9" s="23" t="s">
        <v>36</v>
      </c>
    </row>
    <row r="10" spans="1:9" x14ac:dyDescent="0.2">
      <c r="A10" s="23" t="s">
        <v>21</v>
      </c>
      <c r="B10" s="24">
        <v>0.70833333333333304</v>
      </c>
      <c r="C10" s="25">
        <v>-1.4</v>
      </c>
      <c r="D10" s="24">
        <v>0</v>
      </c>
      <c r="E10" s="26">
        <v>1.4</v>
      </c>
      <c r="F10" s="23" t="s">
        <v>37</v>
      </c>
    </row>
    <row r="11" spans="1:9" x14ac:dyDescent="0.2">
      <c r="A11" s="23" t="s">
        <v>21</v>
      </c>
      <c r="B11" s="24">
        <v>0.67857142857142805</v>
      </c>
      <c r="C11" s="24">
        <v>-1.7999999999999901</v>
      </c>
      <c r="D11" s="24">
        <v>0</v>
      </c>
      <c r="E11" s="26">
        <v>1.7999999999999901</v>
      </c>
      <c r="F11" s="23" t="s">
        <v>38</v>
      </c>
    </row>
    <row r="12" spans="1:9" x14ac:dyDescent="0.2">
      <c r="A12" s="27" t="s">
        <v>22</v>
      </c>
      <c r="B12" s="28">
        <v>0.72727272727272696</v>
      </c>
      <c r="C12" s="29">
        <v>-1.2</v>
      </c>
      <c r="D12" s="28">
        <v>0</v>
      </c>
      <c r="E12" s="30">
        <v>1.2</v>
      </c>
      <c r="F12" s="27" t="s">
        <v>39</v>
      </c>
      <c r="H12" t="s">
        <v>108</v>
      </c>
      <c r="I12" s="20">
        <f>MIN(E12:E21)</f>
        <v>1.2</v>
      </c>
    </row>
    <row r="13" spans="1:9" x14ac:dyDescent="0.2">
      <c r="A13" s="27" t="s">
        <v>22</v>
      </c>
      <c r="B13" s="28">
        <v>0.67857142857142805</v>
      </c>
      <c r="C13" s="28">
        <v>-1.7999999999999901</v>
      </c>
      <c r="D13" s="28">
        <v>0</v>
      </c>
      <c r="E13" s="30">
        <v>1.7999999999999901</v>
      </c>
      <c r="F13" s="27" t="s">
        <v>40</v>
      </c>
      <c r="H13" t="s">
        <v>109</v>
      </c>
      <c r="I13" s="20">
        <f>AVERAGE(E12:E21)</f>
        <v>1.4799999999999942</v>
      </c>
    </row>
    <row r="14" spans="1:9" x14ac:dyDescent="0.2">
      <c r="A14" s="27" t="s">
        <v>22</v>
      </c>
      <c r="B14" s="28">
        <v>0.72727272727272696</v>
      </c>
      <c r="C14" s="28">
        <v>-1.2</v>
      </c>
      <c r="D14" s="28">
        <v>0</v>
      </c>
      <c r="E14" s="30">
        <v>1.2</v>
      </c>
      <c r="F14" s="27" t="s">
        <v>41</v>
      </c>
      <c r="H14" t="s">
        <v>110</v>
      </c>
      <c r="I14">
        <f>_xlfn.STDEV.P(E12:E21)</f>
        <v>0.20396078054370645</v>
      </c>
    </row>
    <row r="15" spans="1:9" x14ac:dyDescent="0.2">
      <c r="A15" s="27" t="s">
        <v>22</v>
      </c>
      <c r="B15" s="28">
        <v>0.69230769230769196</v>
      </c>
      <c r="C15" s="28">
        <v>-1.5999999999999901</v>
      </c>
      <c r="D15" s="28">
        <v>0</v>
      </c>
      <c r="E15" s="30">
        <v>1.5999999999999901</v>
      </c>
      <c r="F15" s="27" t="s">
        <v>42</v>
      </c>
    </row>
    <row r="16" spans="1:9" x14ac:dyDescent="0.2">
      <c r="A16" s="27" t="s">
        <v>22</v>
      </c>
      <c r="B16" s="28">
        <v>0.69230769230769196</v>
      </c>
      <c r="C16" s="29">
        <v>-1.5999999999999901</v>
      </c>
      <c r="D16" s="28">
        <v>0</v>
      </c>
      <c r="E16" s="30">
        <v>1.5999999999999901</v>
      </c>
      <c r="F16" s="27" t="s">
        <v>43</v>
      </c>
    </row>
    <row r="17" spans="1:9" x14ac:dyDescent="0.2">
      <c r="A17" s="27" t="s">
        <v>22</v>
      </c>
      <c r="B17" s="28">
        <v>0.69230769230769196</v>
      </c>
      <c r="C17" s="28">
        <v>-1.5999999999999901</v>
      </c>
      <c r="D17" s="28">
        <v>0</v>
      </c>
      <c r="E17" s="30">
        <v>1.5999999999999901</v>
      </c>
      <c r="F17" s="27" t="s">
        <v>44</v>
      </c>
    </row>
    <row r="18" spans="1:9" x14ac:dyDescent="0.2">
      <c r="A18" s="27" t="s">
        <v>22</v>
      </c>
      <c r="B18" s="28">
        <v>0.72727272727272696</v>
      </c>
      <c r="C18" s="28">
        <v>-1.2</v>
      </c>
      <c r="D18" s="28">
        <v>0</v>
      </c>
      <c r="E18" s="30">
        <v>1.2</v>
      </c>
      <c r="F18" s="27" t="s">
        <v>45</v>
      </c>
    </row>
    <row r="19" spans="1:9" x14ac:dyDescent="0.2">
      <c r="A19" s="27" t="s">
        <v>22</v>
      </c>
      <c r="B19" s="28">
        <v>0.69230769230769196</v>
      </c>
      <c r="C19" s="29">
        <v>-1.5999999999999901</v>
      </c>
      <c r="D19" s="28">
        <v>0</v>
      </c>
      <c r="E19" s="30">
        <v>1.5999999999999901</v>
      </c>
      <c r="F19" s="27" t="s">
        <v>46</v>
      </c>
    </row>
    <row r="20" spans="1:9" x14ac:dyDescent="0.2">
      <c r="A20" s="27" t="s">
        <v>22</v>
      </c>
      <c r="B20" s="28">
        <v>0.70833333333333304</v>
      </c>
      <c r="C20" s="28">
        <v>-1.4</v>
      </c>
      <c r="D20" s="28">
        <v>0</v>
      </c>
      <c r="E20" s="30">
        <v>1.4</v>
      </c>
      <c r="F20" s="27" t="s">
        <v>47</v>
      </c>
    </row>
    <row r="21" spans="1:9" x14ac:dyDescent="0.2">
      <c r="A21" s="27" t="s">
        <v>22</v>
      </c>
      <c r="B21" s="28">
        <v>0.69230769230769196</v>
      </c>
      <c r="C21" s="29">
        <v>-1.5999999999999901</v>
      </c>
      <c r="D21" s="28">
        <v>0</v>
      </c>
      <c r="E21" s="30">
        <v>1.5999999999999901</v>
      </c>
      <c r="F21" s="27" t="s">
        <v>48</v>
      </c>
    </row>
    <row r="22" spans="1:9" x14ac:dyDescent="0.2">
      <c r="A22" s="31" t="s">
        <v>23</v>
      </c>
      <c r="B22" s="32">
        <v>0.67857142857142805</v>
      </c>
      <c r="C22" s="32">
        <v>-1.7999999999999901</v>
      </c>
      <c r="D22" s="32">
        <v>0</v>
      </c>
      <c r="E22" s="33">
        <v>1.7999999999999901</v>
      </c>
      <c r="F22" s="31" t="s">
        <v>49</v>
      </c>
      <c r="H22" t="s">
        <v>108</v>
      </c>
      <c r="I22" s="20">
        <f>MIN(E22:E31)</f>
        <v>1.5999999999999901</v>
      </c>
    </row>
    <row r="23" spans="1:9" x14ac:dyDescent="0.2">
      <c r="A23" s="31" t="s">
        <v>23</v>
      </c>
      <c r="B23" s="32">
        <v>0.64705882352941102</v>
      </c>
      <c r="C23" s="32">
        <v>-2.4</v>
      </c>
      <c r="D23" s="32">
        <v>0</v>
      </c>
      <c r="E23" s="33">
        <v>2.4</v>
      </c>
      <c r="F23" s="31" t="s">
        <v>50</v>
      </c>
      <c r="H23" t="s">
        <v>109</v>
      </c>
      <c r="I23" s="20">
        <f>AVERAGE(E22:E31)</f>
        <v>1.7999999999999914</v>
      </c>
    </row>
    <row r="24" spans="1:9" x14ac:dyDescent="0.2">
      <c r="A24" s="31" t="s">
        <v>23</v>
      </c>
      <c r="B24" s="32">
        <v>0.69230769230769196</v>
      </c>
      <c r="C24" s="32">
        <v>-1.5999999999999901</v>
      </c>
      <c r="D24" s="32">
        <v>0</v>
      </c>
      <c r="E24" s="33">
        <v>1.5999999999999901</v>
      </c>
      <c r="F24" s="31" t="s">
        <v>51</v>
      </c>
      <c r="H24" t="s">
        <v>110</v>
      </c>
      <c r="I24">
        <f>_xlfn.STDEV.P(E22:E31)</f>
        <v>0.25298221281346878</v>
      </c>
    </row>
    <row r="25" spans="1:9" x14ac:dyDescent="0.2">
      <c r="A25" s="31" t="s">
        <v>23</v>
      </c>
      <c r="B25" s="32">
        <v>0.66666666666666596</v>
      </c>
      <c r="C25" s="34">
        <v>-1.99999999999999</v>
      </c>
      <c r="D25" s="32">
        <v>0</v>
      </c>
      <c r="E25" s="33">
        <v>1.99999999999999</v>
      </c>
      <c r="F25" s="31" t="s">
        <v>52</v>
      </c>
    </row>
    <row r="26" spans="1:9" x14ac:dyDescent="0.2">
      <c r="A26" s="31" t="s">
        <v>23</v>
      </c>
      <c r="B26" s="32">
        <v>0.69230769230769196</v>
      </c>
      <c r="C26" s="34">
        <v>-1.5999999999999901</v>
      </c>
      <c r="D26" s="32">
        <v>0</v>
      </c>
      <c r="E26" s="33">
        <v>1.5999999999999901</v>
      </c>
      <c r="F26" s="31" t="s">
        <v>53</v>
      </c>
    </row>
    <row r="27" spans="1:9" x14ac:dyDescent="0.2">
      <c r="A27" s="31" t="s">
        <v>23</v>
      </c>
      <c r="B27" s="32">
        <v>0.69230769230769196</v>
      </c>
      <c r="C27" s="32">
        <v>-1.5999999999999901</v>
      </c>
      <c r="D27" s="32">
        <v>0</v>
      </c>
      <c r="E27" s="33">
        <v>1.5999999999999901</v>
      </c>
      <c r="F27" s="31" t="s">
        <v>54</v>
      </c>
    </row>
    <row r="28" spans="1:9" x14ac:dyDescent="0.2">
      <c r="A28" s="31" t="s">
        <v>23</v>
      </c>
      <c r="B28" s="32">
        <v>0.67857142857142805</v>
      </c>
      <c r="C28" s="32">
        <v>-1.7999999999999901</v>
      </c>
      <c r="D28" s="32">
        <v>0</v>
      </c>
      <c r="E28" s="33">
        <v>1.7999999999999901</v>
      </c>
      <c r="F28" s="31" t="s">
        <v>55</v>
      </c>
    </row>
    <row r="29" spans="1:9" x14ac:dyDescent="0.2">
      <c r="A29" s="31" t="s">
        <v>23</v>
      </c>
      <c r="B29" s="32">
        <v>0.69230769230769196</v>
      </c>
      <c r="C29" s="32">
        <v>-1.5999999999999901</v>
      </c>
      <c r="D29" s="32">
        <v>0</v>
      </c>
      <c r="E29" s="33">
        <v>1.5999999999999901</v>
      </c>
      <c r="F29" s="31" t="s">
        <v>56</v>
      </c>
    </row>
    <row r="30" spans="1:9" x14ac:dyDescent="0.2">
      <c r="A30" s="31" t="s">
        <v>23</v>
      </c>
      <c r="B30" s="32">
        <v>0.69230769230769196</v>
      </c>
      <c r="C30" s="34">
        <v>-1.5999999999999901</v>
      </c>
      <c r="D30" s="32">
        <v>0</v>
      </c>
      <c r="E30" s="33">
        <v>1.5999999999999901</v>
      </c>
      <c r="F30" s="31" t="s">
        <v>57</v>
      </c>
    </row>
    <row r="31" spans="1:9" x14ac:dyDescent="0.2">
      <c r="A31" s="31" t="s">
        <v>23</v>
      </c>
      <c r="B31" s="32">
        <v>0.66666666666666596</v>
      </c>
      <c r="C31" s="34">
        <v>-1.99999999999999</v>
      </c>
      <c r="D31" s="32">
        <v>0</v>
      </c>
      <c r="E31" s="33">
        <v>1.99999999999999</v>
      </c>
      <c r="F31" s="31" t="s">
        <v>58</v>
      </c>
    </row>
    <row r="32" spans="1:9" x14ac:dyDescent="0.2">
      <c r="A32" s="35" t="s">
        <v>24</v>
      </c>
      <c r="B32" s="36">
        <v>0.67857142857142805</v>
      </c>
      <c r="C32" s="37">
        <v>-1.7999999999999901</v>
      </c>
      <c r="D32" s="36">
        <v>0</v>
      </c>
      <c r="E32" s="38">
        <v>1.7999999999999901</v>
      </c>
      <c r="F32" s="35" t="s">
        <v>59</v>
      </c>
      <c r="H32" t="s">
        <v>108</v>
      </c>
      <c r="I32" s="20">
        <f>MIN(E32:E41)</f>
        <v>1.4</v>
      </c>
    </row>
    <row r="33" spans="1:9" x14ac:dyDescent="0.2">
      <c r="A33" s="35" t="s">
        <v>24</v>
      </c>
      <c r="B33" s="36">
        <v>0.67857142857142805</v>
      </c>
      <c r="C33" s="37">
        <v>-1.7999999999999901</v>
      </c>
      <c r="D33" s="36">
        <v>0</v>
      </c>
      <c r="E33" s="38">
        <v>1.7999999999999901</v>
      </c>
      <c r="F33" s="35" t="s">
        <v>60</v>
      </c>
      <c r="H33" t="s">
        <v>109</v>
      </c>
      <c r="I33" s="20">
        <f>AVERAGE(E32:E41)</f>
        <v>1.839999999999991</v>
      </c>
    </row>
    <row r="34" spans="1:9" x14ac:dyDescent="0.2">
      <c r="A34" s="35" t="s">
        <v>24</v>
      </c>
      <c r="B34" s="36">
        <v>0.66666666666666596</v>
      </c>
      <c r="C34" s="37">
        <v>-1.99999999999999</v>
      </c>
      <c r="D34" s="36">
        <v>0</v>
      </c>
      <c r="E34" s="38">
        <v>1.99999999999999</v>
      </c>
      <c r="F34" s="35" t="s">
        <v>61</v>
      </c>
      <c r="H34" t="s">
        <v>110</v>
      </c>
      <c r="I34">
        <f>_xlfn.STDEV.P(E32:E41)</f>
        <v>0.19595917942265217</v>
      </c>
    </row>
    <row r="35" spans="1:9" x14ac:dyDescent="0.2">
      <c r="A35" s="35" t="s">
        <v>24</v>
      </c>
      <c r="B35" s="36">
        <v>0.67857142857142805</v>
      </c>
      <c r="C35" s="37">
        <v>-1.7999999999999901</v>
      </c>
      <c r="D35" s="36">
        <v>0</v>
      </c>
      <c r="E35" s="38">
        <v>1.7999999999999901</v>
      </c>
      <c r="F35" s="35" t="s">
        <v>62</v>
      </c>
    </row>
    <row r="36" spans="1:9" x14ac:dyDescent="0.2">
      <c r="A36" s="35" t="s">
        <v>24</v>
      </c>
      <c r="B36" s="36">
        <v>0.67857142857142805</v>
      </c>
      <c r="C36" s="37">
        <v>-1.7999999999999901</v>
      </c>
      <c r="D36" s="36">
        <v>0</v>
      </c>
      <c r="E36" s="38">
        <v>1.7999999999999901</v>
      </c>
      <c r="F36" s="35" t="s">
        <v>63</v>
      </c>
    </row>
    <row r="37" spans="1:9" x14ac:dyDescent="0.2">
      <c r="A37" s="35" t="s">
        <v>24</v>
      </c>
      <c r="B37" s="36">
        <v>0.67857142857142805</v>
      </c>
      <c r="C37" s="37">
        <v>-1.7999999999999901</v>
      </c>
      <c r="D37" s="36">
        <v>0</v>
      </c>
      <c r="E37" s="38">
        <v>1.7999999999999901</v>
      </c>
      <c r="F37" s="35" t="s">
        <v>64</v>
      </c>
    </row>
    <row r="38" spans="1:9" x14ac:dyDescent="0.2">
      <c r="A38" s="35" t="s">
        <v>24</v>
      </c>
      <c r="B38" s="36">
        <v>0.65625</v>
      </c>
      <c r="C38" s="37">
        <v>-2.19999999999999</v>
      </c>
      <c r="D38" s="36">
        <v>0</v>
      </c>
      <c r="E38" s="38">
        <v>2.19999999999999</v>
      </c>
      <c r="F38" s="35" t="s">
        <v>65</v>
      </c>
    </row>
    <row r="39" spans="1:9" x14ac:dyDescent="0.2">
      <c r="A39" s="35" t="s">
        <v>24</v>
      </c>
      <c r="B39" s="36">
        <v>0.66666666666666596</v>
      </c>
      <c r="C39" s="37">
        <v>-1.99999999999999</v>
      </c>
      <c r="D39" s="36">
        <v>0</v>
      </c>
      <c r="E39" s="38">
        <v>1.99999999999999</v>
      </c>
      <c r="F39" s="35" t="s">
        <v>66</v>
      </c>
    </row>
    <row r="40" spans="1:9" x14ac:dyDescent="0.2">
      <c r="A40" s="35" t="s">
        <v>24</v>
      </c>
      <c r="B40" s="36">
        <v>0.70833333333333304</v>
      </c>
      <c r="C40" s="37">
        <v>-1.4</v>
      </c>
      <c r="D40" s="36">
        <v>0</v>
      </c>
      <c r="E40" s="38">
        <v>1.4</v>
      </c>
      <c r="F40" s="35" t="s">
        <v>67</v>
      </c>
    </row>
    <row r="41" spans="1:9" x14ac:dyDescent="0.2">
      <c r="A41" s="35" t="s">
        <v>24</v>
      </c>
      <c r="B41" s="36">
        <v>0.67857142857142805</v>
      </c>
      <c r="C41" s="37">
        <v>-1.7999999999999901</v>
      </c>
      <c r="D41" s="36">
        <v>0</v>
      </c>
      <c r="E41" s="38">
        <v>1.7999999999999901</v>
      </c>
      <c r="F41" s="35" t="s">
        <v>68</v>
      </c>
    </row>
    <row r="42" spans="1:9" x14ac:dyDescent="0.2">
      <c r="A42" s="39" t="s">
        <v>25</v>
      </c>
      <c r="B42" s="40">
        <v>0.70833333333333304</v>
      </c>
      <c r="C42" s="41">
        <v>-1.4</v>
      </c>
      <c r="D42" s="40">
        <v>0</v>
      </c>
      <c r="E42" s="42">
        <v>1.4</v>
      </c>
      <c r="F42" s="39" t="s">
        <v>69</v>
      </c>
      <c r="H42" t="s">
        <v>108</v>
      </c>
      <c r="I42" s="20">
        <f>MIN(E42:E51)</f>
        <v>1.2</v>
      </c>
    </row>
    <row r="43" spans="1:9" x14ac:dyDescent="0.2">
      <c r="A43" s="39" t="s">
        <v>25</v>
      </c>
      <c r="B43" s="40">
        <v>0.72727272727272696</v>
      </c>
      <c r="C43" s="41">
        <v>-1.2</v>
      </c>
      <c r="D43" s="40">
        <v>0</v>
      </c>
      <c r="E43" s="42">
        <v>1.2</v>
      </c>
      <c r="F43" s="39" t="s">
        <v>70</v>
      </c>
      <c r="H43" t="s">
        <v>109</v>
      </c>
      <c r="I43" s="20">
        <f>AVERAGE(E42:E51)</f>
        <v>1.419999999999997</v>
      </c>
    </row>
    <row r="44" spans="1:9" x14ac:dyDescent="0.2">
      <c r="A44" s="39" t="s">
        <v>25</v>
      </c>
      <c r="B44" s="40">
        <v>0.70833333333333304</v>
      </c>
      <c r="C44" s="41">
        <v>-1.4</v>
      </c>
      <c r="D44" s="40">
        <v>0</v>
      </c>
      <c r="E44" s="42">
        <v>1.4</v>
      </c>
      <c r="F44" s="39" t="s">
        <v>71</v>
      </c>
      <c r="H44" t="s">
        <v>110</v>
      </c>
      <c r="I44">
        <f>_xlfn.STDEV.P(E42:E51)</f>
        <v>0.13999999999999618</v>
      </c>
    </row>
    <row r="45" spans="1:9" x14ac:dyDescent="0.2">
      <c r="A45" s="39" t="s">
        <v>25</v>
      </c>
      <c r="B45" s="40">
        <v>0.70833333333333304</v>
      </c>
      <c r="C45" s="41">
        <v>-1.4</v>
      </c>
      <c r="D45" s="40">
        <v>0</v>
      </c>
      <c r="E45" s="42">
        <v>1.4</v>
      </c>
      <c r="F45" s="39" t="s">
        <v>72</v>
      </c>
    </row>
    <row r="46" spans="1:9" x14ac:dyDescent="0.2">
      <c r="A46" s="39" t="s">
        <v>25</v>
      </c>
      <c r="B46" s="40">
        <v>0.69230769230769196</v>
      </c>
      <c r="C46" s="41">
        <v>-1.5999999999999901</v>
      </c>
      <c r="D46" s="40">
        <v>0</v>
      </c>
      <c r="E46" s="42">
        <v>1.5999999999999901</v>
      </c>
      <c r="F46" s="39" t="s">
        <v>73</v>
      </c>
    </row>
    <row r="47" spans="1:9" x14ac:dyDescent="0.2">
      <c r="A47" s="39" t="s">
        <v>25</v>
      </c>
      <c r="B47" s="40">
        <v>0.69230769230769196</v>
      </c>
      <c r="C47" s="41">
        <v>-1.5999999999999901</v>
      </c>
      <c r="D47" s="40">
        <v>0</v>
      </c>
      <c r="E47" s="42">
        <v>1.5999999999999901</v>
      </c>
      <c r="F47" s="39" t="s">
        <v>74</v>
      </c>
    </row>
    <row r="48" spans="1:9" x14ac:dyDescent="0.2">
      <c r="A48" s="39" t="s">
        <v>25</v>
      </c>
      <c r="B48" s="40">
        <v>0.69230769230769196</v>
      </c>
      <c r="C48" s="41">
        <v>-1.5999999999999901</v>
      </c>
      <c r="D48" s="40">
        <v>0</v>
      </c>
      <c r="E48" s="42">
        <v>1.5999999999999901</v>
      </c>
      <c r="F48" s="39" t="s">
        <v>75</v>
      </c>
    </row>
    <row r="49" spans="1:9" x14ac:dyDescent="0.2">
      <c r="A49" s="39" t="s">
        <v>25</v>
      </c>
      <c r="B49" s="40">
        <v>0.70833333333333304</v>
      </c>
      <c r="C49" s="41">
        <v>-1.4</v>
      </c>
      <c r="D49" s="40">
        <v>0</v>
      </c>
      <c r="E49" s="42">
        <v>1.4</v>
      </c>
      <c r="F49" s="39" t="s">
        <v>76</v>
      </c>
    </row>
    <row r="50" spans="1:9" x14ac:dyDescent="0.2">
      <c r="A50" s="39" t="s">
        <v>25</v>
      </c>
      <c r="B50" s="40">
        <v>0.72727272727272696</v>
      </c>
      <c r="C50" s="41">
        <v>-1.2</v>
      </c>
      <c r="D50" s="40">
        <v>0</v>
      </c>
      <c r="E50" s="42">
        <v>1.2</v>
      </c>
      <c r="F50" s="39" t="s">
        <v>77</v>
      </c>
    </row>
    <row r="51" spans="1:9" x14ac:dyDescent="0.2">
      <c r="A51" s="39" t="s">
        <v>25</v>
      </c>
      <c r="B51" s="40">
        <v>0.70833333333333304</v>
      </c>
      <c r="C51" s="41">
        <v>-1.4</v>
      </c>
      <c r="D51" s="40">
        <v>0</v>
      </c>
      <c r="E51" s="42">
        <v>1.4</v>
      </c>
      <c r="F51" s="39" t="s">
        <v>78</v>
      </c>
    </row>
    <row r="52" spans="1:9" x14ac:dyDescent="0.2">
      <c r="A52" s="43" t="s">
        <v>26</v>
      </c>
      <c r="B52" s="44">
        <v>0.70833333333333304</v>
      </c>
      <c r="C52" s="45">
        <v>-1.4</v>
      </c>
      <c r="D52" s="44">
        <v>0</v>
      </c>
      <c r="E52" s="46">
        <v>1.4</v>
      </c>
      <c r="F52" s="43" t="s">
        <v>79</v>
      </c>
      <c r="H52" t="s">
        <v>108</v>
      </c>
      <c r="I52" s="20">
        <f>MIN(E52:E61)</f>
        <v>1.2</v>
      </c>
    </row>
    <row r="53" spans="1:9" x14ac:dyDescent="0.2">
      <c r="A53" s="43" t="s">
        <v>26</v>
      </c>
      <c r="B53" s="44">
        <v>0.72727272727272696</v>
      </c>
      <c r="C53" s="45">
        <v>-1.2</v>
      </c>
      <c r="D53" s="44">
        <v>0</v>
      </c>
      <c r="E53" s="46">
        <v>1.2</v>
      </c>
      <c r="F53" s="43" t="s">
        <v>80</v>
      </c>
      <c r="H53" t="s">
        <v>109</v>
      </c>
      <c r="I53" s="20">
        <f>AVERAGE(E52:E61)</f>
        <v>1.4199999999999959</v>
      </c>
    </row>
    <row r="54" spans="1:9" x14ac:dyDescent="0.2">
      <c r="A54" s="43" t="s">
        <v>26</v>
      </c>
      <c r="B54" s="44">
        <v>0.72727272727272696</v>
      </c>
      <c r="C54" s="45">
        <v>-1.2</v>
      </c>
      <c r="D54" s="44">
        <v>0</v>
      </c>
      <c r="E54" s="46">
        <v>1.2</v>
      </c>
      <c r="F54" s="43" t="s">
        <v>81</v>
      </c>
      <c r="H54" t="s">
        <v>110</v>
      </c>
      <c r="I54">
        <f>_xlfn.STDEV.P(E52:E61)</f>
        <v>0.16613247725835695</v>
      </c>
    </row>
    <row r="55" spans="1:9" x14ac:dyDescent="0.2">
      <c r="A55" s="43" t="s">
        <v>26</v>
      </c>
      <c r="B55" s="44">
        <v>0.70833333333333304</v>
      </c>
      <c r="C55" s="45">
        <v>-1.4</v>
      </c>
      <c r="D55" s="44">
        <v>0</v>
      </c>
      <c r="E55" s="46">
        <v>1.4</v>
      </c>
      <c r="F55" s="43" t="s">
        <v>82</v>
      </c>
    </row>
    <row r="56" spans="1:9" x14ac:dyDescent="0.2">
      <c r="A56" s="43" t="s">
        <v>26</v>
      </c>
      <c r="B56" s="44">
        <v>0.69230769230769196</v>
      </c>
      <c r="C56" s="45">
        <v>-1.5999999999999901</v>
      </c>
      <c r="D56" s="44">
        <v>0</v>
      </c>
      <c r="E56" s="46">
        <v>1.5999999999999901</v>
      </c>
      <c r="F56" s="43" t="s">
        <v>83</v>
      </c>
    </row>
    <row r="57" spans="1:9" x14ac:dyDescent="0.2">
      <c r="A57" s="43" t="s">
        <v>26</v>
      </c>
      <c r="B57" s="44">
        <v>0.69230769230769196</v>
      </c>
      <c r="C57" s="45">
        <v>-1.5999999999999901</v>
      </c>
      <c r="D57" s="44">
        <v>0</v>
      </c>
      <c r="E57" s="46">
        <v>1.5999999999999901</v>
      </c>
      <c r="F57" s="43" t="s">
        <v>84</v>
      </c>
    </row>
    <row r="58" spans="1:9" x14ac:dyDescent="0.2">
      <c r="A58" s="43" t="s">
        <v>26</v>
      </c>
      <c r="B58" s="44">
        <v>0.69230769230769196</v>
      </c>
      <c r="C58" s="45">
        <v>-1.5999999999999901</v>
      </c>
      <c r="D58" s="44">
        <v>0</v>
      </c>
      <c r="E58" s="46">
        <v>1.5999999999999901</v>
      </c>
      <c r="F58" s="43" t="s">
        <v>85</v>
      </c>
    </row>
    <row r="59" spans="1:9" x14ac:dyDescent="0.2">
      <c r="A59" s="43" t="s">
        <v>26</v>
      </c>
      <c r="B59" s="44">
        <v>0.70833333333333304</v>
      </c>
      <c r="C59" s="45">
        <v>-1.4</v>
      </c>
      <c r="D59" s="44">
        <v>0</v>
      </c>
      <c r="E59" s="46">
        <v>1.4</v>
      </c>
      <c r="F59" s="43" t="s">
        <v>86</v>
      </c>
    </row>
    <row r="60" spans="1:9" x14ac:dyDescent="0.2">
      <c r="A60" s="43" t="s">
        <v>26</v>
      </c>
      <c r="B60" s="44">
        <v>0.69230769230769196</v>
      </c>
      <c r="C60" s="45">
        <v>-1.5999999999999901</v>
      </c>
      <c r="D60" s="44">
        <v>0</v>
      </c>
      <c r="E60" s="46">
        <v>1.5999999999999901</v>
      </c>
      <c r="F60" s="43" t="s">
        <v>87</v>
      </c>
    </row>
    <row r="61" spans="1:9" x14ac:dyDescent="0.2">
      <c r="A61" s="43" t="s">
        <v>26</v>
      </c>
      <c r="B61" s="44">
        <v>0.72727272727272696</v>
      </c>
      <c r="C61" s="45">
        <v>-1.2</v>
      </c>
      <c r="D61" s="44">
        <v>0</v>
      </c>
      <c r="E61" s="46">
        <v>1.2</v>
      </c>
      <c r="F61" s="43" t="s">
        <v>88</v>
      </c>
    </row>
    <row r="62" spans="1:9" x14ac:dyDescent="0.2">
      <c r="A62" s="47" t="s">
        <v>27</v>
      </c>
      <c r="B62" s="48">
        <v>0.70833333333333304</v>
      </c>
      <c r="C62" s="49">
        <v>-1.4</v>
      </c>
      <c r="D62" s="48">
        <v>0</v>
      </c>
      <c r="E62" s="50">
        <v>1.4</v>
      </c>
      <c r="F62" s="47" t="s">
        <v>89</v>
      </c>
      <c r="H62" t="s">
        <v>108</v>
      </c>
      <c r="I62" s="20">
        <f>MIN(E62:E71)</f>
        <v>1.2</v>
      </c>
    </row>
    <row r="63" spans="1:9" x14ac:dyDescent="0.2">
      <c r="A63" s="47" t="s">
        <v>27</v>
      </c>
      <c r="B63" s="48">
        <v>0.70833333333333304</v>
      </c>
      <c r="C63" s="49">
        <v>-1.4</v>
      </c>
      <c r="D63" s="48">
        <v>0</v>
      </c>
      <c r="E63" s="50">
        <v>1.4</v>
      </c>
      <c r="F63" s="47" t="s">
        <v>90</v>
      </c>
      <c r="H63" t="s">
        <v>109</v>
      </c>
      <c r="I63" s="20">
        <f>AVERAGE(E62:E71)</f>
        <v>1.359999999999999</v>
      </c>
    </row>
    <row r="64" spans="1:9" x14ac:dyDescent="0.2">
      <c r="A64" s="47" t="s">
        <v>27</v>
      </c>
      <c r="B64" s="48">
        <v>0.72727272727272696</v>
      </c>
      <c r="C64" s="49">
        <v>-1.2</v>
      </c>
      <c r="D64" s="48">
        <v>0</v>
      </c>
      <c r="E64" s="50">
        <v>1.2</v>
      </c>
      <c r="F64" s="47" t="s">
        <v>91</v>
      </c>
      <c r="H64" t="s">
        <v>110</v>
      </c>
      <c r="I64">
        <f>_xlfn.STDEV.P(E62:E71)</f>
        <v>0.11999999999999801</v>
      </c>
    </row>
    <row r="65" spans="1:9" x14ac:dyDescent="0.2">
      <c r="A65" s="47" t="s">
        <v>27</v>
      </c>
      <c r="B65" s="48">
        <v>0.70833333333333304</v>
      </c>
      <c r="C65" s="49">
        <v>-1.4</v>
      </c>
      <c r="D65" s="48">
        <v>0</v>
      </c>
      <c r="E65" s="50">
        <v>1.4</v>
      </c>
      <c r="F65" s="47" t="s">
        <v>92</v>
      </c>
    </row>
    <row r="66" spans="1:9" x14ac:dyDescent="0.2">
      <c r="A66" s="47" t="s">
        <v>27</v>
      </c>
      <c r="B66" s="48">
        <v>0.70833333333333304</v>
      </c>
      <c r="C66" s="48">
        <v>-1.4</v>
      </c>
      <c r="D66" s="48">
        <v>0</v>
      </c>
      <c r="E66" s="50">
        <v>1.4</v>
      </c>
      <c r="F66" s="47" t="s">
        <v>93</v>
      </c>
    </row>
    <row r="67" spans="1:9" x14ac:dyDescent="0.2">
      <c r="A67" s="47" t="s">
        <v>27</v>
      </c>
      <c r="B67" s="48">
        <v>0.70833333333333304</v>
      </c>
      <c r="C67" s="49">
        <v>-1.4</v>
      </c>
      <c r="D67" s="48">
        <v>0</v>
      </c>
      <c r="E67" s="50">
        <v>1.4</v>
      </c>
      <c r="F67" s="47" t="s">
        <v>94</v>
      </c>
    </row>
    <row r="68" spans="1:9" x14ac:dyDescent="0.2">
      <c r="A68" s="47" t="s">
        <v>27</v>
      </c>
      <c r="B68" s="48">
        <v>0.72727272727272696</v>
      </c>
      <c r="C68" s="49">
        <v>-1.2</v>
      </c>
      <c r="D68" s="48">
        <v>0</v>
      </c>
      <c r="E68" s="50">
        <v>1.2</v>
      </c>
      <c r="F68" s="47" t="s">
        <v>95</v>
      </c>
    </row>
    <row r="69" spans="1:9" x14ac:dyDescent="0.2">
      <c r="A69" s="47" t="s">
        <v>27</v>
      </c>
      <c r="B69" s="48">
        <v>0.72727272727272696</v>
      </c>
      <c r="C69" s="48">
        <v>-1.2</v>
      </c>
      <c r="D69" s="48">
        <v>0</v>
      </c>
      <c r="E69" s="50">
        <v>1.2</v>
      </c>
      <c r="F69" s="47" t="s">
        <v>96</v>
      </c>
    </row>
    <row r="70" spans="1:9" x14ac:dyDescent="0.2">
      <c r="A70" s="47" t="s">
        <v>27</v>
      </c>
      <c r="B70" s="48">
        <v>0.70833333333333304</v>
      </c>
      <c r="C70" s="49">
        <v>-1.4</v>
      </c>
      <c r="D70" s="48">
        <v>0</v>
      </c>
      <c r="E70" s="50">
        <v>1.4</v>
      </c>
      <c r="F70" s="47" t="s">
        <v>97</v>
      </c>
    </row>
    <row r="71" spans="1:9" ht="17" thickBot="1" x14ac:dyDescent="0.25">
      <c r="A71" s="47" t="s">
        <v>27</v>
      </c>
      <c r="B71" s="48">
        <v>0.69230769230769196</v>
      </c>
      <c r="C71" s="49">
        <v>-1.5999999999999901</v>
      </c>
      <c r="D71" s="48">
        <v>0</v>
      </c>
      <c r="E71" s="50">
        <v>1.5999999999999901</v>
      </c>
      <c r="F71" s="47" t="s">
        <v>98</v>
      </c>
    </row>
    <row r="72" spans="1:9" x14ac:dyDescent="0.2">
      <c r="A72" s="35" t="s">
        <v>28</v>
      </c>
      <c r="B72" s="36">
        <v>0.72727272727272696</v>
      </c>
      <c r="C72" s="37">
        <v>-1.2</v>
      </c>
      <c r="D72" s="36">
        <v>0</v>
      </c>
      <c r="E72" s="38">
        <v>1.2</v>
      </c>
      <c r="F72" s="35" t="s">
        <v>99</v>
      </c>
      <c r="H72" s="2" t="s">
        <v>108</v>
      </c>
      <c r="I72" s="51">
        <f>MIN(E72:E81)</f>
        <v>1.2</v>
      </c>
    </row>
    <row r="73" spans="1:9" x14ac:dyDescent="0.2">
      <c r="A73" s="35" t="s">
        <v>28</v>
      </c>
      <c r="B73" s="36">
        <v>0.70833333333333304</v>
      </c>
      <c r="C73" s="36">
        <v>-1.4</v>
      </c>
      <c r="D73" s="36">
        <v>0</v>
      </c>
      <c r="E73" s="38">
        <v>1.4</v>
      </c>
      <c r="F73" s="35" t="s">
        <v>100</v>
      </c>
      <c r="H73" s="52" t="s">
        <v>109</v>
      </c>
      <c r="I73" s="53">
        <f>AVERAGE(E72:E81)</f>
        <v>1.3199999999999998</v>
      </c>
    </row>
    <row r="74" spans="1:9" ht="17" thickBot="1" x14ac:dyDescent="0.25">
      <c r="A74" s="35" t="s">
        <v>28</v>
      </c>
      <c r="B74" s="36">
        <v>0.70833333333333304</v>
      </c>
      <c r="C74" s="37">
        <v>-1.4</v>
      </c>
      <c r="D74" s="36">
        <v>0</v>
      </c>
      <c r="E74" s="38">
        <v>1.4</v>
      </c>
      <c r="F74" s="35" t="s">
        <v>101</v>
      </c>
      <c r="H74" s="5" t="s">
        <v>110</v>
      </c>
      <c r="I74" s="7">
        <f>_xlfn.STDEV.P(E72:E81)</f>
        <v>9.79795897113271E-2</v>
      </c>
    </row>
    <row r="75" spans="1:9" x14ac:dyDescent="0.2">
      <c r="A75" s="35" t="s">
        <v>28</v>
      </c>
      <c r="B75" s="36">
        <v>0.70833333333333304</v>
      </c>
      <c r="C75" s="36">
        <v>-1.4</v>
      </c>
      <c r="D75" s="36">
        <v>0</v>
      </c>
      <c r="E75" s="38">
        <v>1.4</v>
      </c>
      <c r="F75" s="35" t="s">
        <v>102</v>
      </c>
    </row>
    <row r="76" spans="1:9" x14ac:dyDescent="0.2">
      <c r="A76" s="35" t="s">
        <v>28</v>
      </c>
      <c r="B76" s="36">
        <v>0.70833333333333304</v>
      </c>
      <c r="C76" s="37">
        <v>-1.4</v>
      </c>
      <c r="D76" s="36">
        <v>0</v>
      </c>
      <c r="E76" s="38">
        <v>1.4</v>
      </c>
      <c r="F76" s="35" t="s">
        <v>103</v>
      </c>
    </row>
    <row r="77" spans="1:9" x14ac:dyDescent="0.2">
      <c r="A77" s="35" t="s">
        <v>28</v>
      </c>
      <c r="B77" s="36">
        <v>0.72727272727272696</v>
      </c>
      <c r="C77" s="37">
        <v>-1.2</v>
      </c>
      <c r="D77" s="36">
        <v>0</v>
      </c>
      <c r="E77" s="38">
        <v>1.2</v>
      </c>
      <c r="F77" s="35" t="s">
        <v>104</v>
      </c>
    </row>
    <row r="78" spans="1:9" x14ac:dyDescent="0.2">
      <c r="A78" s="35" t="s">
        <v>28</v>
      </c>
      <c r="B78" s="36">
        <v>0.72727272727272696</v>
      </c>
      <c r="C78" s="37">
        <v>-1.2</v>
      </c>
      <c r="D78" s="36">
        <v>0</v>
      </c>
      <c r="E78" s="38">
        <v>1.2</v>
      </c>
      <c r="F78" s="35" t="s">
        <v>96</v>
      </c>
    </row>
    <row r="79" spans="1:9" x14ac:dyDescent="0.2">
      <c r="A79" s="35" t="s">
        <v>28</v>
      </c>
      <c r="B79" s="36">
        <v>0.72727272727272696</v>
      </c>
      <c r="C79" s="37">
        <v>-1.2</v>
      </c>
      <c r="D79" s="36">
        <v>0</v>
      </c>
      <c r="E79" s="38">
        <v>1.2</v>
      </c>
      <c r="F79" s="35" t="s">
        <v>105</v>
      </c>
    </row>
    <row r="80" spans="1:9" x14ac:dyDescent="0.2">
      <c r="A80" s="35" t="s">
        <v>28</v>
      </c>
      <c r="B80" s="36">
        <v>0.70833333333333304</v>
      </c>
      <c r="C80" s="37">
        <v>-1.4</v>
      </c>
      <c r="D80" s="36">
        <v>0</v>
      </c>
      <c r="E80" s="38">
        <v>1.4</v>
      </c>
      <c r="F80" s="35" t="s">
        <v>106</v>
      </c>
    </row>
    <row r="81" spans="1:6" x14ac:dyDescent="0.2">
      <c r="A81" s="35" t="s">
        <v>28</v>
      </c>
      <c r="B81" s="36">
        <v>0.70833333333333304</v>
      </c>
      <c r="C81" s="36">
        <v>-1.4</v>
      </c>
      <c r="D81" s="36">
        <v>0</v>
      </c>
      <c r="E81" s="38">
        <v>1.4</v>
      </c>
      <c r="F81" s="35" t="s">
        <v>107</v>
      </c>
    </row>
    <row r="82" spans="1:6" x14ac:dyDescent="0.2">
      <c r="A82" s="21"/>
      <c r="C82" s="19"/>
      <c r="E82" s="20"/>
      <c r="F82" s="21"/>
    </row>
    <row r="83" spans="1:6" x14ac:dyDescent="0.2">
      <c r="A83" s="21"/>
      <c r="E83" s="20"/>
      <c r="F83" s="21"/>
    </row>
    <row r="84" spans="1:6" x14ac:dyDescent="0.2">
      <c r="A84" s="21"/>
      <c r="C84" s="19"/>
      <c r="E84" s="20"/>
      <c r="F84" s="21"/>
    </row>
    <row r="85" spans="1:6" x14ac:dyDescent="0.2">
      <c r="A85" s="21"/>
      <c r="C85" s="19"/>
      <c r="E85" s="20"/>
      <c r="F85" s="21"/>
    </row>
    <row r="86" spans="1:6" x14ac:dyDescent="0.2">
      <c r="A86" s="21"/>
      <c r="C86" s="19"/>
      <c r="E86" s="20"/>
      <c r="F86" s="21"/>
    </row>
    <row r="87" spans="1:6" x14ac:dyDescent="0.2">
      <c r="A87" s="21"/>
      <c r="E87" s="20"/>
      <c r="F87" s="21"/>
    </row>
    <row r="88" spans="1:6" x14ac:dyDescent="0.2">
      <c r="A88" s="21"/>
      <c r="C88" s="19"/>
      <c r="E88" s="20"/>
      <c r="F88" s="21"/>
    </row>
    <row r="89" spans="1:6" x14ac:dyDescent="0.2">
      <c r="A89" s="21"/>
      <c r="C89" s="19"/>
      <c r="E89" s="20"/>
      <c r="F89" s="21"/>
    </row>
    <row r="90" spans="1:6" x14ac:dyDescent="0.2">
      <c r="A90" s="21"/>
      <c r="C90" s="19"/>
      <c r="E90" s="20"/>
      <c r="F90" s="21"/>
    </row>
    <row r="91" spans="1:6" x14ac:dyDescent="0.2">
      <c r="A91" s="21"/>
      <c r="E91" s="20"/>
      <c r="F91" s="21"/>
    </row>
    <row r="92" spans="1:6" x14ac:dyDescent="0.2">
      <c r="A92" s="21"/>
      <c r="E92" s="20"/>
      <c r="F92" s="21"/>
    </row>
    <row r="93" spans="1:6" x14ac:dyDescent="0.2">
      <c r="A93" s="21"/>
      <c r="E93" s="20"/>
      <c r="F93" s="21"/>
    </row>
    <row r="94" spans="1:6" x14ac:dyDescent="0.2">
      <c r="A94" s="21"/>
      <c r="C94" s="19"/>
      <c r="E94" s="20"/>
      <c r="F94" s="21"/>
    </row>
    <row r="95" spans="1:6" x14ac:dyDescent="0.2">
      <c r="A95" s="21"/>
      <c r="C95" s="19"/>
      <c r="E95" s="20"/>
      <c r="F95" s="21"/>
    </row>
    <row r="96" spans="1:6" x14ac:dyDescent="0.2">
      <c r="A96" s="21"/>
      <c r="C96" s="19"/>
      <c r="E96" s="20"/>
      <c r="F96" s="21"/>
    </row>
    <row r="97" spans="1:6" x14ac:dyDescent="0.2">
      <c r="A97" s="21"/>
      <c r="E97" s="20"/>
      <c r="F97" s="2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6838-280D-9941-86AD-37CAAA744839}">
  <dimension ref="A1:I86"/>
  <sheetViews>
    <sheetView workbookViewId="0">
      <selection activeCell="K14" sqref="K14"/>
    </sheetView>
  </sheetViews>
  <sheetFormatPr baseColWidth="10" defaultRowHeight="16" x14ac:dyDescent="0.2"/>
  <cols>
    <col min="1" max="1" width="20.83203125" bestFit="1" customWidth="1"/>
    <col min="2" max="2" width="12.1640625" bestFit="1" customWidth="1"/>
    <col min="3" max="3" width="14" bestFit="1" customWidth="1"/>
    <col min="4" max="4" width="13.6640625" bestFit="1" customWidth="1"/>
    <col min="5" max="5" width="16" bestFit="1" customWidth="1"/>
    <col min="6" max="6" width="62.83203125" bestFit="1" customWidth="1"/>
  </cols>
  <sheetData>
    <row r="1" spans="1:9" x14ac:dyDescent="0.2">
      <c r="A1" s="2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22" t="s">
        <v>20</v>
      </c>
      <c r="H1" s="1"/>
      <c r="I1" s="21"/>
    </row>
    <row r="2" spans="1:9" x14ac:dyDescent="0.2">
      <c r="A2" s="23" t="s">
        <v>21</v>
      </c>
      <c r="B2" s="24">
        <v>0.69230769230769196</v>
      </c>
      <c r="C2" s="25">
        <v>-1.5999999999999901</v>
      </c>
      <c r="D2" s="24">
        <v>0</v>
      </c>
      <c r="E2" s="26">
        <v>1.5999999999999901</v>
      </c>
      <c r="F2" s="23" t="s">
        <v>111</v>
      </c>
      <c r="H2" t="s">
        <v>108</v>
      </c>
      <c r="I2" s="20">
        <f>MIN(E2:E11)</f>
        <v>1.2</v>
      </c>
    </row>
    <row r="3" spans="1:9" x14ac:dyDescent="0.2">
      <c r="A3" s="23" t="s">
        <v>21</v>
      </c>
      <c r="B3" s="24">
        <v>0.69230769230769196</v>
      </c>
      <c r="C3" s="24">
        <v>-1.5999999999999901</v>
      </c>
      <c r="D3" s="24">
        <v>0</v>
      </c>
      <c r="E3" s="26">
        <v>1.5999999999999901</v>
      </c>
      <c r="F3" s="23" t="s">
        <v>112</v>
      </c>
      <c r="H3" t="s">
        <v>109</v>
      </c>
      <c r="I3" s="20">
        <f>AVERAGE(E2:E11)</f>
        <v>1.4799999999999949</v>
      </c>
    </row>
    <row r="4" spans="1:9" x14ac:dyDescent="0.2">
      <c r="A4" s="23" t="s">
        <v>21</v>
      </c>
      <c r="B4" s="24">
        <v>0.67857142857142805</v>
      </c>
      <c r="C4" s="25">
        <v>-1.7999999999999901</v>
      </c>
      <c r="D4" s="24">
        <v>0</v>
      </c>
      <c r="E4" s="26">
        <v>1.7999999999999901</v>
      </c>
      <c r="F4" s="23" t="s">
        <v>113</v>
      </c>
      <c r="H4" t="s">
        <v>110</v>
      </c>
      <c r="I4">
        <f>_xlfn.STDEV.P(E2:E11)</f>
        <v>0.18330302779823165</v>
      </c>
    </row>
    <row r="5" spans="1:9" x14ac:dyDescent="0.2">
      <c r="A5" s="23" t="s">
        <v>21</v>
      </c>
      <c r="B5" s="24">
        <v>0.69230769230769196</v>
      </c>
      <c r="C5" s="25">
        <v>-1.5999999999999901</v>
      </c>
      <c r="D5" s="24">
        <v>0</v>
      </c>
      <c r="E5" s="26">
        <v>1.5999999999999901</v>
      </c>
      <c r="F5" s="23" t="s">
        <v>114</v>
      </c>
    </row>
    <row r="6" spans="1:9" x14ac:dyDescent="0.2">
      <c r="A6" s="23" t="s">
        <v>21</v>
      </c>
      <c r="B6" s="24">
        <v>0.70833333333333304</v>
      </c>
      <c r="C6" s="25">
        <v>-1.4</v>
      </c>
      <c r="D6" s="24">
        <v>0</v>
      </c>
      <c r="E6" s="26">
        <v>1.4</v>
      </c>
      <c r="F6" s="23" t="s">
        <v>115</v>
      </c>
    </row>
    <row r="7" spans="1:9" x14ac:dyDescent="0.2">
      <c r="A7" s="23" t="s">
        <v>21</v>
      </c>
      <c r="B7" s="24">
        <v>0.69230769230769196</v>
      </c>
      <c r="C7" s="25">
        <v>-1.5999999999999901</v>
      </c>
      <c r="D7" s="24">
        <v>0</v>
      </c>
      <c r="E7" s="26">
        <v>1.5999999999999901</v>
      </c>
      <c r="F7" s="23" t="s">
        <v>116</v>
      </c>
    </row>
    <row r="8" spans="1:9" x14ac:dyDescent="0.2">
      <c r="A8" s="23" t="s">
        <v>21</v>
      </c>
      <c r="B8" s="24">
        <v>0.72727272727272696</v>
      </c>
      <c r="C8" s="24">
        <v>-1.2</v>
      </c>
      <c r="D8" s="24">
        <v>0</v>
      </c>
      <c r="E8" s="26">
        <v>1.2</v>
      </c>
      <c r="F8" s="23" t="s">
        <v>117</v>
      </c>
    </row>
    <row r="9" spans="1:9" x14ac:dyDescent="0.2">
      <c r="A9" s="23" t="s">
        <v>21</v>
      </c>
      <c r="B9" s="24">
        <v>0.72727272727272696</v>
      </c>
      <c r="C9" s="25">
        <v>-1.2</v>
      </c>
      <c r="D9" s="24">
        <v>0</v>
      </c>
      <c r="E9" s="26">
        <v>1.2</v>
      </c>
      <c r="F9" s="23" t="s">
        <v>118</v>
      </c>
    </row>
    <row r="10" spans="1:9" x14ac:dyDescent="0.2">
      <c r="A10" s="23" t="s">
        <v>21</v>
      </c>
      <c r="B10" s="24">
        <v>0.70833333333333304</v>
      </c>
      <c r="C10" s="25">
        <v>-1.4</v>
      </c>
      <c r="D10" s="24">
        <v>0</v>
      </c>
      <c r="E10" s="26">
        <v>1.4</v>
      </c>
      <c r="F10" s="23" t="s">
        <v>119</v>
      </c>
    </row>
    <row r="11" spans="1:9" x14ac:dyDescent="0.2">
      <c r="A11" s="23" t="s">
        <v>21</v>
      </c>
      <c r="B11" s="24">
        <v>0.70833333333333304</v>
      </c>
      <c r="C11" s="24">
        <v>-1.4</v>
      </c>
      <c r="D11" s="24">
        <v>0</v>
      </c>
      <c r="E11" s="26">
        <v>1.4</v>
      </c>
      <c r="F11" s="23" t="s">
        <v>120</v>
      </c>
    </row>
    <row r="12" spans="1:9" x14ac:dyDescent="0.2">
      <c r="A12" s="27" t="s">
        <v>22</v>
      </c>
      <c r="B12" s="28">
        <v>0.72727272727272696</v>
      </c>
      <c r="C12" s="29">
        <v>-1.2</v>
      </c>
      <c r="D12" s="28">
        <v>0</v>
      </c>
      <c r="E12" s="30">
        <v>1.2</v>
      </c>
      <c r="F12" s="27" t="s">
        <v>121</v>
      </c>
      <c r="H12" t="s">
        <v>108</v>
      </c>
      <c r="I12" s="20">
        <f>E12</f>
        <v>1.2</v>
      </c>
    </row>
    <row r="13" spans="1:9" x14ac:dyDescent="0.2">
      <c r="A13" s="27" t="s">
        <v>22</v>
      </c>
      <c r="B13" s="28">
        <v>0.70833333333333304</v>
      </c>
      <c r="C13" s="28">
        <v>-1.4</v>
      </c>
      <c r="D13" s="28">
        <v>0</v>
      </c>
      <c r="E13" s="30">
        <v>1.4</v>
      </c>
      <c r="F13" s="27" t="s">
        <v>122</v>
      </c>
      <c r="H13" t="s">
        <v>109</v>
      </c>
      <c r="I13" s="20">
        <f>AVERAGE(E12:E21)</f>
        <v>1.4199999999999973</v>
      </c>
    </row>
    <row r="14" spans="1:9" x14ac:dyDescent="0.2">
      <c r="A14" s="27" t="s">
        <v>22</v>
      </c>
      <c r="B14" s="28">
        <v>0.70833333333333304</v>
      </c>
      <c r="C14" s="28">
        <v>-1.4</v>
      </c>
      <c r="D14" s="28">
        <v>0</v>
      </c>
      <c r="E14" s="30">
        <v>1.4</v>
      </c>
      <c r="F14" s="27" t="s">
        <v>123</v>
      </c>
      <c r="H14" t="s">
        <v>110</v>
      </c>
      <c r="I14">
        <f>_xlfn.STDEV.P(E12:E21)</f>
        <v>0.28913664589601401</v>
      </c>
    </row>
    <row r="15" spans="1:9" x14ac:dyDescent="0.2">
      <c r="A15" s="27" t="s">
        <v>22</v>
      </c>
      <c r="B15" s="28">
        <v>0.70833333333333304</v>
      </c>
      <c r="C15" s="28">
        <v>-1.4</v>
      </c>
      <c r="D15" s="28">
        <v>0</v>
      </c>
      <c r="E15" s="30">
        <v>1.4</v>
      </c>
      <c r="F15" s="27" t="s">
        <v>124</v>
      </c>
    </row>
    <row r="16" spans="1:9" x14ac:dyDescent="0.2">
      <c r="A16" s="27" t="s">
        <v>22</v>
      </c>
      <c r="B16" s="28">
        <v>0.66666666666666596</v>
      </c>
      <c r="C16" s="29">
        <v>-1.99999999999999</v>
      </c>
      <c r="D16" s="28">
        <v>0</v>
      </c>
      <c r="E16" s="30">
        <v>1.99999999999999</v>
      </c>
      <c r="F16" s="27" t="s">
        <v>125</v>
      </c>
    </row>
    <row r="17" spans="1:9" x14ac:dyDescent="0.2">
      <c r="A17" s="27" t="s">
        <v>22</v>
      </c>
      <c r="B17" s="28">
        <v>0.70833333333333304</v>
      </c>
      <c r="C17" s="28">
        <v>-1.4</v>
      </c>
      <c r="D17" s="28">
        <v>0</v>
      </c>
      <c r="E17" s="30">
        <v>1.4</v>
      </c>
      <c r="F17" s="27" t="s">
        <v>126</v>
      </c>
    </row>
    <row r="18" spans="1:9" x14ac:dyDescent="0.2">
      <c r="A18" s="27" t="s">
        <v>22</v>
      </c>
      <c r="B18" s="28">
        <v>0.5</v>
      </c>
      <c r="C18" s="28">
        <v>-100.8</v>
      </c>
      <c r="D18" s="28">
        <v>1</v>
      </c>
      <c r="E18" s="30">
        <v>0.8</v>
      </c>
      <c r="F18" s="27" t="s">
        <v>127</v>
      </c>
    </row>
    <row r="19" spans="1:9" x14ac:dyDescent="0.2">
      <c r="A19" s="27" t="s">
        <v>22</v>
      </c>
      <c r="B19" s="28">
        <v>0.69230769230769196</v>
      </c>
      <c r="C19" s="29">
        <v>-1.5999999999999901</v>
      </c>
      <c r="D19" s="28">
        <v>0</v>
      </c>
      <c r="E19" s="30">
        <v>1.5999999999999901</v>
      </c>
      <c r="F19" s="27" t="s">
        <v>128</v>
      </c>
    </row>
    <row r="20" spans="1:9" x14ac:dyDescent="0.2">
      <c r="A20" s="27" t="s">
        <v>22</v>
      </c>
      <c r="B20" s="28">
        <v>0.70833333333333304</v>
      </c>
      <c r="C20" s="28">
        <v>-1.4</v>
      </c>
      <c r="D20" s="28">
        <v>0</v>
      </c>
      <c r="E20" s="30">
        <v>1.4</v>
      </c>
      <c r="F20" s="27" t="s">
        <v>129</v>
      </c>
    </row>
    <row r="21" spans="1:9" x14ac:dyDescent="0.2">
      <c r="A21" s="27" t="s">
        <v>22</v>
      </c>
      <c r="B21" s="28">
        <v>0.69230769230769196</v>
      </c>
      <c r="C21" s="29">
        <v>-1.5999999999999901</v>
      </c>
      <c r="D21" s="28">
        <v>0</v>
      </c>
      <c r="E21" s="30">
        <v>1.5999999999999901</v>
      </c>
      <c r="F21" s="27" t="s">
        <v>130</v>
      </c>
    </row>
    <row r="22" spans="1:9" x14ac:dyDescent="0.2">
      <c r="A22" s="31" t="s">
        <v>23</v>
      </c>
      <c r="B22" s="32">
        <v>0.625</v>
      </c>
      <c r="C22" s="32">
        <v>-3</v>
      </c>
      <c r="D22" s="32">
        <v>0</v>
      </c>
      <c r="E22" s="33">
        <v>3</v>
      </c>
      <c r="F22" s="31" t="s">
        <v>131</v>
      </c>
      <c r="H22" t="s">
        <v>108</v>
      </c>
      <c r="I22" s="20">
        <f>MIN(E22:E31)</f>
        <v>1.99999999999999</v>
      </c>
    </row>
    <row r="23" spans="1:9" x14ac:dyDescent="0.2">
      <c r="A23" s="31" t="s">
        <v>23</v>
      </c>
      <c r="B23" s="32">
        <v>0.63157894736842102</v>
      </c>
      <c r="C23" s="32">
        <v>-2.8</v>
      </c>
      <c r="D23" s="32">
        <v>0</v>
      </c>
      <c r="E23" s="33">
        <v>2.8</v>
      </c>
      <c r="F23" s="31" t="s">
        <v>132</v>
      </c>
      <c r="H23" t="s">
        <v>109</v>
      </c>
      <c r="I23" s="20">
        <f>AVERAGE(E22:E31)</f>
        <v>2.839999999999999</v>
      </c>
    </row>
    <row r="24" spans="1:9" x14ac:dyDescent="0.2">
      <c r="A24" s="31" t="s">
        <v>23</v>
      </c>
      <c r="B24" s="32">
        <v>0.625</v>
      </c>
      <c r="C24" s="32">
        <v>-3</v>
      </c>
      <c r="D24" s="32">
        <v>0</v>
      </c>
      <c r="E24" s="33">
        <v>3</v>
      </c>
      <c r="F24" s="31" t="s">
        <v>133</v>
      </c>
      <c r="H24" t="s">
        <v>110</v>
      </c>
      <c r="I24">
        <f>_xlfn.STDEV.P(E22:E31)</f>
        <v>0.36660605559646797</v>
      </c>
    </row>
    <row r="25" spans="1:9" x14ac:dyDescent="0.2">
      <c r="A25" s="31" t="s">
        <v>23</v>
      </c>
      <c r="B25" s="32">
        <v>0.625</v>
      </c>
      <c r="C25" s="34">
        <v>-3</v>
      </c>
      <c r="D25" s="32">
        <v>0</v>
      </c>
      <c r="E25" s="33">
        <v>3</v>
      </c>
      <c r="F25" s="31" t="s">
        <v>134</v>
      </c>
    </row>
    <row r="26" spans="1:9" x14ac:dyDescent="0.2">
      <c r="A26" s="31" t="s">
        <v>23</v>
      </c>
      <c r="B26" s="32">
        <v>0.61363636363636298</v>
      </c>
      <c r="C26" s="34">
        <v>-3.4</v>
      </c>
      <c r="D26" s="32">
        <v>0</v>
      </c>
      <c r="E26" s="33">
        <v>3.4</v>
      </c>
      <c r="F26" s="31" t="s">
        <v>135</v>
      </c>
    </row>
    <row r="27" spans="1:9" x14ac:dyDescent="0.2">
      <c r="A27" s="31" t="s">
        <v>23</v>
      </c>
      <c r="B27" s="32">
        <v>0.63888888888888795</v>
      </c>
      <c r="C27" s="32">
        <v>-2.6</v>
      </c>
      <c r="D27" s="32">
        <v>0</v>
      </c>
      <c r="E27" s="33">
        <v>2.6</v>
      </c>
      <c r="F27" s="31" t="s">
        <v>136</v>
      </c>
    </row>
    <row r="28" spans="1:9" x14ac:dyDescent="0.2">
      <c r="A28" s="31" t="s">
        <v>23</v>
      </c>
      <c r="B28" s="32">
        <v>0.63157894736842102</v>
      </c>
      <c r="C28" s="32">
        <v>-2.8</v>
      </c>
      <c r="D28" s="32">
        <v>0</v>
      </c>
      <c r="E28" s="33">
        <v>2.8</v>
      </c>
      <c r="F28" s="31" t="s">
        <v>137</v>
      </c>
    </row>
    <row r="29" spans="1:9" x14ac:dyDescent="0.2">
      <c r="A29" s="31" t="s">
        <v>23</v>
      </c>
      <c r="B29" s="32">
        <v>0.66666666666666596</v>
      </c>
      <c r="C29" s="32">
        <v>-1.99999999999999</v>
      </c>
      <c r="D29" s="32">
        <v>0</v>
      </c>
      <c r="E29" s="33">
        <v>1.99999999999999</v>
      </c>
      <c r="F29" s="31" t="s">
        <v>138</v>
      </c>
    </row>
    <row r="30" spans="1:9" x14ac:dyDescent="0.2">
      <c r="A30" s="31" t="s">
        <v>23</v>
      </c>
      <c r="B30" s="32">
        <v>0.61904761904761896</v>
      </c>
      <c r="C30" s="34">
        <v>-3.2</v>
      </c>
      <c r="D30" s="32">
        <v>0</v>
      </c>
      <c r="E30" s="33">
        <v>3.2</v>
      </c>
      <c r="F30" s="31" t="s">
        <v>139</v>
      </c>
    </row>
    <row r="31" spans="1:9" x14ac:dyDescent="0.2">
      <c r="A31" s="31" t="s">
        <v>23</v>
      </c>
      <c r="B31" s="32">
        <v>0.63888888888888795</v>
      </c>
      <c r="C31" s="34">
        <v>-2.6</v>
      </c>
      <c r="D31" s="32">
        <v>0</v>
      </c>
      <c r="E31" s="33">
        <v>2.6</v>
      </c>
      <c r="F31" s="31" t="s">
        <v>140</v>
      </c>
    </row>
    <row r="32" spans="1:9" x14ac:dyDescent="0.2">
      <c r="A32" s="35" t="s">
        <v>24</v>
      </c>
      <c r="B32" s="36">
        <v>0.63157894736842102</v>
      </c>
      <c r="C32" s="37">
        <v>-2.8</v>
      </c>
      <c r="D32" s="36">
        <v>0</v>
      </c>
      <c r="E32" s="38">
        <v>2.8</v>
      </c>
      <c r="F32" s="35" t="s">
        <v>141</v>
      </c>
      <c r="H32" t="s">
        <v>108</v>
      </c>
      <c r="I32" s="20">
        <f>MIN(E32:E41)</f>
        <v>2.19999999999999</v>
      </c>
    </row>
    <row r="33" spans="1:9" x14ac:dyDescent="0.2">
      <c r="A33" s="35" t="s">
        <v>24</v>
      </c>
      <c r="B33" s="36">
        <v>0.625</v>
      </c>
      <c r="C33" s="37">
        <v>-3</v>
      </c>
      <c r="D33" s="36">
        <v>0</v>
      </c>
      <c r="E33" s="38">
        <v>3</v>
      </c>
      <c r="F33" s="35" t="s">
        <v>142</v>
      </c>
      <c r="H33" t="s">
        <v>109</v>
      </c>
      <c r="I33" s="20">
        <f>AVERAGE(E32:E41)</f>
        <v>2.819999999999999</v>
      </c>
    </row>
    <row r="34" spans="1:9" x14ac:dyDescent="0.2">
      <c r="A34" s="35" t="s">
        <v>24</v>
      </c>
      <c r="B34" s="36">
        <v>0.63888888888888795</v>
      </c>
      <c r="C34" s="37">
        <v>-2.6</v>
      </c>
      <c r="D34" s="36">
        <v>0</v>
      </c>
      <c r="E34" s="38">
        <v>2.6</v>
      </c>
      <c r="F34" s="35" t="s">
        <v>143</v>
      </c>
      <c r="H34" t="s">
        <v>110</v>
      </c>
      <c r="I34">
        <f>_xlfn.STDEV.P(E32:E41)</f>
        <v>0.27495454169735267</v>
      </c>
    </row>
    <row r="35" spans="1:9" x14ac:dyDescent="0.2">
      <c r="A35" s="35" t="s">
        <v>24</v>
      </c>
      <c r="B35" s="36">
        <v>0.625</v>
      </c>
      <c r="C35" s="37">
        <v>-3</v>
      </c>
      <c r="D35" s="36">
        <v>0</v>
      </c>
      <c r="E35" s="38">
        <v>3</v>
      </c>
      <c r="F35" s="35" t="s">
        <v>144</v>
      </c>
    </row>
    <row r="36" spans="1:9" x14ac:dyDescent="0.2">
      <c r="A36" s="35" t="s">
        <v>24</v>
      </c>
      <c r="B36" s="36">
        <v>0.63157894736842102</v>
      </c>
      <c r="C36" s="37">
        <v>-2.8</v>
      </c>
      <c r="D36" s="36">
        <v>0</v>
      </c>
      <c r="E36" s="38">
        <v>2.8</v>
      </c>
      <c r="F36" s="35" t="s">
        <v>145</v>
      </c>
    </row>
    <row r="37" spans="1:9" x14ac:dyDescent="0.2">
      <c r="A37" s="35" t="s">
        <v>24</v>
      </c>
      <c r="B37" s="36">
        <v>0.63888888888888795</v>
      </c>
      <c r="C37" s="37">
        <v>-2.6</v>
      </c>
      <c r="D37" s="36">
        <v>0</v>
      </c>
      <c r="E37" s="38">
        <v>2.6</v>
      </c>
      <c r="F37" s="35" t="s">
        <v>146</v>
      </c>
    </row>
    <row r="38" spans="1:9" x14ac:dyDescent="0.2">
      <c r="A38" s="35" t="s">
        <v>24</v>
      </c>
      <c r="B38" s="36">
        <v>0.625</v>
      </c>
      <c r="C38" s="37">
        <v>-3</v>
      </c>
      <c r="D38" s="36">
        <v>0</v>
      </c>
      <c r="E38" s="38">
        <v>3</v>
      </c>
      <c r="F38" s="35" t="s">
        <v>147</v>
      </c>
    </row>
    <row r="39" spans="1:9" x14ac:dyDescent="0.2">
      <c r="A39" s="35" t="s">
        <v>24</v>
      </c>
      <c r="B39" s="36">
        <v>0.625</v>
      </c>
      <c r="C39" s="37">
        <v>-3</v>
      </c>
      <c r="D39" s="36">
        <v>0</v>
      </c>
      <c r="E39" s="38">
        <v>3</v>
      </c>
      <c r="F39" s="35" t="s">
        <v>148</v>
      </c>
    </row>
    <row r="40" spans="1:9" x14ac:dyDescent="0.2">
      <c r="A40" s="35" t="s">
        <v>24</v>
      </c>
      <c r="B40" s="36">
        <v>0.61904761904761896</v>
      </c>
      <c r="C40" s="37">
        <v>-3.2</v>
      </c>
      <c r="D40" s="36">
        <v>0</v>
      </c>
      <c r="E40" s="38">
        <v>3.2</v>
      </c>
      <c r="F40" s="35" t="s">
        <v>149</v>
      </c>
    </row>
    <row r="41" spans="1:9" ht="17" thickBot="1" x14ac:dyDescent="0.25">
      <c r="A41" s="35" t="s">
        <v>24</v>
      </c>
      <c r="B41" s="36">
        <v>0.65625</v>
      </c>
      <c r="C41" s="37">
        <v>-2.19999999999999</v>
      </c>
      <c r="D41" s="36">
        <v>0</v>
      </c>
      <c r="E41" s="38">
        <v>2.19999999999999</v>
      </c>
      <c r="F41" s="35" t="s">
        <v>150</v>
      </c>
    </row>
    <row r="42" spans="1:9" x14ac:dyDescent="0.2">
      <c r="A42" s="39" t="s">
        <v>25</v>
      </c>
      <c r="B42" s="40">
        <v>0.70833333333333304</v>
      </c>
      <c r="C42" s="41">
        <v>-1.4</v>
      </c>
      <c r="D42" s="40">
        <v>0</v>
      </c>
      <c r="E42" s="42">
        <v>1.4</v>
      </c>
      <c r="F42" s="39" t="s">
        <v>151</v>
      </c>
      <c r="H42" s="2" t="s">
        <v>108</v>
      </c>
      <c r="I42" s="51">
        <f>MIN(E42:E51)</f>
        <v>1.2</v>
      </c>
    </row>
    <row r="43" spans="1:9" x14ac:dyDescent="0.2">
      <c r="A43" s="39" t="s">
        <v>25</v>
      </c>
      <c r="B43" s="40">
        <v>0.70833333333333304</v>
      </c>
      <c r="C43" s="41">
        <v>-1.4</v>
      </c>
      <c r="D43" s="40">
        <v>0</v>
      </c>
      <c r="E43" s="42">
        <v>1.4</v>
      </c>
      <c r="F43" s="39" t="s">
        <v>152</v>
      </c>
      <c r="H43" s="52" t="s">
        <v>109</v>
      </c>
      <c r="I43" s="53">
        <f>AVERAGE(E42:E51)</f>
        <v>1.399999999999999</v>
      </c>
    </row>
    <row r="44" spans="1:9" ht="17" thickBot="1" x14ac:dyDescent="0.25">
      <c r="A44" s="39" t="s">
        <v>25</v>
      </c>
      <c r="B44" s="40">
        <v>0.69230769230769196</v>
      </c>
      <c r="C44" s="41">
        <v>-1.5999999999999901</v>
      </c>
      <c r="D44" s="40">
        <v>0</v>
      </c>
      <c r="E44" s="42">
        <v>1.5999999999999901</v>
      </c>
      <c r="F44" s="39" t="s">
        <v>153</v>
      </c>
      <c r="H44" s="5" t="s">
        <v>110</v>
      </c>
      <c r="I44" s="7">
        <f>_xlfn.STDEV.P(E42:E51)</f>
        <v>8.9442719099989382E-2</v>
      </c>
    </row>
    <row r="45" spans="1:9" x14ac:dyDescent="0.2">
      <c r="A45" s="39" t="s">
        <v>25</v>
      </c>
      <c r="B45" s="40">
        <v>0.70833333333333304</v>
      </c>
      <c r="C45" s="41">
        <v>-1.4</v>
      </c>
      <c r="D45" s="40">
        <v>0</v>
      </c>
      <c r="E45" s="42">
        <v>1.4</v>
      </c>
      <c r="F45" s="39" t="s">
        <v>154</v>
      </c>
    </row>
    <row r="46" spans="1:9" x14ac:dyDescent="0.2">
      <c r="A46" s="39" t="s">
        <v>25</v>
      </c>
      <c r="B46" s="40">
        <v>0.70833333333333304</v>
      </c>
      <c r="C46" s="41">
        <v>-1.4</v>
      </c>
      <c r="D46" s="40">
        <v>0</v>
      </c>
      <c r="E46" s="42">
        <v>1.4</v>
      </c>
      <c r="F46" s="39" t="s">
        <v>155</v>
      </c>
    </row>
    <row r="47" spans="1:9" x14ac:dyDescent="0.2">
      <c r="A47" s="39" t="s">
        <v>25</v>
      </c>
      <c r="B47" s="40">
        <v>0.70833333333333304</v>
      </c>
      <c r="C47" s="41">
        <v>-1.4</v>
      </c>
      <c r="D47" s="40">
        <v>0</v>
      </c>
      <c r="E47" s="42">
        <v>1.4</v>
      </c>
      <c r="F47" s="39" t="s">
        <v>156</v>
      </c>
    </row>
    <row r="48" spans="1:9" x14ac:dyDescent="0.2">
      <c r="A48" s="39" t="s">
        <v>25</v>
      </c>
      <c r="B48" s="40">
        <v>0.72727272727272696</v>
      </c>
      <c r="C48" s="41">
        <v>-1.2</v>
      </c>
      <c r="D48" s="40">
        <v>0</v>
      </c>
      <c r="E48" s="42">
        <v>1.2</v>
      </c>
      <c r="F48" s="39" t="s">
        <v>157</v>
      </c>
    </row>
    <row r="49" spans="1:9" x14ac:dyDescent="0.2">
      <c r="A49" s="39" t="s">
        <v>25</v>
      </c>
      <c r="B49" s="40">
        <v>0.70833333333333304</v>
      </c>
      <c r="C49" s="41">
        <v>-1.4</v>
      </c>
      <c r="D49" s="40">
        <v>0</v>
      </c>
      <c r="E49" s="42">
        <v>1.4</v>
      </c>
      <c r="F49" s="39" t="s">
        <v>158</v>
      </c>
    </row>
    <row r="50" spans="1:9" x14ac:dyDescent="0.2">
      <c r="A50" s="39" t="s">
        <v>25</v>
      </c>
      <c r="B50" s="40">
        <v>0.70833333333333304</v>
      </c>
      <c r="C50" s="41">
        <v>-1.4</v>
      </c>
      <c r="D50" s="40">
        <v>0</v>
      </c>
      <c r="E50" s="42">
        <v>1.4</v>
      </c>
      <c r="F50" s="39" t="s">
        <v>159</v>
      </c>
    </row>
    <row r="51" spans="1:9" x14ac:dyDescent="0.2">
      <c r="A51" s="39" t="s">
        <v>25</v>
      </c>
      <c r="B51" s="40">
        <v>0.70833333333333304</v>
      </c>
      <c r="C51" s="41">
        <v>-1.4</v>
      </c>
      <c r="D51" s="40">
        <v>0</v>
      </c>
      <c r="E51" s="42">
        <v>1.4</v>
      </c>
      <c r="F51" s="39" t="s">
        <v>160</v>
      </c>
    </row>
    <row r="52" spans="1:9" x14ac:dyDescent="0.2">
      <c r="A52" s="43" t="s">
        <v>26</v>
      </c>
      <c r="B52" s="44">
        <v>0.70833333333333304</v>
      </c>
      <c r="C52" s="45">
        <v>-1.4</v>
      </c>
      <c r="D52" s="44">
        <v>0</v>
      </c>
      <c r="E52" s="46">
        <v>1.4</v>
      </c>
      <c r="F52" s="43" t="s">
        <v>161</v>
      </c>
      <c r="H52" t="s">
        <v>108</v>
      </c>
      <c r="I52" s="20">
        <f>MIN(E52:E61)</f>
        <v>1.4</v>
      </c>
    </row>
    <row r="53" spans="1:9" x14ac:dyDescent="0.2">
      <c r="A53" s="43" t="s">
        <v>26</v>
      </c>
      <c r="B53" s="44">
        <v>0.70833333333333304</v>
      </c>
      <c r="C53" s="45">
        <v>-1.4</v>
      </c>
      <c r="D53" s="44">
        <v>0</v>
      </c>
      <c r="E53" s="46">
        <v>1.4</v>
      </c>
      <c r="F53" s="43" t="s">
        <v>162</v>
      </c>
      <c r="H53" t="s">
        <v>109</v>
      </c>
      <c r="I53" s="20">
        <f>AVERAGE(E52:E61)</f>
        <v>1.4599999999999973</v>
      </c>
    </row>
    <row r="54" spans="1:9" x14ac:dyDescent="0.2">
      <c r="A54" s="43" t="s">
        <v>26</v>
      </c>
      <c r="B54" s="44">
        <v>0.70833333333333304</v>
      </c>
      <c r="C54" s="45">
        <v>-1.4</v>
      </c>
      <c r="D54" s="44">
        <v>0</v>
      </c>
      <c r="E54" s="46">
        <v>1.4</v>
      </c>
      <c r="F54" s="43" t="s">
        <v>163</v>
      </c>
      <c r="H54" t="s">
        <v>110</v>
      </c>
      <c r="I54">
        <f>_xlfn.STDEV.P(E52:E61)</f>
        <v>9.1651513899112302E-2</v>
      </c>
    </row>
    <row r="55" spans="1:9" x14ac:dyDescent="0.2">
      <c r="A55" s="43" t="s">
        <v>26</v>
      </c>
      <c r="B55" s="44">
        <v>0.70833333333333304</v>
      </c>
      <c r="C55" s="45">
        <v>-1.4</v>
      </c>
      <c r="D55" s="44">
        <v>0</v>
      </c>
      <c r="E55" s="46">
        <v>1.4</v>
      </c>
      <c r="F55" s="43" t="s">
        <v>164</v>
      </c>
    </row>
    <row r="56" spans="1:9" x14ac:dyDescent="0.2">
      <c r="A56" s="43" t="s">
        <v>26</v>
      </c>
      <c r="B56" s="44">
        <v>0.70833333333333304</v>
      </c>
      <c r="C56" s="45">
        <v>-1.4</v>
      </c>
      <c r="D56" s="44">
        <v>0</v>
      </c>
      <c r="E56" s="46">
        <v>1.4</v>
      </c>
      <c r="F56" s="43" t="s">
        <v>165</v>
      </c>
    </row>
    <row r="57" spans="1:9" x14ac:dyDescent="0.2">
      <c r="A57" s="43" t="s">
        <v>26</v>
      </c>
      <c r="B57" s="44">
        <v>0.69230769230769196</v>
      </c>
      <c r="C57" s="45">
        <v>-1.5999999999999901</v>
      </c>
      <c r="D57" s="44">
        <v>0</v>
      </c>
      <c r="E57" s="46">
        <v>1.5999999999999901</v>
      </c>
      <c r="F57" s="43" t="s">
        <v>166</v>
      </c>
    </row>
    <row r="58" spans="1:9" x14ac:dyDescent="0.2">
      <c r="A58" s="43" t="s">
        <v>26</v>
      </c>
      <c r="B58" s="44">
        <v>0.69230769230769196</v>
      </c>
      <c r="C58" s="45">
        <v>-1.5999999999999901</v>
      </c>
      <c r="D58" s="44">
        <v>0</v>
      </c>
      <c r="E58" s="46">
        <v>1.5999999999999901</v>
      </c>
      <c r="F58" s="43" t="s">
        <v>167</v>
      </c>
    </row>
    <row r="59" spans="1:9" x14ac:dyDescent="0.2">
      <c r="A59" s="43" t="s">
        <v>26</v>
      </c>
      <c r="B59" s="44">
        <v>0.70833333333333304</v>
      </c>
      <c r="C59" s="45">
        <v>-1.4</v>
      </c>
      <c r="D59" s="44">
        <v>0</v>
      </c>
      <c r="E59" s="46">
        <v>1.4</v>
      </c>
      <c r="F59" s="43" t="s">
        <v>168</v>
      </c>
    </row>
    <row r="60" spans="1:9" x14ac:dyDescent="0.2">
      <c r="A60" s="43" t="s">
        <v>26</v>
      </c>
      <c r="B60" s="44">
        <v>0.69230769230769196</v>
      </c>
      <c r="C60" s="45">
        <v>-1.5999999999999901</v>
      </c>
      <c r="D60" s="44">
        <v>0</v>
      </c>
      <c r="E60" s="46">
        <v>1.5999999999999901</v>
      </c>
      <c r="F60" s="43" t="s">
        <v>169</v>
      </c>
    </row>
    <row r="61" spans="1:9" x14ac:dyDescent="0.2">
      <c r="A61" s="43" t="s">
        <v>26</v>
      </c>
      <c r="B61" s="44">
        <v>0.70833333333333304</v>
      </c>
      <c r="C61" s="45">
        <v>-1.4</v>
      </c>
      <c r="D61" s="44">
        <v>0</v>
      </c>
      <c r="E61" s="46">
        <v>1.4</v>
      </c>
      <c r="F61" s="43" t="s">
        <v>170</v>
      </c>
    </row>
    <row r="62" spans="1:9" x14ac:dyDescent="0.2">
      <c r="A62" s="47" t="s">
        <v>27</v>
      </c>
      <c r="B62" s="48">
        <v>0.67857142857142805</v>
      </c>
      <c r="C62" s="49">
        <v>-1.7999999999999901</v>
      </c>
      <c r="D62" s="48">
        <v>0</v>
      </c>
      <c r="E62" s="50">
        <v>1.7999999999999901</v>
      </c>
      <c r="F62" s="47" t="s">
        <v>171</v>
      </c>
      <c r="H62" t="s">
        <v>108</v>
      </c>
      <c r="I62" s="20">
        <f>MIN(E62:E71)</f>
        <v>1.2</v>
      </c>
    </row>
    <row r="63" spans="1:9" x14ac:dyDescent="0.2">
      <c r="A63" s="47" t="s">
        <v>27</v>
      </c>
      <c r="B63" s="48">
        <v>0.70833333333333304</v>
      </c>
      <c r="C63" s="49">
        <v>-1.4</v>
      </c>
      <c r="D63" s="48">
        <v>0</v>
      </c>
      <c r="E63" s="50">
        <v>1.4</v>
      </c>
      <c r="F63" s="47" t="s">
        <v>172</v>
      </c>
      <c r="H63" t="s">
        <v>109</v>
      </c>
      <c r="I63" s="20">
        <f>AVERAGE(E62:E71)</f>
        <v>1.5199999999999949</v>
      </c>
    </row>
    <row r="64" spans="1:9" x14ac:dyDescent="0.2">
      <c r="A64" s="47" t="s">
        <v>27</v>
      </c>
      <c r="B64" s="48">
        <v>0.69230769230769196</v>
      </c>
      <c r="C64" s="49">
        <v>-1.5999999999999901</v>
      </c>
      <c r="D64" s="48">
        <v>0</v>
      </c>
      <c r="E64" s="50">
        <v>1.5999999999999901</v>
      </c>
      <c r="F64" s="47" t="s">
        <v>173</v>
      </c>
      <c r="H64" t="s">
        <v>110</v>
      </c>
      <c r="I64">
        <f>_xlfn.STDEV.P(E62:E71)</f>
        <v>0.1833030277982301</v>
      </c>
    </row>
    <row r="65" spans="1:9" x14ac:dyDescent="0.2">
      <c r="A65" s="47" t="s">
        <v>27</v>
      </c>
      <c r="B65" s="48">
        <v>0.70833333333333304</v>
      </c>
      <c r="C65" s="49">
        <v>-1.4</v>
      </c>
      <c r="D65" s="48">
        <v>0</v>
      </c>
      <c r="E65" s="50">
        <v>1.4</v>
      </c>
      <c r="F65" s="47" t="s">
        <v>174</v>
      </c>
    </row>
    <row r="66" spans="1:9" x14ac:dyDescent="0.2">
      <c r="A66" s="47" t="s">
        <v>27</v>
      </c>
      <c r="B66" s="48">
        <v>0.69230769230769196</v>
      </c>
      <c r="C66" s="48">
        <v>-1.5999999999999901</v>
      </c>
      <c r="D66" s="48">
        <v>0</v>
      </c>
      <c r="E66" s="50">
        <v>1.5999999999999901</v>
      </c>
      <c r="F66" s="47" t="s">
        <v>175</v>
      </c>
    </row>
    <row r="67" spans="1:9" x14ac:dyDescent="0.2">
      <c r="A67" s="47" t="s">
        <v>27</v>
      </c>
      <c r="B67" s="48">
        <v>0.70833333333333304</v>
      </c>
      <c r="C67" s="49">
        <v>-1.4</v>
      </c>
      <c r="D67" s="48">
        <v>0</v>
      </c>
      <c r="E67" s="50">
        <v>1.4</v>
      </c>
      <c r="F67" s="47" t="s">
        <v>176</v>
      </c>
    </row>
    <row r="68" spans="1:9" x14ac:dyDescent="0.2">
      <c r="A68" s="47" t="s">
        <v>27</v>
      </c>
      <c r="B68" s="48">
        <v>0.67857142857142805</v>
      </c>
      <c r="C68" s="49">
        <v>-1.7999999999999901</v>
      </c>
      <c r="D68" s="48">
        <v>0</v>
      </c>
      <c r="E68" s="50">
        <v>1.7999999999999901</v>
      </c>
      <c r="F68" s="47" t="s">
        <v>177</v>
      </c>
    </row>
    <row r="69" spans="1:9" x14ac:dyDescent="0.2">
      <c r="A69" s="47" t="s">
        <v>27</v>
      </c>
      <c r="B69" s="48">
        <v>0.70833333333333304</v>
      </c>
      <c r="C69" s="48">
        <v>-1.4</v>
      </c>
      <c r="D69" s="48">
        <v>0</v>
      </c>
      <c r="E69" s="50">
        <v>1.4</v>
      </c>
      <c r="F69" s="47" t="s">
        <v>178</v>
      </c>
    </row>
    <row r="70" spans="1:9" x14ac:dyDescent="0.2">
      <c r="A70" s="47" t="s">
        <v>27</v>
      </c>
      <c r="B70" s="48">
        <v>0.72727272727272696</v>
      </c>
      <c r="C70" s="49">
        <v>-1.2</v>
      </c>
      <c r="D70" s="48">
        <v>0</v>
      </c>
      <c r="E70" s="50">
        <v>1.2</v>
      </c>
      <c r="F70" s="47" t="s">
        <v>179</v>
      </c>
    </row>
    <row r="71" spans="1:9" x14ac:dyDescent="0.2">
      <c r="A71" s="47" t="s">
        <v>27</v>
      </c>
      <c r="B71" s="48">
        <v>0.69230769230769196</v>
      </c>
      <c r="C71" s="49">
        <v>-1.5999999999999901</v>
      </c>
      <c r="D71" s="48">
        <v>0</v>
      </c>
      <c r="E71" s="50">
        <v>1.5999999999999901</v>
      </c>
      <c r="F71" s="47" t="s">
        <v>180</v>
      </c>
    </row>
    <row r="72" spans="1:9" x14ac:dyDescent="0.2">
      <c r="A72" s="35" t="s">
        <v>28</v>
      </c>
      <c r="B72" s="36">
        <v>0.70833333333333304</v>
      </c>
      <c r="C72" s="37">
        <v>-1.4</v>
      </c>
      <c r="D72" s="36">
        <v>0</v>
      </c>
      <c r="E72" s="38">
        <v>1.4</v>
      </c>
      <c r="F72" s="35" t="s">
        <v>181</v>
      </c>
      <c r="H72" t="s">
        <v>108</v>
      </c>
      <c r="I72" s="20">
        <f>MIN(E72:E81)</f>
        <v>1.4</v>
      </c>
    </row>
    <row r="73" spans="1:9" x14ac:dyDescent="0.2">
      <c r="A73" s="35" t="s">
        <v>28</v>
      </c>
      <c r="B73" s="36">
        <v>0.69230769230769196</v>
      </c>
      <c r="C73" s="36">
        <v>-1.5999999999999901</v>
      </c>
      <c r="D73" s="36">
        <v>0</v>
      </c>
      <c r="E73" s="38">
        <v>1.5999999999999901</v>
      </c>
      <c r="F73" s="35" t="s">
        <v>182</v>
      </c>
      <c r="H73" t="s">
        <v>109</v>
      </c>
      <c r="I73" s="20">
        <f>AVERAGE(E72:E81)</f>
        <v>1.5199999999999951</v>
      </c>
    </row>
    <row r="74" spans="1:9" x14ac:dyDescent="0.2">
      <c r="A74" s="35" t="s">
        <v>28</v>
      </c>
      <c r="B74" s="36">
        <v>0.69230769230769196</v>
      </c>
      <c r="C74" s="37">
        <v>-1.5999999999999901</v>
      </c>
      <c r="D74" s="36">
        <v>0</v>
      </c>
      <c r="E74" s="38">
        <v>1.5999999999999901</v>
      </c>
      <c r="F74" s="35" t="s">
        <v>183</v>
      </c>
      <c r="H74" t="s">
        <v>110</v>
      </c>
      <c r="I74">
        <f>_xlfn.STDEV.P(E72:E81)</f>
        <v>0.13266499161421155</v>
      </c>
    </row>
    <row r="75" spans="1:9" x14ac:dyDescent="0.2">
      <c r="A75" s="35" t="s">
        <v>28</v>
      </c>
      <c r="B75" s="36">
        <v>0.69230769230769196</v>
      </c>
      <c r="C75" s="36">
        <v>-1.5999999999999901</v>
      </c>
      <c r="D75" s="36">
        <v>0</v>
      </c>
      <c r="E75" s="38">
        <v>1.5999999999999901</v>
      </c>
      <c r="F75" s="35" t="s">
        <v>184</v>
      </c>
    </row>
    <row r="76" spans="1:9" x14ac:dyDescent="0.2">
      <c r="A76" s="35" t="s">
        <v>28</v>
      </c>
      <c r="B76" s="36">
        <v>0.69230769230769196</v>
      </c>
      <c r="C76" s="37">
        <v>-1.5999999999999901</v>
      </c>
      <c r="D76" s="36">
        <v>0</v>
      </c>
      <c r="E76" s="38">
        <v>1.5999999999999901</v>
      </c>
      <c r="F76" s="35" t="s">
        <v>185</v>
      </c>
    </row>
    <row r="77" spans="1:9" x14ac:dyDescent="0.2">
      <c r="A77" s="35" t="s">
        <v>28</v>
      </c>
      <c r="B77" s="36">
        <v>0.67857142857142805</v>
      </c>
      <c r="C77" s="37">
        <v>-1.7999999999999901</v>
      </c>
      <c r="D77" s="36">
        <v>0</v>
      </c>
      <c r="E77" s="38">
        <v>1.7999999999999901</v>
      </c>
      <c r="F77" s="35" t="s">
        <v>186</v>
      </c>
    </row>
    <row r="78" spans="1:9" x14ac:dyDescent="0.2">
      <c r="A78" s="35" t="s">
        <v>28</v>
      </c>
      <c r="B78" s="36">
        <v>0.70833333333333304</v>
      </c>
      <c r="C78" s="37">
        <v>-1.4</v>
      </c>
      <c r="D78" s="36">
        <v>0</v>
      </c>
      <c r="E78" s="38">
        <v>1.4</v>
      </c>
      <c r="F78" s="35" t="s">
        <v>187</v>
      </c>
    </row>
    <row r="79" spans="1:9" x14ac:dyDescent="0.2">
      <c r="A79" s="35" t="s">
        <v>28</v>
      </c>
      <c r="B79" s="36">
        <v>0.70833333333333304</v>
      </c>
      <c r="C79" s="37">
        <v>-1.4</v>
      </c>
      <c r="D79" s="36">
        <v>0</v>
      </c>
      <c r="E79" s="38">
        <v>1.4</v>
      </c>
      <c r="F79" s="35" t="s">
        <v>188</v>
      </c>
    </row>
    <row r="80" spans="1:9" x14ac:dyDescent="0.2">
      <c r="A80" s="35" t="s">
        <v>28</v>
      </c>
      <c r="B80" s="36">
        <v>0.70833333333333304</v>
      </c>
      <c r="C80" s="37">
        <v>-1.4</v>
      </c>
      <c r="D80" s="36">
        <v>0</v>
      </c>
      <c r="E80" s="38">
        <v>1.4</v>
      </c>
      <c r="F80" s="35" t="s">
        <v>189</v>
      </c>
    </row>
    <row r="81" spans="1:6" x14ac:dyDescent="0.2">
      <c r="A81" s="35" t="s">
        <v>28</v>
      </c>
      <c r="B81" s="36">
        <v>0.70833333333333304</v>
      </c>
      <c r="C81" s="36">
        <v>-1.4</v>
      </c>
      <c r="D81" s="36">
        <v>0</v>
      </c>
      <c r="E81" s="38">
        <v>1.4</v>
      </c>
      <c r="F81" s="35" t="s">
        <v>190</v>
      </c>
    </row>
    <row r="86" spans="1:6" x14ac:dyDescent="0.2">
      <c r="C86" s="54"/>
      <c r="D86" s="54"/>
      <c r="E86" s="54"/>
      <c r="F86" s="54"/>
    </row>
  </sheetData>
  <mergeCells count="2">
    <mergeCell ref="C86:D86"/>
    <mergeCell ref="E86:F8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747D-629E-2049-9716-F83161C5B6A1}">
  <dimension ref="A2:J34"/>
  <sheetViews>
    <sheetView zoomScale="120" zoomScaleNormal="120" workbookViewId="0">
      <selection activeCell="D41" sqref="D41:D42"/>
    </sheetView>
  </sheetViews>
  <sheetFormatPr baseColWidth="10" defaultRowHeight="16" x14ac:dyDescent="0.2"/>
  <cols>
    <col min="2" max="2" width="17.1640625" customWidth="1"/>
    <col min="3" max="3" width="12.6640625" bestFit="1" customWidth="1"/>
    <col min="4" max="4" width="13.33203125" bestFit="1" customWidth="1"/>
  </cols>
  <sheetData>
    <row r="2" spans="1:10" ht="17" thickBot="1" x14ac:dyDescent="0.25"/>
    <row r="3" spans="1:10" x14ac:dyDescent="0.2">
      <c r="A3" s="2" t="s">
        <v>0</v>
      </c>
      <c r="B3" s="3" t="s">
        <v>1</v>
      </c>
      <c r="C3" s="4"/>
    </row>
    <row r="4" spans="1:10" ht="17" thickBot="1" x14ac:dyDescent="0.25">
      <c r="A4" s="5" t="s">
        <v>2</v>
      </c>
      <c r="B4" s="6" t="s">
        <v>3</v>
      </c>
      <c r="C4" s="7"/>
    </row>
    <row r="5" spans="1:10" x14ac:dyDescent="0.2">
      <c r="G5" s="1" t="s">
        <v>14</v>
      </c>
      <c r="H5" s="1" t="s">
        <v>13</v>
      </c>
      <c r="I5" s="1"/>
      <c r="J5" s="1"/>
    </row>
    <row r="6" spans="1:10" ht="17" thickBot="1" x14ac:dyDescent="0.25">
      <c r="G6" s="1"/>
      <c r="H6" s="1"/>
      <c r="I6" s="1"/>
      <c r="J6" s="1"/>
    </row>
    <row r="7" spans="1:10" x14ac:dyDescent="0.2">
      <c r="A7" s="2" t="s">
        <v>4</v>
      </c>
      <c r="B7" s="9" t="s">
        <v>5</v>
      </c>
      <c r="C7" s="10" t="s">
        <v>6</v>
      </c>
      <c r="G7" s="1" t="s">
        <v>4</v>
      </c>
      <c r="H7" s="8" t="s">
        <v>12</v>
      </c>
      <c r="I7" s="1"/>
      <c r="J7" s="1"/>
    </row>
    <row r="8" spans="1:10" ht="17" thickBot="1" x14ac:dyDescent="0.25">
      <c r="A8" s="5" t="s">
        <v>4</v>
      </c>
      <c r="B8" s="11" t="s">
        <v>7</v>
      </c>
      <c r="C8" s="7" t="s">
        <v>9</v>
      </c>
      <c r="G8" s="1"/>
      <c r="H8" s="1"/>
      <c r="I8" s="1"/>
      <c r="J8" s="1"/>
    </row>
    <row r="9" spans="1:10" x14ac:dyDescent="0.2">
      <c r="G9" s="1" t="s">
        <v>11</v>
      </c>
      <c r="H9" s="1">
        <v>100</v>
      </c>
      <c r="I9" s="1"/>
      <c r="J9" s="1"/>
    </row>
    <row r="13" spans="1:10" x14ac:dyDescent="0.2">
      <c r="A13" s="16" t="s">
        <v>0</v>
      </c>
      <c r="B13" s="16" t="s">
        <v>8</v>
      </c>
      <c r="C13" s="16" t="s">
        <v>4</v>
      </c>
      <c r="D13" s="13" t="s">
        <v>10</v>
      </c>
      <c r="G13" s="16" t="s">
        <v>0</v>
      </c>
      <c r="H13" s="16" t="s">
        <v>8</v>
      </c>
      <c r="I13" s="16" t="s">
        <v>4</v>
      </c>
      <c r="J13" s="18" t="s">
        <v>10</v>
      </c>
    </row>
    <row r="14" spans="1:10" x14ac:dyDescent="0.2">
      <c r="A14" s="12">
        <v>10</v>
      </c>
      <c r="B14" s="12">
        <v>100</v>
      </c>
      <c r="C14" s="15">
        <f>IF(A14&gt;0,1/(1+A14),0.5*(1+1/(1+B14)))</f>
        <v>9.0909090909090912E-2</v>
      </c>
      <c r="D14" s="13"/>
      <c r="G14" s="12">
        <v>10</v>
      </c>
      <c r="H14" s="12">
        <v>100</v>
      </c>
      <c r="I14" s="17">
        <f>-(H14+$H$9*G14)</f>
        <v>-1100</v>
      </c>
      <c r="J14" s="13"/>
    </row>
    <row r="15" spans="1:10" x14ac:dyDescent="0.2">
      <c r="A15" s="12">
        <f>A14-1</f>
        <v>9</v>
      </c>
      <c r="B15" s="12">
        <v>100</v>
      </c>
      <c r="C15" s="15">
        <f t="shared" ref="C15:C34" si="0">IF(A15&gt;0,1/(1+A15),0.5*(1+1/(1+B15)))</f>
        <v>0.1</v>
      </c>
      <c r="D15" s="14">
        <f>C15-C14</f>
        <v>9.0909090909090939E-3</v>
      </c>
      <c r="G15" s="12">
        <f>G14-1</f>
        <v>9</v>
      </c>
      <c r="H15" s="12">
        <f>H14-10</f>
        <v>90</v>
      </c>
      <c r="I15" s="17">
        <f t="shared" ref="I15:I34" si="1">-(H15+$H$9*G15)</f>
        <v>-990</v>
      </c>
      <c r="J15" s="13">
        <f>I15-I14</f>
        <v>110</v>
      </c>
    </row>
    <row r="16" spans="1:10" x14ac:dyDescent="0.2">
      <c r="A16" s="12">
        <f t="shared" ref="A16:A23" si="2">A15-1</f>
        <v>8</v>
      </c>
      <c r="B16" s="12">
        <v>100</v>
      </c>
      <c r="C16" s="15">
        <f t="shared" si="0"/>
        <v>0.1111111111111111</v>
      </c>
      <c r="D16" s="14">
        <f t="shared" ref="D16:D34" si="3">C16-C15</f>
        <v>1.1111111111111099E-2</v>
      </c>
      <c r="G16" s="12">
        <f t="shared" ref="G16:G23" si="4">G15-1</f>
        <v>8</v>
      </c>
      <c r="H16" s="12">
        <f t="shared" ref="H16:H22" si="5">H15-10</f>
        <v>80</v>
      </c>
      <c r="I16" s="17">
        <f t="shared" si="1"/>
        <v>-880</v>
      </c>
      <c r="J16" s="13">
        <f t="shared" ref="J16:J34" si="6">I16-I15</f>
        <v>110</v>
      </c>
    </row>
    <row r="17" spans="1:10" x14ac:dyDescent="0.2">
      <c r="A17" s="12">
        <f t="shared" si="2"/>
        <v>7</v>
      </c>
      <c r="B17" s="12">
        <v>100</v>
      </c>
      <c r="C17" s="15">
        <f t="shared" si="0"/>
        <v>0.125</v>
      </c>
      <c r="D17" s="14">
        <f t="shared" si="3"/>
        <v>1.3888888888888895E-2</v>
      </c>
      <c r="G17" s="12">
        <f t="shared" si="4"/>
        <v>7</v>
      </c>
      <c r="H17" s="12">
        <f t="shared" si="5"/>
        <v>70</v>
      </c>
      <c r="I17" s="17">
        <f t="shared" si="1"/>
        <v>-770</v>
      </c>
      <c r="J17" s="13">
        <f t="shared" si="6"/>
        <v>110</v>
      </c>
    </row>
    <row r="18" spans="1:10" x14ac:dyDescent="0.2">
      <c r="A18" s="12">
        <f t="shared" si="2"/>
        <v>6</v>
      </c>
      <c r="B18" s="12">
        <v>100</v>
      </c>
      <c r="C18" s="15">
        <f t="shared" si="0"/>
        <v>0.14285714285714285</v>
      </c>
      <c r="D18" s="14">
        <f t="shared" si="3"/>
        <v>1.7857142857142849E-2</v>
      </c>
      <c r="G18" s="12">
        <f t="shared" si="4"/>
        <v>6</v>
      </c>
      <c r="H18" s="12">
        <f t="shared" si="5"/>
        <v>60</v>
      </c>
      <c r="I18" s="17">
        <f t="shared" si="1"/>
        <v>-660</v>
      </c>
      <c r="J18" s="13">
        <f t="shared" si="6"/>
        <v>110</v>
      </c>
    </row>
    <row r="19" spans="1:10" x14ac:dyDescent="0.2">
      <c r="A19" s="12">
        <f t="shared" si="2"/>
        <v>5</v>
      </c>
      <c r="B19" s="12">
        <v>100</v>
      </c>
      <c r="C19" s="15">
        <f t="shared" si="0"/>
        <v>0.16666666666666666</v>
      </c>
      <c r="D19" s="14">
        <f t="shared" si="3"/>
        <v>2.3809523809523808E-2</v>
      </c>
      <c r="G19" s="12">
        <f t="shared" si="4"/>
        <v>5</v>
      </c>
      <c r="H19" s="12">
        <f t="shared" si="5"/>
        <v>50</v>
      </c>
      <c r="I19" s="17">
        <f t="shared" si="1"/>
        <v>-550</v>
      </c>
      <c r="J19" s="13">
        <f t="shared" si="6"/>
        <v>110</v>
      </c>
    </row>
    <row r="20" spans="1:10" x14ac:dyDescent="0.2">
      <c r="A20" s="12">
        <f t="shared" si="2"/>
        <v>4</v>
      </c>
      <c r="B20" s="12">
        <v>100</v>
      </c>
      <c r="C20" s="15">
        <f t="shared" si="0"/>
        <v>0.2</v>
      </c>
      <c r="D20" s="14">
        <f t="shared" si="3"/>
        <v>3.3333333333333354E-2</v>
      </c>
      <c r="G20" s="12">
        <f t="shared" si="4"/>
        <v>4</v>
      </c>
      <c r="H20" s="12">
        <f t="shared" si="5"/>
        <v>40</v>
      </c>
      <c r="I20" s="17">
        <f t="shared" si="1"/>
        <v>-440</v>
      </c>
      <c r="J20" s="13">
        <f t="shared" si="6"/>
        <v>110</v>
      </c>
    </row>
    <row r="21" spans="1:10" x14ac:dyDescent="0.2">
      <c r="A21" s="12">
        <f t="shared" si="2"/>
        <v>3</v>
      </c>
      <c r="B21" s="12">
        <v>100</v>
      </c>
      <c r="C21" s="15">
        <f t="shared" si="0"/>
        <v>0.25</v>
      </c>
      <c r="D21" s="14">
        <f t="shared" si="3"/>
        <v>4.9999999999999989E-2</v>
      </c>
      <c r="G21" s="12">
        <f t="shared" si="4"/>
        <v>3</v>
      </c>
      <c r="H21" s="12">
        <f t="shared" si="5"/>
        <v>30</v>
      </c>
      <c r="I21" s="17">
        <f t="shared" si="1"/>
        <v>-330</v>
      </c>
      <c r="J21" s="13">
        <f t="shared" si="6"/>
        <v>110</v>
      </c>
    </row>
    <row r="22" spans="1:10" x14ac:dyDescent="0.2">
      <c r="A22" s="12">
        <f t="shared" si="2"/>
        <v>2</v>
      </c>
      <c r="B22" s="12">
        <v>100</v>
      </c>
      <c r="C22" s="15">
        <f t="shared" si="0"/>
        <v>0.33333333333333331</v>
      </c>
      <c r="D22" s="14">
        <f t="shared" si="3"/>
        <v>8.3333333333333315E-2</v>
      </c>
      <c r="G22" s="12">
        <f t="shared" si="4"/>
        <v>2</v>
      </c>
      <c r="H22" s="12">
        <f t="shared" si="5"/>
        <v>20</v>
      </c>
      <c r="I22" s="17">
        <f t="shared" si="1"/>
        <v>-220</v>
      </c>
      <c r="J22" s="13">
        <f t="shared" si="6"/>
        <v>110</v>
      </c>
    </row>
    <row r="23" spans="1:10" x14ac:dyDescent="0.2">
      <c r="A23" s="12">
        <f t="shared" si="2"/>
        <v>1</v>
      </c>
      <c r="B23" s="12">
        <v>100</v>
      </c>
      <c r="C23" s="15">
        <f t="shared" si="0"/>
        <v>0.5</v>
      </c>
      <c r="D23" s="14">
        <f t="shared" si="3"/>
        <v>0.16666666666666669</v>
      </c>
      <c r="G23" s="12">
        <f t="shared" si="4"/>
        <v>1</v>
      </c>
      <c r="H23" s="12">
        <v>10</v>
      </c>
      <c r="I23" s="17">
        <f t="shared" si="1"/>
        <v>-110</v>
      </c>
      <c r="J23" s="13">
        <f t="shared" si="6"/>
        <v>110</v>
      </c>
    </row>
    <row r="24" spans="1:10" x14ac:dyDescent="0.2">
      <c r="A24" s="12">
        <v>0</v>
      </c>
      <c r="B24" s="12">
        <f>B23-10</f>
        <v>90</v>
      </c>
      <c r="C24" s="15">
        <f t="shared" si="0"/>
        <v>0.50549450549450547</v>
      </c>
      <c r="D24" s="14">
        <f t="shared" si="3"/>
        <v>5.494505494505475E-3</v>
      </c>
      <c r="G24" s="12">
        <v>0</v>
      </c>
      <c r="H24" s="12">
        <v>100</v>
      </c>
      <c r="I24" s="17">
        <f t="shared" si="1"/>
        <v>-100</v>
      </c>
      <c r="J24" s="13">
        <f t="shared" si="6"/>
        <v>10</v>
      </c>
    </row>
    <row r="25" spans="1:10" x14ac:dyDescent="0.2">
      <c r="A25" s="12">
        <v>0</v>
      </c>
      <c r="B25" s="12">
        <f t="shared" ref="B25:B31" si="7">B24-10</f>
        <v>80</v>
      </c>
      <c r="C25" s="15">
        <f t="shared" si="0"/>
        <v>0.50617283950617287</v>
      </c>
      <c r="D25" s="14">
        <f t="shared" si="3"/>
        <v>6.7833401166739193E-4</v>
      </c>
      <c r="G25" s="12">
        <v>0</v>
      </c>
      <c r="H25" s="12">
        <f t="shared" ref="H25:H31" si="8">H24-10</f>
        <v>90</v>
      </c>
      <c r="I25" s="17">
        <f t="shared" si="1"/>
        <v>-90</v>
      </c>
      <c r="J25" s="13">
        <f t="shared" si="6"/>
        <v>10</v>
      </c>
    </row>
    <row r="26" spans="1:10" x14ac:dyDescent="0.2">
      <c r="A26" s="12">
        <v>0</v>
      </c>
      <c r="B26" s="12">
        <f t="shared" si="7"/>
        <v>70</v>
      </c>
      <c r="C26" s="15">
        <f t="shared" si="0"/>
        <v>0.50704225352112675</v>
      </c>
      <c r="D26" s="14">
        <f t="shared" si="3"/>
        <v>8.6941401495388426E-4</v>
      </c>
      <c r="G26" s="12">
        <v>0</v>
      </c>
      <c r="H26" s="12">
        <f t="shared" si="8"/>
        <v>80</v>
      </c>
      <c r="I26" s="17">
        <f t="shared" si="1"/>
        <v>-80</v>
      </c>
      <c r="J26" s="13">
        <f t="shared" si="6"/>
        <v>10</v>
      </c>
    </row>
    <row r="27" spans="1:10" x14ac:dyDescent="0.2">
      <c r="A27" s="12">
        <v>0</v>
      </c>
      <c r="B27" s="12">
        <f t="shared" si="7"/>
        <v>60</v>
      </c>
      <c r="C27" s="15">
        <f t="shared" si="0"/>
        <v>0.50819672131147542</v>
      </c>
      <c r="D27" s="14">
        <f t="shared" si="3"/>
        <v>1.1544677903486678E-3</v>
      </c>
      <c r="G27" s="12">
        <v>0</v>
      </c>
      <c r="H27" s="12">
        <f t="shared" si="8"/>
        <v>70</v>
      </c>
      <c r="I27" s="17">
        <f t="shared" si="1"/>
        <v>-70</v>
      </c>
      <c r="J27" s="13">
        <f t="shared" si="6"/>
        <v>10</v>
      </c>
    </row>
    <row r="28" spans="1:10" x14ac:dyDescent="0.2">
      <c r="A28" s="12">
        <v>0</v>
      </c>
      <c r="B28" s="12">
        <f t="shared" si="7"/>
        <v>50</v>
      </c>
      <c r="C28" s="15">
        <f t="shared" si="0"/>
        <v>0.50980392156862742</v>
      </c>
      <c r="D28" s="14">
        <f t="shared" si="3"/>
        <v>1.6072002571519972E-3</v>
      </c>
      <c r="G28" s="12">
        <v>0</v>
      </c>
      <c r="H28" s="12">
        <f t="shared" si="8"/>
        <v>60</v>
      </c>
      <c r="I28" s="17">
        <f t="shared" si="1"/>
        <v>-60</v>
      </c>
      <c r="J28" s="13">
        <f t="shared" si="6"/>
        <v>10</v>
      </c>
    </row>
    <row r="29" spans="1:10" x14ac:dyDescent="0.2">
      <c r="A29" s="12">
        <v>0</v>
      </c>
      <c r="B29" s="12">
        <f t="shared" si="7"/>
        <v>40</v>
      </c>
      <c r="C29" s="15">
        <f t="shared" si="0"/>
        <v>0.51219512195121952</v>
      </c>
      <c r="D29" s="14">
        <f t="shared" si="3"/>
        <v>2.3912003825921069E-3</v>
      </c>
      <c r="G29" s="12">
        <v>0</v>
      </c>
      <c r="H29" s="12">
        <f t="shared" si="8"/>
        <v>50</v>
      </c>
      <c r="I29" s="17">
        <f t="shared" si="1"/>
        <v>-50</v>
      </c>
      <c r="J29" s="13">
        <f t="shared" si="6"/>
        <v>10</v>
      </c>
    </row>
    <row r="30" spans="1:10" x14ac:dyDescent="0.2">
      <c r="A30" s="12">
        <v>0</v>
      </c>
      <c r="B30" s="12">
        <f t="shared" si="7"/>
        <v>30</v>
      </c>
      <c r="C30" s="15">
        <f t="shared" si="0"/>
        <v>0.5161290322580645</v>
      </c>
      <c r="D30" s="14">
        <f t="shared" si="3"/>
        <v>3.9339103068449788E-3</v>
      </c>
      <c r="G30" s="12">
        <v>0</v>
      </c>
      <c r="H30" s="12">
        <f t="shared" si="8"/>
        <v>40</v>
      </c>
      <c r="I30" s="17">
        <f t="shared" si="1"/>
        <v>-40</v>
      </c>
      <c r="J30" s="13">
        <f t="shared" si="6"/>
        <v>10</v>
      </c>
    </row>
    <row r="31" spans="1:10" x14ac:dyDescent="0.2">
      <c r="A31" s="12">
        <v>0</v>
      </c>
      <c r="B31" s="12">
        <f t="shared" si="7"/>
        <v>20</v>
      </c>
      <c r="C31" s="15">
        <f t="shared" si="0"/>
        <v>0.52380952380952384</v>
      </c>
      <c r="D31" s="14">
        <f t="shared" si="3"/>
        <v>7.6804915514593342E-3</v>
      </c>
      <c r="G31" s="12">
        <v>0</v>
      </c>
      <c r="H31" s="12">
        <f t="shared" si="8"/>
        <v>30</v>
      </c>
      <c r="I31" s="17">
        <f t="shared" si="1"/>
        <v>-30</v>
      </c>
      <c r="J31" s="13">
        <f t="shared" si="6"/>
        <v>10</v>
      </c>
    </row>
    <row r="32" spans="1:10" x14ac:dyDescent="0.2">
      <c r="A32" s="12">
        <v>0</v>
      </c>
      <c r="B32" s="12">
        <v>3</v>
      </c>
      <c r="C32" s="15">
        <f t="shared" si="0"/>
        <v>0.625</v>
      </c>
      <c r="D32" s="14">
        <f t="shared" si="3"/>
        <v>0.10119047619047616</v>
      </c>
      <c r="G32" s="12">
        <v>0</v>
      </c>
      <c r="H32" s="12">
        <v>10</v>
      </c>
      <c r="I32" s="17">
        <f t="shared" si="1"/>
        <v>-10</v>
      </c>
      <c r="J32" s="13">
        <f t="shared" si="6"/>
        <v>20</v>
      </c>
    </row>
    <row r="33" spans="1:10" x14ac:dyDescent="0.2">
      <c r="A33" s="12">
        <v>0</v>
      </c>
      <c r="B33" s="12">
        <v>2</v>
      </c>
      <c r="C33" s="15">
        <f t="shared" si="0"/>
        <v>0.66666666666666663</v>
      </c>
      <c r="D33" s="14">
        <f>C33-C32</f>
        <v>4.166666666666663E-2</v>
      </c>
      <c r="G33" s="12">
        <v>0</v>
      </c>
      <c r="H33" s="12">
        <v>2</v>
      </c>
      <c r="I33" s="17">
        <f t="shared" si="1"/>
        <v>-2</v>
      </c>
      <c r="J33" s="13">
        <f t="shared" si="6"/>
        <v>8</v>
      </c>
    </row>
    <row r="34" spans="1:10" x14ac:dyDescent="0.2">
      <c r="A34" s="12">
        <v>0</v>
      </c>
      <c r="B34" s="12">
        <v>1</v>
      </c>
      <c r="C34" s="15">
        <f t="shared" si="0"/>
        <v>0.75</v>
      </c>
      <c r="D34" s="14">
        <f t="shared" si="3"/>
        <v>8.333333333333337E-2</v>
      </c>
      <c r="G34" s="12">
        <v>0</v>
      </c>
      <c r="H34" s="12">
        <v>1</v>
      </c>
      <c r="I34" s="17">
        <f t="shared" si="1"/>
        <v>-1</v>
      </c>
      <c r="J34" s="13">
        <f t="shared" si="6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Zusammenfassung</vt:lpstr>
      <vt:lpstr>results30s</vt:lpstr>
      <vt:lpstr>results15s</vt:lpstr>
      <vt:lpstr>Fitness Funktion</vt:lpstr>
      <vt:lpstr>results15s!results_15s</vt:lpstr>
      <vt:lpstr>results30s!results_30s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2021-07-07T12:41:08Z</dcterms:created>
  <dcterms:modified xsi:type="dcterms:W3CDTF">2021-07-14T22:24:26Z</dcterms:modified>
</cp:coreProperties>
</file>