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naromanchukevich/Desktop/kursovaya/"/>
    </mc:Choice>
  </mc:AlternateContent>
  <xr:revisionPtr revIDLastSave="0" documentId="13_ncr:1_{4F84421C-8182-E54B-B6F6-0D2510F8506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Склад_остатки" sheetId="1" r:id="rId1"/>
    <sheet name="справочник_товаров" sheetId="4" r:id="rId2"/>
    <sheet name="Движение_склад" sheetId="2" r:id="rId3"/>
    <sheet name="сотрудники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D17" i="1"/>
  <c r="F17" i="1" s="1"/>
  <c r="E16" i="1"/>
  <c r="D16" i="1"/>
  <c r="E14" i="1"/>
  <c r="D14" i="1"/>
  <c r="E13" i="1"/>
  <c r="D13" i="1"/>
  <c r="E12" i="1"/>
  <c r="D12" i="1"/>
  <c r="E11" i="1"/>
  <c r="D11" i="1"/>
  <c r="D10" i="1"/>
  <c r="F10" i="1" s="1"/>
  <c r="E9" i="1"/>
  <c r="D9" i="1"/>
  <c r="D8" i="1"/>
  <c r="D7" i="1"/>
  <c r="D6" i="1"/>
  <c r="D5" i="1"/>
  <c r="C17" i="4"/>
  <c r="H2" i="1"/>
  <c r="F15" i="1" l="1"/>
  <c r="F16" i="1"/>
  <c r="F14" i="1"/>
  <c r="F13" i="1"/>
  <c r="F11" i="1"/>
  <c r="F9" i="1"/>
  <c r="F12" i="1"/>
</calcChain>
</file>

<file path=xl/sharedStrings.xml><?xml version="1.0" encoding="utf-8"?>
<sst xmlns="http://schemas.openxmlformats.org/spreadsheetml/2006/main" count="123" uniqueCount="51">
  <si>
    <t>Учет склада и обязательств</t>
  </si>
  <si>
    <t>остатки материалов на складе</t>
  </si>
  <si>
    <t>Закуплено и не оплачено на склад комплектующих – остаток на дату:</t>
  </si>
  <si>
    <t>кто отвественный за прием-списание</t>
  </si>
  <si>
    <t>артикул</t>
  </si>
  <si>
    <t>Приход</t>
  </si>
  <si>
    <t>Отгрузка</t>
  </si>
  <si>
    <t>Остаток на складе</t>
  </si>
  <si>
    <t>Сумма неоплаченных остатков руб</t>
  </si>
  <si>
    <t>Коцюба</t>
  </si>
  <si>
    <t>Коробки большие картонные</t>
  </si>
  <si>
    <t>Коробки маленькие картонные</t>
  </si>
  <si>
    <t>Воронин</t>
  </si>
  <si>
    <t>Корпус умного контроллера температуры для газового котла c печатью ESP32</t>
  </si>
  <si>
    <t>Корпус умного контроллера температуры для газового котла c печатью ESP8266</t>
  </si>
  <si>
    <t>Модуль контроллера ESP32</t>
  </si>
  <si>
    <t>Модуль контроллеры ESP32 с чипом ch9102</t>
  </si>
  <si>
    <t>Модуль контроллеры ESP8266</t>
  </si>
  <si>
    <t>Козлов</t>
  </si>
  <si>
    <t>Платы универсальные не спаянные из китая- маленькие</t>
  </si>
  <si>
    <t>рассыпуха комплектом Дельта электроника</t>
  </si>
  <si>
    <t>Комплект из 2-х датчиков температуры 1 и 2 метра шнуры</t>
  </si>
  <si>
    <t>Собранный непрошитый контроллер в корпусе  ESP32</t>
  </si>
  <si>
    <t>Собранный непрошитый контроллер в корпусе  ESP8266</t>
  </si>
  <si>
    <t>Платы универсальные не спаянные из Новосибирска</t>
  </si>
  <si>
    <t>Дата</t>
  </si>
  <si>
    <t>Приход кол-во</t>
  </si>
  <si>
    <t>Расход кол-во</t>
  </si>
  <si>
    <t>Остатки на складе</t>
  </si>
  <si>
    <t>собрал Козлов</t>
  </si>
  <si>
    <t>Забрал Коцюба</t>
  </si>
  <si>
    <t>Закупил Козлов</t>
  </si>
  <si>
    <t>Забрал коцюба</t>
  </si>
  <si>
    <t>Датчики температуры два  метра шнур</t>
  </si>
  <si>
    <t>Датчики температуры один метр шнур</t>
  </si>
  <si>
    <t>Разъемы для датчиков  - штекер металл тиксер</t>
  </si>
  <si>
    <t>Разъемы для датчиков  - штекер металл</t>
  </si>
  <si>
    <t>Разъемы для датчиков гнездо ST033 из чип и дип</t>
  </si>
  <si>
    <t>Датчики температуры три метр шнур</t>
  </si>
  <si>
    <t>Датчики температуры один метр шнур распаянные с разъемом</t>
  </si>
  <si>
    <t>Собранный непрошитый контроллер  без корпуса  ESP32</t>
  </si>
  <si>
    <t>Корпус умного контроллера температуры для газового котла без этикетки</t>
  </si>
  <si>
    <t>Инвентаризация Модуль контроллеры ESP32</t>
  </si>
  <si>
    <t>Инвентаризация Модуль контроллеры ESP8266</t>
  </si>
  <si>
    <t>Датчики температуры два  метра шнур распаянные с разъемом</t>
  </si>
  <si>
    <t>Пакетики</t>
  </si>
  <si>
    <t>Клейкие наклейки</t>
  </si>
  <si>
    <t>Стоимость</t>
  </si>
  <si>
    <t>Наименование товара</t>
  </si>
  <si>
    <t>Коплектующие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</si>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</sst>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[$$-409]#,##0.00;[Red]&quot;-&quot;[$$-409]#,##0.00"/>
  </numFmts>
  <fonts count="18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i/>
      <sz val="16"/>
      <color theme="1"/>
      <name val="Liberation Sans"/>
      <charset val="204"/>
    </font>
    <font>
      <b/>
      <i/>
      <sz val="12"/>
      <color theme="1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b/>
      <sz val="11"/>
      <color theme="1"/>
      <name val="Liberation Sans"/>
      <charset val="204"/>
    </font>
    <font>
      <b/>
      <sz val="11"/>
      <color rgb="FF3C3C3C"/>
      <name val="Ubuntu"/>
      <charset val="204"/>
    </font>
    <font>
      <sz val="10"/>
      <color theme="1"/>
      <name val="Liberation Serif"/>
      <charset val="204"/>
    </font>
    <font>
      <sz val="10"/>
      <color rgb="FF2C2C2C"/>
      <name val="Noto Sans"/>
      <charset val="20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>
      <alignment horizontal="center"/>
    </xf>
    <xf numFmtId="0" fontId="9" fillId="0" borderId="0"/>
    <xf numFmtId="0" fontId="10" fillId="8" borderId="0"/>
    <xf numFmtId="0" fontId="11" fillId="8" borderId="1"/>
    <xf numFmtId="0" fontId="12" fillId="0" borderId="0"/>
    <xf numFmtId="165" fontId="12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17" fillId="0" borderId="0" xfId="0" applyFont="1"/>
  </cellXfs>
  <cellStyles count="20">
    <cellStyle name="Обычный" xfId="0" builtinId="0" customBuiltin="1"/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" xfId="9" xr:uid="{00000000-0005-0000-0000-000009000000}"/>
    <cellStyle name="Heading 1" xfId="10" xr:uid="{00000000-0005-0000-0000-00000A000000}"/>
    <cellStyle name="Heading 2" xfId="11" xr:uid="{00000000-0005-0000-0000-00000B000000}"/>
    <cellStyle name="Hyperlink" xfId="12" xr:uid="{00000000-0005-0000-0000-00000C000000}"/>
    <cellStyle name="Neutral" xfId="13" xr:uid="{00000000-0005-0000-0000-00000D000000}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3" displayName="__Anonymous_Sheet_DB__3" ref="B4:B24" headerRowCount="0" totalsRowShown="0">
  <sortState xmlns:xlrd2="http://schemas.microsoft.com/office/spreadsheetml/2017/richdata2" ref="B4:B24">
    <sortCondition ref="B4:B24"/>
  </sortState>
  <tableColumns count="1">
    <tableColumn id="1" xr3:uid="{00000000-0010-0000-0000-000001000000}" name="Столбец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73" workbookViewId="0">
      <selection activeCell="C13" sqref="C13"/>
    </sheetView>
  </sheetViews>
  <sheetFormatPr baseColWidth="10" defaultRowHeight="13"/>
  <cols>
    <col min="1" max="1" width="26.3984375" customWidth="1"/>
    <col min="2" max="2" width="10.3984375" customWidth="1"/>
    <col min="3" max="3" width="107.796875" customWidth="1"/>
    <col min="4" max="6" width="22.19921875" customWidth="1"/>
    <col min="7" max="7" width="25.796875" customWidth="1"/>
    <col min="8" max="8" width="17" customWidth="1"/>
  </cols>
  <sheetData>
    <row r="1" spans="1:8">
      <c r="A1" t="s">
        <v>0</v>
      </c>
    </row>
    <row r="2" spans="1:8">
      <c r="A2" t="s">
        <v>1</v>
      </c>
      <c r="G2" s="1" t="s">
        <v>2</v>
      </c>
      <c r="H2">
        <f>SUM(G5:G100)</f>
        <v>14000</v>
      </c>
    </row>
    <row r="4" spans="1:8" ht="48">
      <c r="A4" s="2" t="s">
        <v>3</v>
      </c>
      <c r="B4" s="2" t="s">
        <v>4</v>
      </c>
      <c r="C4" s="2" t="s">
        <v>48</v>
      </c>
      <c r="D4" s="2" t="s">
        <v>5</v>
      </c>
      <c r="E4" s="2" t="s">
        <v>6</v>
      </c>
      <c r="F4" s="3" t="s">
        <v>7</v>
      </c>
      <c r="G4" s="2" t="s">
        <v>8</v>
      </c>
    </row>
    <row r="5" spans="1:8">
      <c r="A5" t="s">
        <v>9</v>
      </c>
      <c r="B5">
        <v>1118</v>
      </c>
      <c r="C5" t="s">
        <v>10</v>
      </c>
      <c r="D5">
        <f ca="1">SUMIF(Движение_склад!B$2:B$43,C5,Движение_склад!C$2:C$29)</f>
        <v>50</v>
      </c>
    </row>
    <row r="6" spans="1:8">
      <c r="A6" t="s">
        <v>9</v>
      </c>
      <c r="B6">
        <v>1119</v>
      </c>
      <c r="C6" t="s">
        <v>11</v>
      </c>
      <c r="D6">
        <f ca="1">SUMIF(Движение_склад!B$2:B$43,C6,Движение_склад!C$2:C$29)</f>
        <v>30</v>
      </c>
    </row>
    <row r="7" spans="1:8">
      <c r="A7" t="s">
        <v>12</v>
      </c>
      <c r="B7">
        <v>1121</v>
      </c>
      <c r="C7" t="s">
        <v>13</v>
      </c>
      <c r="D7">
        <f ca="1">SUMIF(Движение_склад!B$2:B$43,C7,Движение_склад!C$2:C$29)</f>
        <v>60</v>
      </c>
    </row>
    <row r="8" spans="1:8">
      <c r="A8" t="s">
        <v>12</v>
      </c>
      <c r="B8">
        <v>1122</v>
      </c>
      <c r="C8" t="s">
        <v>14</v>
      </c>
      <c r="D8">
        <f ca="1">SUMIF(Движение_склад!B$2:B$43,C8,Движение_склад!C$2:C$29)</f>
        <v>60</v>
      </c>
    </row>
    <row r="9" spans="1:8">
      <c r="A9" t="s">
        <v>9</v>
      </c>
      <c r="B9">
        <v>1123</v>
      </c>
      <c r="C9" t="s">
        <v>15</v>
      </c>
      <c r="D9">
        <f ca="1">SUMIF(Движение_склад!B$2:B$43,C9,Движение_склад!C$2:C$29)</f>
        <v>20</v>
      </c>
      <c r="E9" s="4">
        <f ca="1">SUMIF(Движение_склад!B$2:B$39,C15,Движение_склад!C$2:C$27)</f>
        <v>25</v>
      </c>
      <c r="F9">
        <f t="shared" ref="F9:F17" ca="1" si="0">D9-E9</f>
        <v>-5</v>
      </c>
    </row>
    <row r="10" spans="1:8">
      <c r="A10" t="s">
        <v>9</v>
      </c>
      <c r="B10">
        <v>1124</v>
      </c>
      <c r="C10" t="s">
        <v>16</v>
      </c>
      <c r="D10">
        <f ca="1">SUMIF(Движение_склад!B$2:B$43,C10,Движение_склад!C$2:C$29)</f>
        <v>20</v>
      </c>
      <c r="F10">
        <f t="shared" ca="1" si="0"/>
        <v>20</v>
      </c>
    </row>
    <row r="11" spans="1:8">
      <c r="A11" t="s">
        <v>9</v>
      </c>
      <c r="B11">
        <v>1125</v>
      </c>
      <c r="C11" t="s">
        <v>17</v>
      </c>
      <c r="D11">
        <f ca="1">SUMIF(Движение_склад!B$2:B$43,C11,Движение_склад!C$2:C$29)</f>
        <v>25</v>
      </c>
      <c r="E11" s="4">
        <f ca="1">SUMIF(Движение_склад!B$2:B$39,C16,Движение_склад!C$2:C$27)</f>
        <v>8</v>
      </c>
      <c r="F11">
        <f t="shared" ca="1" si="0"/>
        <v>17</v>
      </c>
    </row>
    <row r="12" spans="1:8">
      <c r="A12" t="s">
        <v>18</v>
      </c>
      <c r="B12">
        <v>1126</v>
      </c>
      <c r="C12" t="s">
        <v>19</v>
      </c>
      <c r="D12">
        <f ca="1">SUMIF(Движение_склад!B$2:B$43,C12,Движение_склад!C$2:C$29)</f>
        <v>50</v>
      </c>
      <c r="E12" s="4">
        <f ca="1">SUMIF(Движение_склад!B$2:B$39,C15,Движение_склад!C$2:C$27)</f>
        <v>25</v>
      </c>
      <c r="F12">
        <f t="shared" ca="1" si="0"/>
        <v>25</v>
      </c>
    </row>
    <row r="13" spans="1:8">
      <c r="A13" t="s">
        <v>12</v>
      </c>
      <c r="B13">
        <v>1130</v>
      </c>
      <c r="C13" t="s">
        <v>20</v>
      </c>
      <c r="D13">
        <f ca="1">SUMIF(Движение_склад!B$2:B$43,C13,Движение_склад!C$2:C$29)</f>
        <v>100</v>
      </c>
      <c r="E13" s="4">
        <f ca="1">SUMIF(Движение_склад!B$2:B$39,C16,Движение_склад!C$2:C$27)</f>
        <v>8</v>
      </c>
      <c r="F13">
        <f t="shared" ca="1" si="0"/>
        <v>92</v>
      </c>
    </row>
    <row r="14" spans="1:8">
      <c r="A14" t="s">
        <v>9</v>
      </c>
      <c r="B14">
        <v>1134</v>
      </c>
      <c r="C14" t="s">
        <v>21</v>
      </c>
      <c r="D14">
        <f ca="1">SUMIF(Движение_склад!B$2:B$43,C14,Движение_склад!C$2:C$29)</f>
        <v>25</v>
      </c>
      <c r="E14" s="4">
        <f ca="1">SUMIF(Движение_склад!B$2:B$39,C14,Движение_склад!D$2:D$27)</f>
        <v>5</v>
      </c>
      <c r="F14">
        <f t="shared" ca="1" si="0"/>
        <v>20</v>
      </c>
    </row>
    <row r="15" spans="1:8">
      <c r="A15" t="s">
        <v>18</v>
      </c>
      <c r="B15">
        <v>1132</v>
      </c>
      <c r="C15" t="s">
        <v>22</v>
      </c>
      <c r="D15">
        <f>SUMIF(Движение_склад!B$2:B$200,C15,Движение_склад!C$2:C$200)</f>
        <v>25</v>
      </c>
      <c r="E15" s="4">
        <f>SUMIF(Движение_склад!B$2:B$200,C15,Движение_склад!C$2:C$200)</f>
        <v>25</v>
      </c>
      <c r="F15" s="4">
        <f>D15-E15</f>
        <v>0</v>
      </c>
    </row>
    <row r="16" spans="1:8">
      <c r="A16" t="s">
        <v>18</v>
      </c>
      <c r="B16">
        <v>1133</v>
      </c>
      <c r="C16" t="s">
        <v>23</v>
      </c>
      <c r="D16">
        <f>SUMIF(Движение_склад!B$2:B$200,C16,Движение_склад!C$2:C$200)</f>
        <v>8</v>
      </c>
      <c r="E16" s="4">
        <f>SUMIF(Движение_склад!B$2:B$200,C16,Движение_склад!C$2:C$200)</f>
        <v>8</v>
      </c>
      <c r="F16" s="4">
        <f t="shared" si="0"/>
        <v>0</v>
      </c>
    </row>
    <row r="17" spans="1:7">
      <c r="A17" t="s">
        <v>18</v>
      </c>
      <c r="B17">
        <v>1135</v>
      </c>
      <c r="C17" t="s">
        <v>24</v>
      </c>
      <c r="D17">
        <f ca="1">SUMIF(Движение_склад!B$2:B$43,C17,Движение_склад!C$2:C$29)</f>
        <v>100</v>
      </c>
      <c r="F17">
        <f t="shared" ca="1" si="0"/>
        <v>100</v>
      </c>
      <c r="G17">
        <v>14000</v>
      </c>
    </row>
  </sheetData>
  <pageMargins left="0.24015748031496062" right="0.3110236220472441" top="0.76889763779527553" bottom="0.60196850393700785" header="0.37519685039370076" footer="0.20826771653543308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zoomScale="166" workbookViewId="0">
      <selection activeCell="B16" sqref="B16"/>
    </sheetView>
  </sheetViews>
  <sheetFormatPr baseColWidth="10" defaultRowHeight="13"/>
  <cols>
    <col min="1" max="1" width="17" customWidth="1"/>
    <col min="2" max="2" width="103.796875" customWidth="1"/>
    <col min="3" max="3" width="17" customWidth="1"/>
    <col min="4" max="4" width="16.3984375" customWidth="1"/>
  </cols>
  <sheetData>
    <row r="1" spans="1:4">
      <c r="A1" t="s">
        <v>4</v>
      </c>
      <c r="B1" t="s">
        <v>48</v>
      </c>
      <c r="C1" t="s">
        <v>47</v>
      </c>
      <c r="D1" t="s">
        <v>49</v>
      </c>
    </row>
    <row r="2" spans="1:4">
      <c r="A2">
        <v>1111</v>
      </c>
      <c r="B2" t="s">
        <v>42</v>
      </c>
      <c r="D2">
        <v>0</v>
      </c>
    </row>
    <row r="3" spans="1:4">
      <c r="A3">
        <v>1112</v>
      </c>
      <c r="B3" t="s">
        <v>43</v>
      </c>
      <c r="D3">
        <v>0</v>
      </c>
    </row>
    <row r="4" spans="1:4">
      <c r="A4">
        <v>1113</v>
      </c>
      <c r="B4" t="s">
        <v>33</v>
      </c>
      <c r="C4">
        <v>142</v>
      </c>
      <c r="D4">
        <v>0</v>
      </c>
    </row>
    <row r="5" spans="1:4">
      <c r="A5">
        <v>1114</v>
      </c>
      <c r="B5" t="s">
        <v>44</v>
      </c>
      <c r="C5">
        <v>142</v>
      </c>
      <c r="D5">
        <v>0</v>
      </c>
    </row>
    <row r="6" spans="1:4">
      <c r="A6">
        <v>1115</v>
      </c>
      <c r="B6" t="s">
        <v>34</v>
      </c>
      <c r="C6">
        <v>100</v>
      </c>
      <c r="D6">
        <v>0</v>
      </c>
    </row>
    <row r="7" spans="1:4">
      <c r="A7">
        <v>1116</v>
      </c>
      <c r="B7" t="s">
        <v>39</v>
      </c>
      <c r="C7">
        <v>100</v>
      </c>
      <c r="D7">
        <v>0</v>
      </c>
    </row>
    <row r="8" spans="1:4">
      <c r="A8">
        <v>1117</v>
      </c>
      <c r="B8" t="s">
        <v>38</v>
      </c>
      <c r="C8">
        <v>142</v>
      </c>
      <c r="D8">
        <v>0</v>
      </c>
    </row>
    <row r="9" spans="1:4">
      <c r="A9">
        <v>1118</v>
      </c>
      <c r="B9" t="s">
        <v>10</v>
      </c>
      <c r="C9">
        <v>50</v>
      </c>
      <c r="D9">
        <v>0</v>
      </c>
    </row>
    <row r="10" spans="1:4">
      <c r="A10">
        <v>1119</v>
      </c>
      <c r="B10" t="s">
        <v>11</v>
      </c>
      <c r="C10">
        <v>30</v>
      </c>
      <c r="D10">
        <v>0</v>
      </c>
    </row>
    <row r="11" spans="1:4">
      <c r="A11">
        <v>1120</v>
      </c>
      <c r="B11" s="9" t="s">
        <v>41</v>
      </c>
      <c r="C11">
        <v>125</v>
      </c>
      <c r="D11">
        <v>0</v>
      </c>
    </row>
    <row r="12" spans="1:4">
      <c r="A12">
        <v>1121</v>
      </c>
      <c r="B12" s="9" t="s">
        <v>13</v>
      </c>
      <c r="C12">
        <v>125</v>
      </c>
      <c r="D12">
        <v>0</v>
      </c>
    </row>
    <row r="13" spans="1:4">
      <c r="A13">
        <v>1122</v>
      </c>
      <c r="B13" s="9" t="s">
        <v>14</v>
      </c>
      <c r="C13">
        <v>125</v>
      </c>
      <c r="D13">
        <v>0</v>
      </c>
    </row>
    <row r="14" spans="1:4">
      <c r="A14">
        <v>1123</v>
      </c>
      <c r="B14" t="s">
        <v>15</v>
      </c>
      <c r="C14">
        <v>302.45</v>
      </c>
      <c r="D14">
        <v>0</v>
      </c>
    </row>
    <row r="15" spans="1:4">
      <c r="A15">
        <v>1124</v>
      </c>
      <c r="B15" t="s">
        <v>16</v>
      </c>
      <c r="C15">
        <v>242</v>
      </c>
      <c r="D15">
        <v>0</v>
      </c>
    </row>
    <row r="16" spans="1:4">
      <c r="A16">
        <v>1125</v>
      </c>
      <c r="B16" t="s">
        <v>17</v>
      </c>
      <c r="C16">
        <v>159.72</v>
      </c>
      <c r="D16">
        <v>0</v>
      </c>
    </row>
    <row r="17" spans="1:4">
      <c r="A17">
        <v>1126</v>
      </c>
      <c r="B17" t="s">
        <v>19</v>
      </c>
      <c r="C17" s="7">
        <f>3796/75</f>
        <v>50.613333333333337</v>
      </c>
      <c r="D17">
        <v>0</v>
      </c>
    </row>
    <row r="18" spans="1:4" ht="14">
      <c r="A18">
        <v>1127</v>
      </c>
      <c r="B18" s="8" t="s">
        <v>36</v>
      </c>
      <c r="C18">
        <v>23</v>
      </c>
      <c r="D18">
        <v>0</v>
      </c>
    </row>
    <row r="19" spans="1:4">
      <c r="A19">
        <v>1128</v>
      </c>
      <c r="B19" t="s">
        <v>35</v>
      </c>
      <c r="C19">
        <v>53</v>
      </c>
      <c r="D19">
        <v>0</v>
      </c>
    </row>
    <row r="20" spans="1:4">
      <c r="A20">
        <v>1129</v>
      </c>
      <c r="B20" t="s">
        <v>37</v>
      </c>
      <c r="C20">
        <v>15</v>
      </c>
      <c r="D20">
        <v>0</v>
      </c>
    </row>
    <row r="21" spans="1:4">
      <c r="A21">
        <v>1130</v>
      </c>
      <c r="B21" t="s">
        <v>20</v>
      </c>
      <c r="C21">
        <v>111</v>
      </c>
      <c r="D21">
        <v>0</v>
      </c>
    </row>
    <row r="22" spans="1:4">
      <c r="A22">
        <v>1131</v>
      </c>
      <c r="B22" t="s">
        <v>40</v>
      </c>
      <c r="C22">
        <v>700</v>
      </c>
      <c r="D22">
        <v>1</v>
      </c>
    </row>
    <row r="23" spans="1:4">
      <c r="A23">
        <v>1132</v>
      </c>
      <c r="B23" t="s">
        <v>22</v>
      </c>
      <c r="C23">
        <v>826.27</v>
      </c>
      <c r="D23">
        <v>1</v>
      </c>
    </row>
    <row r="24" spans="1:4">
      <c r="A24">
        <v>1133</v>
      </c>
      <c r="B24" t="s">
        <v>23</v>
      </c>
      <c r="C24">
        <v>683.54</v>
      </c>
      <c r="D24">
        <v>1</v>
      </c>
    </row>
    <row r="25" spans="1:4">
      <c r="A25">
        <v>1134</v>
      </c>
      <c r="B25" t="s">
        <v>21</v>
      </c>
      <c r="C25">
        <v>236</v>
      </c>
      <c r="D25">
        <v>0</v>
      </c>
    </row>
    <row r="26" spans="1:4">
      <c r="A26">
        <v>1135</v>
      </c>
      <c r="B26" t="s">
        <v>24</v>
      </c>
      <c r="C26">
        <v>139</v>
      </c>
      <c r="D26">
        <v>0</v>
      </c>
    </row>
    <row r="27" spans="1:4">
      <c r="A27">
        <v>1136</v>
      </c>
      <c r="B27" t="s">
        <v>45</v>
      </c>
      <c r="C27">
        <v>226</v>
      </c>
      <c r="D27">
        <v>0</v>
      </c>
    </row>
    <row r="28" spans="1:4">
      <c r="A28">
        <v>1137</v>
      </c>
      <c r="B28" t="s">
        <v>46</v>
      </c>
      <c r="C28">
        <v>800</v>
      </c>
      <c r="D28">
        <v>0</v>
      </c>
    </row>
  </sheetData>
  <pageMargins left="0.24015748031496062" right="0.3110236220472441" top="0.76889763779527553" bottom="0.60196850393700785" header="0.37519685039370076" footer="0.20826771653543308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&amp;CСтраница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150" workbookViewId="0">
      <selection activeCell="D22" sqref="D22"/>
    </sheetView>
  </sheetViews>
  <sheetFormatPr baseColWidth="10" defaultColWidth="17" defaultRowHeight="13"/>
  <cols>
    <col min="1" max="1" width="17" customWidth="1"/>
    <col min="2" max="2" width="89.19921875" customWidth="1"/>
    <col min="3" max="3" width="22.3984375" customWidth="1"/>
    <col min="4" max="4" width="23" customWidth="1"/>
    <col min="5" max="5" width="26.59765625" customWidth="1"/>
    <col min="6" max="6" width="17" customWidth="1"/>
  </cols>
  <sheetData>
    <row r="1" spans="1:5" s="5" customFormat="1" ht="16">
      <c r="A1" s="5" t="s">
        <v>25</v>
      </c>
      <c r="B1" s="2" t="s">
        <v>48</v>
      </c>
      <c r="C1" s="5" t="s">
        <v>26</v>
      </c>
      <c r="D1" s="5" t="s">
        <v>27</v>
      </c>
      <c r="E1" s="5" t="s">
        <v>50</v>
      </c>
    </row>
    <row r="2" spans="1:5">
      <c r="A2" s="6">
        <v>45292</v>
      </c>
      <c r="B2" t="s">
        <v>15</v>
      </c>
      <c r="C2">
        <v>20</v>
      </c>
      <c r="E2" t="s">
        <v>28</v>
      </c>
    </row>
    <row r="3" spans="1:5">
      <c r="A3" s="6">
        <v>45292</v>
      </c>
      <c r="B3" t="s">
        <v>17</v>
      </c>
      <c r="C3">
        <v>25</v>
      </c>
      <c r="E3" t="s">
        <v>28</v>
      </c>
    </row>
    <row r="4" spans="1:5">
      <c r="A4" s="6">
        <v>45292</v>
      </c>
      <c r="B4" t="s">
        <v>10</v>
      </c>
      <c r="C4">
        <v>50</v>
      </c>
      <c r="E4" t="s">
        <v>28</v>
      </c>
    </row>
    <row r="5" spans="1:5">
      <c r="A5" s="6">
        <v>45292</v>
      </c>
      <c r="B5" t="s">
        <v>11</v>
      </c>
      <c r="C5">
        <v>30</v>
      </c>
      <c r="E5" t="s">
        <v>28</v>
      </c>
    </row>
    <row r="6" spans="1:5">
      <c r="A6" s="6">
        <v>45292</v>
      </c>
      <c r="B6" t="s">
        <v>16</v>
      </c>
      <c r="C6">
        <v>20</v>
      </c>
      <c r="E6" t="s">
        <v>28</v>
      </c>
    </row>
    <row r="7" spans="1:5">
      <c r="A7" s="6">
        <v>45292</v>
      </c>
      <c r="B7" t="s">
        <v>21</v>
      </c>
      <c r="C7">
        <v>20</v>
      </c>
      <c r="E7" t="s">
        <v>28</v>
      </c>
    </row>
    <row r="8" spans="1:5">
      <c r="A8" s="6">
        <v>45292</v>
      </c>
      <c r="B8" t="s">
        <v>20</v>
      </c>
      <c r="C8">
        <v>100</v>
      </c>
      <c r="E8" t="s">
        <v>28</v>
      </c>
    </row>
    <row r="9" spans="1:5">
      <c r="A9" s="6">
        <v>45292</v>
      </c>
      <c r="B9" t="s">
        <v>19</v>
      </c>
      <c r="C9">
        <v>50</v>
      </c>
      <c r="E9" t="s">
        <v>28</v>
      </c>
    </row>
    <row r="10" spans="1:5">
      <c r="A10" s="6">
        <v>45292</v>
      </c>
      <c r="B10" t="s">
        <v>13</v>
      </c>
      <c r="C10">
        <v>60</v>
      </c>
      <c r="E10" t="s">
        <v>28</v>
      </c>
    </row>
    <row r="11" spans="1:5">
      <c r="A11" s="6">
        <v>45292</v>
      </c>
      <c r="B11" t="s">
        <v>14</v>
      </c>
      <c r="C11">
        <v>60</v>
      </c>
      <c r="E11" t="s">
        <v>28</v>
      </c>
    </row>
    <row r="12" spans="1:5">
      <c r="A12" s="6">
        <v>45360</v>
      </c>
      <c r="B12" t="s">
        <v>22</v>
      </c>
      <c r="C12">
        <v>2</v>
      </c>
      <c r="E12" t="s">
        <v>29</v>
      </c>
    </row>
    <row r="13" spans="1:5">
      <c r="A13" s="6">
        <v>45360</v>
      </c>
      <c r="B13" t="s">
        <v>23</v>
      </c>
      <c r="C13">
        <v>2</v>
      </c>
      <c r="E13" t="s">
        <v>29</v>
      </c>
    </row>
    <row r="14" spans="1:5">
      <c r="A14" s="6">
        <v>45362</v>
      </c>
      <c r="B14" t="s">
        <v>22</v>
      </c>
      <c r="C14">
        <v>4</v>
      </c>
      <c r="E14" t="s">
        <v>29</v>
      </c>
    </row>
    <row r="15" spans="1:5">
      <c r="A15" s="6">
        <v>45363</v>
      </c>
      <c r="B15" t="s">
        <v>22</v>
      </c>
      <c r="C15">
        <v>2</v>
      </c>
      <c r="E15" t="s">
        <v>29</v>
      </c>
    </row>
    <row r="16" spans="1:5">
      <c r="A16" s="6">
        <v>45363</v>
      </c>
      <c r="B16" t="s">
        <v>23</v>
      </c>
      <c r="C16">
        <v>2</v>
      </c>
      <c r="E16" t="s">
        <v>29</v>
      </c>
    </row>
    <row r="17" spans="1:5">
      <c r="A17" s="6">
        <v>45368</v>
      </c>
      <c r="B17" t="s">
        <v>22</v>
      </c>
      <c r="C17">
        <v>4</v>
      </c>
      <c r="E17" t="s">
        <v>29</v>
      </c>
    </row>
    <row r="18" spans="1:5">
      <c r="A18" s="6">
        <v>45369</v>
      </c>
      <c r="B18" t="s">
        <v>22</v>
      </c>
      <c r="C18">
        <v>4</v>
      </c>
      <c r="E18" t="s">
        <v>29</v>
      </c>
    </row>
    <row r="19" spans="1:5">
      <c r="A19" s="6">
        <v>45369</v>
      </c>
      <c r="B19" t="s">
        <v>23</v>
      </c>
      <c r="C19">
        <v>4</v>
      </c>
      <c r="E19" t="s">
        <v>29</v>
      </c>
    </row>
    <row r="20" spans="1:5">
      <c r="A20" s="6">
        <v>45370</v>
      </c>
      <c r="B20" t="s">
        <v>22</v>
      </c>
      <c r="D20">
        <v>14</v>
      </c>
      <c r="E20" t="s">
        <v>30</v>
      </c>
    </row>
    <row r="21" spans="1:5">
      <c r="A21" s="6">
        <v>45370</v>
      </c>
      <c r="B21" t="s">
        <v>23</v>
      </c>
      <c r="D21">
        <v>7</v>
      </c>
      <c r="E21" t="s">
        <v>30</v>
      </c>
    </row>
    <row r="22" spans="1:5">
      <c r="A22" s="6">
        <v>45370</v>
      </c>
      <c r="B22" t="s">
        <v>24</v>
      </c>
      <c r="C22">
        <v>100</v>
      </c>
      <c r="E22" t="s">
        <v>31</v>
      </c>
    </row>
    <row r="23" spans="1:5">
      <c r="A23" s="6">
        <v>45370</v>
      </c>
      <c r="B23" t="s">
        <v>21</v>
      </c>
      <c r="D23">
        <v>5</v>
      </c>
      <c r="E23" t="s">
        <v>32</v>
      </c>
    </row>
    <row r="24" spans="1:5">
      <c r="A24" s="6">
        <v>45375</v>
      </c>
      <c r="B24" t="s">
        <v>22</v>
      </c>
      <c r="C24">
        <v>9</v>
      </c>
      <c r="E24" t="s">
        <v>29</v>
      </c>
    </row>
    <row r="25" spans="1:5">
      <c r="A25" s="6">
        <v>45378</v>
      </c>
      <c r="B25" t="s">
        <v>21</v>
      </c>
      <c r="C25">
        <v>5</v>
      </c>
      <c r="E25" t="s">
        <v>29</v>
      </c>
    </row>
  </sheetData>
  <pageMargins left="0.24015748031496062" right="0.3110236220472441" top="0.76889763779527553" bottom="0.60196850393700785" header="0.37519685039370076" footer="0.20826771653543308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RowHeight="13"/>
  <cols>
    <col min="1" max="1" width="17" customWidth="1"/>
  </cols>
  <sheetData>
    <row r="1" spans="1:1">
      <c r="A1" t="s">
        <v>12</v>
      </c>
    </row>
    <row r="2" spans="1:1">
      <c r="A2" t="s">
        <v>18</v>
      </c>
    </row>
    <row r="3" spans="1:1">
      <c r="A3" t="s">
        <v>9</v>
      </c>
    </row>
  </sheetData>
  <pageMargins left="0.24015748031496062" right="0.3110236220472441" top="0.76889763779527553" bottom="0.60196850393700785" header="0.37519685039370076" footer="0.20826771653543308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Склад_остатки</vt:lpstr>
      <vt:lpstr>справочник_товаров</vt:lpstr>
      <vt:lpstr>Движение_склад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 romanchukevich</cp:lastModifiedBy>
  <cp:revision>85</cp:revision>
  <dcterms:created xsi:type="dcterms:W3CDTF">2023-11-10T21:03:15Z</dcterms:created>
  <dcterms:modified xsi:type="dcterms:W3CDTF">2024-03-28T15:58:18Z</dcterms:modified>
</cp:coreProperties>
</file>