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publishItems="1"/>
  <mc:AlternateContent xmlns:mc="http://schemas.openxmlformats.org/markup-compatibility/2006">
    <mc:Choice Requires="x15">
      <x15ac:absPath xmlns:x15ac="http://schemas.microsoft.com/office/spreadsheetml/2010/11/ac" url="C:\Users\romey\Desktop\Portfolio\"/>
    </mc:Choice>
  </mc:AlternateContent>
  <xr:revisionPtr revIDLastSave="0" documentId="13_ncr:1_{673C2799-C097-4638-A458-970E852740E4}" xr6:coauthVersionLast="47" xr6:coauthVersionMax="47" xr10:uidLastSave="{00000000-0000-0000-0000-000000000000}"/>
  <bookViews>
    <workbookView xWindow="-28920" yWindow="-120" windowWidth="29040" windowHeight="1584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5" i="3" a="1"/>
  <c r="B5" i="3" s="1"/>
  <c r="B3" i="2" s="1"/>
  <c r="S15" i="2" s="1"/>
  <c r="D15" i="2"/>
  <c r="I5" i="2"/>
  <c r="I9" i="2"/>
  <c r="I4" i="2"/>
  <c r="I8" i="2"/>
  <c r="I11" i="2"/>
  <c r="I6" i="2"/>
  <c r="I7" i="2"/>
  <c r="I12" i="2"/>
  <c r="I10" i="2"/>
  <c r="I3" i="2"/>
  <c r="E7" i="2"/>
  <c r="E9" i="2"/>
  <c r="E4" i="2"/>
  <c r="E3" i="2"/>
  <c r="E12" i="2"/>
  <c r="E6" i="2"/>
  <c r="E8" i="2"/>
  <c r="E11" i="2"/>
  <c r="E10" i="2"/>
  <c r="E5" i="2"/>
  <c r="F3" i="2" l="1"/>
  <c r="F11" i="2"/>
  <c r="P25" i="2"/>
  <c r="R25" i="2" s="1"/>
  <c r="P13" i="2"/>
  <c r="R13" i="2" s="1"/>
  <c r="F10" i="2"/>
  <c r="P24" i="2"/>
  <c r="R24" i="2" s="1"/>
  <c r="P40" i="2"/>
  <c r="R40" i="2" s="1"/>
  <c r="P39" i="2"/>
  <c r="R39" i="2" s="1"/>
  <c r="L6" i="2"/>
  <c r="P38" i="2"/>
  <c r="R38" i="2" s="1"/>
  <c r="P12" i="2"/>
  <c r="R12" i="2" s="1"/>
  <c r="F9" i="2"/>
  <c r="P23" i="2"/>
  <c r="R23" i="2" s="1"/>
  <c r="P11" i="2"/>
  <c r="R11" i="2" s="1"/>
  <c r="F8" i="2"/>
  <c r="P46" i="2"/>
  <c r="R46" i="2" s="1"/>
  <c r="F12" i="2"/>
  <c r="L5" i="2"/>
  <c r="I16" i="2"/>
  <c r="I17" i="2" s="1"/>
  <c r="I19" i="2" s="1"/>
  <c r="L4" i="2"/>
  <c r="P36" i="2"/>
  <c r="R36" i="2" s="1"/>
  <c r="P10" i="2"/>
  <c r="R10" i="2" s="1"/>
  <c r="F7" i="2"/>
  <c r="P21" i="2"/>
  <c r="R21" i="2" s="1"/>
  <c r="P37" i="2"/>
  <c r="R37" i="2" s="1"/>
  <c r="M4" i="2"/>
  <c r="P28" i="2"/>
  <c r="R28" i="2" s="1"/>
  <c r="P4" i="2"/>
  <c r="R4" i="2" s="1"/>
  <c r="F6" i="2"/>
  <c r="P45" i="2"/>
  <c r="R45" i="2" s="1"/>
  <c r="P16" i="2"/>
  <c r="R16" i="2" s="1"/>
  <c r="P3" i="2"/>
  <c r="R3" i="2" s="1"/>
  <c r="P27" i="2"/>
  <c r="R27" i="2" s="1"/>
  <c r="S3" i="2"/>
  <c r="F5" i="2"/>
  <c r="P49" i="2"/>
  <c r="R49" i="2" s="1"/>
  <c r="P44" i="2"/>
  <c r="R44" i="2" s="1"/>
  <c r="H16" i="2"/>
  <c r="L3" i="2"/>
  <c r="P50" i="2"/>
  <c r="R50" i="2" s="1"/>
  <c r="P26" i="2"/>
  <c r="R26" i="2" s="1"/>
  <c r="S50" i="2"/>
  <c r="F4" i="2"/>
  <c r="S49" i="2"/>
  <c r="P22" i="2"/>
  <c r="R22" i="2" s="1"/>
  <c r="P35" i="2"/>
  <c r="R35" i="2" s="1"/>
  <c r="P20" i="2"/>
  <c r="R20" i="2" s="1"/>
  <c r="S46" i="2"/>
  <c r="P48" i="2"/>
  <c r="R48" i="2" s="1"/>
  <c r="P33" i="2"/>
  <c r="R33" i="2" s="1"/>
  <c r="P15" i="2"/>
  <c r="R15" i="2" s="1"/>
  <c r="T15" i="2" s="1"/>
  <c r="P34" i="2"/>
  <c r="R34" i="2" s="1"/>
  <c r="P47" i="2"/>
  <c r="R47" i="2" s="1"/>
  <c r="P32" i="2"/>
  <c r="R32" i="2" s="1"/>
  <c r="P14" i="2"/>
  <c r="R14" i="2" s="1"/>
  <c r="S48" i="2"/>
  <c r="S47" i="2"/>
  <c r="S45" i="2"/>
  <c r="S40" i="2"/>
  <c r="S33" i="2"/>
  <c r="P9" i="2"/>
  <c r="R9" i="2" s="1"/>
  <c r="S39" i="2"/>
  <c r="S38" i="2"/>
  <c r="S37" i="2"/>
  <c r="S36" i="2"/>
  <c r="S35" i="2"/>
  <c r="S34" i="2"/>
  <c r="P8" i="2"/>
  <c r="R8" i="2" s="1"/>
  <c r="S44" i="2"/>
  <c r="S32" i="2"/>
  <c r="M3" i="2"/>
  <c r="P43" i="2"/>
  <c r="R43" i="2" s="1"/>
  <c r="P31" i="2"/>
  <c r="R31" i="2" s="1"/>
  <c r="P19" i="2"/>
  <c r="R19" i="2" s="1"/>
  <c r="P7" i="2"/>
  <c r="R7" i="2" s="1"/>
  <c r="S43" i="2"/>
  <c r="S31" i="2"/>
  <c r="M6" i="2"/>
  <c r="P42" i="2"/>
  <c r="R42" i="2" s="1"/>
  <c r="P30" i="2"/>
  <c r="R30" i="2" s="1"/>
  <c r="P18" i="2"/>
  <c r="R18" i="2" s="1"/>
  <c r="P6" i="2"/>
  <c r="R6" i="2" s="1"/>
  <c r="S42" i="2"/>
  <c r="M5" i="2"/>
  <c r="P41" i="2"/>
  <c r="R41" i="2" s="1"/>
  <c r="P29" i="2"/>
  <c r="R29" i="2" s="1"/>
  <c r="P17" i="2"/>
  <c r="R17" i="2" s="1"/>
  <c r="P5" i="2"/>
  <c r="R5" i="2" s="1"/>
  <c r="S4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4" i="2"/>
  <c r="S13" i="2"/>
  <c r="S12" i="2"/>
  <c r="S11" i="2"/>
  <c r="S10" i="2"/>
  <c r="S9" i="2"/>
  <c r="S8" i="2"/>
  <c r="S7" i="2"/>
  <c r="S6" i="2"/>
  <c r="S5" i="2"/>
  <c r="S4" i="2"/>
  <c r="T24" i="2" l="1"/>
  <c r="T40" i="2"/>
  <c r="T34" i="2"/>
  <c r="T17" i="2"/>
  <c r="T29" i="2"/>
  <c r="T41" i="2"/>
  <c r="T31" i="2"/>
  <c r="T6" i="2"/>
  <c r="T35" i="2"/>
  <c r="T36" i="2"/>
  <c r="T18" i="2"/>
  <c r="T19" i="2"/>
  <c r="T33" i="2"/>
  <c r="T30" i="2"/>
  <c r="T3" i="2"/>
  <c r="T39" i="2"/>
  <c r="T42" i="2"/>
  <c r="T5" i="2"/>
  <c r="T50" i="2"/>
  <c r="T25" i="2"/>
  <c r="T43" i="2"/>
  <c r="T49" i="2"/>
  <c r="T21" i="2"/>
  <c r="T7" i="2"/>
  <c r="T28" i="2"/>
  <c r="T20" i="2"/>
  <c r="T12" i="2"/>
  <c r="T10" i="2"/>
  <c r="T38" i="2"/>
  <c r="T22" i="2"/>
  <c r="T27" i="2"/>
  <c r="T14" i="2"/>
  <c r="T16" i="2"/>
  <c r="T32" i="2"/>
  <c r="T45" i="2"/>
  <c r="T8" i="2"/>
  <c r="T47" i="2"/>
  <c r="T26" i="2"/>
  <c r="T4" i="2"/>
  <c r="T46" i="2"/>
  <c r="T13" i="2"/>
  <c r="T11" i="2"/>
  <c r="T9" i="2"/>
  <c r="T48" i="2"/>
  <c r="T44" i="2"/>
  <c r="T37" i="2"/>
  <c r="T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<sst xmlns="http://schemas.openxmlformats.org/spreadsheetml/2006/main" count="3949" uniqueCount="81">
  <si>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</si>
  <si>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</si>
  <si>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</si>
  <si>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</si>
  <si>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</si>
  <si>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</si>
  <si>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</si>
  <si>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</si>
  <si>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</si>
  <si>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</si>
  <si>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</si>
  <si>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</si>
  <si>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</si>
  <si>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</si>
  <si>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</si>
  <si>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</si>
  <si>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</si>
  <si>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</si>
  <si>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</si>
  <si>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</si>
  <si>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</si>
  <si>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</si>
  <si>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</si>
  <si>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</si>
  <si>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</si>
  <si>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</si>
  <si>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</si>
  <si>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</si>
  <si>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</si>
  <si>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</si>
  <si>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</si>
  <si>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</si>
  <si>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</si>
  <si>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</si>
  <si>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</si>
  <si>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</si>
  <si>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</si>
  <si>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</si>
  <si>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</si>
  <si>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</si>
  <si>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</si>
  <si>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</si>
  <si>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</si>
  <si>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</si>
  <si>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</si>
  <si>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</si>
  <si>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</si>
  <si>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</si>
  <si>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</si>
  <si>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</si>
  <si>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</si>
  <si>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</si>
  <si>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</si>
  <si>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</si>
  <si>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</si>
  <si>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</si>
  <si>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</si>
  <si>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</si>
  <si>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</si>
  <si>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</si>
  <si>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</si>
  <si>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</si>
  <si>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</si>
  <si>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</si>
  <si>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</si>
  <si>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</si>
  <si>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</si>
  <si>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</si>
  <si>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</si>
  <si>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</si>
  <si>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</si>
  <si>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EMPLOYEES BY INDUSTRY (CLEAN)</t>
  </si>
  <si>
    <t>WAGE &amp; EMPLOYEE TRENDS</t>
  </si>
  <si>
    <t>Avg Wage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</si>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</sst>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9FA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/>
    <xf numFmtId="0" fontId="0" fillId="5" borderId="0" xfId="0" applyFill="1"/>
    <xf numFmtId="0" fontId="2" fillId="5" borderId="0" xfId="0" applyFont="1" applyFill="1"/>
    <xf numFmtId="0" fontId="1" fillId="0" borderId="0" xfId="0" applyFont="1" applyAlignment="1">
      <alignment horizontal="right"/>
    </xf>
    <xf numFmtId="0" fontId="2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2" fillId="4" borderId="0" xfId="0" applyNumberFormat="1" applyFont="1" applyFill="1" applyAlignment="1">
      <alignment horizontal="centerContinuous"/>
    </xf>
    <xf numFmtId="164" fontId="1" fillId="3" borderId="0" xfId="0" applyNumberFormat="1" applyFont="1" applyFill="1"/>
    <xf numFmtId="1" fontId="0" fillId="0" borderId="0" xfId="0" applyNumberFormat="1"/>
    <xf numFmtId="165" fontId="0" fillId="0" borderId="0" xfId="0" applyNumberFormat="1"/>
    <xf numFmtId="0" fontId="3" fillId="6" borderId="0" xfId="0" applyFont="1" applyFill="1" applyAlignment="1">
      <alignment horizontal="center" vertical="center"/>
    </xf>
    <xf numFmtId="9" fontId="0" fillId="0" borderId="0" xfId="0" applyNumberForma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0000"/>
      <color rgb="FF269999"/>
      <color rgb="FFF9FABE"/>
      <color rgb="FFFF7453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726912748623177E-2"/>
          <c:y val="5.0694481740551668E-2"/>
          <c:w val="0.89788387723210883"/>
          <c:h val="0.7567585334994153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27033069</c:v>
                </c:pt>
                <c:pt idx="1">
                  <c:v>27186117</c:v>
                </c:pt>
                <c:pt idx="2">
                  <c:v>27304411</c:v>
                </c:pt>
                <c:pt idx="3">
                  <c:v>26277342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B-4577-89C6-A6BCEB88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51706176"/>
        <c:axId val="151708096"/>
      </c:barChart>
      <c:catAx>
        <c:axId val="1517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8096"/>
        <c:crosses val="autoZero"/>
        <c:auto val="1"/>
        <c:lblAlgn val="ctr"/>
        <c:lblOffset val="100"/>
        <c:noMultiLvlLbl val="0"/>
      </c:catAx>
      <c:valAx>
        <c:axId val="151708096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0"/>
              <c:y val="0.26769625695461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61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43404184303553E-2"/>
          <c:y val="0.20519494508296354"/>
          <c:w val="0.89017674813769665"/>
          <c:h val="0.72813834280147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43391.395833333336</c:v>
                </c:pt>
                <c:pt idx="1">
                  <c:v>44830.666666666664</c:v>
                </c:pt>
                <c:pt idx="2">
                  <c:v>46352.958333333336</c:v>
                </c:pt>
                <c:pt idx="3">
                  <c:v>49366.8125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9-4A49-8271-1F951DBAF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6176"/>
        <c:axId val="151708096"/>
      </c:lineChart>
      <c:catAx>
        <c:axId val="151706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708096"/>
        <c:crosses val="autoZero"/>
        <c:auto val="1"/>
        <c:lblAlgn val="ctr"/>
        <c:lblOffset val="100"/>
        <c:noMultiLvlLbl val="0"/>
      </c:catAx>
      <c:valAx>
        <c:axId val="151708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Wages </a:t>
                </a:r>
              </a:p>
            </c:rich>
          </c:tx>
          <c:layout>
            <c:manualLayout>
              <c:xMode val="edge"/>
              <c:yMode val="edge"/>
              <c:x val="7.7071290944123313E-3"/>
              <c:y val="0.14477291118581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61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460499699857233E-2"/>
          <c:y val="3.3195747795019936E-2"/>
          <c:w val="0.50437918371258939"/>
          <c:h val="0.92284840108263511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0A-45BE-ABBF-C195FFA58F10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0A-45BE-ABBF-C195FFA58F10}"/>
              </c:ext>
            </c:extLst>
          </c:dPt>
          <c:cat>
            <c:strRef>
              <c:f>'Data Prep'!$H$16:$H$17</c:f>
              <c:strCache>
                <c:ptCount val="2"/>
                <c:pt idx="0">
                  <c:v>Trade &amp; Transportation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26277342</c:v>
                </c:pt>
                <c:pt idx="1">
                  <c:v>90371997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0A-45BE-ABBF-C195FFA58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6-46E3-B7EC-5DFF1039DF2B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49366.8125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C-40F4-B374-64532FF364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873188672"/>
        <c:axId val="1873180512"/>
      </c:barChart>
      <c:catAx>
        <c:axId val="18731886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80512"/>
        <c:crosses val="autoZero"/>
        <c:auto val="1"/>
        <c:lblAlgn val="ctr"/>
        <c:lblOffset val="100"/>
        <c:noMultiLvlLbl val="0"/>
      </c:catAx>
      <c:valAx>
        <c:axId val="187318051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8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919F522F-13D4-473B-BC9D-600A86F5AD20}" formatIdx="0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7H3ZbtvI1u6rBLk+dLNYE2tj9w80Kcl2EttpO3G6+4ZQHDdnFofi+PT/R0tObLaSeGP7HMDAUQ+C
RZa4qr5a86qlf98M/7rJbrf1qyHPiuZfN8OvryNjyn/98ktzE93m2+Yoj29q3ei/zdGNzn/Rf/8d
39z+8qXe9nER/uLYhP1yE21rczu8/p9/49vCW/1O32xNrIvf29t6vLxt2sw0P7h28NKr7Zc8LlZx
Y+r4xpBfX5/FRXHbaLN9/eq2MLEZP4zl7a+vH932+tUvyy/7x4NfZaDNtF8wlokjyhRhVLn23Yu8
fpXpItxfthQ7IsqlNnWc+4eeb3MMfBItd5Rsv3ypb5sGs7l7fzT0Eem4cv761Y1uCzOvWYjl+/X1
xyI2t19eXZmtuW1ev4ob7e9u8PVM/8eruwn/8njV/+ffiw+wBItPHgCzXK+fXfonLtt6zLbFl/sV
+u9hoe6R4o6kXD2GQ4ojaRNHUcXU3YveP3OPyhMo+Q4oX0cuMVm9SEx8DV65MfFNa+6X6L+HhZEj
LjnhlPKD3CKdI0ldxyUOv3/oDpcnUnMYmkeDF+j4H14kOpcRuPfVafO8XAN4hOM6irs75lDugnsA
H3FdWzB+kHueStVhmB6PXuB0efoicfot237e5s+obyg4RAjmCFvtOAgC7KG+ccWRy2xKHdvZY/iY
kZ5A0GF0vg5cAPPbuxcJzKnunxEV5hzZkgkuGTuIiqJHs8ATxN5fF49R+Rk1hyHZjVrgcfrbi8Tj
+FbXYfyMkIBRBIMqgXF2UNW49IgxRiWz94bbwhJ4AkGHUfk6cAHM8csE5rc6nnTxnMCwI9hfDpT8
3gSTjyUYIdBCs4YRXNwhRx7zyhMIOgzM14ELYH7760VyzOmXbaTvl+YZTDN2RF1lS4eRneJY6H5C
2JHgikrXXthmPyXkMBz7YQswTl+mtfxbnW6LZts8Hx6UHcEKc21K9rbWAg/lHMHpJJzzvfxaoPIU
ig4D823kApvfLl8ko/g60/X2yzPyyuxdKpdzmzkHdQux+RFn0qVioVSeQsphUL6NXIDiX7xIUD7F
zY0umrh4Po5hEFBUKU5hG+9ejxWLq+BcwrmBENuhtgDnSSQdRufB0AU8n16m3+Jvs/hvXRfPapHJ
I4czIRTZuy5Q7A9dF0LUkSDSkeReBd3vjX0M4Ek0HQbo4XwWCPkv0y77NGoEN8P7JXoGA8CBUFPC
Ed9ROMSWR5wTxuDJ3LPXLoq6g+cJBB3G5uvABTCf/nyRku0izWCYPavPD23iUgb/cie37AXjKABj
I8ZsS/lV8D1E5ikUHYbm28gFNhdvXyQ2q9ts22/r2+fjGqqObNuVwkGo+Z4rHgo1yY+YcAWjZB9T
W5hpT6HoMDbfRi6wWa1fJDYX9W2on9McoEeKulh7Kg4iQxwb8swlhC4czJ8TchiQ+3ELOC5eptW8
gdEcf9k+H6c47hGH8UUcusjJuPBkXEmZM4uw+bWwy55AyWFAvg5cILJ5mSHLiyh+Rh+G2UcM3iOS
l/Lrqj8UXEBF2opy19nHA4DaI6XyE2oOQ7KbwwKPi5MXKbDOb/tXb27r5na8X5lnMMLsI0KVDSdm
H7VE1vghKhI+jnQ5UuZ7mcbun70zwp5G02FsHo5dIHT+5kUi9Pa5YzIuJBWTjpJ7nlkaYi5iaDZB
0GZvDCC0+ZBnfk7PYWTuxy1QeXv1IlE5zbK40HFzvzbPwzWIWzJEZHZssYiVwfMnDIYAd78ZaQ9x
eQpFh5H5NnKBzenL1DGnxZd4+6zRfnUEf19JyLSDVhjylcgEIKWs9s7NQqA9gaDvIHM/kyUwL7RE
RhfmWYFh8ghpYk4UMmB3L1hdDzUNsRGNYTDXBF1AcvZzUg5D8nXgApKzDy9Sjr2FCGlv0mfU/hSO
PIqWHHiMj8FwObgESgcxgB0XLSB5CimHMfk2cgHK2z9fJCjnujbRK39bayiZZ/ReKGIwFNkvTveC
bJG1lFAxLoe/KXZJS3uR4X86XYdxWo5foHXuv0i03uk2bp5Z4dhHyoXxLMS9ifyYlRRBXo24yD/v
gVyw0pNIOozRg6ELeN799iLhOdvGxTPGyhhHreyc2n9gHj9UOUIdOUQQhlKag1Lup+QchmU/bAHJ
2cuMku3kwGqbPm8Vs0QxjKC2C+dz93rMNOAnhDHnqo1vTPXQgH4qVYcBejx6gdP56oWyTtNsb6K2
uTXmOT0d5wgZMlQtyX2sbOGBStTO2ByGnbtwPc+2T6TnMESL4QuMzl6meLuOUXL23ClOWMyuomKf
iVnYcdI9EqjpYNTd89EiG/AUig4D9G3kApvrl4nNWdw0879lGT9fnGAunnWQrfkaBlCPxRziBCg6
c1DWsa/rWBhxTyTqMEKPBi9AOrt6mUIuvonicPucSRtUPUG4KXnPIAsGgiMEyYdwwhxUmF//QOjn
FH0PnvuRS2xOXyg2TaPb+jm5B9FNIVFuxg7HpueKNClR83R/fOAf2Pycou9hcz9yic3LLH76aLbR
M0o1dURhEiAHvQ+hLXIGdwW1Eh6PIxaI/IyOw2jsRi2Q+PgyYzjnt5/rbZNunw+N+YgTSphmPHZx
tQUaSh3BPUUO4f7A4MIEeApFh3H5NnKBzfkLdXVuu+1zJqBRqkG5QP3SfQhnoVsIEVD/iOFIHHGa
X7CtHzk5P6Xne7js5rFE5fpF6pU5S3iyzcsmip+zjobRI+FyxGzuTwYuwtFwbPgs4pBH+MpWj8F5
Ilnfw+jR8CVUJy8Sqk+3jXn1zTHYLdd/n21D9TMOoOGs032OGnzyMIzj2ijjpBJp7L2dACgfQvVk
sg5DtRi+gOrTy+Wqs9shvnnGCg+cIGAOgCBsr4kWLEVscURQN6gQ9nmM0MzjP6fmMDwPxy6wOT97
kWw0z+hPXaf3a/TfcxCOC+IEusPmY5p3rwUyKBqEF2pDHO4DoQu77SkUfR+d3VyW2Pz5IrF5f1sU
zZh122cN46A2ylUoVN+frLmzBB5KOCmPXOq6cxnIzguFJfFQwj2VqsMYPR69wOn9by8Sp+vbOkfa
+H6ZnoGFGE7ccgf/LHkH5z5RxK4EBNvda2FfP4GSw7B8HbhA5Pplej5Xuv2/kyhF2a2N9hoO+ab9
H/IOrANX4dAtvNIdPgvZ9nS6DsO0HL9A68p/kfyzm9Wzp31gIVAoGVjWOywWSe057eNQG0eoBbtn
3V2d4VPp+RFG97NZIrR6kQh92sIjKkLzrCXsSMuhPp1L9zv43JWw45j7fUhuYcc9jabDGD0cu0Do
08vUQR9gK6CP0u3t/Vb+77UQqkJchlAOCnZ2DLQIKaC6jbK5nueBCf7QUHgSSYfxeTB0Ac+Hl1nh
9uF2eNbz0wQZa+oyKJqdjQ3eeKiHEIejsL9hw+0bpSxsuJ+S8z1Y7maxhOSPFyHTbn7YOuxh/ODR
nf9hyzTE4ZChnuMHh08eABnUUCOPcN+ja6F7Fh3Nvk/WYYQWwx/N5P9Ru7Tvt1L72mputTXb9V2P
ugfd1H589W66aJ23GLr3TA4Ku93anX759TXFoVtwwNfed/OX7Ed+X+M/GHi7bcyvry0lUEjiEoEU
EOU47OviO3uEoXAJvW+O0DkKBxm5Qg09Eq2vXxVztR6a6PEjBTGJPnloo4dtAZO9mc1TXJnPBnFH
SOwGImyCQffTfK+zEQfGvq7J/u9XRZu/13Fhml9fw3Z5/arc3TfTivJwfAU8a4R6iXJsTmDwlDfb
Syhu3E7+j7KbwgRBZb1ljHS/u5zl64nV/DTPpnQty7ZZ2VPnXNJMdMeuZtOadKM6RQFztApT3X8Y
U5G/pY2T+6Qy7kka2x33giQp/EKTxJeiiNapCS/Dkp6w1HRewOrMZ6y47tv0fe8w46V96PpW6kQe
EcngBw1TnsqLzGtYaodexTLnyhRV5JWlI/2Jhvk567vmQ0FV5DXSsNXY1tkX22q90aUfE538TUtT
eTJofx/VaC4TLfhx1XNWeDRp88s4mdo3unSrt6OMOuMNVZ4ed3SKV0lWDO/GXsjTPBzydZJM5g2r
A7UxTUv9JNWTWIVYzvNaWM7g9WwMVt0wlLknh4pG3mgX48lk1/baLlngl7zi7+zaPcky57K0ifSo
UeQsT8nbIhjyVTKo1gtd46zTKB29qnKDjbHL3MeG0Wu3ILVXhWnvxX3lhymtfYCVv50MSzeSW/JN
niTCD3SQey2T5WZwwqE4GQp00PB5M4TrNJuuKl5Uq36MrtVInI99zsXpwGT3Z0G040VNpVb2SHVw
XtajY68zjSi38isrIvbbrgjodFXUNE3bddxr17pJs4HIydNZa02bVjRJ7bWFbibf5pp1nsVMZTzD
k/GyooV7rkJlW+verejg1WNX9ce509QnjuTDscyLovBiwuTFkBfm0pLGNt4YW3lkPHdqaOeZMObv
ZFrbfkKGOF1b6WSlnulUnnlJy9Jza4xpaa2sfBjC6ViX9VTXZzrJYivKvFS7ruQevqiRyi+7oZiK
NzIojKj/1E7AL+up7OPUU42OrST1aqPrpP89MGl+XFTaleEFlVPX9RsVRHY7HbOprM2lakZnFB97
u23sK6sbhRuuLZVkufKdMG8HZ2Nz1x1iECA0t4cz9Pwcy2pTNUHR+iSzySftlsPv/VBNuTcmReVs
nJgk2k+tcFjFOI0e+FbbNGodj511HaU8TlfOJPPRMyIfzlLod9crVPWFT2E1rXTlBJdFFlmlD0lS
lV6SltF1wIs0P7eS0SF+Xo72xdT1ottkluwDv60iXXjEFMWbMSHRiS4yax1PkoZ+77bjVR1EMvSo
VQ+f0jhTqccrQf+qIuassjAPL6porC5EFbtr05WlLyJS9McgwD6b7Iav87Cy10ORTSfxWJTvRVMX
12qohtaTFWGTx8akyTyiSH3qJElwGrkiOHVLafUeb4xMvdAMfEUsYibPJoUE5FOaewmnZvRIFznr
yG7MZdvJ4n3lluGxrJgXkY5fqKQLPwRZObwts9LhXmWFEwJ9kPJ7FfRIiN7ocqzjMNp3Wv365/98
0Dn+vRvz7cO5Ueu3v87uO7z+8C70xpq1SbO8aabm63d96zU6K6GvpC7U2q4n7L0y+E8uPk0hEsWg
hr6vD792k/qmQ3dD9ppwPj+Bbm93ByyhXJF1/KYJ0UoJ3a9QqCfnYjFbIEW814Q4AWDPo1wXjZbm
K99UISVI8yMzqdAhE0wBbX0/+UcgwgA4pAkdtdSELpcUrWldnCUEeRTa+KEmzCvZNEMq+nckLrOh
Ep7bG7T39ZCk0/ZbXXYulFxSSTO1x6mTZ7n9ycBoI+u0KPPmg5MzM9Ue7DjbWWd1Upc91F9XVKV7
FYuibITx26SISeuX/cCKDaN9kftFocaTxOp7K/IL7jh5d1q3Wd50jTeZtjDlWZFBRqy6LnYbT7ll
8Y4HyfBGW3lnnyaxGM9GFgQfElqVbwpL/GE1ujvudSdD3x7USvGkfJfkTXycJ0NLPM5T50Mk4qnw
46jtLWjaPg09t+7UuqdV1a+yegq1JzIxXE5px7d26QSpB/OiO4vtKKjXTmT61qu7Np48RUM7Oy6G
LjseujpzV1zp+FRAAMhzpUyX+M1ox8eVZWl8ZzmaY1OnXetZmZX5Uc7SkzKo+00y1dAq0irwxQVL
gsHPu6C7cHhQ/Gn6kVz2Iiq6Y20Ss4qapgu9sBydwW/CcfKaNK9XCa+6P0zNxutg0lL4dViVw+mg
3SH1gppjoiywW+ePIEuqdz0n2XHjiHrNSNqtRVhWxGtI/a7XmpQr1GP1a1vQqPTitOenImjktUrG
4Z1jetUcxwmrzCZqajvzOmz1lUXb0f69EunaMVaRH1OTBT6E/zB5XWKkFzdJYvm8yzvpoTVCrVd2
y7hXii4/qXQQrYawa92N0/f9ujfQBHnodOFmdIyNhQ7Lkvukyfq/ZRDb24mTcJNydKnbpEFcr+2C
jdscsUVno+qcH7d6KK9IUUdvU2GyP7SdCC+wO9L7pRWak6yLQnvl1PIiz8d61TpRsK4jLSu/jDKC
TUMG0q3DMKs2YxcO60jW6mKAWjmugrqF5mDhm0gFg/Q0zdMrkVFeejxqYYAllj41QeKcmlzmKzSH
DP4CN9SdVyREfQ7yjsTe2JguPQ5N5UBMx+1pX+dy42SdjDxVBM2Vy7obu+fWqhvdaRW49Zh74ID4
VMuS5v4YDp3yQ+GSd7nI2Js04u6fOOjoHHdNJAKoj4mQFe+c0INNatFVE1QfOMvq88q1p8+ZyYNV
W4XjdRuX+UkwBWBBy7JV4pXWRNddaTUXox6K84onSe8ZnSSx53RxAIMqdVckCvRHEcLG6S1VnBYq
Dj+ZKssHzzVBdpmy0vGbKS2PO5MfG+1iH8qAtR6HJfs7j6rWH81A1UYXzOkhWQISvC1LN/FabsqL
Ooel2Qg7uy1IOp5WMEz8IaoSrxtG5RWBuUnsmK3o2Pc+d2N2kmRK+Zo526EfP/Gs5n6RhmpYqc6R
dbqqKAeOvVdWUdmK931jBSEem3LRjrX3/7Xig47oj5zi+3DZ7EE5DM7495Xiwrf+phrvxu01oxBH
0GEUDAF9gdbp81GpnY+I0nY0GEaNxwPvca8YUf9B0VINUYF9d+i9g0jQio06OMaoCKquFLpH/Sdq
kUIpl9/8w9lfRVsQhfIFR+K4A9qHPtaKGUnqgvQpv3VJYFq1dkpWQnTbZRdP15y3ZbplVs2bTVGN
zchWxhl4NPiWDuzPYVGzwvK1M6TyjYr42K5SZRXVSQ8DvjnLeF5ao6fTgZefeWqSQa8sIbKE+qGU
jNzKQY/tZRYNMtu6Li+DG5rTSpyHIq5K6uUkbkAKK3mdX8BfMX2xCjNep6Wne57n74gcK5Ac5jkZ
3zo5LZK/rabTGPMA0gO2w+wjP1wjlOA4TKGSak6RYrmwIx5aDpLkcRuJyL0Nel0k1YnJWcZOMtY1
tTyZmtDEvT/BqIj/zuwgdoLNjx9PYB09fj6KTOdDkhQZPnTUVfP1Bz78lFAXUkPEXxKS0jT2jaYc
zig0glUlm3row9qs6siELIKHZk1l8b5ndGwcH8a46OkbA+3apJ7WFa3JObphV7j2YyJhpj2gkdvo
XoouzLD+kMMnBP2BHtOYiqjC1rC686hJLRA35b0Uf5UNL+CkW27LcHz8K5sdwOTQ89COcBdQm88g
Pn6ehFMOU9Nuz6e85k7lDeEsSG2dxlx7dYMi7v/seZIg5oFOoMAA9updeughBrQPCCm6ODkPkrCz
roo0GW1nJdNM0nXRVBJT/vED5wV7sOkkjrRQHOHHyQrURMx8/niCQxRbTlRT64uw6g6PCicZymqT
ucxQ2ytqI8RfKbcDc/rj5y42+/xcNoerUFs7x6eWzy3bUUttUfdLOIKJhdfZZdb8EbHAKUKvT+I2
vigC/BqG8aJIowL3J9N+bKUDTxz1gauAnuwMnVgglB5PO+RdbNlDRL9YMpMV9XlvC76FZLLMqZ5i
mZ3HFtHkjKbV2F6ljW1PCBJFcYZF+fFCPN5hoARROITiuDufkEDWfQGAEbGdjGkR3ARqKnh9rKsy
D8a1FeSNGo9Htx6Ayo8f+c/JoxQTqROUnN+llBebOpIRzNfRrr8w0UNsbkYiJpJueN23DVvHbsDE
X3WLVa+8RqB48C9tj12t1l2s7bL/yUYgC9WABVA4uHMn+dAoF30+FlCoKeGqNNZnhIxkbp0MJpol
TD7oCIZL2ydsYn6cI1xSeoNyKKji8CDaq7wUyegXFqmLK5VHeV2sKq5r5zLv4qL5/OM1mxXUQz5B
uhCnxG0c3MfvLIBbFsK57WFD2tU0fB5qU2MT2G1qY7Hsoafc8oaagltLJ61mpjG9nt/iMmz/08VC
gBX90CnaOiCey6ArHi+WWzmNGRuhPxcZt6AUE6iDqfe60TYjf0sDDkXahC266uYJL6Ci6jKvCT9x
rcTqUq+KoL5mVTpGGFXEU9a9ZUNa6vwncpos9xiqEHCoAQFm1wHCYj54/1CQDfBKS1VM9HMTOMJC
DNQ0Zda+ryYTl4XfV2MF4iyZd7imxyrX48pNp9G66ssyOG1UnSWhn0+TPb7NowrBZUSqbBHA+eW2
lV2KXIVT7qMn1gAd4yA+RYo39qRmfzCNg76qfsKmBGmtRxsA/RtRu6QQK4fuQcOthcTAziyqrujK
vyTXPOF+aSO+XnlB0CpV+2SSszoKxp30zFqGa+2dOClJ4OLS0Bsqqk3b058zNFtKcTSTgHWH4AW6
gM2CZLEt0iFt8iDS5V9lDS6q1hReBjtzSERHRNXbEcuhgi6brvNoGEfptVHdV5EPgd+LSwT/Auuk
zlkyXdeIGIpzNxazxTWwLs/UcdryGR7dUIUtNHaSd5dlnaTT9ZSJtE89O8tmKyDG6gMgXagIH1KE
xKZrFyFVYEcRysVbM9mhcVclb2izEbKdsUuHMIbFVt09XrmhNcKj0UOCr9CwxkB5bBWzsWVKnqfb
oRGIhWxUV5PuilE9mXd1nQa1l2V5jciKFQb5cBIyWCt/Fm4RsOsOTis2mXRDGG5dVWjYfD+WDUsR
jtWX6BGJmAyTAh2mFluDBmMRElVmf00kb+rQGxxblo3X60Rnp7StegiKHz9xKY2c+QcRHAK9jXCX
+scTETJooj6n/Z90aufN2LdsFn9OI1Mob9FVXPwVJHTCJuyd1jThmYRgwT79MRlz1OwRU1D8Zgai
7Ain4XcxkIJazHyiXVshd5Vf56zIDYWj23LrVldRBWkUpU1B1nUgdfy+a9wQEqeMuA7Xc6qi0x4a
c/QZovNOWL3NAldcDRShn9FreiK6S+NaduxXfBr0W2wiO/ISmwVxiQAMTEMwe2RjH+ougnVxGiSp
mTm/Q7jwAgd2ZDl6NK3p0B3/eMZLuYZMmmvPB36cuy7UcLIey7VUBFHRV4382LWFDa+A17UDr6Cb
5n3LYGSxk4ggJg9TMVUIhCEGfecqWKKctzRtk94JroJBzFvaqWLYlSdx6dBZRFZTY5NNlXUl4mwT
H1NwXdDns5NCRjcHd0pkx4Kf7F5nIdlcWEAu1CakGhBEVn8hqpFhySedFM5H10QI/21MGc4EGISj
Zta942Mkq0bQFkTDzOKQlbNIqcsKigY5HvhFZODzR7pKcSooU4lkJ3GP+GflVWOvxXlQDbgrjug8
xTHMRbNJLVnTTYmYIW38EfoC0/0xWnBSH+1PTE0RNEAkYBWbo5HVYmpmSInMWj1+pGE3SypTV9ha
UzbF+sbYbuoU3mh0NV1Lp5j1Y25pAkAGkWfhuJ5yQUy4UdRq+4+wUmssRy8Tit1HuwnSpIgthS3G
+qycpVsLsXkSO2UPsWZgkeCBsQls/AWnlWAp8pBhKYyRkWV8nrUJWCJSToK/duszi8L5UNXTXRj0
VRMox4ClzV348fY/TF3ST0yMorI+dLlEfG6zM2+dyB261IerHoXFz8TCQh3Nj2Q4b+IguIn/YDU9
ZhI70TAhy0F+aFqCHWJGnOVH9HYyWB+WlEzzddBbemgQH6YjFjzrggImC4QeVqmvh8y8l6Jxg2QT
GOZCGIAhu8sadSjQALkFxjdDAUW1hy2s+gJLOWRuAV4BF81whOkwA2ElMcGbGhPVXdo616CEpyl0
E+Kas+P/49Vmii73HJLqOAqFlg5I/f/To4I52FihPYwfomgUWeCZNqWlH/R2kJwLB1nxcV1FtShd
TzmOSiKvrqu4emNnLR0QzIW1Y72tw9xiZ0EeSepXvR7CGzvO7JM+aJlYpbLQ2ReWZFN9mWuR4+cA
J5L1F6wj9jCt3KRQvPQr2I9Nu+l77nbndRUFAyLnuZ2Td4ilErUqiloRPxlMWweeHtxqSjwEx2s2
+OGQdmCGbqr7MfMGiycs2SiHtAxxWjOyOSVA2r49LlUfkQD2WxCaUxNJWGa+nLJ+mhAnwFYsT4d0
DFqvaspEbDolQ7riuTVMH3qhnfi6ZVkYrCgzDvFH+Kd69ERoGqQbYqdP/ZBn4Qm6NphVpe1+ehuo
wraPSU8iZxNajRvZ6zLVOfs48i5MrY9K28PwYUBo1JxZjSmsS2gM2X7htRD1x0l2YaG9ErH5qPld
DVOWHgcxwkWbSTM3155KNXUiX9ZTU7mfSZ64xZfIKXU3rLBVxupWtabvbT/N+oYkJyYoKu6u4Afw
TBwHuZWKc0WklaIIQJROk0W3kVtQZOr9gVC3ZmcT1R229ETqpox+R7t9I+x1UbCylKetCuIoe1fw
Ia3CNdKPpu+QYAjCON4ELO9bfhkUDq1ORcKi0N1grwiaemU32VDrWePGvfJCi4kKqY2gnpLxtA8b
K4qP+ziHtvFT1TMI2K6MW/6HtlrBm1Nsjt4K/J7CbCHnbQmrS3lmpO4gLjJHSryZ3YdWHGe4hsam
DI+bdMOqz1NbKad7k4i6DJ0TMliWlP6Y8LSVxwNi9ciuc9bNetHmVozphJRDqWyHYMQvDfgJjxQP
L8a+7Ev5PgmspM82MqWWU56m7ajc7kIklMfKq5SaYxKyNjxKr2UYBNaEQpOswUpZYwWRfQapXUX8
rUWDWmZIvVUxyd4j9J64wbpPIAjCtY7RpKX2IbJmkpASz5Bhs8NojKuVXaZJ7a4KY1u8+MMJnQLP
y+e4+Mc2dKvKr+EHY2Udt42hQXwiovlLQD9MFhRcqNmmZ1GD2SP/QQoqNknUzytGM5PiTTeRQTgn
l7PIZ50JXemr3mhsgKmAvXFskHTBfeVuqpHhE5avSiRe0CVNgKdlEZlDQiSe4SElixz+iaCQAjcW
TCUIzlmtVQMKq0jdiN2iDkTB46jjGJYWEvJkRHYmdiPeWkCQtVV7bZKijQuslxVN+jhqJ0aGMzeR
M8kxkC6nK4GdhSdQXKo+B9YwbzBRWzPyfLTwWabyeWm6juBWqFi36kFDh9+owBz386lrSqvPiGBG
+IwPpRZXKWeBoj7rFQJAXikjlCmt97snmBqFr5SJNU8uMOPdYrTYNbW/t3EVn/j8F214ekbtuLau
9ktt7W6/X+TdfYgUOOmZdMocBJDCirrPaSzKuD6OCzpi0pUz4VdYvdChYWxfwQEPtfL4Dig9dQZb
DZ53W4enBVFjwD2SRijauFB5q7FKnZNnuMUpEWOrfYQ5gk55qT3ORm+YcwcfZjK0q89qt4K6BAdB
ru3mFDkxfDS/1IXoycnYurN3bu+g3W0PEaQZ1kewGCPWXGbz5AcxRtinIannx0QsEvhw1JUto4+T
FbPWIJUb0Xl5dxtpakdkrdaY5PwtJK4bjENFIVJBXmOimfTdglpTP+EPnVHN5NqyUQSSnE44uziU
x+Ec0bLXfdxq8LS6i1OWDZK+n+NOOtVnIsIC26fhsFgx+bqDsXvRIDkwf6HTzW+sC128ZYU9s0M+
8Zn+ohVh1H9sszAL400RutjsUUVJSE/SZpTEvKW7vRInjTLyeL/kKNWoQc4Q0xRfAg2g8fCkjFPo
+Y5Uk7A/wnJL3G5VVpYpYt9uwgAP50mE3+lYmaxEbDNDwAAhG8AUtadShzM7t9Cv+CwdW5G4mxTG
4jC+oarJBn1imLbz3M8Uy3LUojUhwoaoQ2lxf2SqBm8wGnl2nlct/j/eBam53ROEiiokR7LzLjUB
ggJ9neDpJAp1dy1QywUvIBinee/3qI1G1H2glQMJ49ZR1rrrLIeKzdeDVQSqOeUKqmr40xZDAnkT
Zlqn6ck+Pp+YLKqTTRtl8HdvRtbgzNxJmURYjmN6xzOoTMqwYE3Qp/9L3pUtx41j2S9iBLgTj0My
M6XULlkqyy8Iy3ZxAUGCAEEA/Po5tNzdtjumKjrmZSLmpRwlpZIblnvPRra9xG0x2eV5jm1rs4vl
/dIdbSC5qWPpNo4r4o2FKCfbSIhVDhz5fvtC4OO4mcCr9iH+jp8WmlvcgdBE+/UuXRfhH4UBjs9D
65Pi/7phA64MswsfaQnIwmfiJpahwicyH+497JoaDUTtHWTZQrCS7GjGWbHosmHzhu/Y3qE3hrYc
qOEMbhR4KQtBS34CJc2nsVoGABPplQBrgCtdEqi0OgjgigVLZZwxjz1Pe6w0/RGd7X7zTBfvUEFk
Cg5yAyq+Bn+OV+ziKl8tyjMWnC3TSnW3NO53kHIy2O5ucs7ibHlIAGN5dnCsD3x7zKxMB10DugDK
X+YAgbJPSROHaMmxGVI8/C1INlxVNop92xAp24ebilSIwfd+J/tlAhIdd6SL17PdUsHyB75BbvGk
UEwDVdjkTLNPWG8B0gZWbrgDfUL2a2ASKo75+IO2GDrUq6isqZis/JRR387hW+KGbLjNsll6dkyi
SS/BnxYKMscO2NHiAZq3Afh3UBVDmKsXIJKWLx9IM/dNU7HUx617tDlqm/krXbt1jl41KwBNnBQ3
K2RsQbRp/rIlJkqm0mB3cGj2w3BCTZnnKTWhwSgXPY2qFT8M8rXMLag+V/+4kvdnOcseAHGFfAG/
X9b35WYY1n39o77ZVxNU//vk7bTYPzF+R+8hH9h/loYkwCd84/cPshjohDigc9+5jW5gElO5QbXI
brfFh/LQY6Lus5KK/Tc/hixqSqxEFF4f/OodD9+X06CplPMqzsswUqS4N5C62am00FHgQfuN0ejS
zpA+tijLth0O1CB98E+Csmy5nKFwC54SAv7hFrjlfubglPCnPw6UKootbcZQCZ7eO7YRetOcl/0o
TfLA3xcs/g40zkjGwGgIhnkHIbXKVJLUohEQhZTtnJngyXSpxDUvFrToeu6iZi/j2sThGPk67Kdl
vk+4YOLYR0qWmn2Sy2jnbevRun1M5myLeAeRhh6FOLT9gNkIncFOEAAH3hc9DgkFvjfRYdBftVE8
5MXfAF+/NfTAcrA+YARHWNyy8N9g5XaBNQF4dfTUTlOGs86bxmE22AnL7Bwk+wwaVgAvbbl2837u
f9Pd/drb7YdHziLeF7O/cAHH/62xVcZNgdU5oKr3pbEHBoyzQB+AmfTXh/oNQMdsImAdcSxAVvhv
tkNvP7GxtuCQ8aKU/McYIdxNUzVLliR3yHnaRzfN2v2hmq7HE54SleCR/Vgc//pcfoX5kH6D8QNt
HC4e+gKM8+jXc2FrHAG+7ZsnhB5jGesgHcISrTXePnHYJpTOf3ef//2AMI8AOID9JwK4uKdR/Xzx
vFUkhDKOPc5uxEbRcOz4l7nnGGo/ZvZfX2C4w3b/onf2KwR2+64bjCCo/x3IdEOfNOMyZI8/Vgzb
bjto77PYp+nRJbpYj71km3owNvZ9Lcy4r+exwtIQ6C3BfvQ3Z/TrSMcZoZXaA1XjnKZQOf5Oi3ko
nm3u4/lxeJ9UFnUd5rgznGFd74q1wyNoEyjGoprG2BxQWgTtfiK9jGezVeuMzv6Yihjq4dJhafEV
lvoZH8f8YOFt52P0k5V957Pk+zL71xexT4ef7irOH2zJnl0FPQrEl7/Db9ZvrlNbyi/yMVA8rXIh
8vhTpvB8/27E/PuhoAsoQDjBN4ae6PeZKVgkvGmy5uJ951xTNPO47GgW+Oevr+o3KgjfDoUGBXe8
R0Xibaq/4/0jWVpoJyX9Qnqgqj9GQZTxvbJRMUR3F6stVkjCiEhUlJe5GgDMlwMqJ10t8ejy5x66
7+Dpb87rXSLy0w0H5IZbQCHc+c5v4yU9v84bQkBv5F2rT2qLSKsPUep2Ut8gmc9Mf+ptBC9cTboB
RElLwTY0XZDZN0sorrDpQRrUVBOXAFCuowQtPLkXDNqv6cJji02nWwb1fOh8xSIwN696ngW6CdVH
yTgfxGC2aKnIRDIt6kKlQKyuYxdOcXZP32kxnqGmj+8glgtn6M+bdqWQ8pg160JACz0kJBeo1/NO
1EPQSwyRH/t8HuDP2pK/784odAusudn31eC9Yuff76ZtRYQVEB3WvpvaNQpQF06Q/g63Y2Rwu1Gp
ZCa/jfWwM3fBe4kgwTHiuRFZhFtXcr2IcCtHrejY1ZnMh96U/0AOZuw+bfmjHvheiICgsri/21zs
e2E+rwBoUKLzLDrIYsIhBUdxvp4JQP+uqQYnEM14Aiw+9MNzjOqRxreZX2giL/uMBHtPrVcFuBKG
hL2dodbreK5bbgTQSwAZOcD6sm+XYtrF/VNjiShnRCqk0T2dqYTgtJkRFAyxoqfrNn0AbL8TQyil
SJTdTosGFv+hkwBtmxrjHKz8sVVzCIuNCFG7/enRweninGbORp/C1PmluAX6xOTDSGnPo0M/6gB6
VYmgaLdUcCGBkj6ME/w7RW1dtClfkgAN/lqhwgnTovIwt9hrTvWitxKsru3QlNJCgV7sWqJPCRkW
+5YRwX1bswR161iKfBTq4wgAA2YcuKJ25upHJTuDVm6y60Jg+euPYztkkUEx+r1cAX68l1t+hKC6
/dHMDd+LqjEfODofRSEskeWqSCZCyHeaKcdpRJxHpeXBSj9gLZyKJznSYDiKLm3Ssm0a+5T6Lu1r
31l26pI1vuhIvF0K5dYLAALTY66yqHI0bW/zbhkIoNdVfWAY1BdJk066xOxr36DkHj42pJtqR0OG
lm6IlxN6RiAz0ZheFZJ8mjim42hldp3ZbtcPty2eLgnUsc9dcuinztxt/bCQA4rb5VB4EsMdojPx
BcLMpyhM5JVKguZKrHo5pBpILvQczcU6GVq31BYPuWxn0OOy+9rpmdVDK5vSJ+NYp4zO52KLxNGz
EWTqKCF2RTnnxyrpx/xo8ZWXBdqaN+Umc4J8gH2dKR9O3IXDVnrap8e2J9OTTABxlwOQDl0G8dQ8
W7cVn4dgTNERG/HBFlF3IBAknxNC266cgiC+ToB2HdWi4TLuc/YADK6D7GeJ6dcQjAnaglCGj2vU
t91R+jE4hFosj3pN0LdjKai1d+Yca+XhLxG2qFgOo03xsVsj6i9B5JsvOkr68DAZuaBb6ETrobdO
i2/FkkJgHLBAnQUFq18n4dI/uDXmaDfEdJXqJZwrVrTTZ9Jree3wyocrnYX7CGXpTkU2qz07VIU3
JOfrJUDk4NzxuI3qAqvf19DaeCy3rQhbdJ8yeLVytt8gYncVnDrbZ617mKcok5A1bpvGyG0HOZQQ
HilTy81yd85MMzclCWV368McCzE6k2q18RCf4V4f5Fm5WR0jaaKrdNcPAzB9Sa3/Qgxjt0mI6bNq
s9RA6EhXwou25nXqp/iQ5Mt4K9tEvXrpUNoQsMSNLg2HlIBXeddAjR2YOPkMgncq42gYTxP67TIi
Ynlw4cgfdOsXXvFlaZ53G89HBftaVMKcA+tdqGRf9jg/EJfw5HBMPNduVeIKe08j3Q7VuK39517I
rQRXIl7wWpsZvrw1fKDA4i9lpIrKKMLOSTcmn3WRuesesPkK9D4xOChbSmaCGY2daa6zIpi6cgg5
/awC1NR1gTKnL9Nez/eZzfgRC32WVRTGpIslnNp7yF0gkbCteo6mESJr48JTL9fss4rZs0W7+bzN
YitOs0x82c+i+eZxQ07tkhtzQDXlnxZFU1aqZAbxyZulJO26XmYUiu0Z5VxYNrmmz3Rc6FvsZPyh
V2x6W7d1+2YwwOs1n6KbBPz8iWCnqGc3L08o04IyteN6HSjNP21kGk/xEDIInIDK3raeJNjLHFYk
0ncFYJWUZxd4sQXcgXrsTzw16hkSqRjnv0bnkIzxsc9i/Qp4a76nY6suQj/QJyHUdtXofj64HEsu
uknR3Y4JWc7KJPZ+1Ex9UEWRfIn5isUhmv16m3iByQNo6C6MF3PlVG4vO+viCfBHMZ5YJpIaXSaU
n0AP6OUWKHbNWKsetqhonwsIJ1/nrVg+YMNvLjDZ8pstDBZIgbLuOFCWXoMoDuNqEXSoi82PMca7
Go9bE0z3HEj2feMmOVcQWJCjsv38KheTNOhRt+1a0cRcQe8Dr1cgpg9NvFGBNVu4Q5zz4iIEdVat
ckvuirWJAXCr4GvAIki5rn2abB2tvHAQeNa5ATJcXPM0XvPlQJBaNSzlQCW7toFs7gFWDLdB4seX
YVGf8TfwBSxd+KIFKpje5P2toz1UjKkMuzOdZPTJBMzYamgtuYFixjx30brOpzYa4qSibZhfJWxS
xZESMdKzaAtZgw6Fp20FbVwXdBN5CdcoXUsRs/F2CkCbX/lgznGvM2IXdT3TFXxJ6FRoL8dkFnex
S4KHHF4CGOkcrBiHlkr12DfdKg5gTn17JTo+dXWgxhTCQsbC4JSvWm+PvhiVaU976UFqOju895vj
rk224WeO1hZO2zBH5VKlwrD1BqBDr6vYhM0Hm2+TryYyZNdQvbGwtrvB8mpBP7u8pB2aKIV1RMkl
zVA4NSPUORfrkuXnNHJk7D9ssWfRWno3E2rOERY7clkkANZP8+BHVberTs0TDRreQ8jSDFSVCu6D
gVdBQt1TF0N8UkZtMjxMPgy2k0W/1lcknyNybWnvxipSgMNv8gHLaQ2dGWyOAIjOfbR0Fd6ZzM9L
4J3u7wYfZHSLcftHAkct4A7Bd7ETzH/iblmSvlhqn/XZEAGn1hPmA6ylc2VCHwm4f8zQXvMWJGcp
RqCl1ba4GS5h4cGf5KbnF2OXpNOhsam94R3Qxrp3nbuIG5jH66wgbQ5kqVfhJW+UBKtn0tyXkQWJ
nC3Rchuk1OWV6FmiyzzZHbwe0NdLKAP1dYU1q44VfEynaWJhfGhgbDRRhRKuDaYKFDcUXbbM2+zR
B8mUozAzhe+GCivpgg9MJOiQn4dFaC6yQwu/Y5k2c+jogYs8zNuDjNyUpjdhsGbmGZyoYBf9XCSf
m3X9tG1t89y08lNDZdqXaBPEk4VE4sAKpk4EmwfBIpEpsEj5djX4aLhVcWeOawt3sJzlJks41Iks
hUjFkxqHrFYq86WBLQXrK+wvX5aGbcd8GsCGNY7dgKgrSBU6bed6w2aT3FPdxk85dDiq7lZAJhgP
GDBQanf2azhJ/iDnURcHnefNtZ7G6cnMemkOBmYpdgnwtclLGH/ppZj6uY7GeTjymaWQXpPwQJd2
uuIsDW4i7pKrSIL7mxoNDpiiLaqjiCFBzeTmtLkoGkokaw2iJnSd9UGG2XQLGZ5dLqWyDPZgS1w1
86avkkyvsqShYJBiQldoLnWGizt4YMVPG8PrQxno4/nUg6aqFSalLTfP1S12eWz+XcaHuutRX+AU
2CN2ne5ocppVZoRft++a8BMALHeE9oWeJkLFMZd5fx/0RFWryNqPZBTPQw9BVYPG7ZhHrH+dbLRM
ZRpP02tMmDqbKGYOhjfXF1UHjPHMZISLbgiA4s6tFZrw+K5HW3Jebdh94W2cf+KsCT/yMLbXKwjQ
OpXzdBkDeX0Bhh3xfU1zEsZ5Mt9kjMWoW7E47oMw+ZLwvUn3o9h3bRfpt2ktgu4wZB34RGCyU3Y5
pmM3VVp1bgFls03A3HLbh1U8YB0ps6Dr05tB6uitbduFl3CChWPZD3lbVBzfWwFFwphovUQkQWai
vEYLvw4KtRZvzkJOyx8SXVtbcRnH5BM2XqtKGhR2vQgWntWL7IOLbk6j551+P4bbyk3Z+UDepanr
38xaSGwP6DyPk2EQFU0sja/BgKkr6aHN2M13kbp22sg3Hi2uqzTQurXs1sF9WRaPuYJJiT7NSICB
X1eQP2sJYms9jP0an4H1NlAedW5DMQ/15bcESkx2FHm7XCUe/VsZoBxZ6gEBDOkhmAWks4hbSF8W
PQyvOSzrFdexrgcSzOTW2Dx8AklVUIhrUMOV2WLb4WRRVJ2x+o324Oa27VHKUZSeEEME023c2jCo
DNsFbV6QVB6UXCHUh7ADg6hKWtH2CV+PDZQPMxUcGQco0tRhb2PXivm5i1BTxyPbPo7ajPwumkKr
a3QVjGNJo9m0yUqFphn8KSBRPyZ3mYlZUfJw7uLPA9SXwVitQeF6dgTvxB254e2UTbRCt+0SWZqt
FdpUOTbc1NctaKBiKA1E0Ymvx9Uzwa98wQDpVNqgAZP3wwrUKi4d1NLUHJWRc/exaXgyNbXFVAEb
AZdQPKpydfOULccGtdp4aVoTiD/1rN2aHlrIiMR4SGdQVk+MRKAwThJ6o2WslU8C0t/3RnI8hySA
6sjAnmcApa9Qi+Pyv4mA5gT3Ufejr6lsXfoxVWnUPr1jnoHccftloDvCGIXMyStEJe0MOGj3nU7A
PNzyrw38qC5DCkKwYb7Noabdq5G2DdpyLADABehsWW8zbBFYjpcX0wJQKK4XFJTulvSU+KQyjTYz
P20gifC0sOUh++ItLsy4ijodFuPHq9jg8raymyBW0BW0I7FgT/GSyi47ZNB7dvGZGDP7CXKebkGN
g96hmY/fTYkR1G5TzSHmuYmgiULpLilWTE87FFFFcuoWZBJ4CTBzBSDZwcsM67JNDs3okm44SAvh
CgV2ME7F9YbSrziwYMgYyKSVUWnKMJlpcsj9Ficn0GfiRRZmeA4gUlnKaIIprkwM5s4Bog3xlYwc
VRZE5K3ihynTtK1XBbmHK7doBoe3wdT4Xax+hilzvYcjab0AnNpdT4TFFY8yc9OH3osDbKTQPK0U
fKoMhqeeOptfzijhkM4xSp+UbrR8PKmFQAzoCmlHeFxW/lVuBD5ophLBygz7qKmXePOPugusQ4EQ
DAdUoOgQWS/T9KSyZBE1E4V7CzbmvCzDxs7hY8E7ntaIhBi/KDjbVal7BKaQcQsQREIUwhgOKCeU
vjBtytevTeB2xAUVdTRWG2+bI/xjKwuOwoQFNC7RTMeKkWSaDokn+iLUU/46rEMCwDJnUTNVABS7
FB1q7vWtKDJiasTAmOUjFARQH0AKCrFaBWnEDJuuCSPIcwBu3TbovEWZzKjDbxx4K2SdxDw/5Dwb
zkGjJyjCTQqPAiRqUkABEXkkxRRjSsHsBEt7gvwfDyZ3TVDGkKhdzHKY+8oAMHvbwPtjbDD6YAIy
4To3ecxC6e49HnadUFbQQw+JwrcAGiCAh71srgMsw/oTmkvbPuS9UHvVFUfdBSqY7KySPO3esETG
/hSvSf842ZjdQG3YfG1UiDtf2M1B9cUMkJFt61wpO2KfC5eae6uGFpcAex1I1lxMWE1zAc0/T+lj
CPgwr2k/2csQoEVXW0hM/rBxAn9jynVyAad6D5WfSp9m1kzHJRrJx0zpsKQ55HytQvpKEuvNl7AR
+Vt4PaOujoxe4Y0aEAhQ0m6l62WTKYi89LhBVdkwCyuxpcOuMEA3XMkx94gHSfEivpLEMDzWzRqv
WHoD2Aa6cpEIuSnjRiMdpxm9vomNNNdNFK5FTdJG5kfoCeQH6/IF4t1lxFWCVM8/JaotmlKgAL+b
g73i1cgNG0vU1L4rM84oVB187toaG3oPARPgkvtNAAEot0zK7MBX6NTqmIjusM0Of9OkUKVBfSFk
vcbyT6vb8RAx7Sq7pP41x2qxXrllVLIe5rV41KlaDA6XpjMagg4okIimm3hg0VXRDjyH2obB+K1C
Rq+CoI3e/NDxswukvofkra8gpYo+w1xiRpjrcuqrLkUUTZXbpPO1sb7X5aBgyT6YtisGrL8qHq76
MPLpccls+hKwVrpbIFc8BhgwIVllkCJ87SiEA6WAnuF2glCDHHKbejQFNII5YGYkFQcR9u0Hnjpl
K+ybqOpQn9dtrOZiv2/ZnY0tYOg4QqJOMYj44wyxQlOuZniNtZg+qgU5CIhNBPYIYSL0Rs2KIT+o
1yawyDri2gVVgMrjRhm4ZDRwl09jY4JL1WNS16rj+d1ilum8pDMsEyrn18AF8ouAkeIFiHGXYxg0
2ZuMYGZ3CdGPK2J9Lrmelqjq18Lu1RoRUKCMgHhyrYsLHbdjVm80QOEkOupOSKFYh0e4eLtaAdyq
FYZ6Us1xag4oX5Bc5KcWEjsbfmyZdx8pW8JSakPgQEz5QRQD+xPqXFInabI8Fyj3T2HCwrcJQu6P
yI/waRk43Dgo5z/CulLcOHDlJ7kumHWF+Qyd73IvDfEMlvqJhJgH2z1tAmRUqDARJ+wHakSboeMa
4T5XQNGCaztH6o8eYEddODQqM8KwttK14fQSFEPy1LdxIqoEqP6llGMI/ycEizyOv3gD9F8duAQe
pN6wQXGx1qCSYQb6iI52EvJRJXpK0rulb2es8hoRyJD4qBm+bHDtzvdiBtcA3m66SzwUKf5kI1ge
ojqeiFvaS2Ja0W+X0EP75Zl1zqZf0jGZ+EU/FWJJKoRhkSWoizVNrMLixSEKAdcGmUFPwy4jNfRr
4YaysSC+qxTPFHGXxjugmGUWufSIIC1bfMrGccGiMkvEMw1Yx9KWpDXqPND9deCzpoEuJIFUCape
lPEQJ3l4tDFpoAZHDIVfWzl9I3Pgc12D24Xe7aCl9byF1KVrOEQ3smG7FhtjcAYN0vTNRuaHNS4W
tDBd7DKlXqbCsrWvwWcW6PvgvOlcf9v3kzZTrW1WICiFyNjo+c3wbQ19iW+Rna/slKAkKzekT8zr
BYPPuqcVEOv9SpKsIXQ4tY1b8/kPgywfRPp0rOD4HSTleeaugkWjYb7qvWZDVjlCi3w9/jU99yun
DdYQwXwZrJ54Bz1IOnAyv3JzXerhpGm6/Cuf5E5oiHedguB0wAMPJtBSf0NU/koh70eEjRtk5W51
hZ94jxj4mUUHOFcsBPL+b+L9iOu7CCRORwUmWedtYqDZWokL4FDoepCC75f8H2Uc/U/RRD8nE/2v
gpD+L2YcEQJXwD9NGnuI0i+Zf/81fH77LODj+FeQQ/j9T34kORTIMYIABN4ueNzDXQfxjySHoCjw
Mii4/OA2iwBQwSz+r4yjFBlHeZojXh2KEZBiGA+gbPe4vxh5wzD2U7AdGZp/rK//SZrD71w7vmWX
S4TwfO1M8+8juQ9llOg4CS5oECR92fV+uzA00R9+uif377T1z6mCv06YdI9CKHJUJHvkOIFJ+7cJ
s4WgdACaBxfQV4QfIPRHqWBIcScsTKN/M1V2QclPxPl+LJgn4UmHYxTigT1U6uepgmcBUekaswsf
TvSOZGq9AfEPkmUj7l5movs73z3C8v7tkHiVRxamBLYkvE1ifyvOz4d0XKczdHUM4WaKAc6ep+Ua
xA9CkxDKNKXY1C19IRB/IAnOoFxDKwbX9ikDVjOe5rQxSAJaE1saN2Lj6zt1QScXIBqHKvI2QngB
iFhTxO009GQ3heSmzEcVRKYIa1OheBg4vJ1DoJbncMnGMxyV8gjXeXfL/NLdJg38w3XcjO3Jz9jq
u0bDt7Jo8RBBtvgNROqGSLlEveSyuSHGdwebD2NlANJfbFHMb5IEWo2q7WPzEGkj/tzibbrbYts/
R6Try5Gw4ZjO7YgiTKyVmUZ7QSYGI+g2R6diJYhXgHPsELZAjYYl1ld5uEy3aBWg5MS2+5kMTXAx
ZDsMqAJ7MXvsN2XiKMuw7EfTF10guiPbhAOltLWmJLNFraqK5Eh0pF47HlDLa9eqXKPZ8Bbi1lea
RqnX1+0o+2M+5uiJLMM4r0gL4zsKZzG+GZXL1x6mgD96yqNHip2lrSzR9GtfwOVSQg2bgx6M/MSh
MOjcUa0FKjLoj9o33g5FWoHRGu7IAMioAgs/Xedw0lx5IAMvhd/gYUQYE4DFneDrN1ByCaCtO+hS
H1vXkYo5ZCK2EH0edEjUKxxd63FyZDkWaxakpYMd6KsSoj21Y/vFq17WDRR1Vw0twHuHW9qKg8bN
aUc23MyD2P6AMz94iOEEvyYb1JuldiEHKrqSoOZdz0gZTJApZl16yeDzgrBl1IfYd/ya9I352iCO
7I2Hvh8OW7Nl4yFYOnrGLdAwoWRf5mWoLKC023EggD1yhDvFzqLCTa5YsLiS8+aZatRtM5PDKZDF
LooVyONydoRWPCEVXDFZmcvlqg9UArRmaaBiIkX/GYIphg/nn2Jm4hpQkAejlc2PzA7Rddbq+9RZ
G5YF3oqIoY3Z41CPIs4hgYQhXL85kQfHVAXLDTyA29uCiJgKTzZ9k+A/71DAQyW1LcvjDMdKBT3B
IxSx3cGk28fAqPg22hAeGPlN3wb5th0szewTIthM1YR0PXqRPIxW/JHHbIouOmDAa4IQyrX1X8as
g9iArQblTGYgDhkQNiqjvtzQwNe8ERwK68h4Xvlhzrbrwg7eXQ6UICajakGPkJIFKGBeuLZQ0UPg
ZLRtcCOmuTZ+1f2HBFr3ZkEsYu+K1X7I/dIeaKjzBsQvMI8qYNCZlulMspIuxTie7ArNzUcXJHAV
QWIXASEtrCZ1NwS+OOped0hFbMQCiTm3W/O48nT3H8lubW6zGcRROUFiYu8bIKxFXMps1u0VZcEK
Uhbq8vQ1kuDdEJoysqA9wNxHo5ceGub0CIQxzb/mDuAi6H4YZM7cIzNBPXEBjRAKfqr5a5BK/kRX
0Z0UGbEMTyJPL1ayDC8588Eu6o2YL63J4jPEThMpLRIqEZUVtPSULjHQ04jN16Fz6QWSvEiOptyj
uxMbDT9E7dT0pZ73H+csY0/eG/sli0Ygj2M4yiO4lvhyGqBUKU0CmI6bIbmUmoxnFOH0sAiDADwx
MyA6AIunqzlJwArlax4ew0xPCMHrgA9KulSjJoUroaBAv8UY/QSGTlQzYt6eYFdkwL3HwKDpXa14
cHEivyWoJK9xIh1C2qCfBo5MxVbDIjG0BwVH7SXYdXo3pF32eRBosWE0WuHP1bl4CCzPwczDfjFW
sB3jd2mwiD/Beg4vMVnc/cD7DD7BTUxPjWihY9jfEhli8eCZwbwd6u/7+H9UBf5/TLoEc4Uy43+u
AmGfmdTnr/98M9WeA/b+N/+MuowQdRkjAj+N9+is/XVS/wx9Rgomch5QhKCjgPHmX2UgXpQIfTRe
BZ9BPYTS8eeoSySEIVmKQscLvXweEvoflYG/i2b3F/rtL1BAxgcyxKCI/LWCIaKVBFa84AoQydzT
I8LECm8+qpUmozr3RORQdXBEZbb9KddIukmvYzoIaNQEYnnypUwnn8jmvIN1PL4ZA8DzIP8A/DWk
B96G2aNPhveLYydedGnXXaeNXQFSbfgpMxcwguBYz8Bo7bwhzNEgN7e9DlcBuAVqhCIPyrYIbAXq
ErzlGZlAMdQjsR06pCQztpLXaFR7ZEW2gEB9ggEfNeKhSBqbPxStM+1/s3dmy3Ebabd9lfMCcGBM
AJengJrJ4iCSInmDoEQJM5AYEtPTnwXa7rbkbjt8rjuiozv++EUWq4BKfMPea/s3adrDUvRtFFul
h6IwcFSFqKdQLY5/6gaOU3yqNfjYXyvS/31r/g6YjqifhuO/f20+p91X8OTpv9KRP2jpv/7U7/2T
+MVbb3yDeo2b1P9D/0SYLiw68g4Bo3srroOv6O+0dBixODDWapz9Japl/ozf+qcVl04nguxf2CYU
Pf7CfwCJ/bHZ4PvKY82xdBoyfpvxcUr8sfJHgM7m1EnE2Y/rFvCKMd06kDYPyzznC86qzvkbBMB/
ekGk0bpv024wIuGN/fEFc961xPronC0HrYsxjOAlfDXdioKZejx3xt94F35sbX59g2CK+LzQIq8k
3B9fz+fx0vkwTM5unYi3zOcFrCwzHjqwW/s/XPv/0CSuZ8y/G7ePl+JSc60dR2CY+HnG0SZjEqvc
sM+og5231M3ag9NDyWOuFRuXfln8JzfPjEsbOdP9X7/0f3iX3EkQ+QG24fP/WQY+NjnYJcrSc2dm
9rHyIMVtsA97rDVjxN9//WI/ic4/3ih3oMFZD4gInuJP1xBRTle6U2qfWYfzQq5kn7dhU1mkwdC7
WbyprEwmJ1ApHaLbFuXMs23UBVBYMOaBblb+P0LjrX8Q8YfYYXCGuECpfm7PWTGxCYkj++yNwF8C
nypkzzKW//r/ey0D8pZlcAtz4/x0Q8WZpRfJPNvAjEaM6rbWvbt9Od2rzJQvf/1Br5/jjzcUiCeo
GY6DH8TTHfPHezftZauJWtnnIUq+dyb4dEXd+DdX88+3Di8iTB6I/C+n1E8XUx8yBJhmYZ8XZurn
zGN0CtFXanCkclr4v35HP5lbfr1SgDcNpqVMNj5GRn/8+nuRZcCnMaxzZqZ5GVoDr2lEGnq1AhLB
i9fkzhv2EL6kDO7vZ5S3R7Qx1t+xy9aBxs+frM2xp69fVftP85wITEsUrb3fBP/nZOWVgWUl8r0r
aLncoegG8MDlZis2M0ZlI/z48jorioYTpD389Yfyn64AdG6iUNYrjSr0x8vM7ENMZS758uJPvtd1
NDZjpeqzLQHd/fOXEoI223B5tJg/31GT9Nq6xbB1TpFx3WPw5yurFRNHvUePcP7rF/vxqOf4hpHi
667PeIWX+9PtK5O+LppGaqdoxly90RDfvVRWIV+W0ZtuB5Z73t/cy2ucyR+u6/qSsJAgKoqVjmZb
P5PRZI67kVGlf0I5lO5ZAGpkbrTddC9GbbpPu4jrasFxuk28zHxgkORvy6mvz0g6JFrHVDSHpeHx
93GCEErBSnNm27xsokRbDJIM6r/7kCiff/ybefCvk0VuRF9H5sGj8cfLXyEksafSsk9doZc74I7L
rk6Fhpe+Q9mDuXtGOMq8rcVnUWdyFluDX3bXtlpRQilAarSJSsjTWA/i/n1BC/COj4Bb108Wvlcm
dLskXPfwAx7UlYxuxL791gDduS9omg9MT/r3Fn4OrjZ+Luwy0zqOJuLWHnXw2Ytt69RmfICbGQTo
bUwz3m4ZBfpP/ZJoWQA6uzFY0zv8agb57RiWfiLygJIZbVWMkVnsi6rhNVh/nQVi7Vv0fUwP7AEz
ApZBifc5qblDpG3IF2Cc/bLXosUXp5E11BmFHDR05oRVcsqLpH/PsXsiJapMeQKYO98zt55uNbPX
BnYueZy+Gug5YK8vlsjX0nuMnpqi5t5DPvWWI/9B/p2ZzttMU//eoWfnCT2AhcepbX6VS4RnqnGb
+1ZAvHZGQBVo0BFBcf6y1Rl9hyeMMRvGg2Y1fEkntLp2lGsBolc+0SiNnmbbTPcR3vb3FlVJiNLB
eOgxrMaYaCL3vusYmpiD071L3+Y6lYLpKurZ7j3HsGVuBKCW7dIhoAy8ufWflJz5V6yPraMPm4gt
N4jBh6Xnc7OVTpP/8ZTDBOjtYPKzBZ1LDPcreI7Zy+y63NnwGNCPl9W8uKdkLUw0bBy3cVP6DM/M
6R68l5i2iLI0ETpVYVzAAHHX5OBv31wBoYhUj0z2wVCvPoxBj1xxkut5qbHG6vadPTTF3kQv1wQw
HHJUvj3PRVEnfP9qBkbxFhG7cUm0suBSOmWPNaKGzhG6s83zps8jmhqketzLQ6b5T8wh+LVer7xw
0izG3gYqvA20qhURihTE3PQsda1AWvFyvbjFEq+zW+dtqBvnTSTKNzcdUKGCQZPRfkKKbR6WZYzd
0IyF/VoNQ/XgLel8zYKuCFFQ1cYm0wrD2xmp3p7SgsUi+i9eBsQCG/9qqVWod5F4KOB1wcOgh8s3
LiTBi6d7+rm0AR6iQ4BdztreCiZHs4O5WuaHHFTiVtWJlCcQHCmVkcjpGckouutlh0CB3rH8ViMe
+O7ZS310TFddMPqpKpgRmGGbIYsB1nLBwTXqsuVD0Gb5LIq87XadM4uv0+IaIYSh6qru9DbesSRx
cWspmYYksFT7oVb1BQEftPwKY8drDA1i49a9vJ5FIvZNNUdnY+7dZs9mW7zItOx3RJwsrwIP+Yk9
M/qBabSX16po8q3jmEvQGegVQy9yhiDPx+o1w4TeI21LujBHrrZfi1GkdBPMZTS0pbZtqAFRDODp
oXHt14MJhiYqpnuVd9oRXQaeszbpdrOj5m8IT8ZtoqUaUUd1+ZxC0gtQYPcbWa0aTNa1GwJ03khJ
4vuRLlqI3zIJ1NAaO9ST/CJPu9hTonP8M/SsN3lrJUYoXAAifZA3cMudDQwdD9EsV16OV1S63sG0
jNkJq3SAiRNFvJCNHyC0VZwcPQgpQdF3SYjCXNuaZa0eZS7QskCW2SknxxiR6F8Lt6uf/SI1N6lv
TDvQ9BbgDv4O9ATlHU8l5gALx/uVsBvwg7HOFXVjM7uqme7f6r1CCNj13NSaoCJ7m1EhXDQz4yvR
dXQM21r2ZnYWMB0wQ1hT3wSctj2CIES0Qb3OEGd94ZbVUYKB50NUvPXU5OiY+ZMJJQymXST8blQs
ARSM+iUybOZvqA0Cdy7aQ9/5PI895UQYWNYxX90W628DONHt87TnCOI0pjCTNaftRB+FZ4gSTgyL
8TDIddiIwKs52JOdTQfHyOWLlNy2ATpvjGd5URUvZt3E1HOJGjeGVZs13/mkk+UrABRPfp8ls+kO
yVm0Ldy+Q3Bqj98YADcx4iTN+eyLyD+2id8dsBDEiArRVSvMNlnyBQXSW4ZgdevY6UqEmDk+nosF
CNGndJG1dYAt512GNkNqj+5mm4xjQ0aJWHYYDuTj4seYHFhej4+D05b3xGd8N4vleTJt4yZH9n7g
XHWBJPotkhElzfeYwdD7kqbjpxjNtbzlG59tm4GsApxY7oh5IknX/CvctifhpMxfJ8h86F8E53iQ
qy4eDz2oprPd1PM1KnDrXuBQxrRb5sw/BVcBcTbzhCetGqZqOxl9cT21rX2zQMq9aQxb3ZepBw2q
NrqvNgSpbd2DuK19MeB5kIu5cSKThUXnWWmAyRn5lVrA0ZRNwXGB1SXMSs8+zePwJZLa+Gns4/zO
UEq/Jj7Iec0xK0GVKBJ/dd2RctHMVnzx7Tm9bifHOrGxwu6QDHH3ZqajPGOm9rdV6qgz7CQt2tis
59q9wZG30yhmhxBrixkBcorcaQcJxnoQuZSgmYjjYiwcXemzWu76hF2bP8Tjiyr6Rm31rrPTE/aE
iR0k7gASbCJoBBcx6aPc+4nqDnS52lWG9+MR8JIJ6QN/arVB/6rDUOHmuYw84b8byOCvFa6u/cSD
8FxlXVmE0k+iblMbtBcJh9s+R9STBpLKAnni4A53RJbgM6uyCAdax5H3kk+ARYGwOFdTanKMWvrM
PL1BlzKGZtmqCI4QfqoeASgiFL8xvK1XuDYHojF+qxFsRjtfa5ZdLGP7aNvYVUmhWw6dctP7Dify
IyaO7skrZns7ALoJFqwZG0gD9sbWk4Sx+JK5MHBGNw0MHNPvOOB4DvUgsQOWHGkRooinsl7oU4iq
ctHn1lF6Y+ru9Ki3o3aNmdGKN6nVWDtPs9AcVrJi99G5DvJ3MyUIRnHvfo8IKPgsPav/CvXNfR8F
89Kdjgi4C7oC/k0ATBadJyzh+vvSLw2yqmSZ1cHt5XdkOPFtl5WoiZa060/WOCWskWsi29gaNigH
3bZdxYHtjVaM2dZcScohUDX/FC/zNOFfq0lOcZTde+cc1RR8f3d4TsRcI6mOl+xGdyOX1ZOsipvK
L/BGVVD47xLN4qoB/zXsQynBfaongkamyP7fLPRX5cffzkIZNv6h//uTkOTzt67/P09pG6dVykzw
33ISepr1J3+bh7ruL4z/6M/Au1KhMfn81yLBI9bdYSOA1ORf24Lf56H6L3hvUBAx5Kd9FSuj/3c9
ifsLz2fmP6R50MqDQ/hH81Dvx27coSgQSFmY+bsGmMc/8YzjGYRqlfHYZ8alzjUKYI4AU3Zni11q
WNj9+jBTLMEhy1Bpx1htMC1haDDGA+csjwFkue6uhaL3yff4N+CL/KfU61F9rWYgPEc+D9fJAcAt
SnyrE4k/xy7i67pTmYqWgOJxpHvzHLBHNgypcPDnHBMLMOkmsk+VB6eAUyhuWYV68aNRcZxveG5F
gS+yZ38cn4hWigR1TDc/LgTNBbyleZcOmh5iH1N3FHbGiZRr1nGgS8dtj4h9CBYtau4h56ZX/AiZ
Ua2+eghq7S6NZMYSHSLjoaXluV7GucKsYOmfl7YdzgzE5odIztZubrvk1vRxEG38ZX3nRZUDfihF
SuecFTtWQUO1Sca5/BQnsEyoYmSAVzENXb0xzugDH+u8dtb8yOHas2eUBEUfYBSp0QjXrJi71O4/
5VSbt1FtWHcRI55pU4MYMnbkqvCOC09bQl9F/gbRnL015cCzdG6KkL85D60OgSIC/nJ9PrioHa3P
uIzlwUiTK9fGtWao5Cb2QOyFJibXInTxrwW2M9oENsWLfdVrIOToLARxjmLBPVD2B3+s+kcb3CKB
S+libLXBBDuUzRZi365yuB6Oulo889Bn+ktK3xkq3ss2j/qnqJr1kz+2j3OO9cEnavMVU+l8MhLp
bsqZQFJqy21s9E4Igj6+72z2PSFNeQEYsWwuRZWUfNQFbNaNBL96E+OvuwVbGYVaQiBmBKLsDihl
tnViQQroIr9RX1LP0weKbdSk8e0yZt1p8rEFYdENLDrpK0DqEVWVIFaq0qI7jLbPyOOrwKH7OiYC
gdB57BGN3AEeqpu3No67V31s1PeUJuNOlNI5Z3FjfcqFnYU8ntWV03WNQN1X8pGNhABcK1N/JTFO
XTRpUlCP+jfGtq/uONZdUJLueWQoSWWXWvoNWhoDd047E4oVJ+qBmq5G9xsVW9FEhYLFoFR50G3Y
47tIkPrII3gcX5N4qfXQQIAvt51GnY/qvjU2C1d5y7qv3BLLMOh3Q73KXOB3X8m1MQgmY47uBmne
jo7xwuLgRW+JK9OpbVoXJfjBF6mkInKTpt0PeJz3emyKz07kPcSR/IZznf1/hsNz22KJPzjFMHg3
SYEnqPK9NMgSYR5izpx7fkO8ca0uuXRNevaEPx5xspdUI2LV4uOCGc1rCvIl3nvR1MY40OVLmWpS
3bc90Hyg67tMU9EtALFVnZTTzaGiD7tBTDul+/vZtpJjjiy1uTPxPpcHFRklKlQ1Z2e6+izfph1P
0M2k185151jR1rXq5JiUkbFtZI8wxtW00JDC+2y3JQrnfjlXuqsdYvogNqAFKjFholuJ5mGDc2fc
YR1Ybf1F/kx9iKgha8azl7o7m4DXjYxmA3wG8be0Y5lzl9RlvpUiHzYCVErgDbkd4G5vTllu4YtV
Ciu83bFOgLpwPQ7OyCeQLctDU+jO0em99hqhkfY0xiExbWel53EIFBtgQRrXHlBCqwSRdBaIuU2Q
j2ENx+Q4LdGydfhX58LR62ujwOCzcWxtIpKWwFE9dBSL6mMuBo+Tqm3u4IdZD57jJYEAkRwmjoFL
cJYLaD8tqoGmFnn+smQE3tqTO54dhHsYjIfXIif+LBlUMm1QSIJEYI1C6TZcGFPM33GHDPx/XXeX
ODFkCzeVaj9FFPHAlGhTEz/fJKIywtrU1TEqZ+yxddRe4X185cEidmNfDIdqaTByFlGNE6rHliSC
skz7r6w7rGJL2l93hanH3w2x8Sl2hXcA6q6fU7IAgrbysn3hIltMlvbQSQ88Ig/YbeWiOzJAjx/M
ttKPOpjLIPLz5ChGe9rSL+tn3Hlkiaxe8U7q5pWicT5PlZtu0ajfR2KZA7eL3f0o6SSxFaXfVTqr
mhGUZ2NB4OwdGRxAiDKbY4PldNlkcQ7wdrJuW6MmYGsy58DhK3oNDCS9pPqEY7JgE8EG3Q8dOBWn
uW+i3aia81TCTdAxmLwTswImmpJvmxWFvEJmgwZJ2cmxXfwvnt+Xx9hp3xs/VluVj1/K0qavYH63
VYrHjdHS30NfOaixsMIyokk0onv4H9YFAwdRmWpw7vBglLtW6y7xnN0zcdPuxiS7RePlnSK0XHwb
i0vslstuErnPo5EGSmek2Imds3RtCA0yrgC4KiA19jQ/2vn8oRIa7XvcXLE4LRk41+u50+N6a/Lk
bDdmOlmMxXRMq8nGHusZ3mrlLfo2wWa2fCpT3deeQYpPc5i6LrGCjJ3MAE9XRegkbtuiwIUG4HA+
NEb8Kc9rNwthPlDKdHlhg/w0MNLXqEo3pNVm9Uo5KL/NNeR80mSWBk+kqSWhzNrlsyXV9LlE/H9y
+8w4KxzM+2bWRoaBLAEFo9B8OOmEb3D0FxWfwZD0sEF0TG4lJ6aXa+JtzrwspJ7LTgPmemvDlKu8
9xaVnqCAd6FlOVvX9UfiIb34vTGVtu/60bntZq/ZEbVs7KwWPDDzS45Xcm34gPKZSWCix/ETTB/4
NFnZY/ximkT6pwX5vl3sIdQXRxF9oYxxw9NtAclqS+vcSlUm295spdFtcHn5HrLhQd85Hc+2jTez
GmCyotLNwrT5RENRxeHidYM66smszkWSa0etaQSFX0T0DlpM278BLyoQb6zN0C53Gh9Tvr8ADYBu
i5Su0V86ZhxGOGV6hpyjbe4zPxvxSwlMELXhO/sujRBosl8+LOhMh02TTwPRPjP6xY3bzv1nANB+
GHW+cQUNvHSY0Uzz82Kl9k50zh5wpMKHufRq3ngVXWtD9EzQ1dZwiFNtJMc6hTttQXWFoSHWCZLm
NkVQCtM72qmtf4aSkQUxIpokiJXl5eBt7Grgdun1IG37/pnDe2F30olz7QPsdBmtz64D84krGjWb
gvHmtPHhqaFRUdkMZdXBbdgL3LQ2bsebCpuvETD9VNveSa6lMxKdMpb91ahcAkkZADFGY3N11xWt
yrfEqBV7uyLQ1OeinTxsFkNYEAz6PkHBefWpuR/NWbjnyMbtE5Ar7V51jFVFiPc79q9xBlt4+Nzn
vrS6z3PE2FzEjr0rNGbF+Ez0Y4tokvxxAsdfLGkPY9B5kgAMjHM8S0z/GoXz/M0E8RD0ILzfOE/T
EwhMYzs3tniGSt8xyGkZqO00RG9e2OsMXeK+bBmfMs5R4Ma2jsBrWc9uvs3t1N/7U6m2SAOHMwT4
8TIzBboHx9bCPhknKOToMWGeJW/AC6YGw2htM5CueyZvhmy3jTn0QVkzErCivtlqjG935qC77yYd
8BXLyeUCOl9+kiPr64DzPPte90b34Fc6uCcDlTLj8Mw/MTyLTuSK6ScdIgucc6c5600s7qylHxEQ
M0Q1ccNstRXkZ7i23M6Va1D764L5b6SY6PUJqr6irHajkM4+A6p0nHRqcekX4wODQ2un6e22h31z
k8bMnrKsHC6QSs0zh8QQ8gXky+IOAJMGTj7iUdIg0RoJ5yET29k2SvyDw9xsamjwVAx2dpYpNQoc
RkQifl98TXLhLAcX3/42bZT4PvT1+C7KCZO9LPzpejDNydqNOOF2H03t/7RQf9P/cwaxRP/vUqj/
S3hG1b11f+z8f/2Z34VQ/i+YGQT4ZXDRH5HY/2r8ffsXYbCxFSa+VsdzfDQIvzX+lvjF4UfQWfg4
PGz2pP9u/C3EhQb/GoQ5RpM1yPMfCKEcb1VT/FsT4JA2w39YaNH3O5BOf8Y2svEybWkq++gUHsgn
RxsubdUP+4WkmVMRN84BaTMpb/U4zlQdnXvl5DZYAs8wxvu6VtBPO6m9MScGCIBG8bJA3H0QxO1y
9EhBkmdnu5ekGLr7ORvSh7JzgJapIT2WsTBeaxlB1c7c7ITbZkuyWvMFDXV2mDSPrU+ajdSpnZLL
VwICtCCNYkBv0ZSbn4h+zE+4H6tz5FrFXlkdBuW+uq6pmKhRIwxzWZmcjKGDzpOWTORLTVihqcXu
CSg4RXNUTDe19Iq9LDz/ilNpyGChTObdpCkfkFyuXxtzql/PcI/Z49RWs0PiUeyN2oyfDT/1L4aW
3xoThnSUFQ84peuQ/pHg6wYQBXYHaX235pkRdDljiTCGygzasu2BMRo26nDQrahFMAu35CfvnUKX
7+PIi1gtsRJN2hLHrer8sbEzJgtTYWd7ZiHZwe964OT2CObEnY2gN0z1ufbSCD9pMt71dbp89edx
fsbDb93FEOQOEHnai7Cy6c4RfDiAqNMdgBV1hlvQfCktNYWgJNydHIph7xo5byNmJGnnVcGoeoQp
ltvqXfOtTdo6c2D58kxG5NEmi2CrSEUBs19XYedE1+g5yqPmaUesv3mI8xJ7w9A2+6YZnO8xDmxc
8n3KpN4e94jloiM7rPKW6LaFzGsty08J9j9tay2ZOkt7zp7iOfVf3EaQzZQKCQQFmb9Ea/rgR3Z6
vehCv0YpT+GAJyD9TFRNd5UpvfhkU/PsMaWa/mYkuuTgTIWbsY2xrLtldtPrOLZZgrguUBtMD+49
UYEIBaq+8cK0s4YV/6ff+i33Sh33IgqyxS6+KrJILxHBtgd4dxZ9AZaJUor0RXlu+twQO3GpYunc
YZ1dDlMyTxddG6yzOToryrqOb4DWdw/ZYvkBGMriWGrqKKtoRdNUjncxG2m+VL4hrpvYzo/kZ8hD
lhXY90tQLbvRTpybQo5nM2Eyw8qXdbbeY4yO+7dE4SsF4pQbDH8i962xxm9OM9EEsF1iplI6x5oh
2s716OhmtzKfLDv/Oo+WjAMtts0X16se6sFanrpOzpj+K/0O4aCgqk9ArhOoA6wGoaF+SQbDMYIR
svkbpLLs1qWXwd9pWf5X/JzJvhr4oXhJi0cv1ctgsFBNUKCXDEe4iKNlESqvgAx5cPs/MQrowVxg
fGIXjligro7kWotTjde4YrMf4ItgrZEWWX7HYLW4d6LiIOaxP4loqY7YfLGkSopRxWH50td+enRB
tO+AnjQhemcAOtWU3ctOt78tQEQCK8+SYElmFqrSyZ8BhU6PbiW1O8l6M+CCMmJvkxwiHCCDW62d
diNikXPT4p4PfH/n9Fm5jzqQYhiICxBZdwMi5meNvGASaizjLtMJS6jIwmJ1OurDpdKH9qvVUyNi
3gnhD7l7uCvTdigMpRHJbnnPrE0auZH6UqQ4fucafvoc3yxdne+1CSHlZp4dN2iHSax2WgDnMeGk
iqU2Hn5GBl7o+8MjSwR8gEXu48tvYyhKWpdirVXlcq7hAlzPVUTchKE9Z2beeps4xlaeFj5eDNHg
8WmpJQst/YxRRj8WOoZ50uYpxbK8/lLA7j9HdeLfOWAnjl3nTOUGNFx/l/ZaDsOUGRkQhDeBtmKf
oei71TsmvIEEKXQZ2F8FXlQuxYbQBbEFsuc/+Tw1Lgtszc+YwdKrchlefZKpDjwRlwDL/3DpYptd
zjBmV10miBGYNf+qVHZ722dRc50xd3vSorSA7lTKLavAeGf4YGMWM5Fbp2usz/lYmgfBanDbRl69
Y4prfiNXV12Pji/fbKtZHy5g/Z6TskgfezgLxQZjkL+zMj/eg7IBTTLH6NaNKLk1mJSigMFhPcTN
9ElXfPRV4izhPPfM2SbTO3ur3RmhZ53cWG42cqMhPPA12wGqSGu5n2NL7SvYScfcX+RjoeCYGjLb
Es603OaDZW/lMOBwmymnwWtolQ0DbNqJph4uxhCbJ9+I81f88Xk4msLbDAaP25Sv+Jl0T3lgtE+4
VN60/ksuGCyX1ag/FwxCD5xMyTHqzXA2hXO7qEz7Km1XP0nS/XaQt7obI62KIwMhchDsuLsr5tF7
jEcv2hl6o39KhhR8y+ACypohtO2sxG0v7dx8qeBhfNUXxfGv2n6B0zDZ8Z7UUSNcwOyjG9LOTqVT
vG8qoFHg7euR5CnkLgoQZpmn+h2m05Znf5bFD8qhENlkCugc7ZDf3zVxUxzqhK/0ZpJr18VIgabC
jbzmO6k4+XEoEpMJ1KhdpQDg2GeXt+hb8kPvqBcoPjgR6xWm4alRfcl78QIL702P1HdUMy+kW95X
BlwGUlYkr9eUxxY+x5YYsAezieVJJq7Ldj83n/JsrL7iIp0+txE/OFRC41ZP577NTzLmXaiTbGjS
+n0hJoCK15RagBs26J6QwKRm3dvgeZi0T1hIIFpMyrtt+mYWz52I1kmR5R2KYeTC4Uwy8X/it0Uk
pO8JipHLHoNHfZ3KBuGC5ACl9vKH0JiifNfkZPidPG2Vro2ZGVLk5WcjnquTalP3xZmd5pWdYZzd
RlNSnF3meO0DU7gk2he0+DiTpm5c2OrEvZO947XotEenYbCD4ZMsOCywsAqPjZtaYaXp877162o3
iO4zRrZx005xERJIiDAntj9jXx8PzIgJnyp7hDx1Ne18ogcChCCntLWvUCZh/dQ1thw5sqQnOE3a
gVrksVqSYst82D3xBCFtRktjIK+FEcSVMV8G/HaXlqt5okXb9Ek6vjFVmk+tL7RNZ2tqb1QTc31S
XplHLKYiD8pqz2l6zKMdC2TCtuqoPwD6tZHAeOm+w5odzJF9Vy6odrJGi4+LHfdHWK3RqS3N9NTr
4EwZJIEwNOQVFkqog7HbvCpLFIE3OfM+bYYUGgsaSsCp0bZFNrUdI1uykknoafsI2YzDZT4oXSLY
KkzkdIxMvtsKeEQgc0kPz5rLMt6RUzFo7nRVud1XZbuogB+jBv5VH6BDS0kN+l8TV/VpP/9NE0fK
jU7b89+7uOsU6Df/kTL9YyP328/93sl5vxgEwqOysxwLY4vgV/7mBfMNmrxV2G3Sp/3ewv2hZdN/
QXzLWNiH5m2y7vtHLRtEjR9bNh4lDiYygBKCL4X9J4VxiqnLQaObH8usXq6pwJadZnZQuJeS8s5B
TnLoGwdajUl4JoboZs7XgtFEK0cA3ePCzKzZAFE0Y+YusEUBIc416oTInG7b1OaZDlfvBVFpy2in
A9jN8z91ZwWiR6LdMPrlmiBBimqfPgtkMvnVfFWr4Zubedi7mjQFJp1YfrfJMODcrzySgJilae+N
43RLhMqyk1Yywz61o1PtrJZ5UU3VFX+mU22isZJvFsnVO8LT87BSmnWcWeCw0kxsBMuH4leLKlIQ
pZ28D+/qrOme+w5gNmZR4Lua+aQPBPdtSxVPGF/zRHNeEt2fMcSi4OmTc91beHLozBo53jaoDxOC
TLwxvsDPSbxdnc9GfD/GutjpRV5iv03jUvd2JoornS2jbjlHw17/ZWwkPt7dlriiPaWUgIK7unvJ
BcPpG324fo3R44kYGLkwUBGje41Y6m+aKv5SrpXesNZ89Uf5132UgkbceM+LmnptW6214lg17l7h
F+35v9CVUlE6WTNcXC+jzMzXirNYa8+Fp004rvVoW9wxPqA5aUt62I4WF9Sg/Chih7WeJehu19iN
vG3WWtf5KHt7Bd5Rm30WgSyQHvO1Pmbyi96TfSvyVvaPPcSzb9paUXtrbU3mXhMCagdgj1Tq2K81
eOasEOIkqRnQt9URG3d/wrl3MNfqPVnr+IEmnec4bXhAjO9eM6j32bMeJ39+cKuWVkDz/e6Lg0Dp
vswTN5zWniFfuweou+XZ1Ytu20lAQMnaZdRrv9FoRrKHUex/FR/tSLt2JsPao8Qf7cokZ/3iz94C
BTwztFP10dqweNbvsF/A+mma5QnE9kPGZvZFoINjWEqDlKKqfxJrz2SPlr2Lisg+xrCFwMbRW7U0
WVHUeW/L2nf5sqYF44nVv7VLt80WcBBszuxNTss2fPRuaxdHbC0rchFHtIRrl8dUWVyzVjNeJlN5
sMUq2kFz7I+w/guwwrMfqLVrhL4T31hrJ5lDRTyPa3dZrH1muXaccu091SCz56ZKsheuaLGf1h5V
sek9qKqSFzwCxVf50cxGa1+bttZyi7l+uCrXrrf8aICjtRees55HD1h4jhVrSq9RY1t3Pr02BGC+
EodiaiNtI72UHAERWzeKKfXVsPbf00crTpadDiV2SK+ZlzYPKlfjp3Tt3q08hk8w0dHXa2/fDqI/
907ta2SqMADSP8YAxjoRcNbZgCRfbN8v+v9j77yW40ayrvtE6EAiYW8LhXIki1YSpRsEZQjvPZ7+
Wyh1z0+WOGT0fz03HTEx3UQBSKQ5Z++1gzWURHtTLzUEY6km4C2YvrCjp8LgLDpaag4txYd0qUL4
XYgB3UE4SgNjr1GqmAyVvAyKF+VSxYDyoBFMTWVDXWocuVFS7YAKt8Unbm20UB2B2lIVKU/1kWoA
kI36zzVzfbiNC6M6hktFBUoIOoylytIt9RbDF/0tD8S/hpPdfZmXuky/VGj4Ttp1sVRthlP95lTK
Ia8w+UTwYbrltfO1KEO1cayk/ClppmxnAtub1eircL/MUV9VS8XIOhWP+qWOFGs9u9rG0J457Sz7
nqXiNC21J/JhH4An9Fehn93A4XKO9LOCR434je0M0G8zngpZiBPVK8466pXTJs5RKTLtdhp74Jii
mZxLwlnTrUNpLD0VycRSL+u6QF/POvYgUnTbcU8GSXAoSaxeB7YJzqqT+VVXoXBeKnH2UpNTTCM+
aJUu7k2KD/ToWlJOkUNMP8JTSW84lfe6pdLXLDU/WHbeSH/+wFrioNEotG/xUiNMl2phpUfRg6jj
5i6wWuuoLcdppas4U4JpqD417P+Oo2HNV/1SiSyXmiTL53CXRghvl3OAdYk4Yvo5nQqZ9KWMXZ4b
w0EJsp7TvOiPfVvLg5Zq+caOqurzYBgN2tbJX096P28hYIUcVrryq+l0xXe7za1nABzYDEyC3Vf4
iX6SFBB7ejQ7ZGWWm6GwAYqMjbG2hIqUp1hwEg4eq70tOFCs1Cbtn8Cdi9TtNaIEXHNW4kMa6tVn
v8tbr7BoRthGRi/LMOPkOSf5c4MPo/piB3B0PbaI2XcZBPY2R+t31RFtd9Hj+uEMNtd78th3TpdA
Q5401rcV4q302GJauqaD1lwBC6FqZDfFoSqgb/gt5gfQscZxSEGuKn3efUEnhoOmdHqUjygF7FUj
h+62DBrwn4oz/VJll7LXJtIsXzk844t0aBXSlg3zaxUVTD2JUuirolHifJm0S45Ds+97rWoX11ZC
kzlS/ZxpqYfngOwTF4Jv2FurLTiVQ9OIaGEhGCUQJSzcsbDsp0SFLUkG35MO+vtKCXLj3kaAsyJu
WV4u5nCmwUm7gS6ukr+Vc8o3mkOVSrGlNej2E0kyTlxpV53dxpSYCuSsYV7cFAG4fgvZFeQS8kaq
qjC2ikm+Gx1KXOgmi2OagGoEDVbup1ltbuGH6T9aiJDtSrQlOIihd+6FEZcbGn1ggsJaPBh+HOpU
m0v9JvGrBYfdj85tGuRoBEIW2UGVl8C5B157pqtXlSquWt0cD06r2USCKtWvsIvwC5Bv6+xoeVk7
izAeNKh03mgFNzflnJY3gDrQcoeathvBibmzgcd0GGZnJoGxtr6wF9AeRunQklz0Hc82xcavWWEb
Gz8pH40qJVQ0dm6lVjfIlQq1BU4z2M1OY8oLVjGcvMOADxMQjYYgBasxTWILEe+PqKxRX9G3HaDF
j2ujYHmbEjtgaOoNOMHEuOEElNDBY7HuMBvG9LJrGvGSCIIY2R/6Jxl01bqp6s+5WmfX/dDrxHPP
qr5lveOQqXfJOsXwsVHgdu7Qy9vXlrCwaKtW9JUNmtmQKW6zAZn8XVfGvhuECdYXS9SQc4DcCpeR
nd4MRdmHi/YgxvmhFmxf0S55iZIMd2a9KMNhIe1Ndcqv26Qa+E6kWTM4HPhw9Rx6up5o20RlWgEm
x2Z6ZKeKn0BTh/uepuInNSnST1i57A1lk1l3Db+qrsukdbCUmuxWAsPfozzpshUsBejaScEKtrJB
nkddX8/rMZDxIW4dhwZ2L5D0R4FT7LJKC5pfMoutBkVMQigiXAMJL9gnUGs9ogE6GGlY3VKGkFe6
Xk9Hp6rFGgQ5DVuqU4cwH+ZFPBc8zqZ9EevmQ2BGw7rTSJmIDMFd6ocsscS3yNLRcEwcdSvfRL9h
ZeajmHttTxAkpNwhlOuqU8Coy/mpDqfvkaXc2iXoXifszXVKv37VVACRijYftqrE+gNgmKJCqV1E
qcgo7ASfeC1y0002Mr+GnAaZsrlR0ugaCKtEf6V/FQ2U+bGHIRokQNUJm6gpHKY8mAzVfppNuHIl
mpDC0vNDQBjtJu/sDUS96WBH/XWI5+yzhFqfcDYviPsy83qz8FmRdRIC4KNYXdwrLRKIbGvZkI/m
KJZfJ0WjVBnRo88cG6OKYV2PJr1d2lXJVc7we1Iay9Msw3/I2sbclbgXCExo1KulXLhGqa+7BCuw
zDVhtKfuYW+mpp3dEscKcUv4POCZB0dsmKzsuAevDZWbi+3UQ6qQcU4o69Y1SzQOL06tN7+7di95
bWc+UA6G2PBBqNl0DDGonzyXLxILQ18Hrwq5fx/TQGYLN1pUNWabWdroEpMcw7z6UbKXylmy1WT9
/sXPFcTLxU16RzitFliKs5xaX1x8jvLanOYy2ouxqH/MRBJellEaXtuJk9y9f6nXDnGaiAbnGbhr
eNGpJ1vnfleyxWOyFTIuVWpV7vGNkGiaT0Hx6/3rCI70L5ujpwvpNGE59GOyh3Dx+p7wB056nVjB
vkPKtwmJkKd7MWpemkftTVUniXPZO6Ea8dKzpxJbU8CsEoTXYGmXw7Uf8uve/0l/vmLi5aQu0Gnj
sUM68PoXdWprhy2njD2M8vlKRSG6lfHACRrjFo5t0tTrH2PX855F7R9O1/6fCOCD+tFSbnnxlv7w
ALhPafQM8/61AeD3f/V38QhR/V8L1ISuvgYpg/b9f4pHQtP/YhirJL4Bc8ACgODgH/0/9CE85MSP
6Evx6MQN+Ef/r/3Fl74Yv1U+dBxR/4onKV6TAQx1YRUBQsFiIBFuafrycb/4eGmUEPDTdeMREZXj
9QNY5VUhiaF3E2voWW2M6RCP1Nc9VU1aWm16/ynRG8r6jZNXX148vTemMfEam3r6NWxHlxRJiHYL
ZfP1r4HzVSbYnHpaork4Ut/K/VVnFaRDsFSQCt8PevfV6kuGfZ3ZWAIJmkXpRGi9pbu2Y+U/nbZV
r/kbIZT0NBWf0PTYYjthMPslJgWf4vu/+ISLeKGiWJ6fbjLnOhpkGVCZZ252PSLnglDn9ihH4hrX
5jinn3qdKu+G9h5V734aRUxNBKzZzOmVpl6iym3W13yzdV+0P6m/N8JF6mzgao0K0PpZiHHRqvGX
e0ERhzdJR0wRtPwG24CKVzisLpJ04KAbNYp5FdVhn31AdvnzNYBjUi1eBKAMrO1njAyqgNDwy7Q5
5q3vfC4CG2MkmyKGRpnDrkGa4dyXvkgf33+YZwsJhfVlcsM5pzEW+cfys16MRUMdA71sgvyI9FMc
BdK5I2mQbgRE/vP7VzqbTE9XQmADoddmwYIN8fpKJdvNGZNucbRLFTbAgIRr67f2pFG0CT21IoDe
xeZhI72XxpB9NGiWQfFy0HCXAFxhjyywWGaHs8vDP4rYycD7XCr/T1ncGU8JwLJ0a8xZ40GTR0Ss
8uq3Q1qdVBiF9atNyZ0fnEm/HE1Zqy44T6KiYotEGVmXGiBGG/1eqfTlWlXIsHINp9Ah8khz7j7Y
bZzzU3l8NnxjTZAti4SJZfL141PNzshRxilXovOzJ+SSHIaRxLQ0L9G95MGB407yPbAdgvvmKtyY
EKIjl16r9dwCbSzcKaQKqBdx/4tqFPVbg77b7zULdnHwiwNayqKev9wSkdN7/pTRTzGIEGAxt/J1
yte/0qwRItRhK69iKp6Y99ctRuzt2HI42rR91xEiXmGJQO3frciuoVQt8m2DTnaLg0FD71dld2Vq
EO1npUPwZYizYs9uD2O2UZWfCF2z1z4p4wBU0TytsBpywPfjJj8OUFWg8tODDgLhIJKfYSq6lG+y
HeFc6Z0WBzf06+RIn96qjhDcHlpANxJvMZsHEA8ac4PezfNKHez4Mg0N+yvSW/0Qmra4nGFpO5wl
QyqhPKYI2U0NaX+gyrkWg6GscVH+KJuqve9UBWshmlMLOmHVodvRtIcqBIqx9S0Fkyvdbv+7QzOW
PJy8Ur51mZWtyxLzQEI6315UTvoz6kuT715myX3k+KO16gGRHyi0di6dxhI0vOZcVwOxbwDQq40Q
o+i91LAE6W9DgGO310LfyxpZr7vSuUZVEmBUEUW7Y6nRMOmTPruyWyt9HDM1vNBqp7w3iDfZdk6s
aJvGzOYn2yxqjxJjPG96TpwbBUL7EzlNwzN5uqXhzlqror7CvxpsxjZG7jEMgzcFPUcGMCIhh0qZ
7XL+Vc73eg3/syeOcRVThcIN7g8gKDnjzbh4U9+VkCEz0j8SL9CJeL4dpNDRBiF6R9apV+1GtgPO
0VFa46VJGkXqE0xdtVm2ItqL5LSfIXtAbf7aDGzDSaJwaqby4oc2ZXEra4JxcHuoxzZpCagl6aSa
t2Txtj6hphFkjlhLi3uMJ3KPpYqeSsc7oNVCSNvI6yIob51D8gldQLxD5SFDD1Rsy63wr0OaEMRU
JpM1hOtpTJ320sRnvexMcY81g9uxFm5MJYz9a3QH0gzcigo3A04mTbbJ06jm4FWxePneSNQVsEwH
xeNq8tVcJ7kYlgzsk27AkIDmD5itz65gQ887g6YzG8yYucYZ3wXGAQWDE3fQ3BCtAsihCCL7Wel6
K1LXaqG1JLnalLwNtMb+IZeU9ozYzcemmqddozK7kXwWhFbm+U0/c5DCVxaBwTCzaYdDOitdQ+O4
41oU6lLKtxUFEF6r9kUpM6A1EuQENv0kU5VrsrYUojVpPHyJs8zJ9rJGTeslYWvezV0rSWpcaCUX
oMwazr5WqIXt1q/7Mr9nMZYHMPlasulKfgF+czxxHo6xGTlOPJXDVYZ43vcUPpWamF/RHWppGOk6
8ClzrK2853VGVsP+JJ9jOf8Cneygf+IHAIKCWVLthRrp6NXJZHFJwq3kOioifz13fkLEwlCXzk3s
D7HuyqgCF5ORE65cAG9GJV36xFHinbFKT0whII0wEkPgJY4ecgbl31stOkWg0FUgK3ccosU3g9/+
W034w6RQeEhs7Shm6MMRpQldkQ9TOmjd0SxpltHcqdoroBwsSQGCbf4DbAY8LT8KRf6VWC3YNNWU
pWAfBmOOLqg6tA8nyIwxAudBI8rg3XTEbUuvMbHwr0i7iQmXllXSuBBqvEhE1dd0GNhZxEHc3zeG
OXwvaR7uemsIfM9OaO2So+Tzd4y0iMcNLSJxnMdS6rdNa4gH0RJXtRqoh9hoIScLbZWWxdGuJg8O
5adFm/M6UiyHWlO1DM4YlMbWShsAxeOE29pVq4UOFA45P6zA3CYuWMGcz4jdGN0ZsyTMD+GMxZ6W
v6/dxMj0kzvNzh19D/Nh6K7asV02n3RkbgA2AJQpEB8N+6KYsTyNWgbXR02s5eaXnz4wP/G7SCk5
0u3kLroKydoqTAoAPU5C8QspN8KS27y2+OTrjl1BwP/HnKq1ebgwECaCM2QJNGAfAvPtrjIlBJeB
FKUic06FE+VNPXYS3jofk8sdMYGQuLXsk9s8+0wGl3Ow+yiyVzbZRIyLKTCfhpxAqRXd0ulOtqPa
XARsc+OLosyT+N5mtdg2uQohxwmqr7qqIUkN9TDSDoUdON2FD8e3X2PbgPFB+0NuOZgPCSKKavqR
pNQEx64hI6jCs598GcwsaHZk72XP04yP0wNwDHaHc4CNKk2bQKIAfHe+KKoPOmUog4rMRaa5qR7C
O4wBzQUBZ7GBN6rWFlqDobMchRr4j1jpA48yPp8Jvl7p7PW8ENWvjAmZgpFgSHnEpjJGYoO0Lkw7
c++xyAzVhag7zaRNlNIQS0OJCcWqq/hb7fTOgzKxTT/MTluLn3ikpmaVgcrriWDV+FMjZerFaxyY
wb7ktSAaI/1jMxd9316Nk0UyVQ/g3LaanZ6RkLGbhyUxO1FFMyM9ToriKqfRc6m0pD95VAyy/iKY
hjJ0baPJwgd2Is1PlTB0YrOtqOnpZjeLh2bobdqvJLvdo9IW0aMo6DLDgmIHNn0qW6k4/DE0mqgM
CV05KH45fAfrqvQuyBYTfamjiltUP/68rbuqiahNdQxSKs+xvBlRCBnHzCyX1MeyV80rXdDndyd2
N403EFKJmNPOKRXXs5UxdzRN6olRjvW6T+Ec08aqGP2JPkIfmiChNS5VYbP6MoAmeojDmrHGSud8
ZqxnzU3u5IIJlpZDvLGz0BxWY/c1mGpDgQuVLsJPLQebNID60sntTe3+rsIURLxdwIj2cEnwNjk4
TONlJNsEpHtdhvJGG8lF3fs0hrmvcVSCq6RW4EJlDVlxaEOzrr1KkYpzjHSSYNOEdhKSoa6qe8wu
fPeTaVpUVvzQujodPP5XSfmgkoKdje35fxfiuEWe//rRRj+69qUQ5/d/9ncpxRJ/Ue5QBTQEBDAg
mSmB/a3DsSSUBc7fKgURSmQLFOFlKQXKgWab1EZ/2yb+QSno6l+oIcCIsiyDaPyXpRT9BDx9cazT
ObpybAUuy4RiqBwvXx842JVg+iiiflfkgVhrIQl64Zw7OMnbx8lMvtvAJykQz63HKdpxQYHT7x2n
hAkqKemU2g92bycHJW2Tq7FLL3t7CZ1VTKohtVxBK2OHErP3nzp9RN+IUEaXmbpGtyhXoV2h9HAU
LBBm57ic7W9LKMtr8pqAbul24omKpL1AcE124L0bA1l3VZSe6zhpHvvUQYoZFXzzhUbIYPzdVEp1
nWb86wnNAbforXpf9vWjsMOSplMvCUk2FC/zrc/KoN7FUnzvay5vGuVjWlA2C2DH0MNjn2ZqtyIk
4EDLuR+zHEl5rqtHU8TOql0iGwaF28tZr1HH5yQmKda+ru19QCQSW0AeTc+WNGgzuZrpiWqJMq5M
k0dZ4GRdqxV/NO15BDqRBtwCj0G19xmyrzU7uXiFYwxjdamjuibbddWFWrGLdRI3ihQpo1nRx8aO
fTvYXest/2WsU6uJHNris7ZI2iceQZnK1jNaMd8GBRKbKeWI03BJdoQGRuiKnz9IzesqfpDE540V
kx5Iw57dtxahdpE/T3nFMihr4oF92AxDMrEzd9Lgh58qgufgPDgqqn6Zp3T8VGLpltypDfsUe1H+
YCCBxPlAtm9Ctgi+BIIPEVPB19rRZJMrycTOLGnRZ1YeToME9gyKf71q1qXFOGBDdpv1mPLJLHwY
bNGz4+Qf2AZve0BCbhAn+l4qNSjxmCBA+swYYGlMej2LwFpt+XdVxzpGjUjWVdFoHqyI2DV9k2MJ
i+GqS9mXZ4ZxZDw/jw6pbFBI7VU6RN8l9uyVNvO/6PaOq14o+XpobeIN+4L/JuMpNQKpjWaVFLar
xnHrpn48ve8sABnXI1B324H7DUKGDBZzXn2FxLcz7fSgiuCZj5xRjaqSfQ2j07YYKqhLIjeo2ulT
GvI/TZtcTcEP4ctD1lwm0bHjcWEdfwB5Cmi84juxrME/DND7r0LMAa5jNY8W2dKuafGG7Y7BZPM1
nh4GxLjeHRT+1TLJvmckw3iou6pDqjWGBx+xdNOk8Q8Tto478u5KVysHZDTE6nDALMvNnGmaVydA
G7Ia4R2sMn5DEDYXdqOM24C63KWs/IiN26x5Can1LqYN4tqxBWMOYpSRT8C+nraVrfGhEuSnrmHZ
craZgtRDUPEMsiK67UPa+8vnJcEJ7FTRad4INWTdFbRRMShjhc543ToufLpsar4dURN7JPjyGSaU
v07vVsm4fcXPL02ArUwhDIEcfgSnbJ7NaZSfpH0F/NYtAv7E42TgbEwZputBYTifBsAywvnEbyN9
zrdyYhpzer5vncY1PXxeXdth421rhhEur9brY+E/lZGh7IyQW53Z6rrEWyo7FD3MXuRFIqHmFYjk
GemXxKTC1wMyK3Iz2Tqulgv/AM0iv+TUOR6N0UCEGH9XAvjzijXkl36iJXDX+CK6WYXzYPCdFrMh
LieOVRvLZJDlmcwvFWJd3Tln+sJ0jSWQyYFjE7sKHSBX2qBtRsDoi6F39UaaroWJfc2Jv1lVWlPv
B7Mh4T4nzHGMMnUHfUJ6ShowKdKp9fyBV6dYibP1O+02lPQkZ5FPWzZxmodHt3eJ6aFD3vMThm6x
b6MP2cEU5B/w/X7PTZpDX+r00XJo73H1KA/87fAGsJu6rg39VpuW7CJfsVcGNXSWnYHBVI0ltRUC
62lmq2tqBzl1RX08dlbyjOGBRwMUcVFP9a7p0IBOMv5kJ3ivmJQTTx9b1BG2wRS4WB2sVPFvNIT1
axJpUQL51TNIUTrLXeydcGJBxHyi0wHeiLr+YauEJecKJaKisj5niFPpzoc3ytAdITXGKznYwWGK
RjSsSgqCi7wWiABaMpAxko8KURlzOn+j67wo8tgRmB7kIbzw81zH37W4GCF5xA55P6r2YAR0YBt7
KOMrKhIdlmaVVyhVag8rrNPQEWKV8OuwoLEXBrpJHhQycExxYHT72J2SVvVGgp0aD+NKiaO7qhRY
oN0TybrFT7Q5P/QIjcEqkGPybFdSmSlnKcQuukz/QO/yuthwahmdclUrFQjPuOabj0HYrQOWojXN
H//KGYpZ2aQyH5ojdXbb2nPKbLJdO82t8jiBY3VDgqjSSz90JM7/Gl6Ni7q3io5Gb2pAc8grUe5o
keOks8yHF1uxN0qpZ4XUZV+jQ6GSbHpVOh3yrPWYOoo26yjfdlY04QeYw+coYXGRuf3Q1UhqDHhp
rh4x0t+/7tI4PttP6aZOuxNji2pJ9Ww/Ra1bgzdXdjsxnCY7vkEZJT/zQUnwhiTP71/trPvw+y4p
a+PKFQ4pg2dXA5dKjumcd8iMGSDLTsBJsCQGWOB+39f/DgEfHALoV9Lp+O+HgPWv9Gl4qn+9PAH8
/m/+OQEQs0dPXqq0PzkGnLb5/5wADA4HFnv5pZFKr5W3+48e3/mLocvpgO45RwS0+v/PUk2in479
mRQDWNpLoN6/sVQLZ+kovBywwG1N5Pm6SnLzEn1xNoSSmD2RmJ1qNyEDf2zjNi/XZomEDhwONsPR
qoHNltV0kxbaPLgEF7MDtxzEXWq5wSOds+eUs3j0I4gBqzynLshhffg1tuYSMcqGi3pYwq6zvclt
BXhml37TlZpPEe7TJg8oS09SDTyCnghz4SFGO5892X3csuCNeAqPaWxgqLE79o2AjH3yS8liPpgC
UUhXsLgrIAbw25BrT62yvhgrlkEzk4ukxIi3Az8OEW1tlntrjvx9odTtXe4E+gFT9rfYqpTHKM1Y
f6ocOBlCBYr4WkAxl61yaTflNQAbFMdjc9sDPjEU0MC5z52KULvlW082DgAeeMlSoSiYt9CmkucS
fTHCSYcc81zl6ETuOeGkFWLLaubqYa/dmnJUqbS2VzBf5arT2GQI+4GkryvShwGwjfk9ITXicmQR
wCoJ5kMjF4x/ZJfFlF3qdvkI2QzpkGhHcrCCb2yw94sDD82UvAW98q0y2PtZRXE/xsr8FbarusbI
ADDaLjv4U2zqogg3pOWgvPM936KlQZTw8hMq2Kb8aaca5daaLfVaJopC+ykhAKpx0s9w3PTP1E/Y
Ey07/4riMVnabM44/FBpU0m8n8sbJAQzyarKodWn6qnQRf1QOi1cpYianivLlJqMBk93MHa+PVPe
M9rqmlTY+lFP7AeziYptMUKIR+iLy8knB3y2HLFzKtP26tT+lM6lUq10OXwi1D446BnSWbYoS+Sg
43c/FLWqc9eqVHlLdII8ZhFdJPyIIQrRIqxmLw3ze0l33UOSVVPQK+Rdk7bOprF9kgxlSIGNL2cV
R320DlMqUX02Vs62riSGvqAUYsW+jFRfYdir1u7N4qiJsbsIMJt2m6FWjE/UAaMLPTPVbzo3vm4I
SnQz8HLR2uBZFhth05ICBDCpF8OEun1f4EhdGUbcTs9KbszKliiAwn+eHGu4SjUYyeQss1VN8bnV
KxZ81GexuD9NX/+b6D+Y6BewBLPsf5/pN3Szo59PLyf6v/+bv2d6W/2LP6EaAmWMztz9In/LtmBj
4lmlq6sRo3VCZPwz1ZO/paINAymnSlVj2/KfqR6tDfhNcwmMQa6hsWf9N1P9+Y4IFbBB814YBtMg
oM6zHVFAqXC20ZvvNK3DtIf9muYYklDnUu8W+5NlIIIj0i3K14gmP9oXne1UaHws9SzyLNCBob07
j3+pqmB2+nlst0On9Z41ZUQkRFqKvz/Kdi9eyxtbvzcvBXqTZUgH4Xeug6tl3AuRGe2WKSfaphpo
KSh+pYemofpgt/fWpXiUjlx4pBTrlt3gC/XHLMYEBpOOn3YcI9qrc7WGw5S47Wh1+/fvatEnvFin
Tw9Qck86di1MfecpuovsNEkNHqATgc7sJ42eC1CdEXlrkPuxaxWsQEu0oIs8pHDfvzhj8I2Lc+Zd
RjEN1LP7bAEr+LJsW3KndRMayBji9tKrfxURZHCLhsa4JCYO+gwI/LOrNORBNn3ld9h3kXAzNvOG
0LexsnovLjPkCO/f1Jli6HQ5VGoq2HiNYXIqjb54eUbVa1Dn225Luaylp1X/sqT2DHM+Y27NLkyf
ULn3r/jnYzQ0TSOTiWqrLv7Ya/kh51iAzN1CHoD+RAOHl+UU3vtXWR7T65HCVVAwEDpOhBf2z9eD
EuuuANefdFhB+mklFeWS88A1SQnUKlWoZO9f7a2n+PJqZy8NnWBQBUbabe1+ECsf02LQA3or4wRR
nuNw8EuS7+9fUlu0Rud3aCM1NCRbZwbk2VQ2QZbCnclnJ0JTvwafkn4O1I79TzHjZC4CNobVndVP
tlulOhkXeDkOpSF3XVAX275zeg9dLL7wwSp/jKNU9pOpOysN+8L9XE+rFPInDshq/mBiOgWnnf1u
ctXJbmbPb2l/jDi7oUZWtHxG0dCB2dSX6E2q6UbvYWBjO9iIyi3tYlhLnp6nASn4hs9spIZhl0ci
VyT0twCQnS2DD74F442hyRFFID2SsC7/kM/FDkhZBBEtWqPQ0/zQWCPSG1FbmK3XVEHzaYxk7KqD
SWBHgSH/MOZxfYnAok/YHLOt69WcDloTY3TI1ZWk27/2c8CVuRZMF0Gn1UcN49B+piCyhkAAFcgy
2DtSYvvc0er/3PY2cGRUA5ggFGsjpRatelnbJHOMh5YoDUrusGRb33DgCxkXoZ586jCBHBN9Ik5F
zsmm5khB9a69Lhxr3lURnMVJp+Q04oW8VMNJ/aLgatjGOXAm35iek0netXabYAULYDGYYXvNX843
74/WPz8Qm6lNoqTVdcf8QwQ9NpTpjGF56aBkQd+HiAPVvYjGh272SxCXmfjXnyRXpI8MH8DAPuCc
fR5OPfaQDZN2W/v+HtOCl4rgh5Prl7VEFUO/9/H9O/xzFbQ5Jth4xpeEMhIPX084TeD0uAe6dhtP
aYmBSB/25IPgSdLq6YMF989hCsxVMzXoKqcopuX/fzFnBx2HmgEJ6taxewNaTCX2BXDCDx7gm1fR
TZttCgoRnuHrq2TElGbtwANUzFoFPWs5yg5Vin3z/nMTf85j3A3sMZvdIkYP4+w6CQoXYUJi3Y6j
KNYInuINMWMochuIwaDBLbYUDHzqTKjX7C8ICLaFnkQfTUvyj+kUiTcuCMMWYAEoRby+XZxk+hz1
VrPVAU/RVXDSDRKedqMPbWRTCZ/1PegK+Mpq8SstBusuaeNhGxhqf5XNM0HKSeF/8Aa0N38TolKK
EtJhz3q2rAS6ouBLkM02D7p8r9aG56hYVWaoV0cfjJIbWlgcUzQsbopn/5osHaK+KZ6ucYwUlK/T
X6kY+2Ni45Gdh2+wZDS3itryfsrhhpZtZOyMIBwO+ZQeQVN9tLl4+wZwbkpglCjplyrSy5GKr80B
Dz7wUMPpLqitctMNevApZBZzywqLGV5O1c0ss2XFqrMDiqgnWMwPTW06i4PDd0e77j2EM85tMVvF
A9lDv2bDzw/SptiP0GSiIRcrrBVtukFRVn6wJIjltb9erRgWL+7gbHTCMOYHFxP1GSUODoR95YcW
V9k6VmDURzWTfEfFJo7VvSyoJiw29w9GgXxzFFDWpEZla4IQjdcP0Z6YS5C6NttYCTH9daltfGdb
dWPpDaG6jvqzSPvxC4638Aei67brA3IvtCUUK6QHFzQbTSXWpSasZzUgNstWltaVbsgFt9SGSG+J
A/FryoVgqrQgfBGepMZILRWHbA0iuERvqJeKIdLdXBRP9CRxCHOhQBcIn1BUGh888z+3bktKgqDA
R9Ksymnp9f1S8LMSn6bptorTL7kPdCJO18oMz4w2j/xgn/jGtI0FCoMS+3r+8BIA8XKENmmCAY1J
Z1sG+bODYp1Vm5KRjljwgystf+lsJHGlxW+gYzwAGPH6SpUfdKXlG4ykOnhIhAy+xOm8RCRPnCaM
KUG3o5oKpGYTn977c+wbq++SHolVBKeIysb79aXbAGSkH6tLasr0Fbn8zWhVd6ruPxNf9J0jr7l+
/3qnvecf92oQkSHIzzSo0b6+oNMrzRhFDFmO4fldJ9n3TKRMTTmFU3gKv5CJPRRROq6DqWRzo9PM
65ugho84f3Drbw4mGJmsLBJvyvmyHHVtb4Q93+9gF+1aLeF46Oh8wQwXpDWF8fP7d/7Gogk5FI2L
A/BT/cPnZsKACLJu5CVPNd3gUvju3NnhB2fEN5+voJLBSOLx4h58/XzjRgSFwHKx5YxcQ6UfQ3iQ
sUNbH5LjgGSbXCC9WytTRYHRDzKXakCKOFi5mGfzoznyz0M5XgxOhRzKMTcZ59/rMHUGbKaEHwNq
xcMggC6rnuH8TwG8c6FgsszybUh4K/CaTv3gszr3NHCCxW6Fj5GkW+w8+vlYa4ld1SS25O0k9PB7
aVF0pF0ftNdNJAzk9WZhmm7R8QfwZ6MtWPVmlRoQKoCFrbLKwkU6YNy+6kNJZ1Fr2064RkDo4fsj
442JBjUDhkQ+ffY558nHoWJHk5Gb1ZZgNAJUdHSMegN/m7189MEjeeNSqK10i0xTynA8ndejI4pF
U1YIO0Fx+NmzLifrdiaBA06Lqf5/3BZ7UIPOzVJS+2NWK5FTtKWtV1sgrvUtbF6ThBPLv4jrliri
fwqNN79nj5e+kDcmMa5EWYQtItaV80qFNkNGI2O42kZ0StY+LZr7LCCZitUNv8WYkT1VhNMH08eb
j5LzNVE/ptDxjL1+lEGg5phPjGqLJhfRjYEfOYoz0gJV7SMrsGO8sdCz0yAAHPQUHbfzHbed6EUX
zIIhotdqtTEnmHVuFOrDvEZwTGKIWRNUaLInxwEu+0HZcHLsRm8eLZnBMDX4uCKCJp09gTrpZ0Jl
0OjWeWJ3a1ShJuQ3vwqfgPopVwmW4AZZTkqnvoEFRD+HW5JIvgqcCk5vDGIzYPaaLgwldLb/x96Z
bMdtbGv6XWoOL/TNoCbZZ7JJMimxm2BREokeASCACABPXx9o31u2dMquc8Z3ouN1LCcyAUTE3v/+
mwye8LxFlpTmyL5T64s/2DD2S5dUgV1uVaO/xWM2tQmRId7y3c8BS5JVQweTXo1p58SbLiu69Kss
hTUdyxp0bQ/xvXK3htlYp2qG6rmXQ6HkrVcxDL9x8YeP730JYX3RjxsaVnEnC+hKblTUmxrWdYLK
v14c+jxH5KQbtuWDMhgAnbraEAerK5Agkj1kd8jfs8dK+o4LRxXt0hE7vASy0SBEsZuKbAn9bNB/
XOeKdhIiXNToci+lxssK9u80boRCS3FVGZBQwR2qxt40lbcUVxluz28BlN0Jn8N+RGLOuP2hwdkB
19BekkJLjqp6qDO367eTQXTLxRRkIW2HSSXDkSJ23LXhGGWQMxLUOm6TzMRWyjza13DyxLaMF/jP
NGysBVrphV/zFDf8sayEs5ZuqhjNNI0Hs2S4B+fdDcprnuLGLp9LIzQvfe2jbKqIOTTI3906bXQe
CFjC+GI3QpS6xAEgqpsiP0BPsMc/SW+Qfle7ZFAnR00a7pN8y8nHQY1uE7OTY1WOnOCH6xh6u+Qi
8x2I0fSxV8X9PvP3bjQLqGNYDuRMF68kHnvfgh4esIsd2KoO1Nvc+t5BOWh21DitvKx8RGa79XF+
uvOiqttaZp2RDKTnNaaT1lVYlekNoiAsZQK0WphYPI6z4+09w7rPMnSNcPjjYxy5xFPlxUBRwfyr
5JTYSBnM90U5Htve7QkcmDz+KM4F6NKo3e5UjKO9mc2i3Y49yvs8jQkJDbC91U66YdwV3sWhe4Go
jy+RDtMdFBWsThlrEeNJns5M6XqJk7J5hWFkXtdpAGmvb/0NeS/dh2+09drokfSFANZ7BpDesSvh
NAd1PB4dM7OPcgoY4Y3qxMBsl3mNRRzD9FwhCXius/gQeO5DNkzPyDJqAlUjgLohfq58Y0nTKqrw
qIYA4w2jRXbiGV+KKIxPMnayjZ8QLGPmLtYyzE5Xbh7Nm5S+4ZJ1hrprky68yAE/WO3I636Kg8WB
BnGrUb9LLDUOhOllh0xWqK6qUH24EqOHKdMzCBf+UP08oZpra8THKyrNDr2HyKL+SyHCdF7ZvDxP
FcP6cRO09BEcpmwSeTJo0lrn4rbVvGX5BF8vLKyjOSQTGpxeMDadQ/zdhNiOLIht7NneJK/DSSda
vmDLFsgWY5zY1cVmRub3YljOjjBoFFAGmoVmj3uc+D4SW9ocnKK0h00VdhjjEBMSEPyLRRN+ckHY
JatyUh4p3yIziaIWLZKTjjuFk3FN8FZYqS8pqP6dXRK5HVd1kR11Tq6Dh9br1tI2JnOkrhJb0gLG
pZk0v/lLvjBuQnjKBrNZXjUcst97GSY+LKwEDar2Mof5vcTJQRXxRwS4P+C968Nf/yT5zlM4fmXO
VH10TQdndaqk9Yr4ptvQonnniDy3F9RAeoP4Zdr3VCxfQmyDX5TkcyYC0RE32e1pxjxlnY21e0S5
Kp9A4ZZBvCSgG7kkbwIEtfY5RdP3vW3cYleMRvsctHZ2yLu4L4+4sBe7DMb/kycQBzEv13rjx17V
b4Z5saUobcND/gDdMfF9b51TcB0RwWA7uFgr0JUSHlTQN1UkGqKGXfVZoh7bWC+yK4+R/ipKFiKQ
MF3IhxWjQUy003J5Bw19wmQ8fTCrlADmoBsQDnI7jUdoVPzEYFGVXyX2zFf1C/Wo7HHQN0kcJ2cy
ReH9mTBPBVTbazd1+VSnyfaumfkPqre9eQm0aE9+k6ZnNBDNK9CdvQU4885Jx1Ld1oIonHkYC+yf
xsVuJAiSM9k8Klg3HtbdLKKWRcXTBYRvT0UVuecAnuq3TiXdvTvjHCQz7neWFzhwI1jZhyk31ehI
7jR4Ne8br2u+eUuHua7JF1Gbos0zGH1edvBGfJB9A1G21bntqYFTfT3jhvWtn5ruWaXc1zkI2u/C
SuB0zAMGRhgQVvEpAY2AndHLH5GW3tmdW0NjFRkl5zHzUJwg1ammH+jWXLgIja0dopscbcXTtcWx
3Gx0lOMgDuu8ZY6eYggWDkMM6VGY1peGaOFzRhbn18ZPk1sfC0HSlSEoY1SPE5+NHtZaKayyf3gD
RMekD9vT1JnxJkEkiEchP96NyPAMcT96rZM4O3xyqhvTSM4DnIUZtrtHBV7DEzq7Tlseu2JRnfUR
IM4mKyDxplXPX4A4uVhe67Lf5HMDSW9mnQNj1fIJb+3pIwyU/BEkrreO46k8Wl2/vOVD2gzMXGzv
IatS9eiKfgjWWvAlCdIqLmHfYVNJttmDEc1YoDe1Ts+TX9XWisC67rls5/Eu9OXwaGLKdsmWx21j
Rn3twWi9tK7iQgUeR1EQLAo3A+doV3LXwpykeDMxpg9zFtneGBdPTED7+IKszT22ZgoB19F8opiL
CyX7+DUymcjMGvneae6AxLdGlU4fQQPMt8YPLxYr8BbZrfAu1vXaNwRkezefK/IUDD++uCkt16oZ
ZDsdK6X8lN/OmzQbbcfW67u8aexZ6bkscmFhyjWLO8PJAXHVVPKsTRmm6ug7ZEbi8tN/CChJGB6Y
Vb5uK91+YLpmPboJshulpfUOYx/NNUuvvWe3mD+EnTfd2rdrLNK63Bve7RCFKs8M1pLRNNwWn5Nc
7k1NetMK2hdJC3ZpXKLeZDcLfPU+NmF738c1wH9rN7e9mpoXQsTbe6sPkzPxYtm+j6D1wkxETivT
RTYUsr5rI+mfMCtdXCCNULLHi2IxykcZ+UFFHdzQE8e7Zog7NjEsisFNe2dgIOyEr7MM+9u4apK9
Ksklc3HyOrYcm9cONO5h5QVJdue7stnhMSC/dg35iQthsk8E/5dsmmYTq8b55kWJt3MbdImNi97S
dkboQ8rx9xb3a8VE090Ufcc6RLg8XayqG+8oQvSK1Ln40S4TIsIN8YD/2Q0O3RDBTTOjl+m6jUY2
fduC/5hDqjBTajouW/hnU6M7RFPLvuHMjNfNzLgZ0Xic68mLH/zYFsdozIaETZegMqtm2NhCnDsS
oXtS01RuMtbmjZno7prEiMWSqZ5WlPqUgBHjPyDUt8hD0loE9XgpSBT4oUr3hE0UTmwTDhyzI9tt
7Vuwu3v3ahxz94l628TnYBTfIr3MmUS/S0GWjy2umEzLUgpSlYvpCfem5GLWqd4FY3PwRdluIoxv
CPZFURHq+Q38r3opKuhVnDncJNtwEzZ6Ohyivic3XedFIY+FYTorFRvYg1Qu5Gf0lVdVjJOZi1Pz
Pf8QAMrHxpehJXfZ0VFyGSQXISA8uBuQ4a0ApolaCGL3Lcoi/xFxdXnIsuBxzM1qD1xKXjqsYpC4
hcokMp3eZCHAjbDsYwxx7ltqxnqnQsPc91ClN2GGR5VWLEbZpARFFkCFyTT5VxQX7lPuevvaG8WO
5cQGLHK608SHMxURjPWhisF+GhvXuo2qaIa1ULlfGrzu1yM17M5j7+KnyfLR8oLgflI8JU/Jkewj
6sJV13c4ixBp8T4zarLXeINmt23Oa4AhfJJB9asJSWkaAkzcKpfrEcoyYnCU7DNMtiHwKejdJH/L
iZ04Jbo+4KJW5ivPNaDTkTUym/ZTj/B7x1LcIdBDssCMjYIsGG4r14u/In2kzHAVTt2BiSIq7LNL
aOKMVlROeCUnqHSxmW5Tr8QIzem8MxmbQqxTHZFoSdDzcZqEuvGJIK+p0YyCBefXmLKPOYJvh/hl
1NKLgraraUtLI2cZMUNTNwTT58+V7fp7zwKAB1oTnFhzA6QxZMZ4F8VOez0BZi8SEpWRLtFhTBnp
zLx4ARzHPBgPMZlUKpTFTclTvpI13gHSJdidGF387rXsr8F9p5Uv84M1GtFzxMyUPuetE/Uijfdm
4rNh6ePbkSJDUb31jBi5Owo7+GbN/nvcifaVirV8LSV2E7nEnD0o0e07aki2fTBU95NPxVJOWN6t
oMLN62TESIFyaDygf1bZyXCEdjcqMCX+gYUFYbN2fXE2dLIo0adAnIFvINLbYZ4IxgAlm5DAyfC1
qvL63m7D6h6b+4JsSbJx93mq+x+ltM1vtczTH22MIePaNvjAFhbAyety8QBPO9TPHRUPzy2jyUHI
WXJKGL5zLJuQEyUamxdOS7CzubTQwMKzd45kddtfqI/pTIsqdU9JQbxhVeCJIwcJiCCnofoo3CW2
V859/GrK3PpG5DAnvXDRXEssMF9JtaAJd+PMiNbNHMsfhteQ9WjPKoLkWHj1Q9mObAwyHbXYBUmv
xM6NNIjGMKa8HinmuyhhalwXUn9Adx8lIn7FBZz/JmrGsiNrLyq8jVubvEa1M/XFRkm+JUpi6FKb
GpZWQBND0hz0RreWV9nsEWArzVpZ6Vo3uCruKF755NnAqu7oauDHTepGk7HHH5sSgDhifhLNVHSd
p6Zbb/yOaJ41kcY8JWPmqFsT7x2/qk6lsBaHbJGVJV71YQ8DVx1aBy8h7TrR6+8301NGMqzwMifd
fZYmzLTAmkmJoJ8QeyfykrXT4l6yBgvi1uNuUT948MfqfZnlwD0wCzIazGIsDo0FCnS2W2+0dr03
e1dT14sHT8Oo4BEyb13rJVWXdeyBh3SNWeRXEhaD2hPjGaQ3KHzUhyLjk6Vk4/Fy4xtW+qWYlE3C
EZ4MFd4890UQtejZCOb8gp5ITocRGD4+uwM/+mArk+9IVc63zuqYh4dHdW0w/xN4DvJMWLtg/+m0
AZfhLiqj5+/PeFf+yOheCDzVVMSTVPI9w+4Dg9uhwwZgiOCOIs7P7HFdkgFIvcvjnA81+N9J46u0
uDb2VHRe6jb50fQ7QJSO2QqCqTbzOpa6S8PNIcz5ta4GMy7wKhgWl5cZB6hzqhwTbypKyJLMnR6R
jJ1+tXLT3ralME/MpLuDrgYkeUk4Iuoossd5TvVXbaP0+MQ7/4eD+g8c1GVABTL639DwL+ZtN29S
vn1PB/ne9/LPTNQ//ss/mKh+9FvEaABdP8g0VfUS1vZfmgNnCWtDPGyHTE+WGID/Fh249m/hIpv5
VAK7wHeA51IMffq//5dr/QYhD8oFpeTvYoV/h4n6E7LMR1sw04Ill4CL4Z32V2Q5cibfKBoDxCUr
P/BiiPZGCIMAWoz+9zDszyvZcCYxBmMy9cs8lSzK2p1HiyuhXVhVZvPa1GLEXCYdfn9l/5/WTf/q
N3ENFHsMU6GdLv/+z8QULKNnkl6aA7yRgUbGPEtVoUNo58c/PfB/MQv4FxcKnZCJk8flTK711wsp
8kYi0c3NYZLFB24VH7GRfeT8739yGW9RpvPEf3lGkKFmmXrUrrGhI6Rq9MySE3JdUHD/+7eOdzVC
zIThFWyYnwcNjVkxvuAXqbjqrkeTiKxY2OF1V//TiHL5pD/NZpfXIYR7jE0bbOtfZ4eBovKi4W4O
qdbFCoHeZUrGR8uYHgk0+ifG809D798vhv4MMR/U7V84s4blCdamIJCcVNVNIKvukIctdYCRvZkh
g0mQcWdFmHn/n9xPl7OSbtz1IUj+9Q3Bim2wETc0hwZ/6wfODtRukVE8Gjn/9PdvyfKy/XJD4Uex
K2BkwKr+66XmIR+mTBAhjMN5d6iGZtrmthk//P1V/tUr7//pKj9RaUgvQ3k4EDBnRKOH29b4qCpd
n2oQvP/k1v3pSj/dOk1NJxSalkNaDhzPY/72iS/+fywv89cfFYW8I7wZQeTauBb+9dYJRE5hJZrq
0CgUlY2pEAhOTU/h6VbTNopNrP6jztq1BKwcTMr+TV7idum0eAur1mOwq2k5t+GYYAonav09SDOq
pjx2jhEM1N0iiv1EDhirqRvse2kumllilY4J+ko0/BWcoMipKJDWDpwYh2BsqdS7yH4qAlprnMGp
3ypsz3U1otEBZAZVrKO9znmfC3Klk6XcpZor6jHcKHIAj32f1kR4l/W2t4P6oTdy92RGs/4OBSTa
Wz0tj/ItrpK74gryJmLVNAhTQZ5saX7LiT5ZZ5Lvw9DHfavwQgF5RzUFxNecgULFpl9SQdfKiWMS
AAZSZFctymlwRbwRWjPGK6cFPDE6Eslh8VXbuWLjwp+6R+RMoiXtHMntSVZvfZ8joA6WIpHUKvqj
yHLQECm6h24WV5aJdiusaCbCiG6XvFD7KUmhHI6Jlb8moSgfadWzfSud5qX1K5s4Rz5oFWireWkq
jPD4TgqKSxogelo7DrEUK4pEqjvD7cpHqUPvKjRkdW8YWf8ac2uu0rxtzv6Qf2APgB9S7ttPVZh9
kHwVP5DRLI562RpTKcXVVNoM8LrSpD1agm3SOxInx0s+Zu6RHb1Hfg1qohIaOcoAmhFGA/UpSxDM
rtyB4PbEaXDY9yH+wHXCt1IwdiPq0KsJ49O4Hny+9qVEJQc+EF6nPreM/DB+5oCiD1XxtMatP/kS
zjY/KSF/9DUiAQNSAfTeGHIJvlm0LXRpc+eX+6y2zQbnRdVEG59x03MaN1j+MFjGCKsWBVY+vskY
0iCg4ilE+/RlrAuahSAVJ37jtIX2F69MM2wPbm5h7wkp/ItTC94frzM9HCJcJFVMO1Oq7c+upMN0
i/GEzSPoiWD18LZqaB2NBMIg7n1YkrZ46jWuORtL+kW0nSeU7L3TKACxEkOjxx7ITe2HsM7fIm0b
O1x/aOADUGmcNhRTUowFLhrPpWfGY8XeawZ4ePgWkFeaN443b+c8LEAuCJAeVv5YWN/mCHMke2Zt
EWBH/4P0TX5VQd+8JEAnV8FUsoeOgi/bkSN0gteUTYS5YBVnFTwJLyVVr0U1fRpjskm6EfORoss/
bPiAqPl9B0B1tnZWUk3QXxhpbdLKT3GkjUg+TcoIEh1PaACO5Q+mJjhEE8CURvFDrvAJ26TNmL7X
TUTgROEzQyK7er6G6fZMg6P2TiXoW4hRqLczZkon7WYfMiYHr8ULas20eh91yXs/dMEmleND3dqH
XqhvQzplp6r2MRohD/WKozC4T5dIJ+C6cWtapbpRcMC3ScE6d8MeGgoJek+h1cxX+Afuqjko1wkW
asRq64K8niJjGOr0JS81u+J4l5bNRO5SHp0dispda7DqC0a9G6UaGG0MorczHneHSpMTbC3nbuPy
u8Gn3+iZwjMOC95bicbzHg6PdSsSjeWTGzunceCNKthQX4coJmKtBPNUNT/fkzPLqAoZKff1oL9L
owM5SIjzWENKD+8tn7GFa5ZvnsdG2XXsH35qQETJRuaCHZzoOMCDc+U5Q3gfi6K7tkBA6Y+XSmuI
yIwpMbjY5BNGj5U9QEfUXBolIMnnILl4klr6e+rVTJJKvF4iafIG06YR7nZ2GoaKqXbo1jEdPMt2
qauFLa5KC4LsRrcp5NfKggUecHdQEuEv5Q8WtrzsujigvvRFaL2bmt2KNNRyTYNp3RYxYFvujclO
TbAgAk0lQeRO793mIMISdH6txGISs6C0bS/GtZp98ZUcxeg8B6gp8XlDzmMsfo48YfAts+sOpPvU
X1STxOvQr2v4peBEcmDvMRJ2D1xjt1AdyExVJHDunNxbhjYqu3VicJ3IGvorZdBOF2LAtF2WB+mb
UPvJYNxXUWLcAESfncwh7jTPEb+MKeEh+fyUmY5+ChcngJB8rT14ABZnUTZv67Stzo3RxXdl8RK0
XbXJnBRDIKLl3T77ynp+7JSZHOxQYMqTVO26N53m7E7SZno3ESbpu98Mj3mNHXDoFQiMj0aWlo8t
qAG8DHYckwyVL4DLDRYlPNLm9032E3ifeQY7ei+9KvyRYMLQrdcMLAATKgic3b5OkadYKTA7vn5g
kwQhsJnlNHkEj9h5VK2txCyOZFSZ0Sps8AGri67CE0whOF6VjZNVKwdjGXPlxbqtVk1lf5WVXZ10
61QngQFIsyYGpj05pRw2g1VNSPPiFisk/2rS9ljNHD5lx/5XYTdzaW1NSgPISWrs3UyRXA1i4ahx
ZVexCk+uGgTRaP4ANXpNLY5ObTVHXfAhpxwEMSRh973x/MU2NgmOYxhgUaE/7Sqc1jO37e8mFlBh
yTLqux7huB/g3Za7QzSsGTHn275JO0J+nIHBK3uPfA0LnL7XYiwfdO6MIMGWD1BGce0ybg4mdaqJ
89pkjfkNG89DQ4wnjDiyrVw4PjvbZ32xcah7tLcYBDu1kW/6oEJajsIbIudg482TS9JJyrAndQTv
nbGN3woMCbeBxpPFNgUT2aC1ntFkY0jCGW2txgTXDDCXAavP0plvWa7J96QMrAF7KglJIcBQKy8N
45iNHnltAeZy4KM+27ebUJ3QLblMKdwIyh6ZWd2BbCqAsXDy1P7vC+yfSZUuwn/YcpTwMLOQwy2u
7n/uXuU8J4TVmOWh5QDd+DbAc58MgIRhR53QU1reTo4BkmfP1BVF1IkrFrx3xaQH8B2/4H/oPn8i
vP3+fUAIrACEgmb3pyZ3ySZgDfB9usp6RKt+1RXsqTrI3upyuMQTx9zf34FfOkNYgzgwcCXgO3CO
n3iD0lVeleiGCPGWIqyOh5gDiuO4rlNxZTDu+gc158/UzeUXWvA2F21vhMbkZ+eOuqPAcf2CsLmw
1Qg3MUhi5ldDm8m76q03RLQtEK2eUZLpu89jB7sVy9+nNvS01CpRMCEHfRMzgqZRcq7//f34FAn+
pbPj+3lLeiSKJRMk6af2pBkzYYSEixzSCnhxAD7+IFOeNaV7MsyJiXEptsHhWUj4R/S3yqfWxP68
OTcWhXbGj6CUqU8h4DxxvnSeMmvAGksos1eunUXXdYeArPCJJu1VC07dD7F3IGou2zsjjevWDar4
wcFz/83BSUCtIv7Yh4bFcChGAbeK8Qt+NLMsf/08Fesaf5S1nrGi+Yd78bMQ4vNZeVSU0LGQcP8i
vYXEE8OHkItELKfeNqRY9SNUAggGz6jMjINB2bhiFm7vvA4LHygW/2QM/nOfHaHZRiXEQ0EQjizp
r+uzn3ztN9jPEpU1ZTDAEkHivP6nbeAXxIKrAFTAWw9ceKY/P/OBqJ/Yr0V2YIyO+1jCxlU3fr9u
oeDhMFRgmzPlNA8EGKnnv3/f7J/EJtxjShSkVrjToplxf26HJ6twVVfq9OBKrHQPpSuiayOOmQ8M
lMYS5uZ0jgwPZ1x3eiRWl1F94+ltD62JLCFRp0QvJx0gd1sOGLMmPX5lhCJ1B+pvZhSilsyBrLg/
GrGkcf389v+DV/8DXm0t2OqfHvQvePX+XXTJX5NG/vhv/q9nwmI9EyGKta0lCoh38g+kOvR+80Gu
GUUBdC76ev7Vf3kmAKb8gUw75m+8NS7eCEhqLbSB/w4wzd7700Jj88fvMgIiR4SDEHZBbf4E40a2
wL5ZhOXBCZMXXaQjBRdzM9Cv59rwHzqSoOuFpxhW1vOk2YqHYNpRr5z6hdMIC8U+OrqajnJhPBKI
6h0Jt8PwezKbDYlkpMOrqPuYYlT7AuRjIxYGpbFwKZFAmRfjk1+5MC1Jn4JnQWzlLibElP4tuGC2
E97pOdsUIWllNSUYnzYsFKe23UrDJjZ9YXdCwly3qjpTmXro3GCA5lBBu4UT6hH5RJmig7U16eEL
u3CxThYWabrwSV2IpcSMeXvZJ0++W2Ure2GfBgsPtV8YqfnCTTUXlqrlS8iBC3MV6snWhco6QGkd
Fm7rtLBcK+iuAvdsmgilyQWAC5strNhi4cc6C1O2KVtG2gt7tlt4tHph1GoXVh/2NT/6hW3rLrzb
bGHggtq82QpOLrTSE5NNfJYzutt8Ye7OfZ1searkuMLqraD39tB8gS/O8cL7HYx2PDQOHNKRzv0S
LfzgXsEURke6qyJ9j39OdSnY86+zMuyGVU7ZSRbuUN50jZPorR0qpmJ1WzwPMJzuEZZhOSmNBdKp
OXWbRHUPrWPEDzh0cbAV04zWovI+25uWKVmT3Xai1M9xxHgPkDh6HCsSPVdCDBANBSzNVEWYSmus
LInwCO+DBZquS+JHAW2Ud+idsHkJspyJah6o8rEuauw7S5jppl1iy11/TqitEjwoMZvuGnJjuMFj
2OLmRfZgwY9asHu7oQuRC2w2C7M+kfQAq6IN64BAN2z58V4XZHuAegEuQdDf2TrIXwObefjmE21A
4xA/fhr9hw4d9lgBLVuFsG4dfxRX7jKxhJ6RvzYN8wgSLQNGrFlBnVaBOmzplcY76lYMLLEfr1dD
4o4YaUuenwYXJ50AnMbDrmDTtSHhJqZTPk7QMr91Q+AcDUIF8nUie+5qJ/g7qRrvuIEgN+MEdERx
a32B2wgw0vORaPymYWPWyXRnk2H86A2Ylx488JpFnJ5MF9A8vmMlTFg//gAjQnh+sXYmnkMTlnwg
nkppuy1JWcWcnHJ87KvmJWX97TNmJYtkH5AxHjPQ1CDty0dKHgrkFmIb0QigDIPTvHsj/Kd4EM35
85vluEmEOzVYfHwJHHyfzAvY6XXAmU6chvfuuFA5jb76KBdiQe3VwxeZu3otfJydKaj44ZTbjCwG
r/8ajBV/sYxz++gpNpENthLT1owkPbB289fPNw3fLK42I88eaIUo17MRhCF0I3HWDVgZSGgOJxdC
4CP0AvtJ1wvvvq/c4L7z6F9FAcJlwUEAxIBFYydD4AJX81CHARQaI1Gemo0h5K4ksOPHZ5tQm8I/
k042XXHc2pfYzMOLbo1qm/JGFrSBXvwa2Usx71Wc2XDC+SAFKNQFE9EMZZIaD59F7ezD0mgT2EMC
V6bt59OqdCUesmQCNJRFXPdrC9eAtci5cxOdxLXVLgl9OKymCjI4Hz9ohFhBOfLWz/yBZuElhKK6
tluRrWU+38o6vVWYmw2G/AKCLVbKE681ZvNJ5U/rKLyx+wEeWnKXKhMTsz49VHn34enoKnIE0CIM
jtoOLqN0YLuke2Dax6ST/sYzx/CabGY2utijkjeAtSaxDu1aXHrOMWACBx8QK7P8C9P6r9LKrVtf
sYcXYFQbP2icNfHK7jqrpttsjDZ6zDcyFienDuI7qzfGszXa+I+LBHWBDv1074sCr9dIuVsCqSAB
ooM6KIU/Vw8MmYKJWz/qBGimtd/bWomrNs2aq3we5La2K+uILcT3zuoPdejdw2QFWVGDA48iiV+M
xH4GKvs+DVijzDXBG6UiU7SaaowrKmfaQPSC9oTBvVo3vs/MyXHdNdZv849KedAL0IssOrkd442H
Oh+aEwnCJMH16drzZh5w5lu7saXnyvVU0BNYX/0Jkgkki2MxTtURc3/nQLI4HsXh0GxpnQCDowH6
FEmrhhAvrTmgcKmFSSy7GZw6XnzY9r658VT8YlqgNfjBrgZr+nCm5tJkYfCe2XA2XQCT1wCS6cYq
ii89Avy3aTKcLWudjAKnJXBhqCHMQ8w+kTHitis1z+wHjioPST47kC2IQ1szmMBz7KGt5I906uOt
WYfTLeIfjelQgnRgXfc2edv13A1bQiuJtrf825I9/57XqtuSimzdOfPkbjUwvYCbYeSHgqjojSsN
hdGw3byToVwwzSDwshIFgQrN24Ah36YNZbTJLfVsxnj7moLTPoL7gnHB8B0roZc2dfbm1MZfmUvg
BeMUCtgRjqEA+LgBNP8a49ZBYDQ2enlWJ8+EhMh1LZ1Nj7zuGn/pZEuREP5wA09dAjhBXwucyqgh
cC5EAeNPJ93HGgatHYcjysv8a76MWFzpVu8ST7l3+J3lKeqqYDHLjjdCGVDofFfvCsl/m1TEP8y9
eRvEubgn4AVZbNpSWTmLkrHpwttGNfq1NqfyVTPfv/V7vI08KqxV52fzpmQVsZP3GWzntPZamuIq
jEDb8+Sa7PbCOkk7tkaGJjOO5FE77MKkrUyWRPLY+6Nx9q0uXBcOBF8eojDXpI0bW1XkwzXaYJc3
psZbVbReQ5jYrMF+x0HcCvgNJxddGtnP3pL40saPEd4CF/iQWb6dZUtofB/Vxm2fhN6RSqHYW6Zo
t9lIVg+ov3C3aTd+1JVtn60q6b/qLtMH8qTaJx/8FGRoIq16juBiBRrPWrfJSKeYj0VFFQbr2TiZ
gg2ssez2INBVr4nozNEmTDE6DSvka5XI9tzyWyBL8pC7WJ8L3zBvupjE0dIR3b61kSMPuojX1Aw3
IyoyDBf2wC7wtsL5Je86ARJRKwRXuu1wGSysVZYSCU8IMDhbV7j7Wcw3Y5ZO+w4JxsoeMAH0Sqnu
5oIar1BCcnKp8Dxp1GltLjX6msJ4YVp3i4u7fAfMoQDxp34XNX6yG8q4WRkgDFAgs2wzdDNLHBOY
hXN/4QQVZ4Z1UNxpgFfS1N6j04z7UY/JRjrzw0RLeztmNqbkYZjvUfTvfShR69LqtkKJ5L0diZ7s
OfJUK8qtyvKBBO9xPBFmKxm1yfiImfZ1lrQXN/ZIwo7DnAxlf7yKc6YrUPGNtLC20JAvUcHual0F
A7bNiy9VCrK+LyqdJ/eOn7c4DA50sEhQtKswSzeMhCMhaU3YWZGZTIxodTmNx5H6d772KFUIREuq
wttOMlebMWxsaKkDCd3linMbVKjyM9S6MlEpeeQFJpDuyncgSDDRqJ7gft0bZqR2VQ02CoinHxjU
zltrmuVtknsCi07PvYEI99zOTradG/+SRcJY53OPESUqm00Zefm5DRrvmxzFRGR7PX+zpNXf6Cow
dpml3jviqrfas9VNqJSzwdPUPbkj3Q9UM3kHMdG+hiDYXhJKla0dQxEmlfcVa7Z41eKm/Kb7ZIK9
37lYzsfxqTKy/8PemS03jmRb9ocaaZgdMGvrB4IzKYqiQlJILzCFFIF5cMyOr+8FVabdzLy3q7re
66Emq1SIQRKAn332XttdRamuB5ls0bmHZKJvw4t5VNbUcXd2stM9/5uvddPKyezTbHHQRmn6FOiS
K1sWzcU1siCv7I8YdDke8sQ/qmh2y01qLId+uji6Hzrm1k+ROel5HMuWc3xr7y03IYyW+o86ECh9
RVfIrC0b5uxA5Tek3nm21dkmLfZAZcj8ktOfddfGxQcDaEQlFMIvprtu8RSWIXJdGX/IouCpr8ni
Uwz0TuIs6jo6hJJh2xh688rxxd2YOOVvlBLOAWegm5Wkzj1k84hCcLiUR9325VqomSutL8dntx/7
k6yBeM/54AFIUl1+n5VS0BjmWfEPAow6/T1pwmqMxvGM5+BSR8BoWHEOyH3v04t0bhxD5Bg3vPHe
Swd75HW2ivLHHBMawk5u2WykSrFULelj+a1c4mfOEkQLl0hay42Ryqj5kCxxtXoJrrGVzS4JOtir
scTaXLkk3Bw0F0IQ6Vhhy634CkUcStKvNFy5BOMwmS4hOfimX5k5Ts9LhG76R6DOWsJ1uBqHX+yp
ir1YoncNQZf9RBovW2J57RLQwwV+zhpaqeuI8J5b6MM1ign0WUu0jzIxTrdL3M+JCP41SwSQvmDq
ueLkicEvXAs/rrZaSmQw/0oP/kf1KbukU/9K9QFkbP0z1efw+R5Xf3YnEshffuJ3zccwQF5CooRF
iTHPdZdtw++aD45FjIYWvkATvVOgvvyu+Ng+lEydQc508d2DZkIM+i9vIqKl7y7yIeostOR/SwKy
/7Z7wFcHh5OXBXiIRch/U+YzI5S9I0L3go9WO0RhOclTSSaDtB8VYYRllpqszGLY1H03f5yT2vF/
QDX8GcNoebRFZjmBUVnfXNeYcNJoyQmP5oSf1vQw+Nel6xWkElq/Wmuc+bobcYYIam40jvKJzutQ
W7HmzK3ilPlJu+MEn6YXAaaTkUnm3pbIVHkoQkVgPe3Z/ikjWpdFbq/BTDlbkuV0NKR+/5DhO2lW
qT6G55zj4rntKbFT7iCPpt+Mn/ShvdlFx8mO/TGlZpXY6XVSvzVFpgecbVxCUu271aRLmTxeZda+
ZhOfZhVPe72ubJZmnnYpUy0kdiWGbQxcrgkD3EMoIoQX2SEOWwegLpMODRD3LI/MF4plF9hovYZ+
RmNIEus3Berq1vWyXEPQeMmdxH+anEndTyXw4dr0X6bJczeDroLQGooHO9WwgPSNeWmKojkg9XKC
SZPkXAzVeHDcOLnztfzd7yQjFoSGjUOzyUkW1BXklTb8aDMRHlToWNusNPKfFKQ3i0/D+LkwImXg
tU21983kZw+wbkOKYvruGN7Ilj1B+Ze1R/9gkXtvptmDChJpzHtTvRRJ8SI1fnUpa3gM8ThAmqEt
gIMfa4wsode0FgVVHWPJWEEBgGMAhfeLRzFPAHDIjdSH5Rv5JIfW3ZK/wduAApXtUTJkgoVIABil
zGZdajx/dzqZKwXWYFp8JZkR3ezMyK5KtfN9OMZ6EM+QOWPLpEWQGgmH32JVSGTC3tlpTlyf1s7k
cXTb/OwQ/j/HHJ7u8EzCHovD8To2stmWbTt9dJ6NvwBqbRf0mVb/8gnn0xkw2sauEOl45oiW7Cen
bM8dAOcKe9MYfcbE3YK8JgcFWrOMVqqvxclAbahWSSd0GuWUvnIbf85XDaagMpDu4K8ij+ghIGQI
XyQDTBK1meRZoYtkbWK72lKYRgpXKzRaVArTPw1FwTjf1TahQU50zdYfKdOSvCgh3frYzqp9ingu
FquBfdCvCu1u43m5TxtA5p4bR/t0ZweAVRwvi+AwIjzVaLTWTjP+EIss7Vakuv+CIJWthkac6hDR
kyLLGIHC0X/gYcu3JrP7RybD+ThPxRAH7hC7u4X7vGKMHr/TZGtdtSwUkH28cNtTYxEFZTaqUzVq
dhd46MxHjzLMek25XLxRYCWuRN+rzSx5MrsupC1qX0nLExe55cTrdl4+9s+kcyvy/yW8jzTMNIbk
KDlpNTEvp/A91sM+fyXKa0EvmtTvQhgbCdE2g9pQiZRyvArVJhm9+WmYJMU2o2SdyPZ5HdMQtCJM
Gt7FXtlcXVeujdBrviW0BN58q983pTXfj5wYWLOLo9NzWaMsm9MhCQsO96NbXcGDaCADjJaqp9pT
j/gy6ruiHcxvpkk/XaID4NVchvd+bMaDp5I4PLC2EyDKJbxxRgZrqvU7zp2M0NX4ENmyOau0TgNu
nvql7fm4kfnigB5ii5uC9NeRNeqHWRqfaO3upbZlecBVZh6KFtNBYrRFQDLMzJYPedfAtVyHSf1N
E7WCkGFa3SNDlvqJMZx+KE2ovUo5UAslEb8bAxWJCSQOjMTJdqKf6nUSciPXzbk7JXE/PZW5bm9l
XUaB6w3unU7KA2GXG5EPWW4dErF8tSo93iuoGoE25SD07E5p6CWO+8pDcCYz7Gs/jVRqq2mMrQAO
af8rDbWKusWkurXSNbArFSsOUfp7NBfRRhp5Dqt8YBU6YDwKargmr+YcdeemyG8tqugx9t0ysJqm
PhG67K5zyRQwTt581Y3Ev2/jBlcay9Z5Y0dus8N7Tc2xhYOTcuBh3YvY/hktys4opo9+wf1n3DPz
VZiNcdAQYDvHGjpIVTvjSw2+I7Cxat3gsfrIk5X7CvKJa8Nya+AMHrHhJJvuyrjXuGFFuBmcxH7L
8oF4naAIxAjLcjfrlfE+FpGNzjo/MT6EgTkqc+8Mbl0AAAkJNSfGhEd2piPLz2+zbhw4Pegrv8Hm
vcl0xQdcsj1di2R4GOssegH9D/mpL1psbCXuyLxV5UqT0fisR648+pYUx4hWMI87aOjvuW8Saez0
c0uL7W2e+ysmyWWXCNmA/HkWOHz3vqUKx8xCuOWSSHa0JBFunqP44HvaLUM9ZlZuKnparMU0VEbe
Ppncfht5tLcCLSgC3QvPxJCyXeW2/WGRRpGECMGOGEYPXFDxti9Yf0cdPV4mAyJMiLA4R07D7XsM
x/c40eudRr/haR5a8WGIPP/RYDu7OG3z0FqF8wiE5UlXdnvJ/FAy+Fi0knXavPN60W+kIwZcP3F/
dNziPZ3T7hCnEKtkBmp/YBDd93MO1IHqwfaYMMex2InsG+Xm1XVekAceT64B4N8DgV/zlXj2eCZ+
OMTkscLhxUgSbZ/Pg3Mu6iQ9momzraxUBoDJUB/s50kb7ZUO1WSTlFa4ElTDfPO9qN71ZOnvCVQa
wdTW4C1k+NNjSRCg4MY79C1mLpSHfQt29hzb9niqqZn/Pvgtka8Wu0o9k661XWf+BQjnW1yUJT1h
qXjMQl5CZ+AL4vURb0ytu4G76qaOjbewZWygxAc8Ql2dcyhYJIunM84C+ymXGQsSKAIbW2uGHRxc
f4t1L3xrejXByEyaN6YURli/91EXzOEgxrTf5m77NuI4Yh1RGNuIUTVbpsa8j9+13mFroUD8Ci+d
j74PMyeL8tPUnUQFUHVlV8VwsXO4bLAJSY3qIn9KNbd85FCVnUrp8ah3DAaiZMy89L6qOmMHtLa+
kKreFq5V77xJb+4wJAAImhxtF6d2sdVjMzoLcDSbxkx7vBVpglIH2OOKoDUdYjtHdvV6bGJp6rB9
G9/oNEsDWBROvWO8n+9rtkBB5jTGER9vucWLMr33XujlK4qPOaRkreusMio9y5XL/mPtVPP0UeIC
eXMhQuL8bt+LyA/XvJBfRV/IbYpOQZV6qTXUkuteUKQZPVZzQ2sIvfIEZgw7K+/qyWQfgz8GZEUh
44Bs9CdJcZNE4zzySHPZ8+OVYH2Tpfece4Mu0fHeEgPc6mHNE3QMqUDlPoDOyWkzxoSzDy1N/+UB
cVt1VOHRr8xao3K7aAO1qVlx9KCtO88eHGzueFV0hfQT4qyUpUmWjo/6DVIi9r8pDDei7Ot2xRoi
Y6XWtwE7i3YtxxwNWopQfJexvnTS9WLh7ugP2NsGSn9VlIJS6YyPqRY5rSITN4TBzNn+ZOY2LGfQ
UI/eFPYp4OQBT/wHhSoD28+izP3im5jiLLOPoeMl2ambPL/6NqqBd43o6aRpauWXnJRXaQNRxmJ1
aIghKLG2rkG4ZLSaxlG51vBedmAx1fSzBg3yOfq8Qs4Iznd+pnrTIJVslTnUB4TEiYKJAXaq3noJ
9h9P3smaf7pq3erV4sqzMtVs+Y3wtHwEjB6JaJcIp65WUT2Vn02oG3dVMnkHWuFmrmCGuYvo3W8z
EJGVZOv1aec1mYRZzPUJpvO4YRPQ3Jqlti116XfRirp40EcKS6A1KETYeOz3dt55y90Ad69E/a7o
a2FJ3WJHipJs7za5vSF5bJ70siX7rDccAUjAb1gITWvHVXTqCY3fp2d1BdB6sF+oBqTeD2sSAnVr
UOAq9ZwmYN65GyZa2rjyTr2OTngfpUC3VzqJg0eWaNF6wAgTBl0/63eqjswg7ehubKx8YtdK4U9P
2rXGXMxTmCU4uw1i0bAoVi0eqONUpOm3yMu7146jJzNTO1xUOUePhTO3W295s2mYSXea3zF9OWYB
NzocxobI7zRs3L6m8jVt5WMYFnpH/zb/aM9i7ZC1TXnrIh8zsjTkcxM3xncD3sT3soqew0LoZ5tG
v4QVDuVxllmDDCl9FKF+0E/CL+pH2CttuQ7DuhR3RI3tB1yx72JuWO7U8xSBjox1itNhMiVBgmUQ
6gOJ3/ssV/lLqrPG8tIx3HmmT0ua6g1zxyjUPSHgjJ8D5KKgJoNP2Daq17yicps2iEfrqSln1PzO
QdPHd7vqJMjONQTy8cfMqY8Tv0YzXVNN6irF0nlb+nlyayJoD7qc2STC6DA3Lc6wjSkAwLFJTw7x
PKdn6JfJoSAmdSGNzgA7uXyZdO1H7lXzU4yDzVm5hstfjqVQtdGdTL1k3CpMvvmjHsypmO81VbFl
AMcL/2DIb+VyTrKINADIYNViSB0wrpkhxXPypU/Hr/ZlGhrAG6BUMn8uB1nDac6OxeEadseSyZ7x
Kyg5ChLi8PTk96obveLeyNLWAp3kMoxJg6cAYBsqfoM+dpG7ARW486fGrma8Gj7bITdmFZeUg6Ze
unKqp28zpmyer1rHwNtde721BJb7XpiipmawmcYTb0njAXKKJNU2VmtU7Gn+V2EPbWyzTrzM0bQL
NSG/5XkxPf9J/vkfMosG6syfc2K6p9Nc4UAJ51SGuuP83U0op5H0kjFeaCJw1pqPR88wBz6R4qAB
3QujN7OwdkNqHq3M2ZKQ2TqxsfFEeFf386ataJ8dtJ0/p2CEkn9hfv1bEOsfr82leAI0LWmsvwcq
C2OQpR6a46Wum4uoOSuG+2S4/PN34H/6JTiKbME6EIfA398AKn0mht5hvCQmnH/+5Wr5thTV9uvX
/MeI9i8lSW+x7P6/g9OHPE9wLrZ/VSW/fugPJ5r4jbU2KWfDwZ2C+sif97sq6RtkpiFQLzBy3+RL
/JfMNF4x/MIQmwUz9aIm/q5LWu5vC+5/ifi5QHFxF/87uqT7RWH/iyMXDRHSASooy1ZqoRfd8k/W
tMRNkG+MNj5OEncN29GKriiW3KdaCqQeNRk2rEGWG3UmQTwtcFW0scFz2Km2DJD7xiigihNdc4/z
LOxwkxPQIlGg69MDG/vC3hmpUNpD5qfNiwTA4QRgfyL6JMMcQONgtrTNj+ReVnnItLLqC33GnAVf
9uynBKNW7djMh9mYO3tVphiYmSasZjMY1MUE1lhB6WtDjLK2p8kffqrEx5dRo/N80C6zbtF6Vudd
S/rBMZ21gdBknn2zi9etX7h3o43xphh6SroIY4kWijQxiIHmUlq6kkcs/ephivXu0kRmcVtcR+VG
TJUGScebImdVOnrEtJfWt9yp8ehEo0QRqdQ+otPiaNZNcuK2u2OJ2MDTqpJq65R4c8w2BivSYfI3
1pMDHMbuhPmS+6zkEqvJHw0TAKgf228RJKd7p1L+mnWHde3NtDkMlbLXsWFeSVK1a+B3YqMpll8T
TchXS2j5xSrHm6NzpnXyHMxZPYn4A7BRvbPp8wlQsLKTURSQjNxJ3oaGmzpl0El0x7HTvoxxScsd
Z5D+rI8baVbVJayb4lc6uP52oBdj2zoA/BHC2hsR5Q8nZGtl4IINXC2m5K3l36C7vPg4/1YNCmVQ
585xGCuWlKD3HtOmtW7W5E8nqxbjNWl1uG5Z/COlN+fdqdxxzUPjhDSl1g7YmZULqJAnea09DNVU
POZNVqB45e3FtLI46HhHKGfNHpo87S7aREw+4Yp9YtsTYhggNqGAL65ruKobw+GVklaL1voQRt9m
TxAzzT0JhiUtKybtMk3xTdS1cbJiqR+V3n/m/PP3UW/nD4IIL5V8cIVuArzkAwGDAQmMPCt7pHm+
2BqSZlrzRMkgOe1mrS9vusk3Wrh9dzYz214Clqu6sewtR/f2rqLZ6RUdEFyxRszzaKdUyYETzCXD
/mCvZZaNOw7u0VaT/QlKQHvUY/duGFoJPcYt4ddVHkWI6cS5q8zJlbV8B4lFQRzsQ8yE7tw9azwR
8CncgCXr21Cc7GEpmZYlbog+vcZWc69hNTMI6K793L5x9sg3pVd/tLUQhyKtntUCvWch+laIJt/C
CekIaSYmXd+oT1h/Trn61CLW7JUBS3/u9RcCNRiClB/u63HQ7kYIEJuwr6N1qtuv3Azbe7Mupq2G
Kh7kWeQcFAarZxsyG8hR0SJcNtBeWNK7qXYUHNlW4HFeoXvJTS+KZpdjRuTge5y75NxRxruiGXql
8MqVISMEpt4VS+GC/pi02IxjnWyzMZ0Cm6PQjdLI/KH2nOgAAh8GJlPZgfKR6aGY8nlXdhkgWh7Y
uzmb3Du7GSAjWeOhUdRYrxEgx4fR7p4x/GDOl4o+aduISy6wqrVHHQ+SZuf+WhrMxVcVjlZxhs1y
KRrvRyUrh3Dw7H9LORVu6aAicusl4VVZXnLPvvu9tGvUGomfaE6Md7ceHMqjGr17a0lc7fQirtdN
nZunKC8ZwU2Hr7Qe5cFQ2Dnnuzi/Km67FDxyv6NxDkaUKNXb3PvQuUPuz+z8u3OiJvXmqwmWV5Ho
8lE2GKd0lwicVxb3FQZB6LU+59Jr5IR4t2pmIrYlNoe93Bl02ENpdaizAZpeUnY09tSlf+tS8auu
0G8jk9jzGHs5ooJnYMOAE0p7rFsWVUgnbtFPDM69g9hfJ662NWZomp7ZFQTGwRdxc0fOnPrnOFet
Ye/VUHYkPHUSSx6FLB+ZBgBtFdspSOYpZii/zxqPXBwVxx4RJgSQ82Q37sPEA/vRakIukWzkq4dS
NTjfWyNpjvFcqHZF35Hzo+PbnwQG7SvosFoobCiPtbhJIL8MCezYj5VJu5NUIQ2VROOifSi7g4IF
fU+GP3+Ex2iJFb5tsYupxh0D0ujxK9judjOYdrEngha/e5z6fRKdbLPxQ3f2ObIaA3XJrpHD5pFm
qaFm0h2tYRhWmJzxB3Br/0WCh6M5vQPjXTe07VVNptTXAtpPs6ITu8YFAixyWtGo0L/ooSXfZaMn
rzyTscCC0rnDulLch4Pj/9KnuAdWm4fWTYNF9KJl+XwpdMreGVB+FoXlfjql7ySYcCzZA3gbsDnA
HT441XAouNuSizNMtSZCvKwXQ95FhLrYe+4H5ZyRpvJPLdVTzBe9Cb6bMMn4EErbfeY54m9q9h7b
nhWnhvhDMJS8sRFHhyaZpo+MqcbmZhThcaKGdOlPwIBQqFi7Jqnb0vdjFc0raNvsYuV1FPEt7mwR
mD6ZQb+X2afdyeyGjeCRVmxCptQVhwcWVgWWu5iLta6o/ZwlxfFBO7aeWpmQjouNMn39rs7j8dUZ
1fgz9GL55tnw1xKL/eUq9NGVVpNU2rEx0uEKDRsVx2ob7cPWFYFPOGqkfyEl7nHo181eaGP95kdT
6QVqDvtDbXQWFvIklUgnokhfpJfY9sqrrO5G/BdbvTZZEr9ZnR+45iAv9UTYVaBsJnxeOSQG0eiv
od+F9qZM9Iz+bgKpuz63k1vo1/qORZag/b2nIBdPM6YkK0bwdQwSi1ZmirMaO3k04s5du7WtE9Wk
0z6HE7ESeT0HlL/YG6ljaQNdSoNsDBV2ZbT1g9G33bplE36mkxRnhMC0sZ5EWh9aYTflqsjL5pVY
eIdYGPWtEVDJUH3PFAbwTQfBS4IJlfNP+OLWXaizfbJM9wd5Q/9JxGXxXkVttbViDJ5rbvFhsVJU
lWoBQHDuiCxm9UMidHHnz7Z4G5wmx7VW47E1I4eCeWUp64cY2RN3oWE9+xiukpVXWBPCWMPqsySJ
vIcexX/N5j7z9pDv1M3LQjkEkxkb74M/wPYrnfqN6bx7cHxcdEE6mfprP3OA3ET62PNd0tt+hXXd
+PQle6VNWLiRdsSDEn7HeFI+4Sh0261VxtOpb3vFXKlpgA6blnU5zpVDGmVXfe6T77IUl0gNRDEK
6l09bYPhkeWS6vwHu/N1iuXtaB35BWtIh+jAPYQ4beUZkdhJnET1ymkG+wddYybNGlUdLdkkwVqu
GBGXDc0yVGC0iQ7+MIoubWfOmxGU/8FM82E32063nmsr3/a63p8NNoBu3xQ/49TsId/3rgAlj/S8
GrAorzO3a54iXAk/XLsKt0OlY8Dh06SxvW7s/i42JzppOWbhVQ0dJJ2kASkALdtOP2vsYeWK4RMz
jxbn3Fqs8a5ibfSSh1P+DYEs3umJozEfhP25YaeDCkvB3okEsR9EOmfEYoyOHgjWdls2sgfb5Euo
+WaUfSfOD+iUvTFbgDhx8L7Wtelu2IrOp0wz6uOI/ePM3zA/m3aSfIRz0pHe6DpwyXLYRr5VHmQe
WWszm19qxUo7MEyjeY9Y0FwtKVmO6Unzj/Dlf6bkfz0lk4/6Z1Ny+UmC9v1vQ/LyM38MyfZvQJrI
9CxhPfurxvaPtJb3G6Y8TmD0XX0Nu3/y7hi/EXQlXCyEg8jyVdnyx4wsfiNeSu0DZ+J/jNb/zoyM
nPJXnQmamGXwKghwcdfy/ltOsmdaS+Z40hZ46bSGsgyEIQWZDStTNyHmY74GbNEqigZ6bRiDLDKN
sxs3xd3shvYUGDRnbuBBDp8CA8v9TDrhzddT2KgREUhMaeBu1lMV8h0u5/KtcKDtECUz7/HvugSt
mNDucNZ4c5ClBcsf2rJdMiPeowDEd2tAStzrw3tRNVwzDJbPHfbvV/AngxbMQ17ODCT19I5rhuw5
dAo1c7qOiEFNPsoj1At6Cje1K7MfMVdxhGmhIJGrIDVjTlQJZnk5cQfI/f5uiXVZ3FvCma1MY3qU
AFbA34LG8lOaE7zU2kl/IVtT7RqfrVQM3oYHVkJ6qcxdC7NFVn0s8N/XqtNnEu1KD3roACd4E+MH
m8DyFS4CAAYOM+rEWko+qDqN3s3YZDJOzWpV4LbmAVUHFGbo+P688TIDh72ihVbEtTx62oG+j4Lu
3CS7eFYxPVDWOG9r1a1VWx2EGEH70mMaDGUPTNlWu9FMxJWQh2+uUqv4mNocI81UeFfXMdhadGn3
aCkM00nbtht7VNY+nGsjB1jNRs/pIgFUY+5PwHkpgp9p2zwOcw7oUY9gG7MqkOLs6YVZBo2m8mer
qPvHngzpKu0N4Pd0dBjfEwq6vnca67N6dKADl752Hmc8u13JYF9h4g/GKZzPc2T0L3mmahks5Q7n
MWzkiUXU8MvH/EKViOq0bN3mbCAHu8w3NaaPdF2OPqs0g+XNHeNsY6x8+J7v8svUCgvX2UUJGJaV
CdP9LU2JXwfALGW9yqQVXUsPRM0eSSm5xXVmvZhRkTz4s8NvAyTXPBpYi7e9jO2TYaYMCXFfxUSX
O5yoCre32Q1yPypjuEVxQeEKDN9XrYyao6UX/k8MG6LZujpr+pVhjV6yIXXo3xB+5pHNeVRp39PI
cq+xnTAx0eWplSu/nbMPu64sH9GC+EKkz8Xad1j0ysIov/E5ZuQS2vgqprS9aw0VHwUZEn9jVCMO
prC0cYuoqFjzdaX/zpL6Qq+vMMRL/n+jiuw7Odh9tUEMry8pcmpCS2jBVf59Ko3UBjQS+b7N2zOx
SCB1MiQ6/1GVRtR1q8kfVOpimfAnPT+XqGBlx+FT62ac1RiRwgH00U2Ng6WOMUSjvRzdq+GBkaht
MQeWxXAGBtd/nHKunk079fkrgWVFeXDI6Un0OOuCrDYr3Cqt8wi6GfewSowu6GwliSsk+sVmvD53
2NZ2NjDjVVu15G4yWln8cMg2NCbwVeR6uYUtXqhVghnwafoaVxEq9PQqEoI3/tquGeYf7bklS5cj
YpQOVfRS249982xzhH7QMm8pdFkmZItReYhK965apudimaPzZaKu+0I9oFKYh36Zt6tl8vZUmz+A
gsF+9PtcThrV8vONqPkgwQauADaDf5DxpUi5PpYJX2fUH9Ijayb+JEuTu35RA3xkAXfRB+BrHNMU
EQvo/srwjJY/ZlETFl0hxjFKfQ9ag7GoDmLRHxKECH9RJAimsmxfVIp0NkJ22dytFRJGuWgZ4aJq
ZOqzaYdTN/Mehp1+Sr8EEMPP9K3exk/TlzqCTOIJhV6CcEKWg2KwxLzpi6YC3/2Zse/eHdP02iG7
sB5iuahOYtFjCr16HBKAIcUEXWtchBsY78Pa/FJzsAZ5exFjSsdtkrNPaxfdBwVI4kA6NlZ76hZx
CMLUsDMXwchoFSYc2xSMi34WH5tI2Al/vXp+ZQXX3vnTaG9dDPYmX6OTu8hSetSYmGEWqYoWjp3m
lLBXOOkGHSuqi/pSt6COwCFYJC+plH9jUcW6DCNL/pAt4pjrN5+iivVjlkTGaS58uYHJg2esdiYK
DYeSnN4KOE70TWDdXjsQDNdykePmRZiL3EhdaEzBODUYzdOcASnTHLwmpp88OI0muSSQ+RpUL5QU
pD8MScXjkIfhg7MIg7g2STZUulpbfEwA7mjcWYTEfArf40VaBPw0Xs1FbkwW4dFdJEiYuUXQWe6x
XeTJqeerQ/3ki7NIl6BbOJumE7XBLq/UzMTHyGhx8zRfUD03qa2lZh/srsh/uW1YXuZx0y5i6djZ
6KbNIqFyj9HOaZegq8q4kDeCtflaLrKrtQiwziLF+lMbf9hf+qxftW0gsv7GlzC/+JWeX2GQs0Zc
pN1kEXkNQ1/aKe31InceikUKzj3LX2v9Ig+PxpszNJyPDS17LBYR2Vnk5I5F9hYCExozt8NFb8bk
E+CqLrfqS492Fsr+IlFrSLtHpx0VOb1kOrgdj8gpm92DltPitf7PNun/z+BOmfE/PSdX498OyV8/
8Psh2dd/MxwhjAVnIDgG/7FFcn/DysNC2aQoWZgA/v/L3f4F5TXIzbBiWg7IQBV+PyHb8A3c5cwN
mNuzxfJT/+d//4VK2/7tf/+5SM62/gY4WGAzMIZdTu++zj7pq3H1T1skVXTdUIqErgVZTCctbalF
yczsNllO9lmUA6CnL/0GGwVaTvYl63wJPF9aTyha7cr8iwLE2D9cbasLn7OZy/skF7Eo7vBJH6ov
NScsuf8HgMyRlowQYZly4WfldONDT7Sejb4qckpPUi//HBaRapC99xwTRUM8+1Kxui9FC17vcgcY
D/Eid2FAyzfplwbmfulh5SKNkTfOf5aoZRFg+EvqTwMwf2nfEPxQ1XpAcL+6RWqLtOEuw5CFUlEm
6eu8SHJ2GA0vUyTBYKs2/kXWHN2OpgtC880kroDvfY78ymq50qPpbhaNMWI8tKndKDTtoSpTnF5i
KKLLoJlU0H9phhFqHCu6yrLPZpxmFKdzw0CvGjGDzdSt7nM3bDeEU+NXQ1mkci2v8HbtsvdbsezK
H5VBcw8nBvQ9+uz3yZhHOwKB3tFhl7HTK+iG67ko3McijoCu0XGYi5VS6ACo+2aPvoy/nWAAGJVP
Zei47ZXXCLzh+cCCwm+gyIWZPPZhlm5wplBPw/aI7J+c/FND49XXZrEkXFR7F+hHtLTRcdLfBlHI
faTiak8zRcsUEsKj85MirwKbds1HmY/d0RAeOqI58eb4OTlhDfDVvYExSgfnPqf3Cbgtsmq4Eb/n
PbFYt7c7j+VbhSUintW0kOKFz7HTDTtaIsZ0k8Mev8dEijAyJQh2uEtx/I0TpnI9abtjlxZWvHLj
Kbp6Xf2L9ifV7/VulslaIxj/ixqB3F5Br8jHVWLP3UfZcOzYhxjZninRSA+DVcrN7Kt0qWdyh/fa
8BkqxgZpCDVq62tWIxg5pLU1Kp/Ba6JM+H7u2ih9ljop+eEBUH5CstCYWRDthDEkt1GJ+IpZXRn5
J5+uOdoBHVkJ7+1klzjGzvrcwKC76C6go0vUYmYujArzid0NWI5Gl/OXYT5F3v9l70yW69aRdf0q
N+6cO9iDHNzBWZ2W+tbaticMWbbZ9yBI4unvB8t1ypLryKfmFbFjO2QtL5IgkEhk/g3XgGKK/Ku+
98cl3c8NEIutdBzVHJPGMQxo6nR0xBBGjV1xRgG7PCD3X7O8sUNdW1DCaTlvREOpxo9BmI92V297
6SSHIivXjSWkCzc1hpGVegh3ls65K2PwW7YjNkvr34FpOFazHVzozk+2qz1Q2beb9UhTknGfsOUA
aO+vya6JBmag3/T2FVp4a7gbx8kDi5yAoIRxeObWQ73Paf1ivBXPFxOCgbsZdsZJH9D2ANuv+/Nw
7Kcz8Ir13eqg3418YRichEUDUyYeb3XGwizb4jtsuA+OBQOiisqv0dD6uwJNVzxMivHBQgD5qppR
0hsbKlXIqzn3g18StSLQdJxLaJ/YIa0moHcZpPM02tIMABo3lTdAKB9jJFoRnWRhW613LGR6F4Ii
RoPAKbYJ5N5tkdsKSVHYtcdBhwB/y9CMdjs/wFnNdjY9tVOBq/rerUKQ2m7h3oV4Fu0ITyVat0Nw
CtK/xlsrJsdM/XG6DMhT9/1SgEEFBfa3V/n+R1EHxS4ryekXjLzOxCTFAzWW6bybw2ohSI3EFNIU
Kv55kFjPNo4JFDnKVF/bOG/R+kmLG40y17cSMNqx1b5/nKwYRqSDkvI+HdPlkLh62srGrrdYamFa
m5f9VT2hdCGG2pQA3Sc75EwDHFodlgSbnSDu5R5MP3IIHoNyiy0FJRNNWxPAbsVou17BQiUJi59z
DCYZc0/RY8oXuWwzjoUXOV20azSEAYXZAWzrptQcRFx7b0cd7uK+mA7DGNUfOY1EN5lMqbqnvP6P
BfwmN5iAO5dLc+2oKafdkdoPcFcqpAV9+Uk4qX8v+qW57XusHVd6pIcKksil0jI6pamJvl5FZWOP
jlBF0M3y6T73PXgY2eg9eSNT2vP6+YI+TnOJBOkIHTFwrscxwGNRUs8Y63m9T506jGDRODn2TTGZ
OYe1izEANmRnQbFVxViCTIwImVV67cS4quRoosAFmUQEMToS9Ji81Pi2UypJZKbP7KrLDjUlI+BB
VfIhA+WabTCQGT+T/uHpoi2VX7iqHI/Q2Xt4qs7ypZZTudVepx885VE0TwqB0mOVy3Qj+vEDUHf3
QlOYvaBwDhG5Cu2C+dZnd0E4OfewtFxUcooOzaCePjE87Ozvru9GdAhCRFXHlqIZgak/sqMvTxlu
OQ9e5otxM0Fro1nrgZJ0fY0mzSTPMJe4lRMEZs7nniPlR7sPTXKLbJlT2h9XBI6aI6yRIf/b5yyA
cIdsw4mdqLRBM+s2Ax/bgJDfTw60k9VTC0os9qK/RlKF+6RcOQYPOSE4g1OoYIjPySbN1ulktuuH
eVkwxi1nnEWBZJ7yKqsdRh3VrWcqSUEjzqbU6nY9fhj/kf369r/Kj6loAoH6n9FW50/N+PQaa/Xy
T/6RIft/BRGMM3hFGHnHrkOW+jNLdmz3L1wwXNJdqrnGoOKfWTKacf+oG4OtAnTlAMb0QrI7KKRv
suD3smKK0K/rxmTFGDeICLZI4EVuGL7Rse8xhq+KdAnPa7eLnC128g7qTA6dx347jVYne+iPtA3R
Z629Nrlqm5UteAhsi8qBlszK+wqKjlUDcQpBW+4tvQx+cowSZjR1UwWCVfSVxsgvg9wqDvUAHmC+
kti5oDG2uoLsALEP8OgHOVZ1eKH8fnwu0/kWOrygIetaYutnoThUUIYA9vTprnP1em9FWjsXWiLm
su1hpNCuMVw+fUIXxZizLk6Fa+Vo07gSA4pLx6pH5/UG3mZ5P/RJ/GmstMepnU3XYZGpojvHszGj
oLzGHy2UF1susYZ6v8SVm5+ANbFx+Fubeo/yRnRd9k34qadUu7Pidv4MpJodhzPtoZ1W0NNAkE1V
3IU11Xr4gENkslBL0HV1WsAt+hyOQf/RHT3KxQ5uqs9tHD1Xy3oV2QMqz+jErqf8L7lUCNTjzpjb
R+T0nb0svHi7UJfkM/h73k4FTmtbe13tnZwRXNmQhMf1htSZkOgn4bqZnUAdG0vXNxMN1Mclq+nD
Det8AhJuvY1Hdz1jYzQV6ZzElSaaleMBUORfmQ/BbVHCu9yr1rWuoZcAEgvCAT7K4lDWlc1DpgUp
OKbKN2yxYqtASpMPR9K99APl/m211YhmQ+96162fTru4I12uBagdlTv6vAL5rHb55E97x20mPEUN
WwBe7cGbPY0SYrHAmEh6/dla6+6AZ4p1AkRan/qZq58pV4vTDN7GvbbX5Arae3vR4qVUo21srdfL
pEPlQPNQvnRDUs+ff1L381V2aQUGBb7NbVqcqHGoGDPIs6JDsrw5o7Y3V+1O4JxdxAdQcRRW4MIC
TJ6RrtF7OwN+8fyfisP/KqLaBu75PwfU/6qexvJ1yeHHv/gZTx0Xwx+B4w9lCAxofsGuOsL9y/dt
Y7ITsO7pjP13OBXOX3j9GL8a3Go8inkExZ/hNeBXATjTiPrAS6vv3wmvHnvDL+hvczvsFwEIWeK1
b+MV8hq5Ggm11vhN+d9gD3QF+mYcvO3dPLtWL3dSFu76WGDiJw/j6lUgWcY1CJ6XpOoaivz48rqH
zjJGWWUfWSheNNQOcfaLKuQZPww2pOAV/f8u1LA9kiWll6Y8hWfp1sPEQ3s7xF5GdHYAtpAhpXZn
zR8y+I/DviomfFx3/kp52hjNgmA/8cY070ntUemIhy1nCAvybkNOhwQP9YGksV6SiFclml9LMm/U
ZQG5sfu4Dt1KNh/fYz97PTrtGDqtHHXwrRtnMF2bOhUZnATUUrzykkIEOkLbxcmb+rtJYdYHX7gx
t+ZyHOZ50JhMlw+/zK1/Add/I8bKLSHfRAnLB7EfUpF6KwQrChS/23FIvzqAO8vLDh5geab9qUdd
L4P7iEIhAQPH6A1Urwg562LpSg7ICAOUT+0yrpzRxATn4qyy1Ygtok5SPe00QmzIjUkJoOwxG8IE
ZcBQl314pXXp8DFsZ9kQaMeNE4qO7z+UkYz+J3zah3dg5mAcQ0Vw4pC18HqY8StbclBVzTcbsl94
HzS51d5RgWr1zfsXel1hMxcyJTafmjMqxIAk3+QSa1X3MTl08pUGOpJV+65KwIltXJsVvniIw19D
hgo4N69hUIH97KinqbsyD/5od/SadPDjTjjIeDBM6NiDQjdD8kutD4T0ioVCEX7FZWNAz6JbC/pe
A/x/4Z2lIxT48N8dZArREaHEw3RMMApvnt1yUku0oL6fK/yAECzs1w44G+1Anax/kqh+nbOZpyNw
IdeNWDD+Q4S/10/nYvxZdnngfl2cdMz9b66x78tOkw71tLMUzS6GGD7NBEnz/Rf820yiGIsYK/+5
INGj0JBdfhlWUN/jEBfl+IwAyBTpTSGqSN0lGKEwuu9f6o1MuHnIGNcyOwqp6xG87TcDWrStU854
ZH6lUxzU4pjHSfOhcqluUgESuBN010usE7u+aHNMBmxqilmpH4tRdEg4I2+RLOhoFUkd31IfEh41
KNW41UWJjXe0HqfZ99HffP+mf3sxgEYDSArUqx0b25E3AY2OW+QC2WqeAVJR6d0MVlwW3xVY3OBj
29Zh6+0S5Dqw+nj/us7vLybmrQD8QCUbK8O3YSuxTKETcYcvOrAcV2+hN+bQM0WEeL69dTyw0dWR
ZVKKJ3C4Ke5C/TAMMUak1uKqh7zWMwC6LFq0/JLSQI7BkIV0AIMaSnW0e/9uWRfMk18jEjfICcgs
kzhy8cF7824D9OaHehraL+CLXZZiEa1S34zhMjCp9IpYmDqJx24MrywvyVlNY+P7bAZNSKKb7WPo
xeszE7AuaG9BvzLbn1/C6FCOT4HsJQD7SUd0odWZhh9RwsZOFiSyKJmpSDhCt940gwzZhqkpKt4I
ebEJ0daYZVzQRWIdi5Ksk8snvZoUYkM9P2Es3IJqaL+xdR72xcH1+4D13WcIplAx94v6WzgjdQo6
QyajvmH5x8FHvFOYmrgrFdwjROO4QZa0mZyP5dh2Bb5RIY3oR05TQj2ooQ/V3VjwN/MmawoiyCbL
wpZ35uKKyqWp+OYlcmVeZ7HQUe9qeZjWBvRKozVraILDRylcPgk9JOEjeSjGGs1hhRfIrZxFzWa2
UnEjBI+DX2AyVKQxl7byOebjGsYKV7PStQuvvLjM+09ARDlFJD5y9ZeVj8bjCeiFpTnPemudzqZl
WphLcPZN5MvJ7dfzSI0Zm6WNRBl/9FFCAfQII1Ni3dP6TVeWx58PAEMs41EbjBPDYmdj6syABnbD
9KPma4JYBYETHdV+TEL+yEW3Ylo+dmWBr9zLIPRdbw17L4f5k22Zcu0MZijTppUxefnKpakjEhxX
r+WZ0pdR9eEuMHJBBAJgOM6zzErMMoYJ8xcni80VPeQyiu9rl4QMS7eKnscj0Jvp0gK3LL57JUbB
475IwqK+a2QAhvhQeBSpw00XFC5rSjVxzKxJXaikKyIfcEW/e0AHE3GQKZYz3pkFr35FTm1RjGG7
ANnEfIbA6CT3UWWHjIkWEwIopyjUKwiXqcbgPEL6ckF1b7eGZIs8RIGW4HLZe4lCFbrFzYU7Fq4i
CuwH7SkepnWhdePK4/U+P6WASjx1BgHX51swU/dZClPhRfyE4bpg7xrcVnJLK0/PX0LFMPfix1Si
wi30L5bgGvUlM4XCWegfFTQybq+o88jkbQl10vxqRP4++MgRjx+2MTArbqvwYzPGvaoZwYnOEMMJ
z8XMuYoU0KfsvPiMT0qhmilqUmv10EUN/+8duMNyI+Ach1ekjposA5so1vk6rNoEj6wkESt6bzBL
Gr1fvnSwfYc3Qed84g/ZOZ56QA3HZRTovHR42KoFt+L6Eg90hy/sB8DU1RadusnMai/PB7nryljj
mLNEFfLGsEQe4gzFJrVzaF2ayJRViL4e4NgeAhxwEHOQoAkANzO3YeSkyu70TbCuxrkqGinE+Pu4
Rg6xIVGY2/AqDHDxAhpny6pHlTQpvPy6dbI8QTWJeoGJVkjy4FxHgWZU+KZgWZKvm2VANBPP72oc
rfm8TEbBPSbWyLvpqcO2AeUqB9vwbZMUa9rex3Wf+M1Va6A/0Ta0cwgyewIx4WYvIbyBzkm7qY2B
LZG3L2qTuCHKvwmFbdMUBa/sl+GzngPLB5/r+CvPHBe04dFtGrIly9KLss0mR1zJJUa/Yrvm2OMw
E+W89t2BpqqZlzbAbOYQqnV9mZ63yGnyu95V0+AAlPMIlZB/GKVdjSE2ZJHFtpypvxrnEMzzoWgo
2Hj7xqGUllGsAXMcbuPeNlFwYvCZuZg/J1IdbNnNfJIjDLKCGzkkJi6VtgJvF8vCZISZP6WEp85f
wOKcy8wiOihGkbXguHJkQql+ALV3ytuHTHMerSkzPaqAd6XnoC0nLu07UN9pRaFwyV6/drQloAdh
ijYiOF2ZTVbKqWc6LiHKNjjqRcNKfFgj1GSuIUINdF0JUQEC0z3tiGwfwY2hE4wBFte3rblcn6Ee
chr5eQ4h6pvBmWk24/lUDkRVXMSyAulYIExwnbtNBGV/1ydzk+x9e0ogzPcLDw9hviLaIygvuGOU
rCxGCU6NYGEXEPqZPFE+mRH8Oa3rHHlLgozfekxcbLxM4hy2lgn3oxWxaTl4KjPGnhjQVgM0RFuC
9WmlOSvXj5JAOKgWOKK7cnPC7g7g2yApyGlnDT9bzVwN9za8pofYdWM0xYaB+s5Z2HSqPIStmrrn
rmaPOR/S2vKNNAA4zrbp8v5zTszVWFk3bfUVdqge7uoW8YSnGXgKDUqk0GxKSZXELsQL5g7VHdRA
AiqFvkfT6TDPQaSuhj5LsNpGXbF2LryKbXVPW1eB0uMdDQT5JerBEGaNGgBdpQvFMFJ6Pcxw2n1M
69wYqpy1yk8Ueif/PkQywU+3Re+XVNKoGq6wkLqY5zdFxSSVpzJjJ6u2gnas1rs4r7Q9mEbU3J4v
LA56erK8nG3b6Q44ogMOD0jQ9ENauDhF5iKU4mxc1wmlHYpaznZ1iHC0kVOJFrLV4r+1BYrsDrSY
qxQNNU/uQJvN+jyJQfmdOLODUUvSLQ54PykqndOW8gLrpivb2v8wjT3+8Cd2B20E4FqLSuwDrStP
XlqjbKw73/JH/SgbZjX4/zAECSUA1CHaK0MxGCGWINXLxlaiC3cxxtrlSZLLYqHb4mP4uYmxUUFT
Sgx67KMvTl1EDaJpXasWg/Jf+29xEXgT/o+iawXNtDGQ9olMmj6IdlNpBwCKk9oqwytYzFZZniCS
RFqbfUO1C21dBxuvcsJQ1AnkqsN96EnPSq8Gl4cp0Mz/kX2jppyEzh3qy20LYLKlJ20UDMC7Bh/m
Neg6f9cl85Ao8ik7JUdZlQjIxoBssWAGSCDMfyRcCjKowVuU2VZiAgmLu49M+ohYg2I5UOo2Ea6G
QU0oyS3Udeg4r9Wcohfsjd0cnWtUQ0lJg6xXbD1Bhro6JaEmSF19sqJ7J1FOg+JECMD93ZwcROFo
7nb1VY2j4YRQV/gRCbqGW3E6S6Dzl4LgnHbd1AeEyWAcyewjBJs69wTDD7JgjMxMFh2vc0csKyJw
1vM5zLAELQoPpKYNY7kJtXfEm6QiJUKlziOmIF9j86DkJWhko1te07xHkLly2aPnyPNJTfAwkwwQ
sg9m58TXaeFOhzQTXHsSWrT6XvlBz+/aJEb2goNZC84TMmhLaf4EZzcTJ0tfVHzELZyYO2qSboQP
AWjY5Kt0Gok2rpyG8Ms89w3W8m4hmou0BdCLlWnXmVyq6YRJWdAtNmOEOU4one+TBeYQHfmKxiny
PU5D3WAD1wthMBSLhoDhJ4avJkX6Ue4Jx9rsUj93MB9kgnooAbwR0ULU9rh7x6Oba4Et8Iu4PVlB
JlPbo79M4hqxr3AHtE5QrTn+YyR0zxLaTJ2nyUhFk/GNbS3D2t+VTrMiKkRCZKZijtgdZ5Z6SYKP
1eBQe3p5jWyYjvPI8W+SDzgpLzyxVzQO72gaFTyUqyYt1Zzd6Lmw6WyoUgQFBlbIS9cztqhBqB40
wCyeCkkaU3waBjrd2WkHloHvsmWRk4LPIOnZFKOwZ7LU1OucZZvP9iDkzi9dshQA+SabV203DFjz
dumoohs6MG6bX4SgXLifVUN/HBGAHGweVQHPVg80AcwSgThqCl4NRrXjPlG+SdSw8yI97GEz0ltJ
JvRPEOgWFXl2+rK7ZkqBsN5OAGBZUECUyALpM5l8U4ZmPiaohJJZY3rBUTvRABhX6Mar+TRZyaBv
5ioSbJdOxn252ywTJjUswyk1ybzXmbt9WR6lDHgvFcBLXuowEvjqCw/B+/SziuY0H46BI0rMSGr4
x0zTfCUnQD0cFxdeeNW4cXNZz06qgO5UoKCmM76Anhlmp+3Ku4V2UXMtpPB5BLtTuSlWOCa1jhV6
4Xcgf/LhCT9SA7Ydy6mTBBd8bbwLf3YkxilJ4DLPats1h8CiA0X0YDuoCrOM/Jj0koMn71mugV7P
vdnl/AS8bl1wSXO9vnxSmYPmJgDhH5nPmNqKXGNso4GnBQLzw2v25UQc6SYmMVjS1Ob01aS9x08p
Z5Zhv1qWtTx7aur1jY0gmw2UoMs4jqhsSEfrGIWdNz2EuvLwKLFmh/G3stgcukUYmSxsWNCd12g3
DiaRT4HIq4dkTFLemoRsRbqOspKOaaCpoCFHiRHWemTUTcTVTs9x7xTF7gbdAM4PTKcw4PKU9jAB
4Gs7YnJ4RK5pkdm+EQtT/wjWGv3wtQTe+/yy9BB3N6lVZdUxOpkruuiAjCToXTMxmtnUj6wE32Km
pLDRQL22/WVpegZEmxM3luKSgZwdYZY4p+W0uwzD0id5XRFDP0myZplucbPU42k00YY8RqPLmYKN
zfLJD7xFKkIn8jstXxP7cjAOtX1jMlEXbhlxZn45NS5lSpf0tC9QkqgvSfinEPoO6hDVPk6VOQW+
HCwqyB7cdIsPMYxEVtlqXOUizYnXVzAIsFWcc5vZj25CwyvNncnc+oSPD1QdCLhod++RjfDLS2GE
KPigXplRqAuagCV5jahJLOWI+ib6LWDv6QxkiPs/ee1iTujrS+QAL2wS3dopzax8v2r0L2pGETVB
utUguWBTvakZRUsbzUlczV+WRJpzpsqsKkNRB0ZBFUNPGnjeP1zybVWNMhUO6wFe5T4auCROr8ud
a9c0kS1D+SUIZ9O9eZkaVWSZyu77T/f7pbD5Isf1TMOI1tSbyqqbpZ1WVCe+5H5i4hPaeB5OJQvB
mtj1/rV+VANfl99iytRe4IK6DX/vSo22Ax+5Kr0vi1dPHGSmrHaZiYH0wcRt4YQ57IX42BI0psYP
RoooiuZ5te2ky7mbKoTpbMQceU3seYnMP3sfzZCaI0IjgpE9QYT9zE/v3/5vQ4XyKJJFsWMDLnBc
2/z+lyL0MiS1TGcRPEmkMbkPNihzLGRz5Qj1/qV+m3MAkKHnIYATU1eN3ta7SaNyF/Oz7inOYKSs
x2RF5uvR0cIskTBJEZP9w8O9baE4vBgRui5CUVTYf6PxDf2I/Rr1+6fOz0yMklgt6Rv8Cc0G4cZm
z0pi8n2SiZWfv0Gbtodrol0dnL7/7G+Hma5pEJheBm3SwMHz5PUwz41cFHJv3mdqEhwdVwjN6zPU
Y3Ocf/9Kb0fZDQC00oi1oU/TQXpbvC5JDMGnFM5nHGBEeQnv3BzN84KT2hH5Y5M1vn/B11xJmiZo
plN2psmL4BFJ05sZJAs0m6N5HT5DlTf15MFLTJgjKK68V+hq1eLA6QXtG0N5wHx83b9/Az9cXH9d
gaRakPVt/PvQBePR3deDyynRmGeI5jOCiSuO5vSygEdS9cji4uQlbVEgSNjzQt838ftnUdwKpCl5
1SGcu+x0fhmcuoARQ70qsFZWcevHHqcFXUUNW8JYzi8eWdKKQAAjCUq0FnNgNkuFqxEiollis/A3
HtGJXEQKBA2fnRndtB8wlKbYRyTzrjzNaS1HeteWlsmtRjWatAvTd8EpZsx7s50jrkBuI0bPbPGw
rDpuS7wU6EdSe6JmWbomaSoi+SPjcx2TLCdFXRBJbMAXjH+UFgOVSVctyhRZ0NQs/+Ap+tuEE77r
2yFyVrHr/T61J04WmWXr9VObYQI9HNMOJ592FwNrJvT+LFm//8bNann1wgm14Lbo0URgAX5TQaNR
tkoc4OdPcYrlrLef8jgsL4NIuKV1ZYNK5sIIs0wcohYnMUmhVdXmbt6/jbdP7gFbsomcIVajrLkf
7e9fYmcT9pgnIiz1qQTRU5+h/ynrD245u8OFO8o/KL+9jSAodQXCo1IUeiDa/ODNJMdVNsVccRw/
q74r9GMATJNpURSdyazefy73zZLm2yMBfQTEOJ03z7PfZAfpDJOxapT7oRklkt4GfAagLKWMykk3
L2Z2B/S6dM0fgoIN83IJvPiRVDgYEIChrEsJhiOP6d93M2KW1BEADZNh5yknlEwQBJ6zFttvylqL
ZcoAkQxbFqFC8pI5DFaLTxutRx7OKgP2ojTF1YewAkOCtcGBAJLyKXoM+YoAXmvD4Xx/EN6MN2MQ
E1ds1qkvoCC+HYMgSCUMCsS5p7owO3PS0qpA/3tGPvjx/UsZc9Jf57N5pwSvEMBFyLaIV/LrADa3
HTVVx08eIh95Uq41BZROS9WbVH8i1BOCXnrvwLnNSbDB1oDJ/fOnQU2mQmDNNoMb+MLUMzkLdkQ6
tx4TKgoWTlSWvkA2LQPbjkopOlOrN3Fg2pdY6XBoBAbPseRn449ukWkiWVXhsnZ0ZGt+p9ravHAN
9TL4aP3ojouX0oRyqIDKnRVk5k0WDlkLLAFF4G93ckClkJPRSwuNFcncRRLZHJ6ThCoHVsAOYOg/
+WJHr18foDcjwocXLE7k7IWo3b0e0p4nUJHdJc+V8sTHYmgCF6V9NziGZdT51PgzeUh9WCorQLgE
Km7SHGu3rB5VCiZ/00RTQ9M09XBeWnH0CTPZf0g4v4431TKi0p9Fyj3mcXFb02p7Vp2Pgk04WNm6
pZcTXiuEx84zSCWX7EiZ5rSeqXJnjYX3t6aPrM6SAVFd3Etj299RNSwfLW2BDpUVUkfbMR5ufHal
8uBXlncpVggkslsRmou5Q4DJ/lkFipLmTycp57XlTAtP4sQBagJToSXFlnLSve3svG4QDy7781OX
tQ66WkOYUcJIx/HELZrmYRbe9JjDNQAHZVuoPlvU7T6VUzyig9YN96E/jqRFyXQsIE0eaBOs3bah
X7QgUh7n1mbya3VW4U8hZ2QpNxFGCH9PUYjOH5jVEhjl0D7oAvsp0k8LsQ/L8rd2aN/6crW/uKsc
PztC+x8yOErbbIH9UIoxRzB8zc/fX2SvgzUTgrYywSwgVYAPi37m6wnRUv4RfZA2X3lfy00Merzc
h1UrkZsb7PDD+xd7vaBfLiYAypltnhzubUaCWAKp3RA3X0Nb1GCEFvsBHSd33NR1eal8D3WYJW1r
AKeeKP+Qj/028388JlgdWjYE8bewiSnAEqb0h/orBBMOrogplXg8eYg2/mGb+PFN/9yGfzyl77oA
D+LYYUN+e4hcsK9xFViZr87csmY8l+1i03LgyXcLPLI7/CCTu3xMrA593yBGIkh1eXWi8gAz2EoC
+wKsF14PKJqeNVYvPrDfwgOnrigf65rkxZVNjTCUdPxbWxXN93ryoouG8uytclf37xiCCOK5rWN3
27RMr73amJFaog6p3pT04pw5prA2xOvXok2R6uun4eCkgf1kL9Lbat7fH3KhNyA8hsSkAaRBjIvH
Hv02JXAsMS5+tOqvOIow+FnuZSdeW1THRS9PjRNXnzwoM7vJTWl69IMVHv1mDZrd+9MvMJP51ZsR
Bqxp8CAQzNjG32woTpnUtA8y8TVFih+Ls2YAsousbrwb6ZLInfLr5ShqiRNebnXIXFLRPyKzHV+q
LlR4DInUutawYI6exvAggHj1GbWdBqx6aV3ma4PslLeeNF7tPVADra5bi5e2CWmMrVstF9ouRTsm
W9HF4o60UeEc4effV6SIrjzR5eiTUPLMU1xt60BWctcm4/RlrbLpg41B5a3V4FGG/aIzHzxXzhMK
JXn6MFdxVmyzHrFqlS1wlpRMaQGIoi9ohLAn3uNGiQFztvp/O1S1IXeURpb7/cE1Y/d2bH2qC5iF
c5oVrll/v2R9SKHQXrNF8rXP/eDK6r3iEZvkdUVSuLFRZucs8YcrOq+Br8wqwTEL1C14JA8Inv/m
9AjXoRpqts5vWJj4Z5TN4Ncn02qdU6gsDjQiJJE+SIevnWdXj3m6oPyXx/atpWLv8Ien/31qkWoS
Pt0I/jEs5DePP8x1MKI713xLFxoMnNvb5HM7aDxO+noN0D13USTAfwKrDxlQK9wVGUbeGXBYVErm
ON7S8Kyz3dCG4iOKAjhD5isl9MYas8syhFjQe95yFU7oxkHtRCWkFbE7b0Y4jBkVTruGXehEWODW
OsDFgmE5FKW0LuPQQTuKUoZ1EY7ZiojezHZWBHmHhwK797bFQuSips1LRunVhsrUV/hr4mNAD5em
52OgOJqSi4z30l2aU8RLvGEzCOAyxgjU0duQqt+NF+e4swgQdVBkccE5yLCq0u0I9uFy7vA2gjrY
heBqI7dFUTFCxuzEDlP3bzm0+Ues+eR3/wcZa1T47vxppvz+dnzOCSCuAczxft6GZM+lE1ouc/kt
CqkPbOI5Lr6A8jBO5rwyzlTiqx7RIQwb68uqChypsPKCdfn+JPlXEzYyEGS2vij2qQ28XiMgpcZ6
1KL6hqQaHto/Xkiop6zCHT2UB1ur+KEfmumw4hW17+Jk+ZRFg+qYJ9p5+MPN/IsFaxj0RqDbBWv5
FrGr62lGR7YsvsE3D++xwhnvMJeydggs5ufsi9PVVPXyrPOb+rRaPOdSNoKNTFRyuclFFgFIbmZ1
kVuT9x3kfB9soj4v7/9wl7+lDCIE7xqwxMFMc6h8M2QKKzaENPzpG1XvPv1AZhHgUOH6cCZHW125
oYJ6O486jHbRELTfM20LGH0IS8wnaEyMjwHycBe2mMsPLlJudEjYBQ5DgYSrrdMC1k9Pu/flRf9H
Ae1h7b79v//79LXOG1SeOKQ8y1dqZuZ0/MsL3j3Jp//zwnm7eqr5l+f8MD2X67/4R/+QQHOgWlAI
RdEMMQaXdPUncy2K/wLHYehsIqaaRTvxv6kWXvwXmQWTw7a9EMMLm4LnP5lsbPfwzyjmOyHYkn9L
3+ENBJYiPUVhqisBC5jA+Vse43E+o7yQpGfKgVlKp9ARt3TjNFyiRp7kPbx6ZX8prHk57XofAwcM
O2P8dZU8EjHVidc7/QkaPrS0fhnGm5d99leaA0n0q/3X3BoPB+PPdkOX8oT7ZqEsY7AGJYWhU6Gw
CbmOITxfRxq/U3rqSQDYZsLb3QFesc8BncgU1SirU6wliOnJ16hpnNuR7Lkf9mAQa/G37gA2oEg7
U4uAAPWpztDShNShOn2A9GxFuwrwoX1NSz8arR3nMis64nisd8DwGmTFgcgAUYGqK8rhQ7aqFIqq
RQ1uGwdVjwDxWNExooxXU8lo4rNomBwjs1bsl4EoiFIkbt4xrf8b7YTTh7jtqs089LUymJcKyTni
wZd6rW0shUklIcjjBbLN8WBdgZChuHNQiZtVZ7hmVeUBXFtVITTmYbrRj3ibpjNii8njkqTWyZDr
4axPC+dkmrzxObez4TquEXanIXiO08RZh6PUg2hA3zoxTsdinCT2NZk6Wyxl7XKhYbZVaHVdAfxZ
L5o0O1g5TlRIgDntneXHn2yvGDe0tNp2p8sq+whKshMbewrmS4vO8y1qnUhFC0rD+zlXy0Uq9L09
pdX1sE45tnlxg3/KHDrpAayF/2UYsfKJu2zcLNSANAxIOw/v7Kjs7hTuT9s6ieqbQGmBvZg3OOUl
9PHR+1CkCF4ujpVfa93vERRwDz3NrofVtpeNabWdLmEXnOBQ0Rw6AVJ16wzhtB2prO81eqDHxUu6
PSYg1sbTNv5Zdteeovcwbx2a+beMen+O5d5woBJpn6WOF5+Z0vhZ5thVuksau/rYSWd8aAUt5p7W
JqaDk4WsxZhrpNrd5cJT7MQQdMID+qT9vu55+sFVclutati7eSvxc8yUf9CUWCiilV32VDLtOWQN
C4h90I2aAu+dLfCCwItCnQfzOO0RjY1P/D6r9rh1NRt3xt5ON9K7y2Q9oOKn3U065BlTeqhFcpjp
PZGvo9/7kWqYv7WWCs5iFE/7IJ6dJzclr66Ldf3m9mlySQ3D30XLMhxRrkb0kNZ3+AnGo0aO/f+z
dx7LkSPZtv2Va2+OMmgxuBMAoSOoRZITNzIzCa21f/1dYLXIzOpXZTXvHpR1WTdDIBwOP+fsvbYT
awd9tNM2rCZjiakBoFHvcDpCtGN61bm+3hSODsOuyYFtGN4S5lEerXIcoTxYc8dhxURgdkDPonGs
taBnz1zHw+jIlrJZy+NzBIvgRHuEq2cSOxeY48ocGclSXHQrpWUjzK/IFyf06/nUPkh0amcvJ1WI
0JmG9jAExy0aP1Lh3GS9u2K3AW2Kr3NE/JQbxOH13nTrlEBMd05W2Yesbx+9eJLvzijnjZg680BT
HxS2TUhbWGvE67ETTi8karutX7s2kZQFgmItzJI2g3lKstkCKrx1XkvheENowd8mh4akqfEKlZR5
mDXEaj55iw6s1JG503mpnF73vWUcD1VkVxaI3hymTApihFSAym79MYn0a1pA063djhom/jIesf6W
XX5tcmMAN6QJgxprrBT4Bxp8+Bq2xJXNdnAqYjJvQMXnxROG04ZgZ6OvNnOuw/BtYOFhpAOL5xgQ
8pKVlefQ2M5DbUjMUF1ZejZrlBSwlbA3Squ9THoc3yQ6Z456JfG5K5MvWgZQ7PUEHeET2Wd1WfY1
jXpAfskn1E9BcHLT0bdVvhALAfZvXgmA+icMENULR/6opiewNVdeIHLr5rgU2vQSEQgYjCtXUOsh
DIKoCKViK1jxVv6g+oki7FcqYeyN6daZxvbeMioEh0Kz41uNYv25GovkzlnmQtt3bRfdmKZZE0ix
9Bk6KSfuXqtFRcNg0quxdu1KSxQrNzFuvIaMcm0eLz3ESiCe2mThuzJcEFsZxINrZV4pjNYILx1W
YD9+sL97d54ST9vGIc/NxroCCcRT5RlBj4F4zUgPbabPG0a6QO5XDmS6EiFhdmv8g0XHPs9NnmHe
8xe1WmlwkmxBMuHASqYWhEkaGcAmnUVfwZOdRhghQyYI4/AlTj0duM+fba+48QnBGa03qJuBPmrO
povtr6kBNm1yTVrtzWw8QROsDymm7BsGkhrvWnzVwSqyEK3MuJ6V+pwKtn5p5edocQXEzOrgOVCj
bUtByqkVSuiqpOQi+UuvFoT7OxODNn8gZ/265EYHt76CO60BhCeht3pYxAv0vpZ/JDQeX5lYNbet
bswn5pdmHnR1DBjU8sav4woLJQvZCVv45Lv1XPKer1BRVqllBJCSYY2a6codXVYEaUemZezzOG1P
hrtiTJn/onPVKEfMDTUzSRrgDamLl1ZJ0Mdg13yyGZGWm2YFohLLARt1+eSkRubKTE0/+ak0KWCp
urEzIQJHqrurP2mrRF61L8mKYCWAmp+LjD4zHa8V1czuFqqNDO3ZLv1kuBpmC+6x7GLj0n1SXqmu
9WuRlcAK+7h6XVYcbD8AhoWUyu9FriO8WAVl2qthNQWvCU5WX8GyAI0Q0DorbtZtOu3csZ1xF604
2uiTTMu5C0pt7hIL5iPEyN4Aib10imaH1qLh3ZrwNxxT2JoOMCNXAWkE5TUOhhyN80apmuKO/N/+
qlqzUEyKufv5MyBlZX1Hfrvmpgxddxd5Ew9rvJ8XomRjcLbcYucEcpmFXrUDcEfLh2LbKkw4lASA
hqjmQeulc/Puek0Nf0Mq3hHIHYGgzEcISiZ9AvXLZ/BLu2bAuJ9xMF5FMkz/GRJD+5B4jVmRDsK/
NB3PjUYXgAybNV6m/Yya4XjSPiNmJIBmNNYwmoGH/i13LTMJlTUg0OKSXDOikVxDCpKy2RO+a87h
PImYJDZg/cQ75IZ7P88k4VTNGopjpuTjuG3GRht7a0piZefppY2XbMYM4BRAQ935qdW95g6oqfPa
CDfdVTaUUT9LMljymljB4k5T7pquBUSmRIVq+LHGJNpvnHjYJUWt3aDqjoujWxOvGqHb/UBnbCZB
rkbqoXbTXA3KalT8zhhsNZwhsBr9yXYXtIS/H7L/W9b9VVnn4QD9oR75Q1l3roak+wPa+ve/+mdd
5/4GSATrNAw+87O0+1dl55nk1dM6Y1Ru48ZEnPTvys74be2oYcpy6dvQ6mMk+4/KTucF14YO8yw6
gKuR82+Z6Nf+3L/bl2hPuMHpTWsWAxG0KL+2L5OlnYYq0dqDxcJlTpgq2p0aN/LijrTKqgYxgW/V
jvreKY54cGKvPSxFKY5KmxC8xPM/cHJHO1eqXe4yU47rMyUH98l5/cGtC04PcU2+TaX2HsavdL7G
MTN8T1sA2XMc5U+mDvepLlysV5gEL5VqkqlY6s4YtviMAi1S22nXF4rcsw/Z90M5zH8xSf+5H7Re
AdOkdLS4DFzTP0xbUw5rFKp1feCoOd8A0EPrvQwe04Z+/V587h+WyH8qWf9wxSnmDfRVqCTwov3a
2dFXOymN6PowKa3hz1H+zqFnDBLBNfjzd/p5bv/5zRy84A5AG7Q49N9+brtJmEqSp3sOe5HaD28l
mRQLKa6k2yf3ZISauyVOxd2fv+nPg7Xf35RhK/0CFpOLP/TnN01VHV4wp8/DYLMf+sqKZ+1gRlrh
MFvExP/9d1sREIgIGZvjDf753SLPnUAYpARCqxMmnrIt5JZIPDB6Q+79Vefw527q51fD28uboNv6
D21MBKN5XGRqcmjiOYc/F1PLh01TVLTgNIykSzxfD5Tz56nLxj0xZX29STq7+9vfmfk1ikmSySAq
sKn8/J0Ja3MWRl/poRkyWuc86LvQjoR48GxyeP7izf64huhBrqdh10Kpaf46wWoplI2+tVOSTaS8
RdDchb3CHUw+RxYTtpvAknNKvNl/8b5/XEZ4mFHrUCjDjbDVdd/6YaySRemURHadHsqpGTmU82tO
xjBhZU2Isf5bi8j0LF6foSWJAeyC6qeg7If3MhO01GPsJYeEej5kZkUntVbb5RQtk/H45+/1y377
+V4WglfTJLPStH7V46UYE5SWs9tBLnLSGHQ5xTFH/aWFf/4+v7bF1u+0UhM8m01mlfX+fP0GG5oA
vuaEPHBrTDnNUE/45lKChhsN6z5OkgJWOdhzcltpIIkNlVb8F5qZX9bO+l2ZN7LR4UhfW+3r/fTD
daU4w95s9XyGsYMrpY0N/QapRBf038WxilzKWdtY/mI//7yEPzzS1rdlGscXZzjGM/RTC/Lj20Y2
pzvhkNZK2tdzS+zv0TbM5QozeIyxqC7JgFKqmawkpBFOIKZhGQ+TXc7f4L027dcaNOsxEyU48BW9
JcgNOgqZKrd//gv9p89p8cOAluJ04KFy+PnyZJYhJukoyh4khf2O88xsA1QylFkEI042XClKMH9J
FYd8v2rKLuQ6MyY2UOgcBuTtJ6/3xIEEBOPKU+wO0fuIiIrUGc8Zd3/+Wf+4apGHr8ppeq3Uir9+
VNUraQTkU3IoPHXJyLdAtkjt0vWbP3+fX+56fjoEo/xkVCEu//z12ZgoyFkRZSeHaqrkrZdIlCtl
hogFl4t1/+fv9ctwHjwCb4byA0k4sUb/gajidlZnzinbedVmYeSKMYSYOARw9zN8g3UU1Ej+T9ow
Oy9KUUY7Spr+Ly6spn4q9X5ervCQkOcSLsIPjX/+52WQI+TUuTPE3hmmdjk4uc5m2nuzUR+ioZa3
0NLUdysWGJiI7gYlVsdpxH8n/mw1V1qnLhrF0RuG5aYH1Dr4XZPWbYBmlKmPnhXykscdRGTsP3dY
R8THCKD+yV1yeQGIPEMdblr73mnmDI6qa53GVmXDBUmp31lDZt/bca3ue4we55ggoiFU60R5UJxJ
3i6RMAY/p+F0XZBU95YLRDxS4RgH246QEW8uxUfhKlZ9LIsGyGcJMnkvSXfraJXGA7pYp13PCAhU
VL9sdPMtJmPsazkUxuOEHanxcboXStARD/eRj705hYgUDPRjbhpfIoM7GwV9FGrtmLwPMZt31UXW
B51lVycegWMj5ZjqRsGUeNFAcL1t7iYUc12IfaX75jokPOOYcl6wkrXuHRxW1ht3f5Rts8rj7ZHZ
Kreu3rF3Eg7lvEjo/eGMB/3irH+Lw46PsVgGmVrJ1KFyS3LlwauM5cJzJn9q8J9ff15eYU/9Ri9j
9bY2GjS3FdNQoDJaZBtHnXC/S0Ye1LBpZJzSaf7crUgZPLW9ZIdytVl5LauMFYlvVFODPNfkfkhq
rt1CcnsXtKoaP5hzYj4PLf4pcrPU8maNA1vBp7zOFCfxxe4JPCBCIHlvVY9Rr2jbJSL92MulbzKL
vCdpw3h08ePqvqJzbQtDT97zqNC3GiDcN9pMChY/q8sJSoNqcmtNNLqCPmvnG3Vs5usE+2QcIiJN
XhnrsjVhF37SFpWEQmNdh8Ua1uoOgHGDJXb7JJSzxgFGKyoJCwtXk48GRV6iCSMpgoakW/y+G+Vt
YSkMjtbwvnCIO7itKV+ALnA6SdLdWGAbkhjqt3iKVGYtLqvXysz5phVgv/dDTMUAyF95sDFg8DtG
5nKJ0DIeMxenj6RRN2NARrKSN1uyDDWSW2W18jCsYFGq9jYCgnhQ3bY8MTwxA6jUSWjrnXrBPS+P
Q6Pae8OxxEPUO3gc11wVu8wuTLKzACmlc11IZ5clEnd0KWYisVLjxSUqBl98AXF7AWSdDUaoYkWm
6ajrgQYocevNBBSQu4Zah6uqP3nJeI3Hezli39zGKKu3ML+rI/M6pi3KQExFMXnICvlaeea2AQ6k
nOy3fvD1zmTsZZkvLTOnC9kt1+1MLOM4GnM4Lq4Z8MAxtlaTPNrCJiCvq/VTTgCPOmQWnpRy2mVe
oQaZ1FaMtor5uDaln3jxHbKKd+LL3tB+QulQCgNeBmBlnZ7TQVHdL82ajgBJsc6DZXZ5qg21/loY
KFYw6pD7m1zFdkJag2k/jKM4VaUTfemhT2LwXeZjDK4iqHHnhVWhL1d2YhiXHnPzrZbk3VEZrSyU
0j6j4lvc2jcLgkM9IG6NHnXfgWfX+0WriJosxSjI+YyM9KhVZqX5Qomc82DlfKAqNw24g4suHy1p
Gtt5ysWw6UfdO/Wa1lxzUDLjcLLXwZmj5o9tvUSPtCyn+6WyOD9UXe1Gfj3K5ZI50lgD45ytmfXu
Nzgd7WHO7flAs7jgTTlFX9pIvXOtabpzpmXZGHIYNuvzBypcVSMhTeqmuOl6moIOd1p+YGTJUUDP
CM9sF84imcuwKivtDrSEk7AVlROMZ8ETwQEws69TSh9oj1lYcMzbelKl14Wvsw7aWi+uO7V/wpTe
hBqDtiuzkQTHRmQ3YUrAXYejOdVBTdddti3TzLpZKRJbG7vCc59G08kY5rBPxHRMpwEEge5O3quR
zp3wrZJgxWBknzyUXhsf4RwTYKNPJCRKLJm1D4+np0TIldt8aZ1NsbRfSmJgtmrRjy8DuJuP3pyh
hdulpj/oheU8z5P05E61EoUoFlgzREFzHkPhvK+l9K5mpbEJ+2VSZVRVHSCTdfZU0N7emzW992tt
aL/XuutuaqQ8x6ZHMFuY6sVDYpsHOJ/O9JFLjjClg3s6925z0YD9E4YwKP7T2KRN0WrgehS6D33u
HflRCeOxIP7zEEbVVmLR+DpLtbt1CGw6zE3ZhW7V6KFrswQgihPHIyJrh/Qo39oQDzbEGpmPGeFT
N7AEwGcJLT2ItNEvXMEEc/iI3VJou9GyWNgYXdHRqAFsLf0manJrT3ffOHsReUptLa17YTVaWLhT
tcvhHm5z2blvwxpoyEbTBGPHkC9w+6pN/ExAHvwEc/nlxGgowgr6VKqzcTWobnWtSsGxH0MLPJ1O
gZS0ZEpl4g0a812elc6Lldk0caomOsGrdqtQCDM/LDixv/eU42fSE4bb3lRmiAm1x0ideTbPdNOb
2rUzaV1RsUNlBUlKAaBVx1xbeu6uHmFUWuQ3tW311243z3uj6TADJZ67L2bZHiYQN/BPhHuqyIW9
pANoVDMai/esZHqyyWqveTYjq9mCzMk+PKsgkLwGa3AgxYZeUpq3T05Xvxa89KZtKsYHniV1hgjY
WN9URhKEMCmdcgDGwlnW1dQ+aOLSCs2UEC9NLEmgVkzjrSHZZIX+dVKQqiZDjToLfQQe4yhaLozv
qndHK8ejBPUUuh7PQBqw0AUsePUM3vobTR2797TN2LObnKcGm0CbITsdTafJrMdeHdAVfbVNakVf
Ncs5/ogVEDF9AnaBG7svKZN65aOx4/IyW7V+lUzW8EjS8vhuton7Eg0ebog1KYxMTVW6NL4tsi+c
IqAjUu4V21yOzFtJQS/s8Xnp4YqrWdGEijuSb4ZIksnllGkBpygED/rihOBx6GrojSAeAuUTn6qf
EaSm6gWHaw7Af+KZwShrKYJ8GGxSzFceja+lzbzXxBrR0JJtFvamXrGdLTK6dw0onMFs6SROeDOP
EY3uEOuSrnwQdVJ5SFC8b2FX8LvxUNgZeHWOtUyGr5AiPqcjeVgqBVehdZNXgYGXAFWOOJcVflDC
YGrnva0a4mmxdONN0WvlQ0f6cRawZB6sUqaBVvGyM8r+Rw3Ij68PVvsqIE9ynFS9gAn8IwdjsemF
rYK4b+5s4yliZksyNNuryAWLqnhSrVL1VVe5c8Y5A8xXygBN5BYUru23JZxzQgAKf+ZwEjoIoMGP
tfB8qLHBj5tV4M3Je5brcRko1MmElvUVj8poDxJY3w729J1IYm9HLW8GDUODbYbJCc+LfdS7wgq0
ZNT8whq2buRFAWRGpGqC5ayms3ZarGI3SI30D144rgZ3py8NGM1iyXcE6c3o26CCALuJLmk5fig1
Y4ZGFhiNx1E/JjR2Nx3drGPSLjDs4IL5+jyShFG3ww7vt/qe9QhrqfF56nAQOhKLZm46L2m2xdST
NdHP6TnT5l1mR5zmOXAFFNU2Ov/5ekKWBANotvcWKJhALUaX0qQOsYdD8+coeDNrnYrFIYU+3Hff
+1apNrVSyZ1mJ2vOn/fawo3Ytkttn/qa3oFk8JFO3e1gKG+JbW4rgb9CHbwrktCOhdK8TIW8HjJx
BAP/WLfiwpZLwwh4/clu5Qc6uifN8+4cvdxBFMW4kOZvnppAaybYFoyS965ZahfIdqUpK5r1WOUJ
cfCV/j57GgcrJWKTj/VDbkMT8XR1mw41CgRnIsfA/lqMHuL0gq62bylUBNE0DM/SkF/nMTnY6YDo
xMmTKVi8JXpWgSFLiDxudkS/Q3jkspBIkRg7TW7gwH2Zx5mI4T4+W82j6o4DwiA4RHGX3DtGFO+d
ycuCthmHL4reupt5Qmg1UsOch6ElcXVO19t8UY+WkThfoKWUDJQapIJg49pD0ti0R6d0LSccL553
FcENG/JQM9NHcyTPBGYr7TYu5jsUlN43BOXkISt1TkPHzwCuqTt91CfjxPS764ghRnBwk+uglohn
abL0DaCtPdG4QCt2iIhg8Bi/Z4x/6WqaaQ+eJNe2WgfN2s84D+3xnDjKVU8MBZpgpUoJDvdomtrd
RMmZebBOBl28uFEmPoDUcQPyrowYLDQQLUcRCqkQKB1lUcSyH7C/iJw+0zrTWKpBvAwRBYJQGmqM
SofMksj5CtM/JXAjlotiWlTJiaNsgOTY6hVupmTc9N5C2TE4bEsTJp2g1NbqREvm8Xsq9ek6tRfi
Z7VM4h9os2OcTeIFihJN7sh0tDsNus7GtlCw0u9CGFdVk21d+nhcS16vr/CBW3X33JQjR4dcsdUd
3LT2wNmel1YQ48JOo0BnPIvEztEc6qvJ7l/tvNDDpOX455txfWO15IGS1nIgEjxFYlO1Bz3reJB2
hjgasUVTAAr7xR0cegTrpObz/cbaVDYLyhGQdwYzm4zUYNUxiy+f/xfPLfQ71absr5zU2zmWJffk
/9ZvXdFTg82tTpfANabrSXLsUSg2mfXI0r73Mi4mYHbLV1FXbz8bxXU+M0aBLQBhiL5xXiS16idJ
7O0Uj49YxFN2tGVf7mxE5M9V0vMFkpRXZB+RqPKG+cZKcu0LkGd+9RKTwEGAiDm0OGhuspnzLuQE
dS+zQV7meln6YFb5XjCdxUNtUfY1Y1xXgbWkzY6j2uqCGnKnDcdMTJmfSLoiNC/ZDAaN6gRjCKK9
0WoOmVCLgvWvSuXsVVH9RvMv2alZSkfRlSevbTvydHKvpyUD4x8bUyQrmHTTZJ6RDqtXFoKQEzxK
JmTSonklZHb8XHdKUsrtmPILGLLPn/I2l7cx9inKpFlZP19MphRuB76uQpl1mw/rNckHpmwa/8pv
NV9V4AOPNk3KwNRqedFLrdxVayuuG0qJOUxA6MonbGBVAjPPZAX0pspre+P6gnlq3+NtVyAMjG4I
Mp5+vlO74YwP6kuh8icoENqDU67/a9VztTR7ZsHirV+wKqmsHdl6VthMivol1iwzDbMePFLSse5j
heO15tBnJTaPgl8juupDaiZNpZTVZEheNJ2V6o1WYkk4c6mPj4jrtbOnTeI4xqJ6EzF2rAWtW+0r
Mbcw5ihmk1MvjqLWqrfM6RCFNbOCUbAbwUCjPxDaHcUB37BEIjqQ8hRlnIDRLuy8MtHP1C3tc++t
l7dQ8+w4VFymsav0uynD7vV5w+pdFn8rcLC+AePkrWfIP0eAY+LQ03It/MFVujcJ/iMCNXjbN/yd
1ybZic33HYfVGMRaQunR119L1fWIrhLEbo2tOKo9vw58Hm72mTsQl4ZHx6IEn9SO/Saq7OVi0AK/
1MUoXtoJLWsgbamd8kjXrkvDFkcrN/jkPZWPFZZshzsVA1bnMxZ1Q2tdBVNNa86qLVoK8KPHIHMR
9/mTN7BKHKm+R2pavzGKVCo0IjX3dNVaIqyoTlEAsj96JleKFEblQVIQfDii5gt7/boGW3Vh5Vm1
OCIywzDmkny4VwBmhjjvKftcOx6xFlAnBxQY8xewFPPrPLpMoToO5IDOechsYo4VPBnJhz9r3Vhe
xVM/PCTq5H6rR1N8JNWMetiK8wW7Bk8mM5ma7WI5S+QTPNseRq8RLykMx9LvWjKfQqeiwR3mNeza
39vP/xU6/IXQAYOtzhTx/x8U8Ni/xT9q1//xB//MCVA9wlVU18VbxqiQPfNfGgeG678x2dDRoTNi
o7nPjAjpUx//7/8zSWTRNMgsa5jhP2Xrzm8q/zFUaE8MWpHD/x1xw+ek54fWOscJGmBM2lXmO5ip
fx2AVw0e8mpxl4tXSkVS68FmW7aFPXkYCk2DYGvomsEYRfWps8zum7YsyW5ObHagpmz3bYNvHYbe
fJOuHJ4CJMpdvCzWDeKcjoM0RRI3OoFVkzqMxPsWtimmOwVFYUm+izdyoH+EgegV9X4oUL7a0TSS
ZKXmQkFnDWruWGHI4Imta5QpHwZswGTYc1RQ5/EQERWOfk84M6AhnAHNeF+PXOR7BZCHvgFhonPG
TNFFnbiWpnENP3ReT8Or7alWbZ++bdSwvcmlv2sLswiGKU+uRFHEu8bRpQEHyRYPZaHHD5wdjD1f
CpyWHJT3KS6SBzc12wZ8X5zeMvcAOdo2B2kl0TauxPDGMBWFMiy31GcQkdCS4pTkVajNHcodcGjl
MSUxBceWL7Np1jfTRIv4pDvUHlqwyqOuYqhqymGeqgmvXAbh815ZNDiZIWzANNoKs4axs9MTCEq7
UahV3+yBHgjaf36R4YWf7+ycQ+ulRn1Y8isUDLGL8fC5zP+7I/zVjoBt5E8dLfcV1cf/BG8tNVD5
U4QIbtf1T/+xNzjub+gzGOUzNGR4yA39L2OLQRoIa5l781MXxf/yj53BsH7T2QEoZVekhs5G8O8N
gk0DVQlqJWbLv281fyOhCdU6w7UfdgiEKhY715pVwufQ/oC2GBI9K8kEqvbz6GgTh6LMmAKM0t4u
LrES2qVuDgF5dy7DSI4vPvEAydXEiSgccw6DAJ8H7SEVifH8aWqrbL28HztbvKIfgVkOv6ymWJPW
vm4NHqBYOiFmKIBhnIwE0gCUo10gqCConBAyrONnyoH4KtMqvFmg+Y0jvv282TRespaLyzJpWAdI
pAzlaoDuCoZAPhw6c5spnXkdaykH41gg3QeVSU3XKMaxFQsiZn4CCLEQ1nSoGjN0gpEcxYsOyxqE
ri6MAzM34zjBfUBzn6glKvBmfFELPhROTtF/513WjDSzBAYqhpI+pls3eFsdO182yIqMwyxKjI7Q
Rqtsg6QCQy9nIYeTrlp8QH2gkUn09Y1dWmSqaTIR36S9MsQzbeqea6k4vC6f7Jn7vnsuJzW7w8oz
34g5ia+nQZQPdUfTsu/acTnNzRzRsKMXT+c2diAy5EWuiUDV1gBwSXrI7ZzxuRq75kJSiJJkqUIw
J0QynZ1byTjmVYtc90bkTJoxmrTAEYTnYBHFGFJtHSpb35LOgQjK+jrTGu8GwnUSn8FrW/uO6wf/
ovHOuZ00OxnH0zkePH07x2NB+80qq3vmB+4tBIXkKs3iAiyoa+0LLSrwqNBdFkw8DxhdjaOSJ+j+
B6e6zqjnlXtpFsvGBkd6RAg7McXNBjMkjsKin64UsCLBM5MfkDTvkyyal3ao9OdaXUx2X9lYcMYi
i+eYUrgbHsK4RlzoobdzTXdmWUzvXsc4fTsbkrxPrBWKF1ij8aoL9LkE3xDbBFJbmd5cmblBRgzk
GfKdQ9AuqQFHRhVlshegPeSBYbO+7BIxKGddKKiNJ92B6K7ObhkjSIXaeoitzGJAMdXDHcHFVnaO
yea8qQl7MnzsNfZjqS3mJe4UlXGgkZsKMa5pWkkrsCHiGbsIHqwnfCVNeWj7ChcC/iWMZ/elQa7n
K5gzSLuvbUPw+yjTSN/ZGJppAxLK3UbosfRhL6pWIcbVrgf1kDOMTZ71uvMIFuQ/ZNywfL44GKHu
l6ntaGYKJgXFeErGvnuOm+JKkMl6zoeCBLGU1Bnys3SjqEzliFqXyaqj5+ojQ/1km8iFx7rs5UYw
z96qNv/a470+NDKanpJeJzDWi6tLl8bNpqv7u3TQ4jDJ16adkyJQQCkeT0821DN7z+2tPJSRIXZI
yGXrDxbekABpBl3oVG9CO5ujrQIsLvpGCqGe7xc1wbg/DvoQLv08nxRXTQ/VoFohuvW7StKpTztx
gHPYBZ5bzceJ6KKNMyf5xuzpVjbo6CfFVL5ZuKOaXKAdEHI3u1oKfVXXEBz0zlW3zPeM36LQiaad
26fWk8b4GGfZMBAqMVTXk6sidjZ0f2zJclc6DzC72UQotwTwD2CpW1F2QQdO64Q1oPuO+PsKA5J4
adps2s9Tk98TketepyPM9QUpKcimbrzRBmFsG4azOAbiZWfaEpONu+xyk7Z9DPtki8pIQwPOX2nM
d2FbtlhBMle+oK1ihJs717JuLz0WvaDWMYZlRtXuGsGQNbUV9dK2FMw2kas+NrV3/EjNrkw0d5OI
RWw5yaZICLDeEn/c7CU1dZCPo3JkwEfzFXeWPzjRa5XoXRhBlA8yB+q8znAAbnPVPuPVm/Yoq/rH
lU3BwpiUXdTOH0Nr56v4ctn07aQ9jJouXo3MwseP8N6kW8g800fEoKKiRPmzNwpq6LJBkUtGE+Vg
HVWE5g2ZeUS1D25JgYEx1DRWaG5VYboyfRn54o0fbelcLbDP6DAAkoc31iT9ndc14slrLG5ZqxBw
Sof4ihTo5h2RAUlYck6yL7WTF1ttGNdZv+5u4WV5u0qO9Us9CfXZayM6ZuNQBtVUyqsSd/tpoQG5
B/fs3oIwLS9AYZRr2ABPTtSsnX+PoFN6/jbUaKHN/jD3mXa05jQ6e1nhen5UWk2Q98lA71snBdBv
7ART5VQsPvDEKhh1zbgysB/6sojnlgZJmVDMUmmTwJUhSI7ykB7k4DfKoDz1tdo9s+LKhtnNVJ9U
o71jvFfdksKiXhlpVoZuz5UecpaBOW3VWQf1r8XmXtfxiY6dqRxa4aTfjc4svqO7KUI7NgqqBXBm
Fs9BezmWDk/sAK6/FUKf1x4Zhox3AFndb7M7RBvmVO65Efqr4g0fOAuiL1Rhs68spRogZ3qE/qis
I+0soMM2MvFin5NLIx6j1tzNRvqK2+irqzfWDsZ3j7cbdbWRLF+WcfGY1VQ6w4b2jZk/0GBDPRBb
luHF0uvvkXBGwrMUQk0YwOxHHfZfoMvFhDsptJu8w8+adVN2W2oAJ6O+PBcS0ymdWnXxiXBNYKTG
7VRvOq2QV9HS48kvum9DGj8sFcMtlfNFIg3g88aY7x0tZTQqVLLOSCXoj7gh18NM4wa9iVdv5im3
iUuRvOlZ9oCuBPbP1Kivse4kMEZc53urtXfDqH2IovHdNmkCT3FeylxTw1U8uJsz1Tl6i5DnWh1M
H5/PSxUx+JTecJzKDKpsXNfE/TZZ6EYjucrzUhxAyxysRdX91NYek2nJzmBoBeJRm9YzJddOJxgl
qNV01455faz6+d6UcbfVJCnu+WgFA4kT33pK3aA3cBAL8hporEJP8UVh4FZcynFj2VW/Ou2K7TxU
BYFE7lcR6V8QkYoXFTfSNYLzPEBTddtoPevK+lrohXZIJKTimmTNU12CIR0a/btTTKARtW+dmzVx
CBC0DrSym/Yu+bt+h79ykzS4+EYaLjtOLM4dyQBRGOdTCl5ama/10hHoXaojM5SwyttdEqtXuGrN
wHJqlqjmRiHqZD1sQUFewWV+nLPavhNrbVVPiYXyRi+r/2PvTJbjZrIs/S69bqRhHha9iRERHIOj
pA2MlCjMswNw4OnrA/PPaioYzTD1uha5qLRKgQE4HNfvPec7d2hlSlI94VmQj2vZYbkw+aRjA2yJ
3LbB0yewwik2a624wZgYLs3Bmw/IvzkX+rXOjBP03w3OSDqQ8QKmFsqkFl5Clf8Aw1vgUZUP+FJv
K03cYAC8olqLl/zDI+89h1ckkGhm+g55UMJrbrmzS4gRhgUBnlS5yyJx3Us7r4tlhPGRiSXxpwp9
xluyYNJ/86H+5+B35uCHYHemhPy/W0FXL3Hx9rEX9M//4p/znk2ErmFbpm3oSEVpRf7fXhDJkNj0
UeaipP+n7fOfVpDzr5kxyKzGU9mSdBXXzT8dIRMnjAWtC4GkBvxsdsL8zYHv6LiHsBTtBP8OsmRA
Bse0mpHUN0OMs5kkwNS3tsYrgqI/3I3z9g5k3fh9LHBb6Ho5zb2jFH6+3LG9t//nf2n/GzXxPCf0
Jr8PjEU6ufN+v3Btbul/3/P/j6tweP4orQbAJKUVcRUwp63yo5RvwjrjHpn/iY9H4+MfcmQzcOLS
RMXBJbrp4KiHMV7V0+vXvwLg2vyv/HEVF3uzid5XZ2Vo2rH/qAUrR6Oohv+uFM3PEifAsKY3rMNR
5dJWkGZ3hprTSM86pjWt2m1ka5DvyPB7C3592MZV0zzpEZ+jJROdZNUI56BbeW+tGEsOl15jxwyK
G3VlwNzdaH0Q3GOHZBDn5F3yALlcUoI7yUVr9ygtS3QjbrVio2nXWan1fpc0S1zqkcpQEsNkqjjR
VVbxpU5rijw7bkpmyx2TITVzLlTAE0iFnYLBtzVGV5y/bVr5GaZ6FY1cpFj9hQjzTi5SKbIV9IPu
svPy6ZFkgGwF610n+Lz+aeu5g+w8N9auUverlqbZ1tTbS3ICxKMsRvMwwODcKsiX1qXRJEy8VNoF
nWZu2tTFCikr7cpF7LEGrSgXkpH+neEI/hFmA5fORNnJqUAfF/3YalekBvE+oBNZhtSBhyDph59E
PIyHfgIJubQD6SydHkgE3/y3uWf4Laow9axydKOP6NQtYzVM2lvTSCpRFNXit1KbEqJdArfN02M3
wpEjzEPfq/xD8w2mYXRVotgQCyS61dIeAcDlhApxnEbygi0cbnrA2YaEo1ZLUe8IBzNqolwnofkm
Wgyqwyi6X8kkH81Jf/PInvkuCeFYmp0SfxOpTHbqiAaQ1KRa2xaD+TYPR71FNNSTn9RAHxJ03pIJ
8iSeOjiHi1zyd9AZSPe5Z7VPZIo4S4KHnIvc7SKGM0NApdzAycCcehgyPdmFhdGvvKZqNhjs1S1k
gwl9kG2HS4+DA1jfUWUmm7nh3kK/6TNX5wL6ZC/rOhHbIXeJaLOS/j4tp+5e8JlHduC1LAzC4A7k
CEFFIOBzj8PBXJhK2a17TAQ3rsftXNSGFqxyZH0ruiqkQUF1SnawOfNNlRHxQ1xKTC+kI5LpDjJC
iE47Vu+TAkTqYv7Y3+gZR7uIAIKtZjbBK8ckoChSV4JrffCQG6aR43Sz7b1bJGi+bsao0VdjONpL
OYXmfqya+rKmX3NHedjvbK+ybwMgZFtc2sato+Xh5WBaT5RzjMqw0eNFtnoVIS5alF3dCLzrnczk
Evp+8ApzLgPpMVBJGdTt2xJl8G8zSd3fKJ1gHyvtcNHQQHglNE5bh11taguPQcRa4UCCNNCb70eg
pvjbJ/krQ7ZLel0vszXQd9XXWm30OVzol1kYmg+MkTmijy6NLEOxtK3rFM3WghHxzdWDHiqDFR1U
Eij8PtYzm16LZMLrxD2aPQRvP7W0FfuaxJbrzpDDS2MYxVXRhd4N3AbjgXkw8mLYFspa1rT5BqB+
twanrk1YNe5tQpAm+ZDWcKCNJ29lEolr2db2pSaZrLa1Z12kFQN5rbb6ZTUK+76CKLAS+IR8hq1u
v7RUnQvU2rx5weAUh2aiDbGY1CB1FoVtWyusICX4l0GFKWaLfBFlZXRfk77O0d5ufa1nE0qVvN2y
NNCx2561qcaqJcuFqIIVWcTtiq8KvnjVrC+ywZ7jmcqa+QDDv3AREu04yy4ie5V4hMejLp/2/LXh
g66V035Mx/oCGSnFnBVQxSd2oSbYvRNvB5XS2mAftxGHh95uRlLCSZPIfdQZQxOlcc4PAAy85LyC
4sFTxVodm2b3b4FBxIF/gxtbWTvBHLCsq5m37APBfZDEMpDr4MpbwgXpidVCsI316SEjFmkbJSrJ
F+wCP+DfTeuydxxfQIZ4I21+2ugYkC7ex+dkFXH+d/HbkJddaq/QStCeZ4xxf7ceZomxlej4NRXt
wzxt1wvbuod+gsBEMmWBg+DMggjMrS1Zm+veTZlMsoYn7i4xEvBVZ5HufEn6johsEOT0SzpojHGN
bNZYpTScHCnaFWNQ/l/NxlDWMViRq3dlB50e/Q6BIFNQMyqf+jjPt8IDSIs4I1jHk6YuEkXNl5yq
vKUq57lv2b0AhxI7uM5MRsIusVZukKo+XIWUzbPprz30hwgXIkvhzOjFV3SVeub1IvQg8JbSL5F5
6vRtNGPXAGwMkb8xr0pajbGwU9qim+WSky+Kij9YlfbkezGqEQ10y7d30X5sziKdanb2WuQLbp2B
bIvFVHVcNkYvs5cTbVutQduAEV55qGIbd58iefSuMeG8dVDEdJkR/XoXB6SzcCFvbOsi0AhmC+0W
R2sdMuyqA8XdUo02O/JL0icwtN62KGokKbWtrC0CZJDDIjIJ36VE88eu9RDDKgmymsFG+GNoTNFL
j452hLzo1mhG80XL62xdVCxw4AqEVLOil/j5xBopcfGW8A3fYQFoH0iPIjgpdMNbunbhjUg6775I
UPSCLqUb01TF1m0M+5ugIIXdHOvBZTYAxv+3CIDeqbwVIp0Ok6L2b30RKI854UmIeUSirVzF/uc5
pUIGv0eVP1aaBs0Ks9KukcYoD2GQsskYs8g007u1Ysn4O6GZjCtI/tookJaeyVYwn/tGMZ8Tqxqv
+VLZm6iOlNUYx8oKmQlysiAor6ZQae7KKC/WHKfytZLCXXy/68LCpFG2rnujp+pGLQpo7k2bXFgN
cvq6jMpl0YFtKVmIG2mV6oWDnHZdzE3gfBTGuqpzDeWQavISM0XYd0gqbgJXC3e4P+jYva/lydUw
fCkmuYScUC4mN5bXTkvEHorWcKmZMF4WSADSG7VO8p2NyPCbF4DqEQEuy4Ub8zFUJ5PHP+FdT9sS
8UnNZDUcPCNf4lmL2AK1WaGC+yUd5TWbwrjTq6C4ITJtWsWl1YVISqrxSWXcaS0K0p7WUze26K9S
Gv3emCy61ElujDSCd2GggzK7HDnZMEHHcgYkZk0lb2qn5dPtRFDRCDRFpSKn3ElXutYE8YKsHG/N
t6nf0T6DPxGYLVpokTERLcjae+gwJW46NhxqILTBF5qpi5saBRkKOLvHII+WhwlQta+xE21wfivj
ok4L5YEUAMQWsGiomE2DYUiPIIy4c15NYVUJ5+7Zpuv2NeLPqkeQohXZk4rqbp1XiJQML9Ze330x
Zo7XwWRW+zoCk+3Iqy+J6zFn+xgGAqJtLH1PDs50aFLH2duDOa5dMTY7qBOoZoyxxzOVezZcDNEz
4lgwJpoOqo0yFnIJwVPLgP/jwVTqUCw8RD6XnVCS5TwNuU0MWCak7NSB32qJuY1VY9oBJbG3Qx1v
519049DBWKKDia4ZH9Gu6+L8Xpdps8bGUKwncgfoepaiWRjWqP8Yyf5K+DbU90Zv4JtMY+UC8fRt
B+dtUULFgnuivLm1cDaaWXwzOlTRWTIGl/yMdJWpJN4trLBtNq7bDOsSRc42CJAQF9QlF/jAGpyC
teqsqRAjNMtWvhTReKsjS2F0Yuc/SS79ifzrhsaisdHlkM91W72DGaMT0Rg/DGU0LRtXCX12qy03
ol8y3i9WIZYOJNHuN6UAgCASXA60putgRU5WCIsH7anqCuwWFm2hzKn4vfCJiA3s4D+zY6MWr4Kr
qojCJXHcxdqOM5qpJT3Z7TQl0Y+w6y0/JTlpWoyd7NcktZX3FQoRQptCld4dioCLKLGr26JIq29K
SDoWX/UcYkyFLrt3MAtqOKZWmVulu64fp70ee+nWBNfrE8xmoREPa/PWdMmnSkK7ua9Csh8xgzhI
weXcSJ1sey2dJqDnFdHQ8qDWMtDnSE7u6h4e3YjWUtSvXjPlF5qnGEj8AEY3pHKGDFQ35D6l6UVb
vFLea9+lXbhXmtcJddnoVnno66RRFnrZDbfBBElekDSyTRSae8LFHaPnuYpdChgT7JqGp7iCyfNq
RmY9LPtoGm9MTSSHwhLlpoOO8d1uqK8WdIb169H1xHcwds4+hVz1HIyOSvBa0RlP6vyFtLUcsnXk
Rr4kCOoiil3mW/TNnyGuEW4r6mGfWWF/MShj+lOYc4sr0ni4TNqD296p8l9566jL3tbMF3S1Jbgl
aHl7LdXNS4Z5FuFQHLAXY1+YnHVbsyMwTJiPRsHoDauHhqQR1tF1qYxvae+43/TSKfB3TO4SLPJE
ZmGWLJOedjo1HumUTZQj3u8UOazssWEnS7LET6o+W1TAYnm8fG33I6cKHMXGtBg0ArHaalqBF3pg
avlNFgJ5Cbv8gsaNuyo8JMypVj03RmKQOYnEDwOBU4M5ozLelp6dP5RpXl6KKdN3TF0opdZhjlUG
alNauZ3iG+2g5D7HJVt5G0WGeWhorJ3W2e6TUGoi1Cv07ZxiiEJV4uARYZy45KOY3VIqJi9SM8rH
pE7rb1VXSWdbKdCNyC4HzrrtS2bP5KNQ0piKKA6mAZgZSC9ytbSxdaY48Pf3NMrfwsFFzk1751J6
bgEPtpx+FshpSGp2wCwo6fVU9jDrWkPJtgL32RKBcEnwfTVEOGkrcW3qbnidUAyRxZwl5NS6Vo33
y8aq2CT6He//rzmJFlQ+dl3GRzoCokBMe6+kM5qqNBlMOBNPsmkNPlyOttaKPDi0FflVhlL9MJN2
+IFB7n7qsPZtHCR4K7JetW1ST+zslWKQxN5l94zeQVhiFWzuLDVr82Vg4+iKOnUz9X2HVJBRh+KW
5pb8c+dST230dmnTOYCOPc6miR6+okZskc+r5cIi7RP/gXQeOOrwPcGs+iOAhLyqQu/ZlOZwoVaa
vuVf0eEn1OLejM1fTuY2N30pRgAnAYERKT4o7tuYXHneNGz7xuGOla67BUE5z3M8booROM9OH5kP
cV8yoOtiXtjGA+BVUFONke1tLMXaCmQMt5xBntiQ0xtZTfa+rpGMi0HY6yorgpfSQ9iVoZH0ZyL3
tS0DPB2WwilGJ0XUhxpKGHM/FHcFM00qXOWQ57nYCXfMD0Gs2LdOrYZwMG39Wot647cG4npZMope
N10c7oMi6m4KS0aXGWPue3NOnadrPQVK9z0pgCZGabvN2W7XfWUAphNSPQRBZ/sZ8/BlKdJyO0Iy
uxfsuEzCQKV5Xq9um6x7CDvGpxI08d4gkGpLYsKPyCscPwkjvlgUgns2UoU5m9dfUso5+8HEv9OG
dUr9Wxa/O5H08SoT1auBD/x764oOQ0iI6fh1jrFXL7SqCy6Ie0tWdEsGFlurP3S6Aqld8XTLu46z
JiRGvqhrCWe9rKxNXYCrX7pRg9NibDI0Y/Tyc2tEJBPPYAdaWA84Yt+kxG+qTpQqTW00e3UafhLw
miNh1fMlRRWHpBpzyaShpGaoroFr1HwFj9Ke99/6Bqj/KcdctTQJV/GpCjNCfN2frR4j6ldH1B0J
39dxGPxO2i8ORxCZTJdWox6ooWw6Z7SJlM7VfppoOC7M0jLWdm3QSEHic4NwzO89Jfgd2YZ1a6mK
fmil97uWpvIU8uo9QnhvohXJajVS6UYGq9bVnIVSWOVW9WQHhLMuVrYI+4WLP/0Ms+JzFxSWk2PZ
HontGiT1o16rDXKx6BW38QeT/l2v0IyLq5I1WW85j+dnoAOfOrvufDUPuZMLa5iQqz+bx44kwREo
H3qKMkSvj2V+EeeOXGdhla2+7vCeuhTkIYecNxLP2Pr+vJTa2hXtR40fFrnhg0xMPhkIEa5UcTbl
DyXpUScZFLIOwQm8EhF83tE91FKLAGKDSxWQxC/TTKS+3SSUnCzeRR3KfFtCdP/bJjm3krkzwgYS
gkB5HF3UigNNV0ow9WPKXdSxJZIfQsuOM6l5hlJzTHRx50vp0Fxm8o9tHuflpWz+U1UpjNjHyAgW
iEgTNjc32aU6Hc2M9sdtNTJYT7MpuuoyeS7oYF4Vf3bqub5B3ABQsnlGc7RqxtCsIjUNW9/NAfRT
dNHIqIfHr9fLvB6OLwIpXnVnxBF0jiNsjdT4XAhPb3whaN06Q0QVETpGcJ3p6uRPoy4RunhyTaxI
s/n60qfWj6FDrVI9hjfaPAX7OFIhqlJqoW40c5NkxI5oiZC+Co1gR1GzeoHtylqMEbPwry87r5BP
v9hUqc15stAQGX19vKzRenbpxFzWqZNsr+X9o435yA9tVq3nsH6/vtypFxJmHDN6UsNcsHN/Xi5s
iAHCGsblWmE91Hq95fAPd5SA4TO7jDbfsE+/zLNIg2O4h9Dz+IZO0z/PEtT/8LN9X5vEsP+SiJQQ
CGUa6AysT7Y7qS9RMDeTUCGdeWlOLVpiOWzyywxwZJ9eGscQE1iIBkRDaB6sDl5HFbLF/v1N5RHO
4ytkpJ9AayZ4EoKP2HredwGCHBhFeKNcaGZSnXl+p36QiW6SCAO68shX/3x+qewKRNYIbcjpBlE8
lD9st/zx9c85d42jTS22hG7zoW58TRdXk91sTTc/Bz86tThYf7CwWYqW82lxeIk7NLpofOKGWQid
qu/1smBQ1g/xt0hhh8Gtpt6EpBWuwHmqO1hO53a0z68egl+LEQoOAY/WxdGOZloVTtLSq/1Qa4gn
AbK9HLS0vsyUBBNY5Z3L4fl8X7keuYgedRRYvuN3r+ZY5Y7wX/ycbOALFEQHJ9KcM6XE5xfcYIaO
eprWLvEwM1Ty437ihZqYmjSr/ViEMMwrFBbgJS6dhFnG18vkxJX4Ea5F8o0G4sY5WiYegcXTOLql
z9aGvExpL4zReaia5Onr65x4TJpj6qrGs2Lnmi0kH3+RTTyd4TVO6U+xum6yF4WwXPRbs/fuTF7T
5zABl+SCD5c6KlfoUdkzxANqTO/RuC/McJEPDql70uuh8/TF9Diiq9uS4hA0q9qku6822JMQdiGH
m3SxTpj+bvWWNlreGDTAcxPvn+UmFUB+CXNgiKYrUtVp6NeFgW+YaRHnKrHOdJGIvdNn8nooOzrY
xFFnxCtBAh/QwZ35oeafEUJz6jJfcOZ6mG0swoqPP3ZZRmqQV3Tc0zYSz14+RxX17t1o2/FLPnXO
vsuQOuGt+96APdw46UjPRNo7G0QMrg7kSXWFbq17zAMORsKOID7kd9XgXk0BjaW8TBG6wgtY1LHh
QBpKEIaGA7rdptedvZIo3VKapekz2x5WQoBr4jrJihaec5maaBmSFB4vsqpo5YXDcnJCuTL5+njc
LR0asje16qsT4Fz767VGwqOGgoNvFiX/0VoL8r6m+hi5L4nSXvaaZ+x46tInNhVeggyMwf/6gp8L
HjSxxHNZwFyAuR4XPOAp+n6o8tL3Zjki/dZ8XcMJvrSNSmwDNxSXiFzVB0D+4V8l4L0vAao5dQ4O
Qerx6czRhGOvRJ1dAJIax2+9PWg/auY9DzALk7e//pEIPNiN6HXwn+PSkbko582xI1Kxb5iKwPZo
aNd2GIiTotnZbRq7y5YB+7gYdJr2X1/8xDZFXWXYzMI5GXzKLnHSEEwmcUd+GyCarYfiIZyxf24y
Nn9dBpCyxvvkoDByCJo82hDpAbUhDLHMhz7zPI7FsNJdlNlNZhh/vUwpNxBMIYzi9PEJHVgRqNGF
BOOhK+iG1WTTeDWSm2Gw7A2Np19/ewNNHHlEq2DsYYp8/NkK0akXJulYPrIaw1eqsSiZITLTaTMj
PQc3/bzZczFKG0oDi4H28eerRhsS2V3OL1PMh8hQniEV/Uqk8YA39EwNMr/Lf9anXIpjqc1PY88/
jtDNDcJiCwUhBoSqtUGv1Cst4uOyfiJEAbBLpp+rRk9f0aMU9WYB3DGtVjErxy3nK9Zav0+96qUc
tQejSUlIA9NLbIp++fePjsIbvCBVB1c8WpEW4F1AbE7qK123H7PeN830JrbVM5f5XNiYqqVyNCS/
jOrjuKFAsqqMY/5pv1f0mQ0Iw76SfBG//jGft0quos0WU4TvJGsdnSeApcgiSbTUbww6WnR6sBd3
v53CPiS1YKDuTktjLM/skvrnLyVXZePAcWYB6TxGXwb5BAwiopngWSANBzIH+dZVKcQBjyn9VDDE
bkeieRawk1JyBycoIAX5JVsh63CXMUfeDJRF02jVd3iyAU1WFcXBXBbUM48CWZz96OnwPoFDWWf+
+pMPBgYsK07DbXr8YJAkRBmTjcynO12sk9FL9oqkz/n1g/m8w3KL0FXSUiKl6lPJmZs1n5GwzPxC
OMDyy95XU+3BdcS5quXEC0u6PLUt+xBJ30cLwHIyo6jqgo1IViQVK0G0k7YqN1//mlM7kE0JAImT
Qzn37s9yc4JgLcNOSREPATfpHT5TsKDAK7TZa58A4P/6cqduHj8JAKwz47KPT6hgEIlyi3hFxzT4
Nd+7JrYPeRM8f32ZUy/PnJE1x7NyMDhexrJNC20qeXmy2HJvU5y2Cy2wfjFsKTdNaLk/hwzYMt3C
9syn6tSehyLWpK6mU/bp0EPrVI0Ms09J7NZvRKEA0wg3FSGZyXTPdn3maqcWPMcencXOyfJTkwwu
JhJSKHZ+FVbpNiem/jDoALq+vpmf0L2gsFVuoqPzOTKQOR/tq16ny86i5e673aA+IbYvNwqK40WQ
4IhgNucMj2juy2VXiv6mHov02socYxu5aDoneEYMlpNqpdXgBkF1oMfouuTc6VY7eecdTti8mTht
j/HLTdCq1kDCsE+TmzGBqF804ZVLVGXtLnbc507SnXCqiCFGYcRP6dC3u8Arf0QoOiZ7BnENubmj
i+Qt7FGpSEjid3x9I0+8a8y0KUEdx6C5ePxBzBz+hlhSbmMi+lVNGhapCjFlkKFfGV++vtaJ24EP
mRfbmhu1VN1/vtc6IFKsxYLSPtB+qTQcVjnRv+2YFb7jFQm8HlucqTBOvHSaxsSOioYv1qcSu2+y
UTZhyc9LiLkn7H6po9phjtFMCwNQ12PdDPUKNUbv//1vJdjAmztSFIjHO6WpeMgN3bb0Oatdg3tq
6EpnB7rxIZCz8Akzanim9j31JLm1tAF0jdPvccQn7wo8MLMufUUN6yVWYVQJhSEOA/xLHzDCueud
2Db5gdRQBh82isWjNxAXrRnFJbdW9iGTC7MZVmpd1ivQEs6Zn3byUh4gRNemYITc/ufCqRwzFnnB
EU3zyuKW/C2c2I6wL+JO085sX6fWqMELNfsQ5k7/0RrtkcQVE50BH2f3A4DXN8uqH7KW5xeH9cGF
b/j3Xx82CBXvkaYzPjl+ATXJrE1vp8Kf9AmNnzPcNV2zqugDnLnQiY2ZljpIeoPOMzaO+SZ/sEVU
E+AmFd+4n4XWcyjl1p3qh68XvWXwbxwV9H9c42hNeEqSJiZJ2z6Cfm1BmE+1h1Zs3emdDU84G1ru
ogolZ2gq7ExJ+FgODZFHFrPajjQfmn8dasgiZtJrShRwhqbB7gSMFxui2U+mGR10LyTiZwTWE1Rq
sSXVlrF06o74qMMAz7PLkEKVcKu0GWyNx1W7m7wcsVWhgVYt87bZwsEIPA5QMrwhw4fqsJw5gUTE
3UTSiba408ZdBjvsujei/KpXmt53U+8hLtN2yR1ONzm9omYRIRT0ESfmi3KYqnXQRRZi4XS4LE0j
BniddJuvb++ptclX3NFYJ8YcWPPnE4SCW4vRZm0iE36ppXhxo+rGNJQNnmj4atjov77eqdeOmpti
j/Y9A6Gj61nRWNRGOBY+KW5zz+l60NPdIIozxevnsdocfsNgi9qENt07IeLDwoQ9GxmN9AofEfmh
quIGzaD7s04fGUJfIUhZdpb+I2yKM0cm4/R16dJyRzlcHxdkXgURvRoseiLlOH2LpIpLqDGVA0YX
NVujmeGMg0MXNCWwkxXR1BrD7YKNvNb7nYXK30oGZWeonbLRhFksA4ShLLhqy7yTCbaXvFoa2XSD
RAoInThceUKz6b04E07l4F5PQTq6kwV/QSRmCmAKUlPC34OztHrD86HdJu+5ZjizNzi6+O9J2F5G
rUjWDhjLp9qwzj2KU08cGohG4BFtBkObb9mHR0GctpUXaV/4sORHxqGLcVC3qSb6Myvr1F704TrH
hVFf9XlWQkD3XWsO0aLfsCTldf318j31QbQJbpgpJTiDjlMo1BpfZA3B22fo5C7HmV6lEjmYYuOM
2vGM6ezkxehXcmYhtPtT2Ws3bEYFnlT0dza5sjA0AT9vUICipRbxmdt3aiOwafvztcCy96n4zcbR
sBNUVD7wooPeOvYSaO4zrtM3EaNZiOwzd1I7tS7mmTcHWCQEzvGcZmqrjPtLnZbIDLDspGt7d2qG
nU4vflUaSuSbVQ38r/KMu1gNIn8MMTVgkS+u3NBNN15pjo8OliDsGQFApDP34+Sfx4ZIG4n+rXe8
MQ4yaJU0oswZ6urN8MKnSO/vMwMdydcr6uR1HJhWVJT2bJn78/Voe2WMIEbkPifRim6OeClGZViV
XXPmQ3qqbKU5hWiDDA7CRo/eQ2PwcHCgvfQFnpGoReI6FIemtMgI1G6ysn7IM+9Mo+LUAv5wyeOC
NZnMDI2emvvKILckeL55Zoa43d43ZX/mzGGcWr9zJhu9aJLX6CX9eR/FnHM5SSdnm9HHHyKqfhMP
YS+hIrtgHsjWmFGR5EMDwYnr2WugaLMys0H0B+X6GYJM9BzUAM47HccCrjZ8RpFo7sPJIwmqyLB8
B627kc7gPrkWuyZs8xbBlNKC7Unn1map/1YHHTsLaExZqT+SsrtGilOtCX58i91+WOSjEa+7fNTv
K0TXfOx168xqOnUXvNmpS4uDdXs8gM2yqm0L/An+VE070CXaQqjmMxzBC3qmzyIehzMXPPWIZ2cW
QhmHZuvxba8SLRxriiE/rsFP9lXX4OGfQZVGCGd50c6a9K9fmHftxFFBiGIG8pvO68Ix8+hJhwr0
D9vNct/OJ28ZDZ19b0ZavyyM0bqIyix7Ao0PktJEOfluF3AjqJx5N8EpR9K3VQZSFs7chhP3nWJj
tkCTE8hxYn75PnzkPHt0AS0YmU+KiLmOGihMRUTZOCZl+5zArSExPXo9cyNONDFRJdD1mXdt59PZ
N5TWVAU9b3Q7BUhZjdDcIEg1Nm3QtFvit4wFKwXlpEUiRthEy5GZDM4L81wqlXFiD5t94cgxNI45
5nF7X0UaYecizvEtJxB1330NsQEFFW11YV1wZ5ydSFAjY7ECWJ/RRAZmxBwVtGx/O0Da24xjAHnU
pPDWxaR+oywuttHAksIxlW4Q9VlbJPlvI2Jstux+bdpJtEYrbK4apRB+ZNfOGu6BAy3iQi9T4z41
CnnDa4sJbeRFeI7czttnqvNdhQ9/5mB+6vczAcOD7swT+uPGEe22JGuFwe/PUnlPYg1aVFvGz7Gm
RJuvH/qpSyG8RmuAG53PxlwFfVhoDJ3qmoDn3CePJlpVtTu7+WSV7r0oC5+/vtb7czt+0+bur8Hp
lc/g8fG/UOysG/KYw0EPl3lBIvmI2WsytW1QlT1xO5l2oZVqcCukPlzruhIedAF+yjSyalsVkH3f
/6D/wTecwTdQNZsshP9GCXyKLH14ky/tR3zDP/+Lf/ANnvEvi0wyKlaPg4mDlvK/eX2cUf6FuEnn
LMYRkPKbnes/wD77X/NXhNIMMem/IQ3/4Tfo1r+gQDBt5mjKKmSC8jf8Bo3BBcv2w0qjozXLSCm0
oApSxL9LOD4sa5X0wb4uS3U31Hrz3CsmocPZ+NOVenY9aUqNyx53n0SBQM6Ke9W2Vf/N7pOaZrNy
X6tNu+/I5lnUrjNdmWWn7MYAzC4OgSS67Ypaeekcp1wgylNr33RJssd2RqbMbeFYo3EwzTjVqbDB
0zi7SWtc/dozJ7V8bLNaJ5hQSafSIAxaVNWVWzWqgw+rxyKGLNPrRY4wNKBHsZlA2cPoqYamqR8z
txAWFIIChN0+8qStL4gD88TaiVSSsqLM1FGPmMxhwdkUKUMEzNoj+Io4TyZt75Sj/mSOYUt5S4e/
tODuBNLdMvIfrV2Hsw2XCq+jkzwEI9GN/UJz5iNlVFrlS1IE7q+QXoizmnS4dvW6iUq1t5du62Aa
l1NDn1rwJ7TbVJb6BV+0CeOV7UUXQaKxBw8CCsumR1ner6cyGd2VWyZ+HpbVd1nQNyMezBB+QkjI
euCQ/33sLUxKM8M+BmYfzmUItOXkqoY/4yf68JTMFPxEDMlCy73QT4cwmgg2CqPnWMaQA0do+o4r
r0qzueCL3j23YV6AB2hvjXf2ftEzgOvh8WOZHPjADN+nBH6XXnvLVBq7UKZPshcEPMxIf/r8r2Fc
NmsjSLv7ye3wO4DZ22LOfVIM5txIXYZt60TOxiU1gL7yXT/FT3am/4aLKS6mOWDAS8PrKaqdZd6J
77R49qRLF34q4mqFsJNIcSzCLU3/i6pStU1TT7dRmMO+19OnCjD3qmsIPkjz/s2OC/sqt6fgFhu+
zXlRKgty3aiNjGCVAsfZmj32dzn1N3pi2Ku+7+e09YBYm6GPLoMua65cMbMzEPzsHPpKG5T7Fh6f
MFpObe2+xp3eb2FjxK9uVMu9xIqOPdNS7sJqxK2XhG/k4JQ3liLuQS/J+2LOkVCrnAZVXMV+kdrE
V8TAZQ34DcqiIJVCuJa5Y1+INk0D6T+E7rC0AIFvUZS8lVaa7+AQkh3D3rFAikFzDaLjaznnYvQW
PtMwJCuDHPsWYLmRL9o5TsOagzUstc/4+Lf4JnX5oM0RHE2WPilkckxzOEfeYja0hPJM4oq6MKA+
7KPa8qjeSfcw5pyPbnJAH4lFkg50ONq+xh/XjWp6mfdpd2Hbgje+a1yaxiR5/Eb+hyKrd13q7dJx
sX80SQ+aaMyl4uN87e7oag/OfYZb6RbkMSEaddDE1xWDog28MncdOHiElloGVwQDIMloqjaF2xgn
1x5MQJNTeAmuxsJKpwV5KT+7OXBFDfr+Fs2xtux7lkXozfEsrpTjr/9i70yWK0ey7forMs3xDH0z
0ATAbXnZ95zAGGQQPeBo3YGvfwtRkqxeplRlmmuWmZFk3IvG/fg5e6/dCRbVXerZeGZH9lZzlIsM
cB1xayIN7ayKOj4trslBjj9GR/QSIqsEbKnCZf2zFEPAuyYDGta23gn2Xd8Z3iEdy9kkmSMjvWCu
9ausCeqDzH0RZZ1mHnR0mNhK5clbCvfgZS2rhJI4QvDq7xxshKSDbL1i0RF3FKwV9h28raa/vhGQ
Hrx4uVA3wDo+eaVeTSR7OIjKdld3gBi1zr5hvFrGhMYXV42Wf3NQ6uMc0+RL3RfYqlzh5NcIsGYi
T6bVilejNu7gjz53f2IRaZzDpLSr9mwE497yrPkyg0B9YBioPdLR8j7N2sljrN4deXEBqR5Tmm1y
FWWau6Rt1B5mn37tJktL5AuG+3Qcx5tqyNodv6fZt5q+HPrtrS3thDHsOlv7pHPUDv5kdkAacsc4
Pd/ly3CUhp6RGjCu216y+mQ+uc29tBbs161zBO4cfPXmcO8pO5PhUFrz0fLHN3cpqGV1MPqY6k82
R864hOhphaMhxp+ktW2S1EbtapmcbE/uhxE3+hrsBEmuhJj5GxbZYD3wF9KA/PJ2s41fL3lQhOgF
vThvlBkq/GjR7OEGJ4gnPWQBCBhOm34EJWQKhdEfFi3tWYPH62Bi1VotjHvElPIkjqo5jSV+aiZG
Tpga8gFRhQmTBKJra9dkMExtwDhRHUgqCk69PiecmJUeem5Qfy1Uejtds8ZoMjQtZgrbgSJsOdvh
JR6egrwIYssvF3STVRAPY3cKMLqATRM/oFae69xrd2sgyWmEREGOTLBGmm23wONUtp+mWp21svsG
qHENLYykJlVV4So3aCAkiltUKfrFZJa4a/Sl2Mt81E8rGq2j5ngk4wnMxTNg34gcETKEfL7zVBYV
gS0l613nfqwr8LvGx2+XleMHB4PyCvB9EhpLQ3STJZdQkGhy4RkYDkNub16s8geNZrDHf/bBtBmH
8Yqvmx6sk1wnrZGAwixY+jnn/YKtLSO9Gvu7pDSTKAPFeYPVZ2ZzB43v6ul7azg/AAN/E9pT7SuH
gmFW9mvdT1lUl0P3UhHMEa693YeQa8affrJhBQ1FGdssoqEHl+YO9VJxH5itODG7Xi8zjd299MqP
qU6Aam+mRVap+dVfWjaM0XrkvNQAP0ehViifdR2j8C+zGc2IvL32hKDd3Rezt0QkTDX7oVjrC3It
uRuX1Y5wVP8asgSEEJO/UAZ8BknmIHbTzn+h0bneldbQckGxaxNM5OFx44IJPv48lsU7r305wuRs
/KfOc/hZS18e+yk5uZWSkVYF6f1E3uydMybFuwf5AWEChIEqxV3ZDkdr8nGNqi0r0xkSLjRoXvsZ
yOyGmgENB3VjZ3PSNaNu8FLu9AxjfO2wviK2gF+ctibsVEXm18J9JprAaG9nYx2POn2hI/4o/0OW
g/5O7shXAZjodtUtDS/fnM04ZEfr1iFSC4ZxQQigTWTVHDKtiAJzxqmYOA5PhF4/dH7gPMhFH/SI
VRPMBJGyZgRmvvohxwD3DC9qyj2lNdOGi9e7ByEMh1emgaB8hFG4TtHEqR7yjkUXaJkib9QvNFiK
t8EN9F9N2p0riXEiLlq83l1qfVfu4EBRzc0vIy20OlptN0AplU/qBGGn7wBvZAW2OWdRX3rlVyR8
TMPjKkG7wyLwrucMU2vQuHer21wlEP68eGY7IN1LWwseZxBZ30lKwlhG2/c2GJ2chlFvXxtT7sR9
LZlb5JaIRCtWWJwdvuR2tNqH3iKwDLqfPtyo0gTYoyetE5KOPqXx2vtjHcN9Xm4bP68OqdEXYCLk
uDeYRO0En+sw9q52gJaU1JDrq/yV1ax8ZYub3iqp9MeyGJOjXhD4jN6BijfpsINipwNNrw14txdX
Vi8pyTLLFS1Usi3WrD8HmskLkemy3AlCyM4mmJwoq5WB19tuROzOqb4j5K+/H1c1vkL2mr4dIZnF
DW1Atksx3tpp1j+3yFYhogxtMcZWByCsdjJ4t1m3vgT9WLcQcJxBPqWcnYEtO/YUxCjELBe6rVjm
HWF7Y3mFkqWudz6xz88ygSH2lpbAtuLZVxs1YrIDXkRSO8OldwE32yRm3rhwKN5nD6gKxcr0WK3N
YhDv1GjXVQMDJKmdZt8nfm3H9aoqgM2NDtWsSP0QnZ5GElct61c9Ucn9zP96VDXLa18Hj7KmNoaa
Ov0iRK6Ntcwr9i4ptFd9Q0laNXM3hmM9109GhuEZ5Yl5kH5dXuhekdpRj5BCCC2MhLZWELR73KPS
aOQ9LPO+j+HV1CH2VGgAhTFd6mYFM2UWSJA9lYJOsJLlwfeKvr1VaaYcpN9K71xyGzwXx/d3DeF2
GXzwUSYc52/KzRzOaogJW9qP7Zi65cAytrS+1w/HIsDIHBIBOa9XFS7PyB0KY1etoulja8hYR5Vf
KUon1zqOmeu8mn5eTzFuIeEd+5J38RdCqiTWNXpWF5z1jNx4hPtih78by7w5zSICBydZfca+vcwk
DB2nITAe8D9zFjA67bA6bhbPAAfPHTPnU88zGU+jlV9EQepUYk7eT9239pfebLzjPoc2fIBEBlUm
SPJ3sjUYTBGnCCSWhCB/WFdAs3BYfre+SI+oZCnBjTHToi7vvZe1kPoOaNBq78h9ohPGXP9Tp7C+
kotwIEZVRAdt6hp+7Xk1u3Gbdgomj3b9IKXhnFdBOplZ24KgS8MSoZGhVkrLYQxp3FAddMzJVTkb
EW779sa2uzpmQm4/D1SROzxdQbQ2RrFL2esozrtlp8x+3JG4dALVO8ctB/eHMc2DfV/q5id2O/tY
l70IE8jnYdUKP4Q5mB3yFMsP0wb/YuU1gpVyyOSvKtDmA4LcW0tlJJJh6J35JGE/6mYkTHNBUVt1
lFJTeik50mK9ItZmx3PT7UWgnF0HUZrkzrXSiSvMs51M6mwXVGzjidLKj4GaPiRWhvlDnlixJtlJ
GiLhgUJVQEw1XcOVXFgWJEEG7k3gabejtS4YHjLMyGV1rUpQyA5QuJ4KXKt21ZJlv4VwbfB6OdmJ
okuhkWu8uwML/yQKwNRZBfOtqnd9Oc5sOnIhCkoPbmaVljtQ6+6xdHNnB2ScBRPB9znXjTsfyAuM
sUGhLRPp50AbNW4IES4p7Dr/ptS6PlLQAHdGldhg7gLrPQ3wMVtyaGDP51n9Tsjre2eRaJ3N5Go6
CnwUBqFvsDdYO3N9PS01biiAGhNZ2A6ObtWkJPiWODgKL3Whd1SfqEGz3czdgq+i3oTPISL142Xt
vsnUexuKeXveJr3dTSPx7aGysGLTNwyrPEhIwhqcz5JM77BOAStQM5PdpjXwAne9yZ6X2qq7tASp
8rQM3gHslheZvZ1vDLfyjv6DrseTrSafIYI+3wwj9Xahz5AHtvaP8gdBQhT4plXCwyG6QYdayBGt
wBh/rG1s41LrzPti9OgIiP5rzBTGmzovQFyV3hkuaZxlizjBLCfFxdTKs+nV8/1aZuk+hbvPeY1S
bGnyJbZXWETNJOYSmMCwvMKGJplpltcWYQ8vlFJPudZ1kQeT8grfOTh/tVI4tiR/wymCkjxpfdzM
00dgdNfSWCBQFeYLzdQSUIdt7wVe4kgiln/NlFGHVteTTwCIC+NN4jytbekQUlCaV82SXXKteR+F
hxN5yB571/hBq039t1AdNaloHrPWfLcyozpZ8EO+B6fqCVrprVho9YtCZvUjRK3Bqmt8dwzpelB8
K8H0Y3XrB6hmehq2kFniUfjJx0w49ByqGapUGCzyoTPQXYaVnwDjpgEhYY3Y8EKLGtqxXSnnQMJ1
8IBt3iEky3JazPpzAmLQ77ORkF/eAVcve+BqlJJrniqOOgAObb7OdQm06nZ2bQprg3ha0qXL3AiB
1VTNbvYrYwBWl4kbkwn8iX/gj0oihc2NmFa0LB5+np0DAbkNyOSzNCz5lZRi6g6lVqY75W5Aaa+o
YZSo85p7Ja+68dKzJUWVMYpwMrdeoNjYDsHkhZ7hwul2SHxLmModTIdKGHwCS4Kr+lkemeMdvbn7
SP31rHjgoyoXgLlT7ToJACWsldPtis47C2Me99IqvZ0HKOUsHNp/XUD0ZEOpH1GZmsg5ukufzvdB
MXzrdc4TnywOmQ3NfWeLJqYx450agKChp43ZgbMLDcS11m6laTNMsIerMdFELKGfEvMMVjDT0Xfg
LjKO5NVqce9Mw6kZU53OxbghEpxvuO7B/aTptOESmUdZu3yUKZEB5rhYGMDIEy5G61fizMaj9Enf
dhWxCVExtfK3M3jzI2ufGeIf6QGlddO572hG6QYJrIlmX1eAjuiz5Lm56/USMb3bXNtjNUTJatlT
bObkle281KihResZ0nj2RyMgVa/MF6B8YHLeHSyxNQDWdf0qTWKVIoO84s/Wrftbwrm1Y8GGB/rJ
8xR6qaK/eCVHJMbbRRYrkB0A0NKdVS/LL+osXq1U1J85It3bVlrJ9Tpm05eWuz8kR2B1CzJtOHe0
oe9XFHKRk3vgYgRc2mdfOdOdaTJ/uumV34Ko8er2QBe0xpQ2bqyPNXD3RpsbHkkNuYoFkTE9ooVF
7IGUEY+sJ9qNkfdQHhGe2cc8mZ+W1HmmQnAeuyRt92m3jEfeA3JA+gHIeuC/oBFmhc8a8zHVYYMP
GXFPxpB81qrRoqJO/MjwTFImKg7pGuRJihpEvbRWMUZkV9QQo2Lg17cRWTfudLYb1p/QHXVRHFIi
FbcmEaHDkl4YNU3tGiFi8YLyToL/iDy37V96ARKy63x/BgkJoDGcdHp8iyiSaGFdeHdb/BA30EX1
p5lf4MZ+N62vUwntk9c4oWlEg5pkqmYZrq1JTBePp6eLdCGhoXZNfoFtIPqYDSsIx35KqZgWCVrI
HOuRbX6rhFhl3uvS9T7sHphEWE7FeBQ+KaKdRgg3TZHNhppq1RzZvqUenUmMNJ+IgndR20EoEqYW
vFR/cjOytEhjQF64CumpLQ9LSbBvBGg4362dYnTlDRy8lckWTQlai3i2UAlQXu8YEdwvhJTCVHP1
syjdkRS+SR5SQEP3Kp3NVzhKjYoRjtec1x3jbuhaAxh6h71ycHr2U9ay9g4D5vyq2flEUmdHX4YB
tX9N3u34WgpNv9FruRxMAaiAw+tg3Q+M+B7Al3B86Y0kuNK0zPy1VHl5Hgd/fsR7RzNUmRNvKWFY
fQaexSfM1x8yckacoeCllDY71iTpCoZWH6TFDR3+kf0kwKd6VRiIaWBySoc7XRe7ZOzTIlblcLem
g0102SLMnUUb6knHi3kubJbKpsqWn0rUxntibMri1cUOS6ejv8kC8ooAfeTd6+Q67V5q7LopRE42
e0mCQM11RpxUHIQmfT2kNXrVIzk7zRLInBjc8iKMphmo7A390q6tfB6LZlSssnkdE1BjR25vJywn
o3Yvyk7cOAuknzoz0t0wr+IgByIKLFHylGi9HK+RAFhvdG81NjEpnnTqu0vfdnI/jVT/tDO9P0Cw
BxI55sgP0pmmfUtCtRjq62kMvrQZJSiLU3J0M2eMtWU1roOZV8MqTLSJnXVqM8O/axjlnuTizGdX
8+D7uUkV24AceWgCL6Lf3J8JOp+utd4rL74b/IJbauzmZCFJ2F8+06UmqtkuORn4BW1FI6nplfXL
i5Zbyd7rjWwnyG3bgRbZYt3FEM39Yp6AHdKzacsGuFXgr3FmKSPG8+bB/mupZfW1f88rmwjPMUNm
0MPqZCODNeV7LX1gI6jI2HbMuXpQTpYTE8BmUzhbDki5zuVF87pYOoxv6LEaVBpttjdIV4HctN44
8M13LGj3g6WWW7SZ9IHn8iUYzDcrZbGG6b3LbWuN6ZR8Bk3vhkHKwEPKLI0HrdKZC2vt3jRKG/AN
eOq0eFh9wVHBdpwomPQ1JIv7Fp+eBZmvexVDV9y5Kbk+mgn6pBsP82rPHxphyZFpaW+biXGvr1TI
WxzoQcxs1MqfPuug6O7l1N0TlkTKJGQ/tnZjOwhmlXaLb2PjEpKL1TW6ebFn7dsm4/K6NVFb9qz/
Yc4YjEZPYL+N0pkI1lOXWQh16qvuH3P0/z+2/jdja2gyPkKZ//vY+vqTAPLP5vufJ9f/84f+V9Cc
QzKct/mZdaYiaNrRH8nfw/g//rvmBYynkZ5jycUIuYVK/u/BdfAf7IsIMgJ7U5z+c/CA5f0HEjhU
wS6AAw8Rl/X/Mrj+q/gp2JxdG9IGHwHq1r+KMRodjnydlfD6U8Nh+DPbzSVV6fJcGwSLpCnP+z9d
nrt/DMT/GxXzHSrGkWSBTd3xT2Nyvi+mH6ZUDvN6mol/tZWN+BRHbXWXo1KoNHVtBknryvzwr/+W
v4qY+Vu2UTwyAQdFz980XSMG07lzMnVcRiCd0lTdfdnSSMs9WzAKkJwjB5wZdldoD4P01PO//uud
4K/Cpk0Lid4Egodv8p3/qt6epoW83sUbj21F63ivwCvsK+bmxxl//4UNvD8r4HLDAXxfbYSC8eYQ
9iJH4DdgDn5sIWmwKSRkhNJCz8nrNiBp+qss9wuBYKBU24VIN6vSCP9TAqY1AOyBlF5IccsPgvjy
wSr8Ml6haB4zm6IuoedwxnjWvQHBXg4cFv/kNRns3G2HJIezi7ce9U4ZT6gtxE3P5O/JZAm7I2gm
OUt3EJ8+GyQZQcRp/mQD32huqvmlmprlMNByviQGpH2Asr7BWdJsLhnpmB+YmcW7ker8oFR5cBkI
HN4hJE0egtkjOG4ehN6euFT0AVIDjQe7jG1bBzOdt0OrNzA2hqpKwg8zfE+1GVORtcFNENANAH4K
FtLL+/u2mi1CvWjQRpyg6SO6AC1WS5EMR80SW0nen8vJ7O4JDE/OkCTUwaU3c+qgY+wMa5xfCr2e
X7pidR+5O+aO47y5a0ynQlWguq+llbwPHiK9XDbLM7ylljb8yp1hhKMfiW7lHZIkK1tjE1xcQ8uP
XUcdIsG6Pus9P0KPbnh14QpeEpXaJ1CzxtNUrYjrmDdcVNsGl7pGgxezK1DZ2DXQydAleBRyVkXm
kWCeLpvZ3LWdWT4IN6MEM1KOrGbbf9kJ/5qWcG2iFJx/ekTYgGbAnrovNfA6+9q4HNx8qk6tz81d
OEjHyBuIqB8suGQ7naSxk6CHh+CeM5Rna8zSjKR8SCHP7F36xjc23I6ICcj8u9QXClj40Fg+dJ1F
w2g/ctXNL7j01uugm/lVFqFoggNAaCi+cSA1cZOU28uudc6tluoUwwHfxbUL6mpaotEMBbMO56yZ
fxscrraIN/s2tbkTCcyTkN73EteaZdcxGQlc15L8c68KnEiBDCziUZFhDhE0SR5cPem+8Eyv143M
lmcT/dehgZobgyIr91rZjN964RpPOYnOcbYhSA2Nazuk3Mdi2i719ohSLM+/l55vv4LnTMOOQVxo
uy1ZbwbPfw9V4b1KveRcDeW71IbpnOV9fZv6P2Td6jM9/ho5z5DU5ikbnA8Y+d2bCWuRjj/PZkj/
Jj+YbPmxbVcfNslYv0fbEzd0YHkot0xulXGjXI7RTHptcStqy2a0IZ3baUmMpyYfxPtE0tMHrFWe
Vg+qOwFm7YcFAPGqIEbgUfmLT1p54QMab2T7mZKNDZ3GWmiO9EEZ//ly/tZ6GdpBe1CLaEaOpMV6
jblooKrRyoelHQ0f2QrXxxgN4OhVUUeu1PPj2JokYypEEwfg3v0XWnid21SX5KSRldC9GTl86kJf
PHpsptXdjC48cvMVz5BRuu9IURAa5MwL33NAomV6nK214dg5rhRn8GHkdE1wW+KcZWpN9gMocaDS
tlqeDbo+UetOBGIZjoJ2063unufQ0cMRL1kTtmpkaZqaG4bCZgjQNjjbWnk36oN23+rVg+ZMN3Yt
6j3IU+eesxBrp6esm95JHxMnualBc8Y61pRjaq7ZqTbLZ7QJVMsVttjJXn7lfj3t7Hn6LjOzPmlN
+rVMdnbKVg4bjTGJS1vPclc5lH/o+sdvA0zyLs2HKzV2yR5IlgFkvgxiY+mJ8/CcFO99mt/Yq71c
a4GYl4iowrNb+AyWBTlxVdesoQiS7mQTMRDDxLQjMKBOWOclVpq6qn5SsY4+lrHGO0z0uKLAbh6W
xst3Zq0FVwWhE+TeFRLQKi8spHLjKl/Aq02Bn55W3GCRacz6SW80WpEItyKGif6ulRpdbMvntaSB
TqsGvo6pocyQTh4cp9R4pJ0Y7PEEDBejCaxqx0xu/BqElAR+oqYGuLNyD9HL0klGTOHtXUN+NMTe
XKbBrKLG1CfQQwHtuyqgk+AkbhcvyfBltXI6pE7KnscG7u8BIHO+N+ERMYXsHnAVG0wYymEPbCRT
eEcZqgW++vCdGS4RmpurhjMvTfKyfOd02nLKUe5yCPKZUYLnCj8OHB8owmxbVIgWFkaDLEF7cizv
hD3G1OOFRQQFRSnMIRS8V9ekPoorSdjdrjV184TVf4itLOOtGtAKlV3YIGhjwsvAgvaoel6lVdDW
AA+Ld/Ioq5hZK/KQ3l0/RaU7mETq9UkUooUiPwRH9FDBqaaZdpeXHEzmZOrOZS04UZoVkFKXvmYl
acAPtmXfe8wFKA42s3zaA/DWhb/vNKYdGtk3IY1ZWsCBVbx5bsqcTl/k3k62SMhg1vYd4RuoT+r7
ytDYy+kdnfLcUlYI8CdOtZRWhJ8aB+JfjZ1r0RL2Z5XsApnY1y2GlTwspfZQj8q/Mbp1OS8+QXWh
7QTEc3RuX/+20+6G4a93CRS4NhRgkhZpBe6ExmlWXothNU4Ck2AX5aSlXVVrYr1PhYfMy3MkVClT
VsNVtqQkvRZGof8WAHA5rnqNq2Kddvpp7ZDM0RPuD5NROe+ymvIc/0JeXGz68l+1Vbj6tTHYM2Ig
ozFS5x2ErQ7os0SypbcN8ARNNeXey5z5V1sYbTRWcqsLBI2SLf4IxlzT7vy5zq80tBwk6y0YN3n8
6uwE9q2/BN3Q2oCh8LuEsnVyuNp+MkTENTu3i5nkR8L6xC+6JBo5c4LgVe6NHv4pkYrCYh8CB0DK
ztBcAjNxWJzF+O3niRRY/BB47PVyYMMBWrX8IP+mQbRoyYPALMc7UFImeIkukjh1JgqiLK+jLhPO
7UpqwoPWCsHXzS2EKWVeQsZG28jMjxN8bLtK/KJ1jikzgxEAq57dGZpXd/5H8dXlJpHRxjJ8C3Kn
/Nh0SDENaS4glFHLYu4oQ91HVXaUZVvBSB7DbJdxkZn07j23uVQEFhxtfZBx3UoW475Ii7AWJoj4
zBm2AXfdag9NGkwvuWmlt0jySk74rrhJ1z+fIujeLG1L40i6bluU13r5GYm8CvPAozxheGLcsQw2
35ZwEW9rKUTfgTLx7HKoZ2rT83G2qIRDZmjTC/0C7p3RaX4T6XW/HNLaXa70GXEGeZgyTjeMcUux
9Q4eqY6GZSt/0de+eyODaXPgK+BHgBdSq+XHX0R+UGuCiqfIg9DIJUEsCGqYHbXCqmCdBt2/Mekb
/6czhOECU6I3DAzwr54Exshlm6baeEw1szsnOI+2cthroq7oeoJktvLe6vx45sZ8DEsP61w2XOwJ
1e6/OdAYf7VebeeZ7ZNYHlg2728Q26m12lqAsznaOZV/BDnTufXc0dylI5Epi01BmAVcWTr36s5L
oYUVgwMff2w/0qThwWys7jxYRGQ3UnRv02Tbt3NuqmdJxf1vDAZ/s9dsH3ZDiGJVByryN/gtcu/S
mzVrYGhq6USmNu7jInjR6Ppnt9rEU8dWxANmzDzxZNwAy2OfOpeNQlIoqJs9MmSu//WR8I+N6L8e
fC0HcTi2RCyK9t8Ovim0a3QBYGrr2kJdiWJwQzlP3WWVjJB7BFUxS/O6W/BHMMeZqKAKgswROm6v
KaCSh0La3RkSIMl3idN+Iw/x7n03hdE9kh+WaHQO6as7/w4qggXob2d2D3IJzQsO1dbmef6vjg1n
0iBR0RY/Kpjl0YKSsth1dbDs20WxOuUAxYLM8n5mc5mPOSLqvWaYn34hXomUsfBIUy5ppKvHk6jb
67k37Xf6VM01Wa3lFUoAkr5BFCkIqMzjr4he8E+Ja5SxbudEEyle6Jql5JgGZITpRgbrXNXUq1Ud
XCggV8TE1nIFdkGi7QE71m4rjEnm2sOc9u4jOrvlp/ZTHQ5yY9taiACMI43tUvfKdpOgsIBlCepy
mnIox+205H9a7e0J6YlRAs2+1eqqWbv7BtwYa0qwle3ESr0FNW4gW8/dR9sqxc5UibgpLcO/FFNH
DWrQckgRZ72kK1LnECZt9dFbU+mex2r1ZkJ4UXW8ypymtKaGUe2ctMx0JuhWwuDIsoqJpA0HQ8pg
x3yhxnxhzm+EQ0cP+eQx8E5PJSVNzLCK/5BQ0KMLGfAYRkkOpwj5FxX3FcbcAei9pQS7MTV9r2dF
ExNYzDdOm6DdITjjRAKZmadtG7triEFR0qU6MF4OIgwwhledxIzIbAwnGhyNUJc6EKCmeg5ufmaL
X0sxlfs+JxYX+QnvUyl5IteRA0XWuNML4sEPr+f8uCpDvPuysvK4X/KZQyXXLtgI/Od13axTSLQf
iCOwTgYbxz3y1PyQgCFqIt8Zq9Po+O0nyb3tp70Y1IZmZTJGVtxPFMyIGGcu/dLpZI5IDv1u1Qyv
TCSHV0UIw0lXrEbjdrZrsqBCVDXOMrLXSs0h5Nppjyi6PhEgxKml8ayQ2sm7r61+etGNydyZjdl+
OkOfH+DGLlfC4PQc983KDjC2xvBqFjSUGO+Lm9HLcWckNqvJmDT4CP2Rk1Fi28hvWmflHRn0iShG
ZfCHo752XwiAuSr1WoVEaiFPyu31iP27O3eI4FdKIrYcFWxbaIa1Yu8sHg2g2uzeIHj5F0PSZiHj
LrikhujP+eI1FzflwmGVXQ70jp2o9Zv5BQcvx3u55Ad/6wBhsBU3NS3zo5dzTMZLu/74vKXrLvdX
8V669d2sPPFrnEaO27qT3hqNTQqLzDBW2/zSRtsK5+1TKzugieXDPekRQ273wJLVydheVbWt70xW
ZSxolnw4nSIps68LUiiQy+2mOaczsh1ec6VzgEf1090jo+HOYNrgsd32YubcDWDx1FyuSmAoTOt6
SV/HIlmBxirfrvKWqzUll0zNdNf+PIamogXD493pRzVpy7Wd0vGwhqW7/9PxaSweHxCqVeQSfoSP
g1MweUf5sbIpqCrsuZcpceEKbO0BLdW4DNDEvIiGI5d+a+StOeFvJRPzSGbZT++vy/XK69ZEakkp
RuSWOumndK90ocoHJPOqDimAA84plGRTS8pXNyEEyTDZME+QenVShOGF2M1NmjgoOMj+krTgEhfh
XlrqTiQmDBlBwSNI/pohdw06cOaANcmJJclvFDx6T+MLLzBWRTqC5E51b8yxaZQ5o+y+INybu0Ef
l+eGxJYwMfvqpG3NFYuYHlALrZmc/3RqkCHrzOhIIYyaFTUu0Ts0e7qVJc4y+Ov/9G/+bJKqpHfb
tGTDo0X6ret/gqg9jdtX1RRL3QAX5B+PZk7rUti0hhokyA+6UTUX0SK57/BoXfxx6N5aButHY0jp
qUGdai4SEuLtbHPSilJ9ZHHXzOEb1Gr7oVKKnV7vgov0WGdbmXEJM6frUaxZ3JAS7TqY15pWDgHo
x7Hgnd6e567flmF4m8NVNVR0JIPco+Yte36cTXS5yqFAPGVb15u6ZNsFOKB9GD6PhL1OJI13SfuZ
GUl6602CtlG/PT9k7hCiQx+ycvk6ydb9+lPe+gEdUkKKyodaznSRbLZJF+3o05+9gaFXf578NLv1
WPLpO9FEnTXHvvVSzWGrYLp+6QLKEBRi5pPEeRAFNfF8bksljEUCUahbGE/CJVYrn7iRAQ3i01Lp
zYV41ObimLw49XYPMsrD9wFWj9j3jCzjWqJfJRFgflkkZTLTSP+it5X5pNUE1yesY2/t4It3yI/J
mf6FG/1pCc4jTUufZLJz2mQyRppdopVHwhdxzCn3qa94QlpFcTJy2Kl5sYlDseiCtvjIokWf24/K
1GhQS3rGVp5wVBgpnC1Y/bFJc3nHZs9D+GeZVR5Xg87RcoUKMX3lVI/2YTHr7TyBPgt/kKXuepo2
z8KjatdWSctiHmYups7yls28R2VgsWu5s+CMZ/GsaXryoCT9MrNSdY5GxenOUlQ0EbelkhEdCpDS
wrrgE3xToXCj60UspdUF7A+MwulOowkmEW30lmuIg8aT1XnTb69J1GHko4cEvfPi5gGHEIFq8Bcp
Z5QcHdnsp6LhJcOolN3iCPiYZ4ertnqadUJ0zKsyl1yDsdI5Dc2ye6MqKTAEqYUgJkJuAuqW6T/Z
O6/luJGuy77KvAA6kPCImJgLoHyRRbJEUuYGQcrAm0x4PP2/oO6eaVEd0nwTc/nftaIlFgsm8+Q5
e69tp5eRLEVUF5Jyoq7RPfrzMG+Gnhs+e3gPcoOW+vc/fn8x5zJji9FErz7bI3sq/hXrWC3ddE+g
6rwrEyLTa2QUWzOlqozdVR2MRTa+sxoXa9Zip8tt4yycyEZ3JtsYT4G11M42aTnAfm8Uu23zySKc
9TquVcA8SY5kzIF7zGAD3xifTpERieJZHxcVJ5tlncR0NFS2ve3yYXndeye8Ln/hef57VPm7USVY
NaZ7vxhVpp9Bub1UP4wq//xHf40qPeMPhmU+Dy95OswXHTyuf40qff0Pi9mLDw7axq2PPv9/zyot
7w9QZwy7HA4HzKZW5NnfIeniD7JadeZ9KzwHe739n8wq34IDDZhqpmnRS8DLjWvmrUldThoN1KJl
2s9G0kk8ImU6HVAssWwlegVhpk5mkryyXGjjUzqBe+XwkDRsin5jvxCYWxmCzh4wREKWM2eBtAxB
2MrOsSE14n6jKqfRX7XM5f5xpe9/nnq+GbMauIwtJoHgLDwDW+7b39xr+7GAXKLOFNXTVSSoo+yR
TWkeXJ0Xe46K39AcTO+NH5mPBPoM3BLtPpINrtmPhzYtLYgd7esYP6F/U3cueYYFchFnD4oslgyV
pCYPQun0i0bpyynsrcG1EMD1Q7SzYxLgjpHLPDJYBlDVxOBG/bI3OoJIvSqlp19X/XQPQVM8Fobo
lr0VVfU5a1eEdpxWtKpEHiknkEqWS2gTD8EeMVZca80Zpmux0LgwxGK/dFVTt0EmPT7KT6Ih3io3
Qvk42kTYBPgIWi90uCMyLLu273dAbebbGS/Jo2JsR8yZWdgvymTGM1uaD7+7a8RF4QwjGDVO53hL
8Yw9V6y/uZ5YyEtlEhuPgvJwCVK35buRfyY/agnpx7Ez8mtMhINPBGsbzUdjGAnscmpDJndTUvIb
+bNtHhHaJNOTYsQM0wpzImValogWbgMcwgu0M1fbOe7sNB8MNuPk1CmkxW7cFqhXDbKnrgg32HDN
wpjeN56YtE+m0XHl0haqPU3keqqPqmHcipSG3Bwy0jhRBwWCXvqCPdnwW9KCGZhOi+QQp+FyTtbD
DzaDmoxUen30wFNY9ZX9ko1x9Iy13H8eesU/p6Yk6lACc00cxo+hjiIeBeZscRccq+vaDwlTxuaA
e3z1fgCi6NEZmlyWVCvYpyabbsO7eam5rcOaJ3GGL1Mkp2W9JTi7Tfp0ac79Ixju7EsN+0dadBp+
PoDyt0lMSKfm6TTtCX6YDmuHzePYlApAtsjMqKIYD2G+c9zR3aADKrbMxuINClWx9oan+ZGuU3fR
bJ/49zLDhsNe1TPcyjr7dp5j51kbXHEZh6a4J382fjHQlx1qrUDklSLkfanifHjfmHo2ceDjkU1G
OlbDOHRemGRgScOSfPP5ZEwO9krSqPxnDcRc92CkmH839uDy2BARx+UdsQGoO8yJNsASO8Z7j9Na
moL8SstLMIlmPJHG5xHzjhHgP7JGrK9z33zkP8vsWzON0zUtdQpQB8hHWMc8Iy31T4/G1RePzPm5
PQXSeSfQopF7y6EaSfLi4mHnyvByuYSnL/u8qcdo1+oI6D+0kT1dkUbwImiLywVOMXc5+5w64mwz
zcLVMLXqEA8ZZ+YsMqZ78lzkoU+WeboxiWKPSVHuV+HzlGcLUq9W87dINbguLom1ERGEqj5XSW6o
x3xZNO1Z691F3nSG0tT9PDEn2BWzyfK7oBT0n1JLL/NrNGQ0j2jZyzAaTPO4DGBSgmUuuZaKOXIa
TvpI2e/7MReioVt7iLCBTTuLVYUQU4nUI/z+IOeTxo0jBJr32BnWl6JDgb8EE2JZSjCrRtrea0zB
PeElzoep8HrjLgNaIDmMibz+7JqjuCQOjiOmQyWfid46m0gajlX2SQlFQyYgcrf7YkZel79XrBAC
xWW02OquLqvK8YIp1iJ/6xbkEm+NHDBTQOcsO7XS5Z53hRKXrEN58N7D8ZV/td3KMGRgzdiRtyV2
AOOuZP9ZJFUdPZVjVBmrhbKuHV0/Joa5qACS/7La42KdsfpCfZ/G3qWC3fLBHnqcrYt45+KPHENR
1v0TwghtSxcz2fBgtKGJs/hoFj4yxDWFMCjTYQyEKWZ7k7ilfdDa0VlhjJnU0vdxYvXtzmpsp8po
ZM9RxSJTHxucE8+tjS3QLPVPWjWkQYdbGlpDRQRwMk7eQeQEMRZt5H6dYlK/KqGqO9LubnrUs/M2
L9T0QH5U/AmLYbUt2aQ2TF7Mqyej6pOwknJnVHocgSUvSXrrXHXvx0Quu6gmzVVLX9ymTVw8GVnr
YsJvu92iobPUhgnKJRnF26Eckd8XeD9tBrHbnpP8A8t68ynz++TdYBX3o6tP2V5JsijlTGSgntXV
HmsIcIfWKZ5ACLfxTnUVQxg2sE2Ry+VUaH6+Q9ODwUSO6DwL12XZG8z6kU2n+VDZOL022dJWOy/V
6/cJyiUuLZGBgefYGG0c/KSXxmGYFqdDSWKu237DAoV8mH73wVgJ0yMdqwvxva61SXS7IvR0phzY
tMoYzrJFsu0VciZHpjDro5tMxi62xUMW1c1eBw60IQKx+cCBtRnZpQbnWKEFGLZz6fYXCV7jnd8k
zl5rl5w8SthhBJosHmQix7loSSfPLNjzASTffBw14YPXysft3CrifGkvhrKfM/oRrfM4pMPyRdeL
DAugv+CxU/7vEviQ0TX/6IdTn7gMNkxXsBghnn7Lm5J1aXpZwXFy6hp1wBwFf3g02YQsjcM9g776
HPGW/4Zz9EZ+9v1TV+4QUjcy+SB//1gVWdGSuMlo+yfJEe0jChAWhqYzqDF+XfAh3fvp2zEwgdNO
tWfob5NFhgSBQuvH0Qlj1bqm6oo1e+3y2VPEgvGff5ir6wxmKJCRDL7pz+Oba7WYIvDkFaO/rddu
TMvpPcRg629//VE/F7JIBWkUUovrELveRonI2HcbbdIJAXVmcanWU76NRp8ecVef25Ub9x9/nuAc
gqcW4STSuDekNAG0pa6KEhPglETPf25BFXF/KW6UlmqkTYk2+83lfDPr4hnhy8GDW/WD3Ly3xfpc
xlaHR9Y60UOjuiJmj+KHBZUdGAcMe6CFQM4MNdymUYANk+3j11/654fUs8mlA3MITNGw3yLw6sqS
+lQwJcDqtgaq0SiYxPi7BIl//RRoXz6RBasa881TU0TGWEVp65xiWlGHOaX543q/pev926dwoPQg
GvjoXN++5k5nGnBc+C4Mzb2Nk9Ixo6H3//CY2JD1UZRy2lnlpT++1rksJe0VSJAG5JM9TDYeimFG
2Lmdo05cumYalt8c6X5ev1jTWcP4WjCx+dgfP7JK0cePhWOdtDpyPghaeadFHyhFehiu24oOKq6j
duER+fXD8fPKAjrNx8DKt4Wh9varksiBF7Ih7x5TqQ87hHWycwYPKTs9619/1L98RR4OaHDU4GAK
3y6WLkolPqo06LetHZ5S1ICFOmRvFg9Mvp7gpvWp+fWH/tv3g5rqQcy2cWW9pZYOTAHMxHfEqXAk
mamlZR4L3Uv2HHR++6avrYk3y7RPd8KG/O367prt+eNNrBNPeTrryWlRLS26TJQ2HG5sW9dmWNSl
RiBZIf+gTJ5G6rqRWqu9DBJFzM5iKMfhorZfGEy0X+CRmlSdC+aTey93mt8FSPzbb0rrY406BQYt
3rJmq9QeU2QgPOGlyQelEU3dbNLYL8n+4FHLfMr6X98J8fO7u4Z/UFcS6IgA4W1KT1zQL4nY406a
p1HrTp7J+QFDNWoVJdgykyZan/csFRcJMugjjc1F4H7xp6tsDbkSePpF7qiS6Pwxr0s2v/4F/+2a
sFJ+j2vk3r0ld+oSDfLg8daXi0fRrdvZJxFr5on8Jxwfo9R/18b56dl0TH99G2jl8IgitvvxcZFp
uxb983IarMh6aZmJZsEsKx7TqeE0/utv928fRt/I1GnQsNS8fTYB3PhEFvjzaQJLfw9gzb9htssp
x9YbTkm//rCfbjXfzIMqJnTcBixnb+oi3HmiaSN9PjmRzcEyTjueLF5ETom//iDjjZjA8ByWy7V4
wBfJlv62MipwzUxO445UECpp73XOcH2oeW0H2RxAdHtu8OCqrRUzFgLlUBIh3LimCmSxboO1nK5J
mtMn0EYOS2ErGFUurlIHXXNoZdH1Mnc6+V8cz2XO4Xg04vm+q5Culf/pQvw9HYd8AvY1eBJvS6G0
Ql3rlm17MhaU6SMIojOz0XQf6yDwfn3RfnrQ+SieAYsISFp6P8VmIKoxumFiYKRADzKEyfj+hEr4
W6Kn6rNVTb/tH6671z+qc0IzWQ8NXn18KTbGlfV5+QfNsFpKU0hlWydHTtZXglKGE842//l7Q8Rx
Cc3dSGzDT/U0Gb/ZAIy3j4jFJ0MgdUw+2UDK+T1P4R8fbhVRl1okBZwEGuJyQfaHzRSrBKoj08BF
EHmvyENyazPUrWgvflzzBpoqTiGRzUyKSW6fr3pf0kVc8rVfI0np5GCBC5EItXXuokqoG+gHRXrv
gsGo+ElYRA++Fufw/XLPrB/srF2ewd6y3WlsBvu5U6I54WzDvcq8arq3x4nWGCAX+n45jaMoSOUA
rxAKh5Hf2rqW42QXefkw0m24KKfT9pOVOvdkq2nLvnYBP9HFRtmruwhOb2hL61XYunbvw0BTzQ3A
K3S5bkFExaaGUMwBeklPKCVEyBjV7hE5iESid+4lybj0vjH41y/mklU17wxxfwtCElGIL9hnc5ri
GqqK0J+atRmKvDK5H+aJ/3Y1udRHp6ZFuUcWDqWc3CdORZVc+L+LdP8qPoc8ovPigykDA9nwriVV
YWM1qVoktbmIFQd3THx+fiQ7dLo24AWTeyIYivomj+XQPbRmyw0xMN2qbS3KJr/Wi85+ofpOyB1Q
zekKf8O7iR1nZWQ2ov0ytTrfAiGtvXw1naq3bpUUaytqLLjNCAb4h3x1+8VG+La8a4Br+NvcyKyb
YZWK0tFA0UvyYJdPOwdM1goGmelcAUejEe6Vs2NuBzPiJ/ZOEolXNLvVUU5Zr72b6pSPlvnCruXr
lUULJynM1rirxsHuriLVknaT87gk95xX0T2I2UXAqWmM2YZBtW6+YRCqhUtTITxwDJZwe0Gfcaqq
gYOE4Y6pi6cvEuMxQSoQsa+KIb3UqqCn5TV9u+yngjNsYMAAV3dxr0/qUVS2KlBv2DxgwJkd46Kl
ir3hex1Az36lZcYOrYbEqembIelDGEWC9kSy9DLX0ze/A+KIyGm6/7MFZxc9v4yZYPqxMsN+SaMk
ibZt347N4c/XyjFYW/T1nRldHEUvFUFBiuY8AYFiEkl6oNtLb97oLJZx5dg8RdJbZ7pJYXNdjXbt
mZtZ27/OKRaa3ZTSh/9zNEOk7ktkm2shEVvUdl7tWi+lyNZOrKI9HzSEBR0QJNGB/779uQ5civuE
3pV7Y+PdXoJcT6dshxJSb89QOXlNy0Zj0lDMFhfWws5m7jLfiNMH0EH8IkKnd7JrMFtfq0XI6VM/
uaaGtNq18/zq1aSC3dpTgQUqyyor7DEzzV89jUnGNvOkYT3MoqELnMzUxqTkCkz27MeMAXB7J7Qr
eFYspjkwTBhuu+8pzHPS2nFXIxIFMjI06NSjaCnpzWuFnZ0K1dKtnwuakqgJqsWjJZFZ0anU9YlW
Gx3yzqNBtvRDNv654//3nPS3c1Lemn9svz+RiG/TqvqKN/nlx0Hp93/196AU46a3amEZh5qCIoYN
++9BqfuHQQ8GV+X3Wej3GepfNGLL/wPHo4n6k54QRzeXTffvQamJE9QnAo9THZpVfvJ/NCgVhvnj
/k1sOIdgMg85MKz5D+JNpWoiNCpJX9HPla7ViexRbDnaBsVZhMNGTM02t0xG77M5NGo3afSVtk7T
mV+nqUBbVi5pxZwJJAIiBMuHZGBmy/tpKSzrGV82CoCxFa9oC+OnckIVlcaO/X5A4HaLLaW7X6Ce
R7u0zkjzqklOvo1H/mc4OJPf7LUsISkT3/zZzVCLlJP9UCgAHrjnI+TZrZxwETlGdzNkmFiezDzq
3Zt2kQu6yMIZe1RUpdl/yb4Pb412YjZW6wHa490yIz1f8nbemEo3w8Q1+48EnI3Mmnrcjre5maLz
kYqAol3OvX2Hq6l0QhPCL7C1IkqfRDLLIGb+tYQKAppzxJ2LBg1h7TvH6o1j68I0MabsS0Fdvk3d
dHVrSgg9A239fWakj+CI8nsnY4J54K+YtzgHohJzGkKYDuAwxm3LNred0F6m3IJvoWfliObQZaPA
QLOVHP2ncEAVsqFRKe3twjHzKvTCvh185lGi611x7H1fcupf/Oh5KT33XePa0aPqZsM7qqgztU3W
NnaBxMliZXZVlH0Y0GiQG2W4IZwKl2vQDIGEfXhy/Lo4A8JgEN6XYFqpbIDW4rUaz13fxV6oxU2y
dVNnucoqtlJ9H8VMZ3KBW6dTdItgvxIRMC7VhubRkIRWJLOdN0fRwapL40MDxRPeRKstj37hFlbQ
xaObHixN94rnVJEc9oQtDfs0LAKUXtp2xAnUtntmI7PeHpFiQXAss8JOxUvcIiThzoGhtckh2pat
FRoI6y6LHY3bSY+qreNX4kjv+uolkbPFk1KEeV6PWZjauFCsWoIIdHzAHT2q72ANG0+D1gYeiQ1l
wNHhkZGquY85jLfSNo5xr27t2QOqAZYECNjFkgvsJRvg8VRGJzevdhWV6RPUi4cJy3ag+JhdDJgv
KIf5o9DHZccIIdpFw/yObnp7lKibt7gdshtZavqxsa1810XSgPvHep9Tzm5bjSie0prSk0UraTd6
NT6UYl6OuuTVNGA8P/mz8anqPFxgIgZMkwArgucw7OrK7boThvLsSFX2qqgmTiq14rNkMgEBpiSn
HjU147OwtZp+Zy1gVRgwbtJSq8JYar4GrytLwhhKmI34BzkwxiqmD8Q7QT3wLYUtB888gu9+jm8q
G9AkLdhmj8rzXQfWMFgJMwFjhii0VCbu+e2zc2bPmmLw2DVHBB79V1RX88ZLTC4OL9tBQlbIXTbI
KgZ1WUt5rEb7nTSLK5Skm0VE1KW9js91eUydbl/rrX9y4/Ha+si4gFhvcDhtYxw6Kibv3Rsgv0m5
9+bpNsMqh+q6n3aqKTqIFgvZDZH17JiM7ccKtrMoi6+FhWzSAKu2od3Tv0s14nlguoR+h4wMQT2L
YOrdWk2pgqycmCR5vggMj2pAx4S4LSdVMRwdRp6thrQQ7oezp+4BzwZU4+Cp4vPigm6hyPdPEJDJ
sFdMzMhszwCSdBkSKXIQeCvEQ5zIhyFrIWnwpZa6ukyelb0U62qW95ELvzFrNXDdhnVNDWiSddMl
ITeMkoaQoY+uTD7oWks5Y0zfkg6mUgwvBo+XLALk4PCrGVyCmU/Nbcuy/tCZI8rSxfGPeeZeI0c9
MAaHvMS+AklSG92whSPznnUFEtLgRoDhzS67ZEY/hBLa817nRu30WvZMtOzkasLau1WTjrpB6zZW
Vn5EzgwO1u/v5qncVRiigylrXGKs22sLxY4rtFod9GyHLcrk16utFzjGSOgTdgcZhVMuyGXPuscC
xPfOKJfoHQi82+Y7Tk502ROylicbY0BQaMNLu/gfnBhvHr5YnuO+wZ8MSjExxh3yxyPotr1vZBFX
Ed6zIWIJIlJ9rmwAVrZa2oMOGK0hlZoHOGeSUSbFcLblqF/ADl57v7kByPzs5AaKbIwaOulNASvt
1tH8T9AQGb1aNuQ21tJG8+691ty3aTZdQfBBl2wG4idZRr1PeRSLD4XtORtlurxqmsWJ1R1uXbCb
g8xPnI67nT1I46ywgAZyaFLG5n6dhPlcePti6pdjUneHrslOQxrle5SDwLR8rWFUqe3YzOD3Rb4b
eCOy7KC2euuzpXG/EPhq3mVedOshKVdxq6vkLe45SGfjUG9xHievxGNb4Wj0N1Mq2RPG4klYw6HC
/+jDHN+Yme9vDdW9G+iDytQtPw9TdfC9+UPm5sV24PsgHKjzkKyd9DzMyPhVKXYWHhYjRFa7XCak
xvgSItlsek5hZzu1492smXPQ9rH5Mar75kr3KK8CjeFss/VyVqahNKv7WBtaXI8K+TlqYahXBKXN
tZ1thBDNDtpdf2OgE0flYXB46XVsZKb2BJVn3Z4xn9SOD1/ZvoywQZ8Ra1R3etwM08aaCzIMiFjJ
+muVad7Rb3MwaYP5ZE1680rOoQYjsUQbsbPdEbmtWQiCLyFAo+RnnzW2Q+d/LrXhXiRuSsjB2F1b
u7ofKw0CZq49lHPS3+WEqYDXVbt+cuoTluX3XkuU1AQpydAQv9C4HDYG/pJPLK9gZ8QcvZCioLbo
oNTRnDRjm9VDsneQpgae1+TglyGApe3w0Y/JU6t0T7uNUSs9N5jEAwKhvG8OWcCbnjF+YCdm8QJ/
dH7njiDs8977aOZ2E8IbcJ+R0KYbLXL00HCT7BGxPUEOI81T3yXgxjSnegMsnJeIG5YFWEUR+jL/
5r3m14s5wWzL7Euj8tdZ14BB+dXw3mwHkMt9ckHUCsx4Jce7WSMwi6Tko3IoVlbQ6Ko4ww6F64Yd
jBqhim+FURy6PAJ3Z7sIRXu/viKOkFhwvKR/wJftHRbXke+1xT/U3Tw9Di2RQcJP/TT08YDeQCX4
InPvM6tzsZNIFjec4fongGpnKPr+vvHVvLEReW0j5vS3ePmcTQfyPExsg/YLAC0DpQVBlUSgy5tM
tEsAaHO+Ka3RP4wwxXFcys9FXIqwn4oUP2IDd44FskUw1puFFzjdmBR7q4rRVZRWzubVQkCUjC7P
OBTsXUEt+KyPypxxZRQeogZrNt+ViSleaag4r1Za4TteupjU5kSi4C0oGHquuUHCO1on7JBWOZzc
ftEQfoMqMo27iIOKyXtbgaomqaPYlFQeYQKChICFMhL0Jc8KjcSONIf4nQ8KXYlbCq2wxBai/OXo
GOMXxljOvhXylSaKDEpmZtse9TcClRoa9GT7ARvlnjt3sjOrC/BSN5uihjg2Wf2nobO60FiaPqhg
mYAtrKNARZI9MK/hj1TIt6MGyKInioOJ2CBICDE4Vfq4jZR5yZLMRCrkqH3RON4ZGihSwo6ZU+76
SM2SXTFIdSVpydrr4rUvEoomNBFbCHNPdJ4I85DGBpyfucErQYaqDUZ+yCIGuHO1dSXJZhXPXolj
N2C4JsJaq5owtYYNGiPJkoLYGxElAFOJZxyg5qfR724civwdfGUtwOv0NNV4gl3dRx2UlufRgVkG
pA8h3UR5iL4Nc2bsNuyLRX2sa+vqIzDZ40v9XFT9E8oaoBfO8gB4WadktlFUo4XEHNxtGmsGaNfY
CvzWNCDR14xnBm9t0BVl+TR1LU0UNPnYSjTAqQKypVmjD0kYqgZGVtNdK5enUjaootBqhWkdpV9y
JTZicpeHBQHndiqcYNa/wyC96MkVxY1MeuuioO+Fvay+UQAjl0/arciWOkw04I2TNSB3bBOC0Pry
SVnZivDr4520Kn9rkR5J4e3ZwaxlxS0gjjURMy93sI7kBTbxK3hqcj3zydknYz49yBk5pN86IpwL
l8pHNP4diL9LNc39xdDrsIR5Fi4twOrE0ueLAbFBE2AqF6c2MekPDOF9d7xh8vul5syBc/2j4S0v
cUMOhGgBNndsxUaWo65ZjpGXE/miafsi+aZB+wuE0+o3os2ag8zVvUxN4ABkH/iJ9EIEDPquaTji
Iqgz93Bg9kZtCzpW2RmLKZtopp/03HtCs04YWbq8TG7/Oerj17rOeX5q86Hvbt06eqqHpUO0X8Wf
NA3TXI8bA1vAEsamewND74PX1Bvl+zV5NZBnQWEARMFsQWSPLm4sq3nIRio0rc30sOsXrOpQ4vRL
HhHkgnvwHp/24AV5OS1sCxmAe4PdQCI/aJLd7JGcrniCP80q+Wpi0A/MiGCAxFzJk6MFfQF3TPmx
qIk9II5MlMS+G5Cdp9osKPJq5W5g3hATgbTyMEAtJArcyfdZSiBD2BgYBuG4Mfg1RoFUjwYoB51G
Po29V9DsTIYjlXV+9N2k2lt+BcRyBsw96r2zU1X/OCuc+LL273yvz+6rVBPf7LTtz0uSOifwEuoA
/Sw/9QANdvZoqUcLmtvGU8YL5/jsNq8sDvmxfkc40YDLo45vTLp2hDkY9i1tY7gD5BjtzRovakaa
wG6AXrPrmGxsFMbKyKzQfVWmtYnRDgalZGaXtl28ob9BUoypA5npkRg3mbmFqxjdOUiFiUGDx1nS
ii8NF+FuwRWjsL2tetI+VTYfyUFGujgOFyR4lBZtghg19z/BpUo30nPRfpYJwtzGriiF1LIZc358
64+0FDloOTCGDU7+uxUyTncATB4ayx0JR5jdqEDcskKtXZTDbo1R27Kiz9x6u9oWGFEz4o05UHnX
PtOsPcdhui7mlH0ccn/F/Ft6fst2zU40cmK4zK1/JuXRCxrynTZG5BK7k5ehRts7qIUhz+7c6ngd
i/TQ5tbK0G4yondb/dzlRKO0tflNLqBYkGIF6/mC5JSLYHXfTrgl7zPFbaxzzHx+DkapKAhJQFkW
OHXabXI03efRyu5TY42bqMvb2HGfa89v99TYklxUHv92mnaV0PfxSM+j6GzOM2QWrPQCfhTiTcSP
3delblATdrczPfxAzRFdbhNdMHBNZhpVWOJcCkYQ7/SqadmYbYi+mFWZgKkDaYpowvPGpnCZTyNv
ativRAO971gjbaFgrwyvg5u9Ygk/epa8xyU6HdN2NjYcI88s0c9NNFTAQaYtxy2eZDr9YTe0Y8Db
oJPt1Rt7bxpppRAuUNL3RbktrnOmHb2s3y4D0GTABRUBQMlSvZcWFOVgHEdvZ9BnZu28GnNMCkQ8
dNvcGTl9eWMYK46EnaYTVYcZjq7ARkTpeEqABAS2Vb1WXe0/ZLHGjfTsvRxlskF1uDyhqrh3Fx+M
TyMM7I76rmvJnbcgoxOvWOMNd/BKghsjdKuMkq+ekJd2Mc6557yYwqAz/tIJYqY675sa8FzpHrTX
lbkatqW/keCHRdZkRFYM35qOZPICRjnhPMlWru3/ttHC3KghLi+AGN0l84GZVvQDEgE2klWLQNHs
Hkhqjqm4V86E1Ndy7/CKGSeNur5BWkuW2DhwMB/krPhL7OSI3kFH6I3cVu20shE7aMzSOTdAbHBY
hU42Mb8Bdt7v6OSgwil6G0SkgA8JzUL2N0yV1d6CN+OTB2OpY1pIhiCsagDkW6GI+bATmaDrpSrv
HjXLKdtd6aH43CktByVsMmarzw7nhJnlw+jTXWb5QmI85hrZUUPfAYepftNjg3lt88nNO1BofkvX
4s+R8//vnv3+a315Kb+2/3P9wZ8pLljnku5//fjH9s8/x1/rtQP+wx+2VZd280P/Vc3Xr21f8E/5
QX/9zf/b//k/vn7/Kb/txjNA/3U3vqVHrtIfm/Hf/9H/acbrPuov1JZ021FR/N2Jt/8AVIEtabUd
/Q1WtPQ/HM6DztobX7GK64f/1YM3nT/QaRq6y1/QgWuSjP33977/czTOJfvzOvz1539yDoGdv23B
I95bRUxU5Agz7bf6OiWcTPYyxhlh61SZRQGupAssRPe8gI41fNTj0sXIYNfXtJmry9o1D6SHIYBk
mz7bCpegu6zLl3mrjCm/S7wuywNHQ6ntu2o/+al56qqeQKohhRJle+hzgAL5FpsABpTdnNjJeSjG
+kaPV9Q+jNGbJlH5vVub3r7U/WS/BoPtrbygdo9LDR4FaIL9kibqyHjAue3bdald2kRDVc78G8M0
OIG5MJz3aW/UBL+URhZOaOdDE6TKPtPW8gG805WEcWvEMDJOx15/zQkffKE/4N0uuRmZAX3WjiqS
8fLITGCXR5NzNxINyGDa8Uk+X2EMRw7A1iFXhvZ5rJX85japf2dmlXeso1J9jScjklj4G3GfJk2/
Wk3V1Wqt8ZTlrs4kOs9m8IiZ8TXTa46qNmYG2o4mByo8IpdYr+Jz2yza58qJFTjnpmaWusjqOKfy
w+BPEtrG6ptIvOEpabrunQ+qmnOGtqjX1ZDygaUh92kFU3g6Tgwomf49WiivQq2G5iAw9FQdE9vP
yQgwhHqRDNt7KLrje+Jw2Vr6qnglqa87+EtKpoyVpp8XvS9uUl3daUtsn3LVNScVLcsZ8B/RwLbb
7lygfsYGdjpHBn3uDcVNjfMPHH/prHGVen4acc47owWdPAs3ClVdOnzRiSQurFn9jUhtiOS2nuwn
GRWPSE2T98S2JTmHx4YkhRkO4RZKJER9xGZ6Q/PMzHEg8ADSu7b6W0Jf1qDFWjcJsBFYxZJlVcfG
dOtDshySTbGYkCux54zfUjqF1I/TqsaqCibaTZZU9ynGmsDiTHATq3rZAEToA0N55W3TadmNwSxq
hvU90qCiwcZmZddN/By5iwGllwyGVzmNFvZRPAsEn3EcqvGLrGHRDL+p/CjGvEpcsBX4D3E0k2rg
aVt4U5zw52HjKPuSFv7wGcBDftQVfaQxo3u/GdoesF+VTOdloe3L0Lirnvw6iz6A8Yu1Ey16mW39
yhVfaAi2/ZrQ05O5OFIJDXMuPnZ+EVHZEVDzIGBxf1LoJEK/GcVLTteHunXu5hU1WngHUCEjsE/P
r3HnzC1YJBOYb9Rh1A76SJjP5qAnZ4lZ7ZWqX4dTw0w5Dl21FIeGHIRPGVjY29yeZv34X+yd2ZLc
yJVtf0U/gDJ3zHgNxJwRGTlPL7BkksQ8OWZ8fS+wqiSS1V2lMrv3odv0IpOMYg7BCMfxffZeG7+F
9wAOuUTEY+u0IAaynlqPsCnB2xX5O64A75EdwCdNDLQHVcqgFcmevliVYtfVSFkWm8ANipckZM7w
MwU9k3+sQr22Dvc8CqASKieCsgW+2LN8ay3LOy0ktjUDwC0uQKr8ILS14PNpPIMGZm5cLCt0dTk2
0cGuQTuq4rWJFL6ZhxbKTimdoyWapeAtQt9USNy7sus41tBEHB8Antj1YBju9F6zdmUs0nGteW1g
bkxHiVedSnvWYpyovS4qSHcFFRk7SpuyQziBGUQVwxpDt3B7p9zY5IV18uQZPFgNP1AieXOiBd0B
xDr6s6sN1VvvTCQQTDxo+1rg2cdgNzUXs1HaR2k5qP6NTPqbqaYuJwg9dJnE0D3FMsTstxpkzDcb
JPwXiviG18ks5Nlo4oDimYE2PMgKkwp8LzDqSzR5QbomQZ+jUgwBWR+N9kIpqnu6bKo1XMQBxZdC
qpwsytounKNZTfBRiyK79UBxrXtY7gc6I0PsM2a9G0X+ENJ0uWsUiL2FXICAoYibEGmaCrYXvb3B
Rz5/nokb5ZtewtYrjS5HuI7ga2OqTS6jkFnfXZlZbRctG5uhip9B1XDJmRyzSMWLO6UI3qg1hmxb
sE1Tk1woZ9JWupfYF5kQ95plpu5sSKB3tnTCG47FESN5Oh/6cHhiWC3uaqyHdx29APpKxEnwNGCs
h/TF9m9VOAVjLXakJ7ewl+sAzeZ3blwVN6Ib8xsCtfUWOhfYgDg1cXqxVeGijRbKoo1jm0eeP+ZT
fN3pXocq6dQJU2+eXyee4Me1U20rm4ybWIOJi4+6h/IkVWOfSBPaF/Z0+tmyioCr3NwG96ar7EMS
p9RidSgHFNEwIhuzRgWYFnb5jp7IEp/WFFx7cNbuWT05h5Bf/AOFfj4Mk7J2BJThmwT1/JaaCWU4
c63N+1BmEzMjHPSRBe6mpiWQwJbFedTFcr6iLtw50BSHDjIkN3XWkQCrdeMSlGxwOWRTIvZzsKwv
dLYrZVgC5TCBbLpdeRMS8tstr+eDKkd5Ahih9hwXzi6BdXFJ077nVqsP7NhpF/sctGQh45Er2krV
I7loCxjIcWI9daunath5k+cdetk1Tyoowb9Iq98vhZP05XUlHRaVw0KhGQAmYCeaxJotfsSV1vDA
mBsiZ5eaGMBG6RgHMRdDtagz88J1kx4LxxsPDQ9GXD0UbcND+BBl7H3IxtBps22s+gU4bfQmhiAF
R6pVO8yn1IHFPUcNb7+Ih7SZGZDthXC2cZ+kN6xEhjf4D8M6baX9qtN0etEnmlvbaDk0SaXo8W4e
BmveKKXr5X0xeS9EQInh9ZEbVcSt6k76onD1iA3D4L3GWpDe48Rs6htbNXGzNxwCrPQH2CkQvUTW
FDnaiDqoyLIQ1G61oDWWxT2vfKnP072qwzV1E4BhjMh2thVd1n5EZjDwk3C4naXOMrRVWZMDydCi
F6syrPhdt/mI+6Q9hbVRAytu9HmIw7N9lnKkEnhXhmksuiNvWV2xHuoLMtHvdTC/MvuOz+xvi4+k
H/UnD3PAg6zD6kie9qEunGkDaiw/OHVT+U7X45srxzs7m185AL8CcntPWvvV6YbuE7krJggTAuqq
sbpXx9OSve242Q2I5A0IfO3EPw6+NAVmqsAd+NWYrb6gQaOmpnBAlicm18XZXlH5dGtYQzr5aPro
UxWNDuGDa3dqk8/6fBvNzDssogYr1/7/XI7O8Ycqm/Jr++N16Nto/6+70v+iK5RhiOXW8z+DHx6+
LIam5suX7+9Qv/2t3+9QgBosx8HYTsbguyuU+AUTLsAF3V1sx/znPy9S3JZg7GFz4saEa5yQ1r8u
UuYvxAXIxTgeJu+/e5EynZ+8TJjtQfhh3STgZkOp/zlC5EzK0MjsFbCKMEhUOzbRkIw2gTbQcdfm
woUFSxZvIIQ8Tf7S8LaWzWjsHPKX+zonzQnVly0Vjix53dSm/TCmNJHZsSiAQNoNsB9lbHJUuRfW
+zUEWsMy3r0QK4leCfjfnkVDFh7FDdelz11RtYfeaMKdFRfh2nbTmiqhlKXW3Ha7CdQoYjUt0qvZ
G5stygI4qcKlhTWZyhezqrFQsjI7dGMIFyu2t13jOGsBM8fvkxjGFuWI+2KKswc9An4GvRCq6YpM
SPkSSfqhGIrmY9OD0V+Hum1/ClynYqueVxk7GxWG51JN7SPVk1Dmk1nckcfV1wWkQDp7vTPoi3rt
5mH4lqHurzwj7Vmodfgv4jpYBYlQO+gL4Gpj02dunW7LqnQOsAqKrc1UsRgR5aVwPBhA6doqx/RG
cxkGnABmjqTrZJMxeCIw1tY9poViM9Sm8MVsmjyZxuaAq1UDVEg5PLw/DXI2C95Ur1lVacm8Rvou
z7VNQHODcohWyyzwIOPK3OjS4rZAd+TOZIm41WseBGJu5tuq15szlAqK5Dv9wR7z8WNKO3vTDLQE
sclvqEcL+EKTnW3trmSQrMbpzowT51NHU1NVTG88tpqdrAx8GH2o7xjtgqcelNk2SQIbLKudTmdq
15NzaFE0nLnVSBx8bEEj5Fm/jiPX3Te2UtvapudoEmCEyMLpq9BtM6RK5X1yVTF8DQnDb2dRjK5f
s0ve8Lkxb81paLLTlFSPUSeTR3csp3eNhhScMGgGZ40Nw5Wr4bcuc8E/cuzBU6vgDa8w5brraE7d
YyDs4mLIvjxng3zEScySDUh6vWc4SG+JS2hHFyTWRc+Vd2VCfRi5Bpusk2Kp5c6+07oYmYuFd8/l
ykxTf+4WKRPuYlLovcfeTxnbyKxcANFoGcj4er6fOjdhBvF4WugmACKfTj2s1cNM111Scw9rJLPA
qM/5jabhqrdqFjtcis7K1t/LrHaCE+6eMbrCnv5sM7He5aW1CzRXaviWOjPQd1lrcJFf9d5QeB8z
4fl4w21uvmBdbm6aTnfzD68wgvlkFgyRbts9WtwzbxgpI9UhkzsPZtBwYVOAwBhnveNQOjoyYtBk
05qMdHVXjVqOqTae+nBfURukHvWMOnYakgSE+Ghd2E7pHAsKjhoNM1iiiwsHJa973oP+CqgBtPGx
h4F4naOa1gFRaeE1t9rceRbkj2u1aTBJ3xaj1wWfk2UVClLJo1MZez8TmrkRXYnXKKAm3fXyjn2U
MmXqjz3dbCvResknh1olbQ+5j34Eq8wY2kq369L1rxyPgDi4eR7C3HvKJ+g2KRla3ilikuFBUtjY
r4p6GG/AVZmfJ8ye6U4PRrgezlQ75B20mAZeiO6QDAor5VsCk1T2KudG8GCE0D38lLAT3YNcCXa/
+rNZzOMF173FspyHcUIpfewV5cVxJ53qvKmrI6O9SrPBEuuy7DUWoqMTbgQEyMu4CD0UvPM/RQaj
G+g61iVbBtNDtohKiplGsSNQNVu/3Bug1CBAFZ5ZQ7j0+NyPVrC2vilVemcAOZd6tCscmiLLRdIq
0LbmbyqXklZ5GhfpK6gqBzRcix4G/AOgIxgDdLJukczaxNaP1LHuaAJKls8qyhpdCvGGCixD24pF
eiN5kWxsykqlbww0mqK8FddO1GFJ6B0bnH3dv9L9i5qH2/dqMlDfsprFazqa4a5V7QyZZO4o9syb
efqAQfCJZ5S6Jl9mbwcn0HzInXAhdVGL+xCX23Yk5/JomWFzC6U04OFQwCTEwXUpW1fbZkjMx74Q
wQdKiHVD7n/dwPc+cHQGeyRA8ZI6Ml6j07uvPdb2ctVS7IzWU49XzuzMZ9PS3VVYj+C7KNt6Q9iR
Rwto17UZjttWK+j/BEaZ+C1tjNUq6Q0q36dgvrHpZ6d73Ns1NLc9Qh9pD5Pdd7vFr76zaOmtWUsP
y/5WA72XUdDhkIpP1mrUWeUbHPEeKZ81ygNDOd//fvRoctdlDMdRD6KbagpBoM1RuoHUH+5sfoEt
He1QxeVgRhyNs/liUDG5tH561XuPPeoMIEN+6dEgtxaojU0qA7m3waI+Q/YGw+qxkyM/Em6TuIIW
W7TZdSqG+qnjc3juVKtuLMb8E6XqhQ+rOzlBn413tRH11ymETh9Oq73P5v6tds34NJlR9IwxSbCw
lR5fpLGZBBbuZeeiLQIyENcNcKDWj/nk31gJ3SKebqt3d2E10xq2Nsa5vVWNtSAgc9c+5CwHblMa
Sq5kkpafhiZkUh5xZ6YTymckwudAFVA2i5yqxgLDrqZNcHS5o7krIbWXsQjEZojK+jwW3nRlaE0M
zVKF9Rord7U2ZUSBCHfNR01nlbPumrAh/kQa2tOGctX0o+35NehMn8U0zsQi1Fu/zt1FshGpLUO+
mhjc2XD5UKu+XeMpsN71EVAgm0WUVEcknARKYTLnU2VPkXNvqMQNeeSB5Aqjh8aeqvj229D6/3r5
8X9uvgd+4EJb+5/n+3NZtO/FT3GFb3/nt+leCvMXknQ2y+IFE0Fc8Z9LElYh1FOxlma0loJ8IfuQ
f8UVhKAXSpB1xT9kL3P3b6sS0/zFgMbgOaxQCPbD0vg7qxLT4BrxfdpQgJSzGe4x//JkdLmE8Off
Bf4qVshUo0ycHFgxECG1fJn+IhizFjXb096BQlWwEw6hFi4kpTO1PxolpmH0uaGXvFw5Ya4DohRR
PVLDUbMOLjkcP2alYxMvYtfkc1dNpxIDSPYcz3SYls0sPidGOAJz79KxWwmoO0vDDIrJLtbs8hEr
tYPlv/b6/ohnSw1nVdnFJmpTTM/TUtiWTjaFBtxcfNkF7Yql/El0vPFXoLtodUiKme7fSb1xUEEK
wlxwMPtRTCi1rvxC4pc95QQAa+u5QUTNzVCw/TbtKD5nxBEPXdY5e0116tCXecKWMS7G2572bj3p
9HWpe88D4OtdpGUt3qawXH4qTIzPo8V1Hy8aBkuYTpFHp+d+cRJKiQtBBu26KzOG8RWhWmpvZbEA
rlmSN/6M/DFjfaGTh6KEuWO1osfWERY6I1c1JPbVIB3rg1cEDm/jJYF6mO1qPkBgajTzylHhSEG0
os3KHOga2Cm3iqgEGfXhDNCSQolssVWwfOMyMbt5L33O96g19kk8cpZRlpJWfedcMYLCm5l9iTqt
j5xzNGoi4XkhT5T+IHM8wf0VpBMqQ4lIsTJyv2UOHadaV7oFW9zQ5V3TgHPDwaWNn1Htq+Srh5nv
6wSwfzCudca6XN47WOO2CDpLOJRYovNSUSaBnJ17/YmujfRI5JC0p6PSIMK61CWHGHuLsVFZeotw
rjYiRh0OonS4NBOuVhHHCW9L/D3rqUpDUG9SHl1OeApCxLyloSHdpTwfudOMd63dmZC7tUxfx56K
GKLrNjy6LvOabxq82r6euMFegCBpN5kxWQdmM7VFP2neS73KPvS2lsbWSxsbO07Ngr11A5cDGPYv
sw6F78fGwAlqGmF2TNDI5Z5Z+S1KzL7159K0bjReQYslSxW+hcoUV2Fi5lvyONqOZz95Dr7dObON
aidnOd4WNAEtdi5UY1MGDptwd+hWqS7Sq8VKjRtCbzBEpXZx6KFFX8dtkCB4tpl5Iv86H1FZsTPQ
B0QbOsqTMoiJCLzBXRZe2xGbx3Vn2ifhOADoxjR4Q/PztkDmerZGjCJpnRbHTjrVI7nca3purNvl
nX2h4lOs2fiR/ajleaZIZIUo1/oulrotQjI7MtOoxNdSTuJSWmn4ElYxRKPaBILVp9m+yfAdTLEd
7pKkT3cQUbgI11XzWR/IHFe28u5DU7NWNvrIyU3ps+cmUBgJyRo8syduTtYJ/ZetWtIMzwxUQ7RK
0nHAQW3or5QxkRjowOWFqyETxp3NjWkjQWF91RwXh2PLq7FN56Q9dG32gdziET0KQKVo3VR7q7S3
zfvKGLh04hEvP0x3Ch/wX4aUo6fK+oShEP4yiRm+RqUdgKbB7AL8uKo7OMSDwGucjkgQbsIQB4Zt
3BpF6O5HywZRDW3fXXU2zqPWCiVv9K6Nr6QXdQ8tQ7Wf8fo8NFTn8bZm6NUnarxYBVtp4O01EK7u
ygWBe3QVdwm2IZn7ebSL6MbL3HjfB2XxmSnaW2cCaXNVkWi0N1NpUpEjJHj/5K7NlXsggDauU97d
95LukpyRb9IxbxuBP7TYWQR7yGm0CLk4Th1fJxApVgxixluZhcMqp6d8PQ7SpBFW2Nar5Q4eCd9q
vqP0N/ZNRw3P+BppEjGS8qxnFZvM3hk/GBKx2utG+zXEK+enVk2pD4II+WzdeNHJlFxmybq5pw/g
ZiooipVZ2N7oeKOuUJ24Gkg1p35Tq7TelmVDu2tZi3dSu2ptjlwQQEeXLa76iBQaYeKVKdvwK4Yp
sS/6wnk1UPy19cxbazNz5PhRO/X2Chb0sC5KTn53YK3puL19RhsJfT6RxtYMpf4Y1l515Q5WdCw9
VSHO4plqAaPwynrR9CWecOZbBA0Sv2ayXjdiQhWCS5n7wQhFUFJ4cZjVNHU+eeYvlPkZGzmWHlsq
vTyTzEh8kO7qBBZxuM0cbdNNqXeuSfNQPDzFUQCtWUvPkZD1GutY8pY1PTjrJqvOTuWScBrQ3VYa
zXR3Ju0/+95tx0M5BrGJL8FkyIdQflF9lT7nXlk/h26hbnDUBTCog/iqG6G0RYydj1KZ0yYSZbKb
cNhsgqnF6GgXEO5MftvSZ20j2kPBgE58xekeIaGKaRWbTbHWYhx3tmWCHheRuKkbB6eYw/7yWAwa
Noc8HaYrC29A6sdq0WpK0+B1bIcXc8QaZ/Vkd8iqEGQjfjIfZSztD52vr/llUMQ3oJIGDEfCe55m
i8CIOfOgd2nRXMj9Tby149Q+0Y9RPVDoRuJMsxRurzBgEbl2h/HU1aXaNhVVDv9J8/5b/qElMPtn
s/EaK6eKP9p/lF//QQ9Al3+KfxiUf/37v83Jjv0LVZ3MC1hlsdnhH/3nnOw4v0DeYHMFHwX8zrfE
729zsuH+AgIKXZqkLQQVx/5OCXd/AZeGZAi8wwLlxR/9ZCH6M0vR4k36fkxexnRYHCjyOiFRGwX/
xzF5kkVKQnUU+5TNYh5+BUZzIaB7oCJpqf7ZU855bARlXUH3IlONPXXzF8SdhSj9hx8BNAeTOr+z
Dtfrxx+h5DJQuRiT98jM4rpz72PCF8jCTbXSawEWXqN8A4DHuapCtvK6iQasv5q9zj17XSCRncWS
WyhdDLo8FRDk64hHkWnBC8ZYqBFYWInqYylLiMtoBTuXbfZbQo3C8l8n1vm0hT82c7mL82bVaJvJ
8kiatmyvQj56nIUgFWfRlh35ocagxy/t/MkonmCkrxTvhv1ou6ucqlCO+quQTMQqTuZbs+UXII2x
iknRWBa2BKM1GioETqbW3QKB6jY4uymC8dpb23uVhrZpQud9bvgJWAyuPNtgcscDzCNbkPBkxF6z
dPdVl96NWvCQ1IPapOwg+rZ66zxd7OKsuwkbh4Lz4tMcdj4KlF/bQ7aj1QXrbstVGuPyRz6SuUhp
4eaxOXwU2FtCwIKnohksNviVX9kN34z2jNSgTysJ/3Os/FvHig6m6E/v3NdfPqn3Jv3hLPntL/12
mHgWuzPAYt8T039zJn67j1tcxW2XyP+3hdvvd24DDyIAJtfGugiQ7HuWuvg7Zwfx0x8/ucI1La6w
prEcYTwAzZ/u2JnRaTgXov5k5LPXR1jxWIrzcGJZkEzFCa6xOVU54Wk8D8xV2B8okBserMUT0Szu
iCx3MUoU/Phntbgn9MVHMX6zVLSLu0L/ZrTQDUUGcY67F3PxYahvlox+cWd4rRtfIyKRZf1m3gCq
o28quGk+AUzjul1cHrBK6q3o3RwbiShu2sUN4n0zhkDyTp8InA/HhQ/arcbFQyIol3zqRKSBpHFL
7y6L3PxO6e0TW7n5QBESTpTFk2LTorNUjqi7BVa7NRbvyhzQt6QNRntMKy6bAIRTCAVy3JgRfZar
OK2zh4785rvj5PU+bsqAM2MGXlJzObiBmhc915SdTj5zSrU2wl7fepHDpdKqoztrtJNNL8yeEYCl
z0mFA5eHunnM8fxRSwiblHsJF1VfGNX8ULRd6gs5fkpHOqFXBntOeFZ9fKrjAmW6qKzmDaY6N4ua
f8PHLE3ya3foo63WRvNR5bArVhFSwjrrXWdhpRASSwItvkGsT/ZaFl7IHyRbgAtUxkUWbm62t3sx
lNxSONtO1MHEhFxzjsYWbPM9A1e3TfGW+S3un4tLcGo/6XVxdjjjT8xZ096VtvGOSF8eiQG297ZL
rQbTlZZuCr0ia6oiaAT0V3ZnOCtiW0tHW8N4LW61Vhj37WS2rzAysq+T3ogHve/itY2ucskbS7s2
KAoNsaa88Frh8KoROZnk3PzFUHG/lW5VrAtGwM1QpAC+hKWBNlAjxrymuci2gnU0tqPvsT5FmuaN
E648zfM+iMVjR6yV5GGhzQa47pEk2cbk0nJbNL3AXOvVLcTIfF7loiR8AV+O5Yz53uu9e/UNdgre
o7o2lQz9rhC47/UZWneDgE7dkDdueu7Up4p95z4LK3fPZJ59SYowuREVoKY4DedLaiUV8roVaB+k
h9x8FYSNpIFosIkqY2XurorYdrBVR9ExRq5aQd1OeK5m1gvBHfGs6A0/2V4qNpHZdOfYqbBTllXd
31JuM79SQKVbKy2rxisqP8IH6kisi1ub+OyqcNf3DgZM0bSY65CcUstoJ+AYMw57KQsHr2UNVScC
ab62m9ZJMfsUGkZe12b2ZyF6YCRQB2ti5l+RkSdCxMUC8cxWQf7EMVJxXcrorgprscEtaG1irRJn
J5LFsBSDYUPBK7hRYDYueZiHFxWZOn2btvGWYcsEiEUG7rkJIidcjW433eO8MULWtJm2mRMZ7bm2
5sduxjCzyjVnCPyeOul+Sze0gPJtENrXrCLNrzXCU0+o+3WF5b8MKD6r64CTJK7m9ZyXnzMpWL10
dj6ejdnJuTykVkyX5dRrT2HfNN4mkZYXoESGI0BDmeDkSopa3+IPmAlzswW+1TMhn1UTFJ1PikNV
9TazS6zeZ4kjfERCN8K8A+DMhYclHdWek43DeRRdI+4D4iWT/Rg6edXesXDp+j1sCj7tx7nSgWX4
rQtqACW/19PhXiVj6H7QSxcgE0VOJgbrMYcIVDsbtyIHuNW6rk0+T6inMt1BJ1CKBxeC8n+097+K
JxjC+FNvzfWX/v3zj1PAr3/ld+ldIr0bJo9dwUTx673h9ylgwUf+/tzXee4Dw8ZpY9K/6EiGj99j
CRZ/ZNkub0jU+W8jwd+6Q/zkpkFoB6di63CBYFnSNbFM+N9p7VFrjn2hKuPsBI1DBZRpIcJIDS/g
nFF7HOUYYMaqPOLIqSURsZok90zAHIpdtuv0pj7RetrpL1RfpNclDmysyoTlQbFUNcdGx90dA7PZ
v7RprtZtOHGeVBBUfa93eRxWbUI6yY6KftcNk7zraGN8Lfqgv8zKw5LhasUiK87KAdUTqGEbE6Le
O4r+Jeor+m7lYIrd2XDsylUV8UDz6XFFAGJBNt6Y0+TY22h0h3DvmXLu1rQYiE+UujfTioxh+rl2
tPoSh6wtcZfk4yUIkG9WoPn53akEn9KlliJ1DuWkTBRb2aFj81nlT42GIP0RzO90U0dWPR0ofGDL
mefTiMeCHxAQYzBrABdqGj5vdbcqbz0zCe/mJO0vdTaAMyOrtwZpiWYQNCV5iUE5+9zLitpPzJK+
cXBf9Fq5XYqQYSp4KWcj1R/bqmqduVoPgeCisw+kFXe7PNBJlu5cjrtw6yiYwGJNTYMqhJ8W7nht
QNYvpI+ypB3MRpYdt62Qu5af2KZbFCklf5mWcdhiB4HL39NThv/aZvPrWnHQj9dp3ZsejQVZrLwV
LdUq33LsueGqM1jNh74FpiZAfp20LWKfbAbfaoA982J2vdOeqKPosSjVAhvFXjSDDK50RbxyXZtN
v7xx6O2aR8B+W21MBqoFci4//bFtu64S1xQWJ60BLalp+oEDNx10iFMvIXsSfX7lcJ0K9ZlKuzYn
vEUPRRbc/ufA+7fyWAvy888Elesvwz/273nVRLH6wVCo//o3f5dSvuWsGAJRSr6XUfRfrEUIga5O
KGrBpP3rCOS+xOFkYRtc7k3WsiT8fd2oLzVS/N9BrvHwJLb1d65Cy0Xne7QpOCm+EEr6cqS63MF+
PADJX44hTvGZzgH2bcaM/KDb4dN3L8rNr1/uh/jXf/dNUH1AnvN7/gGd3WJ/qVCFaMPD37YanWam
faN3/Co1282ffyseDX/4fUxeFscyhSOsn4HZZc4IloTGvB/7mHaOLGYho5PulYuenkHy3edQAyiv
tky6J6fyL779H17ORSczF0+3xCr6zQf6/fMEEg6lobZe76l8e9BxP7nxX6lOP4tO7vItLJbXwLq5
SNg/6V5KaVMnAlnvLTk80LbzxHKr9DsW56wpa96l/9yd/zf/cnCtf35BScnqYPhMgLvsWwRvxO9/
IyPEIkrbarM3B0qrwzSXFVWcWn5MLabPDL6UGQw1Vo6wbgW7BVL1qxp/Pfm4VPHM46qIXq6HTPUE
XNIDIpNHkVPZe2SeiQHiwGB7WiCYSWo8cupHFbfoA4Fw45OeDDsG0PZrYS6FWKoV+hMRbsCik4fH
Dq+3cR3VHWuOKDXWnZjGp4lF7In91bDYRB2FSF57+YNtZeEzVbAl8SJl3AYh3fRWSxmlbbFb702g
GbTchNddT00g82lAbqqrCQRY9bbv5vnABH0mYd5vjTz/ajrZXRmbH+xtb1syZWxu3fxYifEt7An6
efS5btC6QbUBClyn1Vzv8IDGvirk2mqS4QvLvPrgUL9dTXAIY4/lqalTC80V1L4eQcr4nmYHR55p
T44mg2MSxVhSGpBXcd/DftW8hxHS7HqSSXI9e3X40NrA3TqXe7PXh1TfkNsZhwA7a5wFm4SylDNL
Xr+LiHoH1BpcWaGw0w2blXZaZvHQOzBjQwaLS8d7qHGSrSOGL193Y+dUUagFOrHCVkS5tFL2o1k4
2nOU9upCfSlfx4V7/FBKDJqZirs9UySSgVJgeKk7wHuW1+pcZjj6dWoht4QLeIvkNemOkqbKZCgk
qbFO3/ZxJp7MMnVh5LAA16JY7167WMB183HynehwCh/iiP1UEZdyFdg5tTG1DQdpQHg9zJoKThQ5
q9tqZpeSq+YUQB18rWe3fTCBxuzJZsuzHA17nxe8F0gVxNuuLcZdkRuvERtEXAwxYI/EMca92cTe
rSDNuMNFpM5zqJU3HX5JnXDcORy5ZJJoy8RWDUn9WtoWF+vYrpAzRouyYc/sruKARzkdK/ZNTFwx
CAyo20HrIJDK8I2K6IgUi/U89uHRzINlzhxuqyl9ZDWPUNIn2s6ESHPV4pmiZqhnW9eRm6D8Su50
gzwJYalsP0H7OFhVU19hllrgtKFVXvKJ5wbvaLwslGWF4tYI6um90fBn0aCFvBUm2lUb2hh8R6zT
dsY9EUYDqNg0qJ11LWq+W5gahNc9TTP8kirvbVBF0NdxOL+6aVv4gRt6uzAIhquRbSphio5dkKdF
O7SDgM8+iQbdFKhEQYcUYlH1a9jZcJz1SJ6WVMg2SGyP7s4yQSih69h2onfisM+eJOIbtq24i4n0
7fXeeAPaeNLcLLxPS0FiyeGVhj1ybE1Ct32QqtVsQlgL6JWFNkE/lT0nZ62pgYiQ6lzDQv5MZRSE
Q5pSppUbhP0hIMG0kZq4hbmybUkR7ROto/OJiOJupovTDwO7fgS765DwaQZtXdWq3OKwM95xm8Pd
iips1eO2rkLjwbIqzy9kqooDHszmptMqgxyLcA9xPhgweiK0lUVgiCJgCxALqvk6yNIWEnBQTY+l
dLMTB9J8kBSGrRAsXlVJJFL3XG01sKzz6QUiIyuiEzvCXcQDgJAzPohVuFQrZ7ksrpvcPWS9/pjm
EUSdACNf6KqjqVwWqxhZ1kGquecwSL8EZF+JYTUbp9PN905QVp50OKIr9ElvZWV89jgS7Es8oauQ
Q8gOdq6rPZGWdF0O8/BSIg3iKVB8Z+ElJAwymw8Q3JZxMZVo2bMcasG+bzZvgW/ba7q3pC+zPGlW
pZURQ8iidmNDfeZzYo+fuTAQzKoLNoZNgcneSZ6syCJw58VwfWqVLazW0eRGwOmRubQodLNjnmhM
H2oSWHOPRuZqe/A4NlwJ58ORBkm43uPfvQ6sBOiE6zxkzSh3oJrzjdLNCYTOBBs9NUF02F607yjq
virHztpbxDkvdizTfaQRCnAtYhDxtMumiJe/j8ZHycm11ikOR2qcsgeDEjXfErKCv9+m+r1Z2xsb
9vlzO6XmGybf6NpW9vzcFMaaBkaAokml1HUnqxb2VMI7jzzpnsS5WsFy1dY8PL8WaaPjuFDp1g6D
BscrG/A+MTgzMLE69hVACi5gaz1rul+3Wf9RNf5S1UBi+G4q+gMCeRnyj19U82X6PjKEIXj5a79P
+AbLUt12PMSN37cYvykbjsWUz4HmAFMQIBasfw35EuMgAgQtqIxzDsLIP4f8ZY3Kl0PrYP21JIr+
1q6Um8FPU5zHrtSxqKx18a2afBx+nOIw4POI6yy19/C6G7TGGUi7YanSK0pGrSvMTXV/H1pNcCxF
HHWHPi7a26jS+px9m6SLTqke/B3GZ4pEg86AU6looKzG8L/YO5PlyI0si/5K/wBkcMzYxhxBMpIM
MpmkNjBKrMQ8uWNyfH0fREqyTEoldVlva1FlXW1JRhBwOJ6/d++5dBwiJ30AsWcCsqkIewtRXMzY
Ks8xA1p7A7ogepqsyn3hsX8r8LPH/Kqngefzscvr+UHJ8AlXO4yfigPBqiZpmyh7wdgBWdR819OU
qSBPBcjYIGBhs+vMl5CkQYIgjdS6VNWYnxTC3G1dBinoIn5w9NBrQF2czuVUg4sxhLhEs8V4EirY
V2VJwGNNbU/jaihneSQAEumaM+XNmz2IDmu2CtezozKgJlyoa7iP9JNfuP8pUHvFT49ioPWbyznY
U6+H9Tor++MMVWgNaJkfVO4InMCiF5utEHGX4Zchm9t4XRWB+eKX3XznNUOItpqU9xJf8gGHNNpG
o+fTRTCOK+CLeqfSLiRZE6MybehQAmZL0T2vRsUBB4kxNbDVxMZr39vuI7J9zv9eb4tbGajQ3I+u
KJ51XoB+GuJevMhyKaLzyeS3FWUyfQqawvg6J2O4nuw2OiH7Tt4NNstzQ892f/1+avlWrGwJ3JP/
PlpAiapVhRBt7Xu4lXem7Kt93xPIXgc4QdKai4zVu9sSetsnK79LLV5bmOwZX3d5Pt7i1kkSAi1F
PiNS7xZDjUt+6N6el3Ijo2kEdLjOT7NTHwfp8JaE5ctWmcbWSwMo2duJRgeg93KH8ySGt5cQ/uMp
65Xa8OmQD5VyU9zxIK0RzBXPkmDZx6SR+qVtEnWLASh8ykjK2QEEk96GQtQ+YRyPb6IW/EOmG5wL
xNrecGRN14GXwXPCnpxyZOGPzGbmK+5sqWpPZJmzQi2FqhCIsrewXPGSVqPeB44K90Vh2V9HD6js
OpJlWRONSGobNjUs1bswM7vknBc1vyvsi2bn1UAHLaSOA3d4Ncjaz7YdTvhLVIb6Lp3HfG3zCtnM
nRndlR5Jz+Q9j8FedKHYySKxnwuq/30ZEH6AYRZG1mbq0jLY58JUj13tvLhdARrONb/QD9PZmgp7
keb1s0F8JAGTZRzN3VoJz9ulwQyv2EdC3GP+OaHXcQBP9YGEOVbU98qbywdl2Pg2tC7v3dQRpz6u
UA6DptyWQIUWKmW3tUJnPiVOi9kvR2aKGcK1PyNQ5ZBYakiP5CHzoMIBWTmEAq5x1aUsKhzPu6ob
iPStOyiCZpQR3DEqY982trrDXI1NP7DzGwYx7j1CPXijyYA8wPSV2XN0KzC4BUZIiUAUQ78ZJ9N/
GYBy3EVCxL9qmWWMxIkT1tz6uQkJmSd8ZcSzUUPz1Bm5GmuTn3mbSYGmFsokRNe4LtvHNgTSB6JF
oGdIBkjZRl7NnydXmwxj2uQ8cEg4zWZTk5Dr6r3V+qa1tTXSN4hIjWlsK2KSSZUvOsBjxEoCyKxc
EuzZKMSqL0ZzM3ievhkjOqUJOadfQv5+m9QG+oLHpqx9tfHmWJ76CCK1ob0l72GkEl+VSwjFymz7
HlWJXxOSUjVyLQsrefJ8lLacspEvWrLMbgZ0FXo9SMwmZmaBTrW9Rq1lOEx7bBbVetTlGzEk7Vam
2gIt0/rnWvfGU56DX1v1VjLvwnHKoBBWRYfXO5glDVqkwT7aSepDNnP82+xKyusjnGDsLG3eRV/D
qcxPRc0TSsi1AECzPEWNx6Y1wUt4lmNJGJ4BmgaKBSA/5HW8YWTtVXt8ofLIxMtyeBxG64IHnw9C
kDltKgt/PSne+Xw3miQco5YzwurMa1ufgSfWGtvVTI5yX813klyfm2sN8N9y6Z/LpaWp9kcT6S/L
pbt/Temv9Ydyafmx3wdB5iLtIC/ADpdEL9qif2jLhBn+ZCLoouqhLPKhWP1RL9k+P0RtEwY0sz7U
S5RSTFuRkJCgalpYt/+Tpqj7oY2Hr5qPd2l64Xyia+l8KJdaBPrzGGOFkgDO9JuDQFyRp+x3GBUT
4PQcZkfO/fqQwgoojWNtJY0r17RtqwPZSeYeA59+lzacjLVhNu56Ypg630zYKP/FocbfMNT25Nwe
Kk7haNZX+AS182gwYg96whp7qM3qvfArJt6mJhPApQiZsyT8ZKZGh325xnps8wh1EOwf7Yqgg7U3
git/JTylSBF9kbVNAk1Sm1V5QsY1rqfA50SOQU2TphzPbj4lt7AW2iZ4TCx/XmIB4ICxZwmofXTv
sqop1ZPC2i62AdKGwvyStn439/uqGQKrXCuzJFEjJZQKlo3Z/prgWdz5baPvMYxVuKn0mPGjnjbm
n5sKE+Hdfx/A/9NQwnE9mrD//gH8BPCrrn54+L79yO8PHy4nB0mLIA7FRzlp0fP/Ywrr/OSi3Q9Y
+mHAA0p7/fehrPeT5cHQYCLxxznm94mEQPMJcg4oAk1iB9Puf/Lw4db/8bBiuuhGPN+1XBMrJMEt
H56+XPVzPvZhep/lIYx1kIMLMk4iafwURo2DVdxrpdrTUawkbbUQj9dqHFJvnUdYhaZze53c+Zgk
VgpSTmdfkm/jPTcYjNxcezSmV81Q5Yd4Brp83xWt+Y6pnNfIylcYpNZSJAGNlF7UKDDrxMqDYV+H
DuVN0manMqvEVzuuiDmCjhL8YlhLZjt6hpOfO+2qrmNeuh1NYiT40R778Lyxw8IEQJPWsMtsr+9X
LS/kHJtxQ1E/247x2TeNXwJGwbiraUlTpPoYQYb0CDU3u51yJz36g9v/PGJ32joIaLwVpsjkIoEL
oW2vJ31PozoKMf2MpdzaDX/xKujnLtgqVDCkdiWMpimuwNXEa96l3i8pG8ZnRZciO7uEjWxU2vif
UmnSwtZ4kFJaOxrUkJ8ssQThFMINMrsUaLrbddWGO6FfIl2Dpqfn3MNKi+JH8jOjcKVqQp/Wmq9/
TL0ouZnHaXqhrhXu3nMm8xjjwd+G7HvUWiLD9eJ3HihRHy/bF0LTJEfKNlPrwB/Kk6Eqs0Y5jp0A
dvccfAqg+fVQ5xfmVTanUJJ82MzzJnOVkleg52uHWYSeq2Rlra18KKcNWVTTBmyMvVXm4usmduer
Lwtnm8RpflCp0+/G2PY27lIz9nXiP7SzM8WriujcjaW7Gn9qKU84Nmh7la14MNxw3FZD6Z0ix4ec
K6XrvY/Y9TYTD80ZFiKo0kTXZcJmq8NA7NrKaG5xqmT6zqx6029OtKDGoOGlUakg2HIhHBD0Q4Js
yMnbpD7OwEKdlWmj2apW4Ms9uepJebmlRK5EukoqBNjMsVE5OpsS8pH9gLV1oaKLwX8smyodN75B
yNBzIQefYUaNN0gTJguL3EyYWhBQsRSVFpCKU1ZHMrylfZ28ly0EMCLXfYgDRaCh3QxIpxQN36k+
K4MQkgG3+o0XVeObVQIPIKhl7Le6qUp9nGJAizCUrUoiu/LMhDicwqoPvG+h3ndCd/jcaKV3B1OW
/q6K05T8My2AXrQDFXiNdIonG45HRHtPw81FSkBnuYmaYbidUVK2Gwu0+bpOuJubZliMc2ZlyHmV
8VqO773KTClpy7707wjdG8+Fcs29zEl8SWI7RqAIboBzHBaNTWH46dmo62JgaB8VCU0H05ObsgjG
FwuN474DfUhz3lQX4FgIo8Pe+BXYfsUzhScSeQbeCffc1baad4iuy24X93BNJoiNzirQffI0z4FV
752okRVRLQggaKhD5T+wE2n6heFUHy3XI2Aw5bzo7QszsUYmQ5F9tOtGfsWl8dntveDWTl01Pw65
BbNgzBPBCSbS0yZoDHFjK2XezfjLHpxq5HkkzCQrt1nMbubCo8CY2Wb7ebKDE3kOGujaaEzT7bRk
aPu2qohSJK5gHwSR2hYiXqz43Kt6FzdztrFmx34wEJQx+eqTYoP93bqhMA+35NUbRG6mDfwDJyEy
D6FfujHtwuI+506c/SJbP3vjoGt8tmUxvCpzGuRW1o7Ds4bshsMVZvVSeEZ3BNXirBHlkvaC+y2W
N/wDB1a50ZDt6VoerviVF5CheMJc6VJ8aM73jQlFpoBbP9FdWFvKY9rgejJe2AbNcCAVxa63ERJO
OsK1W8KHqKumx6eF8vKJ0Ef7GTXFF4clzKBYTWTuhZVpHbxg9B88IpY2cRdp8hASZnW4Jk1aGp21
ZVYC4ZM2+HSpIuWci9LqB+zmfinuRlnXd3M3E60StLX90nbTSwy1Klx1QEQgLKdREayHwewUOsNs
6u9Q2YBn1EJdSmjAco3haYofxEToKynGDkFH+lDafucjUwWDEEenFqxncHaCXOz+W0/9n+opMuv+
tp5a+r+vtEJ/qKi+/dDv3V/xE9NQK2BALvzfELu/d3/Dn3z4ug7ism/G8e8qKrRsyyED5TtjCUTu
nI9+r6jM/08CHh3mHzURlHQ8DzSmaScH3kfFgBiAc5hmTD+N8MYURVTsfrLl2JxnaCPfpgj/lvT7
oXZzgqV8DIXJtUBTxhvox0YzXWDAsYGojr49srIHTRQ1XZtnzRW4bdv5n8KAl9/3g37F5fSIFJCi
FAfOn8KAae5ZbOUmn1cKnuDRbJhMEaUnzt1EWHrVRaSa2lMgnkipsJ6+q6v/Qh3xsavOH0tb3aNU
5u6hk/jwx7aGqWgvM/ebJUkrZVFykivEENzyQiPqKJrD58gy/+lP/otL7HK1IKOgWUS/s3gbvtMs
dgpP8xj45VGWYrrPGai9D2A/CSRLiT/9zwOX8X8JFikfx3mA2f1yIv/+AzPTmNDhypCxWMQ7A90b
dUQHSyCwjZ/taPBe//6yLnOUH2+q7161LcifuLgwEH78QK0EIkv4PAcgVRTxvRcRNTvP+JmWGCey
xTWoyHNQVM7RBzd7aQe3eq4g3IwE2uVzhQ9S+RciAK1+JamaiepaWr/MV6cX8rv+YRWAhvvz98Wk
wLOPUoYx0Ec3SQWkJc7Krj+4PgSDJ6Mk8e1GxQX2jbimjUjMghhPtBh1AVKwc8UTz6C+GMQIHCwz
8bxTykH7eCUXxbaiQk28grUEI5QY7TkQ5ylNePkNplWUW0Dr4lwS0FPSXVsy5tGhwiYyZAotXlsz
wBh3EmdD+sTU975Z3zSGni6iw64RpYxGV7McaveXgJalBgI8T8MWbpuV3Ujbne49dglvkwYkKBwy
czC+kAMXRpdWcmKh6shayDW+0gbKHYvMKvEvVulEtITAGD3ddU44OA9TpcfbykxIZoeezJSFuRnv
s2UjkLhN0bMPZEYbIwLPMG9lsAYS2rz2mUV8uTTt47fQ5WkYmtegtId7Eyx6uQ5bQo3WgIEWQbp0
3wJpTpdvGcHlEDWvNlL9i9Ea4snt+mCTznBa3NC1mMvrcHr16o6eCPgOAAcqcqdL70j+UgYJ6I4K
RRGGJD56JjmFrOoeY/Fb0XMdrwHBETiqpz7kps1BGz6P7ey+eWjnLlTG4bYFiWTvNDEPAZnSRtJA
lYmmy7e1miBHwxbBxBp/Qj7R1slq5jCOyx9r6aFRezUOpCsbUufJKfSjtDzmrdGWHWQzQkK2nWMl
X5JhDJ+Dhv10g0keeE2pHdYJ+EvnrVYBAdRxw8MPreE2hLP23DByR3xRpawM5lpEIiJZuZEYZpDi
N/V0z8yGKObBW86uPN3N64RgtlzHNdMuNE9yKYdIejv2UEaa1Ug+1CUdnRCnA2PDw/X6O1MHgrQP
OEblYPvQK2BfaqvQPF//TRfBgC5J8mbfmJODwd/6kPjdsBnjMNz1rWIBQ7qg9dvlY3NQKouiG4F8
pFkPnChIzJiCkPgz/OVM/ehN9aQAYYI/d2h+GncVlLk1PUIhMfEWRzirh10BUWEJOluYD+RRmcdR
dP4wMRcwSIBWdAOMvTb7bNy0McnEl6ap3GKV1Eg4OOv1XXRrzaF+RcE4vg/aaEE4AVhI70dtWOMX
xeVH30Jm9V7Rwh+xVhJeY9BUWNdmzkTAHVyus3pq7CjZTguXPIJItAttpAwJMBYUdMTBBJl9doNF
uzKMBxRKE1Kcenryyp68oQa1nGcZ+uy4uUcAeiJelGm1UNq0t+r0JEhOSrrLmLSIhDpmtz93Tg5z
JbEVMxay/6abwTeGgxPUMS17E5jJyqzncyD7+L1VbJsMjyC5pYl3bswqjFYQpfQtlpSSGz4x2wRL
EUNRaObuPURsNW6U0cfphsUdnhxsYhz9nUEx7vH96NmuFL0AwTGFMBBODrJ9q4RPKiJqL+fQwsHF
yurbLDppDiwpnRMhmwj+x4p9ebrwmmMtW1FFdrZnRLylZ5nuteqaV5fZFjC3BF2OHy+5z+4wTBzE
kuiZwCJxbhzRvGoSJgoCCse3qcbkkrkeG2Zt5U9Yb7MvGZDwec0wzz5Gpkr3qW/bx6ChF7IKw6ja
8Bqt0QaW2zkleUbxZ8Q7YZeBe3KLGVv7rBrxcykNYz7OidMHR7uUsz2uRYP2x5YCAK1n2TaW1cH1
IGsx5Aib6HY0mvheqiw5xkH4RP+kfS46+aZLOgosQfGM1qbfZD3XCTkO+7zbiPQERdn6uTciTrvA
s827Jhz9RxRcOd3iYTy6WBaHjT22RHEmwkdeX8tgFzI2+zT11tTvZsd6LpOg2dSTwoo0lAAUoCy3
8LKKxVFc2lF1Rrjn/FIIm3/f8MaSn90ktKJfwmBM5QovX1TvZiJWAdvFeQ/1UuXGLaL3nktXku0x
M3F70X4Aq92pgk+kQJnE63YpxkLOkGB7I/VaTwG1SNO5nFpH4hRzMXBb2zCU2xSEM5uFA1wPL6TS
eC2y4GxMmtdCiXB0Q8tAvRMNG2KrABbAJHNm0TDami4qNoMltGhZSowbmaQmtTgzFGAvhTbJnp4B
bH4eLL6N1yXhrRq5NeQGheyDZZ/xnUDz4d5qllN4kkOSWU12TNOjaNKSuWzOfi8HedDJwD44uFDC
9iFWlFtUfsY6C2o+OeNlQuPED6b7xubjPXdEkuRr3uO15INhMDpvM2PEfn3dAgHkEZbuG/Gy9Eez
SO67sQqqVd+M9HH6HslE4UKblJ2h3is7580hbMmKsObWfcMgMd2r1GWfLq9B87oFzLHkAvlUDPhU
vP23ryUqVxb7NsmoJCLD4PXlg8a+aQspDygrp/tuoPYtAYJsxVxU+sSsGYIEJJbSwaFFSqi9NmVY
v44WM/JPlsvxc5vSQkLaOsx8ZMVA0L84bVMo3hYeyjvE1Em8zHbHwBx8fx1PjnfqcwUJJm1d/RgZ
tfvqJYKNVUuSDMZGTogPwAaRDNqL+Glk5kDon1l4t85sB4p90RePRW2Yp6ZPjK+dbMN90o/htOI7
U+Wkhh8+WxN4b7zpzGXWbdiJJ1u2vJ5ixrT5TvpOTsTYlC5XtK2544WLeXPdNwFp0ehBu+oxWu5o
ltncpr5kxRWK22iIllNDZ82mNFHoNsTEFQHGnmdhaCzNXCdKy0fPTo3+cfAmGDnrdEziJLggmAs9
XlWYZm3MInGr053OSQoTn7OAajneT2PnrhDyT5fCrLEAmg69UaK20003krw0etralwysaT1biXnK
HZmc7bIb1qmR6C3/QRgKfOxUZHODiDZpL3XAzpIPCeQ7I0xPRofYd1C03RwdlAdEn4JmLBlzRT9e
NXPeBk4iE18/vHG0imDb2Q9xwJZuE9WzE2YsNnIW5UpOU3usBxy5oOvEpXLYYtDpknSSMTJeiZyK
pPPK/KuROtCEhjoiYKMuAVi3Q73hCYQf6lRfK/JJjEJ/CidnPLKuKQz61vwUdo35icn/sBmwinpK
lwc0d+2W2jh6nLweJjwvUYipCenVjvPJMTvnbrL66oG7zXu5mooTb74SUSwwB5/UxnVQets4LO76
3MEmzKX6ZOom/twYXo+E0rLP9UBXZW3HJgXk1O4LzEUbb7i3S3Gh8qu2ZA6YX3FRuif7m/CiBORP
x6zyiV8PDjSo/gVyjRvi9DzCO9wNI/353ixqCm1jQIfOG1itNLl57CDJor/lfcVu2OF/6lvLOHq2
bps7lS8Y0zJht6GLy4qchyV1K8Jxq+51PmaoSyi7/+EovpySfjgaB8wFydqhsYCq4k9GAfizWcgb
rzk0mDcp+qGtWcRQshL//rj2p9MP4yIhbHoZHPsdDm4/ntbCKOn6rO6aQwGLndAO3xdPrZJ07pxJ
LFFRy9Hluh3+/ef+6ejP5y4KOc/jZOpwUvzxczmSF5CMpuYwZYX31hkksZdqKiZ4ogn7V11W+uJ5
CXsx0B6q3L//dPo2H68uBEFOxTzgfImFTfD9oZjoB7onwqsPRNJiOJ8DaT1hDSeq00fOQrI7zDPg
HZJjyVJ5Ww6Q/dX1K/xXgvCPEgRCqb67W3+WIPCyTf5n/SbrIv2AgmT0x4/+3rdzf+KY5fl0OBYf
1lVr8FvfLgDqyGMDK0ngfAmcJdDqt0kosHf0b3RgmE3aFj/Grf+tb2fbP/FPBQvDDhH+hrAl/wN7
Kn6lD4sMjyxFSogvFQCPaV9h8N+1evyFVkZCQnaYumX5iDBP/M0MIHXcWIPEYt8NDeOxwPQTommJ
znOOFIQhAY4zupe1NRIHt7Nn5Dfb2q3jFvpBLYhrZvhZmrBZbPVephRqoDCcYwPT7oxI2zl2Ts+S
BvPdvhJBa6MGFWwgY4ZHklc4qkmgGdRFSYRZdTl7NubMA0dW+3JSZCx1KxLU5d/6FCFHr3VdxZ63
6mt8oHur8BNw0Lmx/IgdUWvlYAnurZZyH/EiHzw2JvtIp4LpEpO0+1ymYrpIwg2PUV7yorabyZef
YqvK61Ptyjo4eaGv3lVgCqLRl/aCSCoDYCw5juvGAX2oyRnu13m/7INNuBycLSuWB1PY4mlRgrz5
1jTd17XRH+whsT/PIxVeZXPQVbZJaUkInjjHVsvf3wDSf868gl9NsEQDJ44SHjQeJML3TKZcgcqp
racUDtgrtotrlSn5Z9e9ELK3+6bjpWTpY76AK0a+7Ujw8b1px9DDomUw19vAcBEVTvzVTs5nBrnd
vHK25W8Pr/ViP5r22XPI3q0AxJ/tnAorGCKxkmNKjnOUDsyPQtIplrKdl+VyPYnZXCrhqaTnwbrm
//PthhZmTMFImg7VVb/c4WvFyC1V6sXTNdTMsYloO0w5nqyNqUjdfKDDxZ9Q64zf0lCJEMKtCo5a
btFzXcbMoAJLJmOpbzS4QOCAPmdKDKouIeGLSeEL4j/H3hXljF6RMczXJAJoujKHilZxMV7gRbs7
XSXkrxcRTRkUl9mDPzhILgkpNtaNKK2nigLl9XoWZLzDQoc13Uc7SgB+0wyEn5FyAveDb8Ii6kws
0YlH2DWi1IHVYEnFnQ3tzre31yMizX1mRIXv84ImMorFZ1jUvtGAuGflj033Dsp5YXZ3jTgnY8tD
SI4LN7imAU0cSBhTuOcZGP1TRQIojfYQ2dyWVhvrTfBY3taM7Z3DdbxnZCD3gOLZfO907qlVS5Lf
6HYQ2k7SfMmKiUSv3ieqqJjJk8G9G5Z1QieLTtlS1Ad2R8/Q7emRCcUv61oz5cQC5NWn70P4whBu
r4dkQkyj5+sSvtbQOlcYHpaHfYHVvUYex+rR7rkko4Wfe2JidU88CQ7uBHjKzqJF+/ztnNXVDUeq
pgiWBtnSWPz2xr8+EqhYOXilS719rYFak40DdVD7OvscQ1p3GRR6vSeeHGLCno2ltbhqOCQj+m1j
YiGIWiiIStVgALGdkVfsjgPGrpI/x0wdMkiXCV17bWDhZWWBGTYPOWhsrs+1PXc9+mmTYBlwVjQR
/aQOb8e6CG9nchSaFdoFfkPdEOy8KoyArmPvq8S+z9oBSj+ALM1+Gs/hxiwa/+C50tx9O4q2iCOo
/KACTHXO+rEnCDa7WTHg3YY8FFhmJYpodBzsWKUF8/Ki1QSXN+vDbQqtf2/DvbzkIdtzUOWMTUtR
8HscDGxHUolI6u3YMkxcnU+d2/RcQc5ll4aFTnRekrevuRm1hxBf2J5gNOvpOlvx0IxFxJrR5HhU
ISI26mm2SHvmD56QmswrI4SRvSksGqKROc/NKa59DkJ2VRbJCY4K6bnmnO57x+LYNIzcpSKNnDeV
WmzNwOhZU2h/WeDam7mtUhXum0mSED3YSlDj9Vo8Za4egZjKkq4wmBjWi1CMBuqKVTpiCkBsAYr0
nNaheCoZ0Uh8Zs0SOhQutSLx27WGqbvUxBZ+l/c4h+CZJi6rO+QjoO/SGkhdkd04TS8PvViQSNc1
71jgD9dmx9+8ttpl/fe+J859OoTPqProKhGOxEcMo2g7SMEI3oDIK/Y3zoHM/hN7WY+hVsG6aYPw
2bBnbuS3LS1TgoKeMx9LyY1onQGVU2QfAQGAXNZgJ7h3PJ6uosixU/Ujl5cEh931iSuHwHkeq24S
66l1ZbK77qx1nXBaH5OgfRZQ4KvnMY51/sWFs4TOxll2KTGM6d5JOvctBOe7zfq2fBBJb9FJqN7J
4guPslnG4UFLrAYB8jE7cMjB+DzOSDuYO6HrXweo8MVqShCHcI7XiT6w/djluBEx7HOwcAS3i7VX
z+FNSesuWVl+RFeKfKeweJgz+DxmimFgTYZ7/MyrVKJQ5NB2ciqTpyZf+uHoG7H1kmKf0vscLQbT
UDK997oqn+tYyBPcih7pgYbwSB1iyydK32MdLi8i5VXFE3KW5oZ3THAPYwc+XyQHeydbFNWtEN2Z
yVB9QwxrvB5ggH5O/ZYOra6in1uG74ZVt8AUQnctO39t+hnPAKIYURrjoev0USV9c+NnIfa0exID
6zVBlV8q8E0NDsmdgX/jvnGGVVb6l8gCEfaFKBQwfCufYMjoCMW4ZFeF98wkDHk4HWdr0zBR3KCM
m6u1z+gGHULrZOtmSf4Q1xCQ1CEPxHBye5dfQ0J84kLMJTfEzRIiRADz6GGFEYQcZ+0R+Y4WxkjR
OKkeVJHlJ+FNZzvzpwDF2EllIa+5dAKxNRmEl5TEmDhiqO8MiJ+f0iXjxF/STgrBiddLAljKQUYY
itlMjFcQudzIaQAxxJHXXqGUmN4Kp84+a7/87GR+W9wWyAce2jyptkanxmDtwBnhKG8PXxVTg1+S
ACm9GkPOMyyybev66SZAK78j2x5E1tAOGz2R9lIGS/CL44DjAlmS3QUyQdfE9fLesy6odnMPikwX
qbmN0/FzGGbNLk8JmPCj8WcmI4R/kDlD+oG+JK6mf1wAE7JzH0dR58oHZaK68yCdbckImH5F8fZk
EOcIDlepuyBN5odyRplW+325qzWx31E4+LfYNZxt3KqnFpkOmRrX6BxVtvVdN6PjyPOS+mQkNCam
bjj1pRQnhprGwQ1rdczJe7mt7dkEmTRVOCJatOkehhQSkIKtEaKZzdixwAiU+T2MOCzWwcmYc/GJ
lwCBcA6Z2DFzs2Ox5AQRm7G2K7s6WGhi98HyhrB1g1AlDpkR5twwlWrjVcEq2GAJDCE1uw99Wlqb
rqrMS46157bWRfcZXLhxq69xRsY12mikdv2luwYeRcA/TrTjW5Lpu/olo3xfGp2EX7C+6YBbS3aS
P9rG2fTIEeHN62/ywNn1vrv0WvISILLvvxl5SR9p6eQJv6DvKaXaGT7LhrDLET7xTI6TuSQ6uUu2
E5t/vJlx0+8jQpaPQ+W+N0sWlNWJpS1OPhS7lThqiNZvkTRJGAEpg/ivtrZU15JKcMmZ0kviVNc6
3lPUsqOw88tyi6WbEUpq+QBSILmXCV5rtWRYuWMhxlsofDinGzRCYc9GwlG73XSueRnGvCDVxi0k
4aF+i1vikkYCCtciqIOxPqshfmfzj3dJxhyFYWoDZ3yomnWcROicaxh4e/SHBhuTTL1DkPfjs4EL
M+C1F1kezheRbGTTcQJJ2i2y7fouVTwXKTzx5wYO0HEm84HAGp3vSL2asYcs84XMB4ALKufzGE8B
S9wua8c4pYg7iZvM+5K4vzC041tGdmccLOqLQSjoDRToOy+v6JFSDTyWvYW9aVSL8o+zC3C+lgbj
F+U1vXksc2xHJ6MVs9Uf2LVCSH52347MRg0qp5iDG0SaLhypZsEtrLCl18Fr1BZs6lGWjY1m+9Ym
EyAXgDPO3CyrZ3dtFQ5J67EiIRVvH1h++zVISt66Vp9pbx2kgQ1iZ4zc8qalXdruMGXTnTXdkuHn
IC3a/G5PDZpItJNUsopCxBsc3k0p7WN9MhdphLZG8UQ/t1iX7UhZjm/8t+bIvxWifOwOcXR2Odhb
HKAtn2P0B20GqAN6bl2aHaI6LBD11dj9vswOcNYXR6Ml2DllSDVSMwDE4TXmvHy/azn8hTjkz4Ba
BCHAW/giS7q2bX3oT42JJ+rZ6uKDO6EPYBSo6Ln2oYiss0DpH1NsRs0+tdMkvumaaK7Q86voHFe0
tQOzF2dQCFSVf/+t/uKyoJJBCUTZjlj7o3iksvsIp5MTHyqD0q+dePszqaypSRfT9Bq7HpVPXyK1
W/CzzT8pO5au2Pc9SS4GH+8t/6EEhwD2Y9es0n7eVwNwJ1cXHIUy0Wrc04ioy4wbkmiShRiwBfZT
TibQUSyToMohoutmYPhgfXI8jd+HWJYuTg7dcoJuWmwaX6/j/LECDvgPl+svbiJyDwLVwC/CJBMf
r9cQxqlhAx84VNGAR5Rpba8WkQmgB4m2oF1jk4C2P6n2DTSXvrQdvQri8egA1JO8lNCs/v4Gig/I
MtYToiPbQbjvwAbiNfzjJTRcQlR76gYMoPhfV1cVQkdL6lnR4lGY35bj72hZ6h3Bin1EN7vwkJFJ
7IXklbxWqlnOYFzZv/9i9l99sSUHxfMC+s1/6oj6DO4BvrTJofHAs1NqcvbqV+EI12taxN2qeiQC
I3COul7mORPWmfw0ONaAEGMIFQGzSBxME2feCtYMdbHoOMYaKYeo2Jkp39NFa1FE9VLDL70elAY8
2UYZ0S3JmXj1d5rG4Pu3QynsBRQe89IFqHQzXZJokUJgwp3ulzruLa1y1tassK+tXL/hBPT3l8P6
2BbnPvl4rT1B38Dxwo/isEQYLXFqvrG3E7LOSBWZkSAE/XLUqSa+/VWrgRppMB4ra5lTT2XC19Jp
Pz9OocfVim0SpdfubBTIsR3+Ty4W/z2RGxJvr+0h21q6zKPM6NL0I2P6Q02+W7mGgznE23ho5WHW
izTMtaCkAhXVjCsCDgTv1z/2v53of+hEC+DBbHH/3otzeBvf0vR75ehvP/K/7J3HkuRW2mRfZWz2
oEFdiMVsAITMiNSyNrBUBa3FBfD0c5Akm1Vlf/Nv7ntFGslkZUYCV/jnfvzPLI4wgaLDBWBOYwgN
nfevLI6l/oZvlIeHJ0is6IB/KdC6/hv4AeI7uA9NrKVrI9IfCrQGOID7D4LTaozh3/yjMiLx83aB
sRGVm34ya8WVOCbuzp8XG9XihpmSsr1j1agHr14K2IGjhlLuLzleo9qM2ps4ydv32s70+zjOlFvd
beZdSUt7TSmRI3wS5VZJkjeXAX2Ofu8qNQd7rF2dqvL/sZQITp4yVuR92qnOPKXGr1FRe7JFmdC5
brNU6Yq6HhNKGSREWHeVPmegBEnBu1j9KHVQhk80Mo5zsSnNKwW73NWEAwhvT9dL2kvr+dU24jlZ
p3S25sfRyNLZEt/f2rj0jpQV1W/kW9NXkjHzNeWeWqA76fwytwuxPhRF2zc4Cn9SY6CBPUAjj3RV
u4li60brFSLbtFPrDwPVZlnww/PyPxwjvohlf22ZX78CVlRoXwDvCYo4PAY/DpqKhWuWEnbW3dIa
7moDEZtan1gk3WpSIFYjnNteohfudWXX+qmUq7TLubQSfpKp427haraxbVEdXApLCQqI+FIfzOqD
5J7C5Vh0t/GsTBvuZOl5EL0We07c5495Hjq7KG7r7dAZ1ZXjtA99bkBJqeXJJot7r8f6juvrR9pY
zdvf/9ArZe+HcwI/NPS29QEGSaeajNh/Ob3VDmmqUK3LO5wG4QukHrxtVaU948LEN2hDIhhSoz3Q
WdmDqC4LnUxPv2w7A2DENEzqW51pfAx01U5X3PcyGi8NcRfO/F3DTOdTryvtAn1XXsVcjE4Gd9Fr
4YSP5A70nZsk+WNWypGkWK7uE9oEdqh/yi4byQitewyBx4Jn2ujV8UJdjI/SGk5Uy2r7fgjFfnaQ
mAAfGQHRlmwzCalvSGzFW5EwT3HTo2lW8p2Kc0gDvSHf65a8x5eJpO21kQqleOTIvjIP2MJ4KbNL
G4Ae71GW7DPjQ6W+qPWsNT8fZESpLxwT/TQhnzMESdI1HvAAd6cure7rxPYDuyynW+6JVuOxoabn
Ijaa00w3ztPcl/WnkzNj4qDeotUBMmn202ID+opBviE1Jxd536vnkKaFa6fUxrPIGn443RiQtpt4
Sfczd/+VlhHpt0rST1ddr/GB6kmErg3yT4r13VQyLu2j7J7MuGveXI4oJ9NsXV9FbL78+2fnlzVL
wDEkpojaZWhceHRM4T+/MHpEmCdi472NaXC86V0AFQq994/zhNu9tQfX54zKs9NWy7vUncXv+g6w
tinn+INbNPgLGBVHaHbNk92YNVJhru4ap36mqhHCFJzkhwLonJ+NLdJUOhrlDj8KpeewxzwVBZmu
02jazPjQbie1BWlio63gWVbms8kxxGe5mrcjk8l1QQV10Yq61zaiV3TsIUPD/3MCOUqEfbn5emzr
tHH9JLHmc9sI7aTVVfi9WjkijlLACUi17onTfHOZdAlQlqJm3h4YRpm8lWq2o2NFYaRE8WrsGcNg
7bj9ZPYmc2KydGpTzZu///j19Qj/13q1fvxAbhjMEzSAU4g//eePH4NaB3q7DW+hQEO36+H7YgFq
lLsUa+UKyyeVZzWdcp/OCVl/MdVufZ5aFM6dg0A7I75h+/D0HCSJk431K61P4EfcRtbAr2mEfmlN
RBcPL7R2IK+nbP/5D8ClkW9rvaLY+toP+OOCWy5ZR/4zsm9zZO/NlGokSuso2jZWCKmpK1lnwvXW
ymSZJaaMYRlYTlm/qqEqLjRphd959wwW5rl6NSZbO1lyyo6xXjOcanInvM/t1W4UM550/pfrytd+
/MuHTwLXZkoKHxIF85fvnehn0i6mFLfVIAC1IJiF33maUYLars0ftSVZztTdTVe5PZa7/osIo5el
hSsyGY9fAB3Uv/aQC9keKrtRIAsW7s6VZg+/sBnKq8XpkpOt8/NLYL3QWUDEfB/ZJvgVJeZbF8rh
wLDBGf0MMeZ6MGVW7uzRbv0avq036S3L0DCET4DgoPE7inPskobCPwdYcd4hLtSENV9aiz7VVo7h
ARttu1lKu3T8XtenTy3qWK/0Yo3xdbWubXBeoX1U2ZuGA4SBTtl4RlbXB6Jh4Utp86pzJgCHvL56
oatEH22oxOPGyviHQ5mFx2Vq9dtcZ54TFKkx+q7exB9qTagvVePwhSdv/DTzYl1B1o8GKfI4UEBw
NmlvYYpTsPLVpE0ZmBfZvVrrC8brxkrA/KTvMP+qA13R0wFqL8HEVh8Ri3P9FE+yC4SdT5eptrCX
/P1DzCHx19eQWnXODBptlV/HwV+ODazVxcBwrLmNczzQ/qzygnlfa3Mu8ULNYRP7f4xHlzjachSr
Xy2quG4WjTVpExXdIVaAAcZ5mh8bnJtI+oWaUAuhpEkBe64k8pitryszmbfV3PjA8t+/6dIcP4fE
NpXAxVpL/TUyNX5ijmNngqMw1Wx15jkwSyP3ciMP822uEZj03KVAx4qUKZiX2j5MZvEwyUoDNhLT
J0i5AMPNxlJuDF4sTMmDOnww1GGJzDCDtlVT7Sdt6XYmby3Nisl65Fx/r7VM+idmh3vQ8OMcTHqy
bFxjftLwfgdGRU8x308M5i/lhWBCx8Oa6p3p0wBqvxu2WQTtOGbHSkvV/eLmZH0tA6Dn0uhxdYaL
SEVdDcrxkX0geeyUNMdpVUvD8aqkSJ86kKpMG7PGinDB2yooRIPVwOviGtYSGNlbZZTrAQfn0FF1
JraqrrDw461maUj4/aafUN/4cWnG80Co8EF1suXvwx4JG7uZDqzHYZhuBlyqy/so6jvMzia7zqKl
xltshAnELc2qswul79fjj4tA3SP5bJaoUd+KHPYWs2MQLDMrOwJ4uWinSADVoqcvc7xIwsdTzDmu
fKEZxjOiFgl5XPTLTYp/HKGVJo3blrPlnt5kF4tztyzfKVNxDuTPlU0+oFR6dCZozPfbRW5MBtO+
01kJpMaW7kQopLxGScMp05siKOmuwOEn6lBFY13y77aNH6BqkC4Ex1YsBRlNwrmk2IAykvhaL4j9
sBm4fDLuvNx8vUj/vdn+Lzdb3bBWwfLf32wvvzxWwWtW9a8/3m//+MI/7rcuXimuyKsaZCDH6ivK
/0/WhGpStot9TtU5JfxMvwYBQyqSUDi+RZVLLsf/P5OR4jeaxdiX+TJU1fVW/A8cVqbNn//DaWUl
NZuGDQMDj6RAqPm6ff3gsOImUnfWZOunhcBCtOySLpp78L86TeVzd1bIM23qws6BSpL2bjzsX8sL
vhAusnqi7buxVk7g68m/N0qxjXBog0JdunMVlfu4NYaj00g7MHPXuqiGUrlrSvposUPBX02ctRy2
sO5GpmnYhd0eY3gF9lWrm4qedKzUFsWtDCcXbatjNio9dwyNHafB0Of7ph9QRPssic8WuYQjvC2Q
A014I5fmCgpBsKqH7E61tm86oGZcqTLfzq2jZgIEHTI3iKPmY8CCFAxp3YEeaFOfWvL5HBLH3sge
hP6ognWBE9XkVHsxNNC2+CvoOa8aVLVI3wH9L5/ceUw3Xb3SySAq5FN71WazuUGH7F9bvcflYxcM
2UXd7o0Ch7pW0K7JJ2Uy7XLc/dwNya2Nmz8oNG3BHqSDvIMggQ2MFDcFrlft7Kp+02ULZuEEWBbH
f89Ua2MTq8LAuaSA/6BcxBu5hB+ZM55jjakGE5dbVy3kpg/tncveUnMU8cJcpxnYRXegClYN9FBF
YUzBeMbzo+hH6Fj9+kPUWR/0FG8G+TxEfisUC0f48FZ0sKanCdgzBIaLGle8b1DKWy32VknAuIml
KYMhY1CYICt7jbD2bugee9i8vpPp8JuXUHmcDUbnDEsFTZn0hhrDNG11M3IRQUAo6Ojz9zYwuUOn
OWPA6tdsAZiKrd4pTMQm1QxKFBtPOJjLB4uGXlwSG1dLv9VTbV40Cj2iZVj4HGwbys5bCSwj2mGD
tTlDM5DLqY/J0ua+6qxHZ1pOqU7tW0Sz6lYpGdgSvYx3dl28LiL9lja9uVvZEHi6ZLmB+KocG939
NPEjBf3oioBn4h6Bx7Mkj4TTRjdulULKjeCMMdbL/SzqGeTDdzC7XPW0XhwIGmrfZnPRwL12F0gY
b8tsTpuJ6MomTWAqiZLr7LKUsItzngVKn5rAjmpzHy+0xZrcRH18OU2Qae2z0vVwwO0pDMgzcB6s
5mYHT9fcVIZrbi2wjtvQSB9amPZn8ojF1nDeIrdTj1NkN77ggnKfm1rRMR6NzYBjQ3JbjJnjl9AE
GKjH866mj/ie1ionIPqN6EQGPGCHO4MuzLfUGUvSS7G1XRjpBUJX7U05sdH1CFbXeL0X6kKyYoOO
G/uDyPQg7g0oF3ZqHTQGtH4SOeMeL+KhF6N+wdBtCBTsZg8DLNjt4CAh6AzufStyZSBk0XiqqJDw
Rao+zKGper2iWby5DfyJuLZ9d1jwAC5ZeZcpxnwdMic8apzQhYdqD9FFKlm8obNQQgcsLH/Iqb4w
yFBt+VaHkw1Pnf9QOZUkgHZVZl1ia3hLIMTQosWcc2xoIhoQrAN74fOs8ejtbc6HlJCr36cwdqif
rcRxrTLzUqu/U53kwLTHOjrQSTyzFbcW8dGNxOGxiUFreIvMrcAkRggn3H2n8vc2QWbA93adD2UP
oy7RdnOifBbmMm/zlqLi3j4hivReZ5c7ohPr5L0st3aktD75jjqYVz9+DKjI08zktanoxY0c/FEQ
rPf2eqbKMzBY0hl6HzP7vNGTSg/asuGRiqz2POv2dij0V7dZ0xwJfLmx6NCN9DjyC9vdDBz/OHOn
dOM2n2OH+cRe5vBStCmc55x+azqnsy3Ek3GTzVj45j6jqcQtnD1Jqasq179ZVndKIzM9dGJ6dGRn
Mxmxej+fDeswqEl577rjU07VS0Cc+dOKJUWxIfR3GeX3ujZc2GbfXtaOfkwqIEYCeAmORYsiuvY6
j4m0hUbs+GHTfG/bgfOTC7BGLAMIEpNSsZCuqk0j+/yEx7LdmVPreAJizz4HwN8Z8Td3JrA2m/O+
ykvtAo7FsB31udn2To57weFPLJflHhtUct1RMJlqbEKTEk6gCME8Z1qUb1sunjByxN3q8yTa2SQX
c9Mdopb2KdrkFcIlg054iO2Fdh3rJc+mZxkOw96e7Y9q0DGORnm8HfRe7qZyUrYYIrENFKN71efj
tRrZ9L4hivGNy3PdkGfpBajKIryt0qWimCfZTk1C5Bgi/kGLlafBrVOvofncSGqQ2/kwHJxxaVlr
kpZ6s9Das/4mxxhv1y5SWOWkg2N1aCkjQyMzdsliiG2EkWKr57XhT2at7SI7fYI4JWDOO/dz3110
pJg9nETfDaW2j3mZh6uJYvHM2tK2orLh+5iFenRqjKKVyU6+sKpuW8wEgXRm6tfeSL6V/YNJUTg8
e6wkjVvuJ9yqQIGmnj4/+UjWpLDXKl6rS3Ov4ekrnCticq7Engqjan3JCNGJztg3epWMkCBXJevB
GJiMwpCf57ajc0t0Fat3Bv2eqxF1enoobg0Tbmf7Uo1TuZTH1hg72/XTag2YAKLNiSLlHlTJpW3/
C3H7zyo1Gamgzfz74/X1Z1lyrR1fy58reqEBrV/4Z4DBpAuGaIC9DghAO6/DgT8DDOpvQsMjCUZa
B2GIJvev8ZHJ+MgCHaEyJNLclVf9r+O1Aa6ERl2AJA7q6Rp8+CfH698zRj/oUabDfApio6bqqyhl
/UpyyAvQSEWtsqnbZTYHANXg6ohcGpd6OFXuap/lhl8UCYVKsrca18OThWDjVJq6XRoYiz7qqwJH
tOtzEcQcfBSPfM0QtO57PfbhlbSgphazpgZmgj3RW4jvakwDug4jzGwGi5Vz7lIM0r0bFmtMdXpM
YGeDm2dBF9arR4y/oL1WhiuDOJW05rI8hLqCIdEkqrBpXRXwK7785g6jPDhY9QsNq00rJfYLGJt9
wWMrywAki86fERHjQDLE5T6xl+QT+HT0LpGKzhNf8yzmKh0COhjNU/yFq9W+0LU4EKgRHFaibbWy
bbGM5Bfjyrul+rc/o51zMVhpuKEaAsatVkYueDl2GztKR1/wofjTStNVmAvAdy4IThJGBqm6cned
lo+ZOgNsXoy51GNpUYBQgjbh8AG1l5GdC1sakq9c3OK6X+m+/cr5VVfib7qyf+MvDDC9kOWRLA2A
sJUSnMnY3upYJ3qf9fJc2lqkbmgdAy3c0nuS+iUeS4Li/WmozGdk8f5OA/Tv7Jw2BFGs42onFzdA
Li7bwXic8kzfQolwdniEUxDHSxieccHQdGKomV9UiG5CjN0tNYZOurG+kntrhg8cV7kxifXZ4/Va
IRZ00mx20NauzQG+/wokM1bTzfCiEQ94wK08XY1dKnyXCKHSOb0vvlKFMflCY00aYhkKCf6m5Y1Q
ySFSFvAE/cAKMDtlAfDdeVuuucV5TTBaiij2klCjWmm9n9EtehuuicdhzT6Gawoysiow6oazKUz2
83hQqyD8Sk66a4gydUOxZaqQfccr8a4hUW6BZJG9ZAqn3fKQI6ms0cxuDWni7qam3hEyyHAcceoV
NxVPm8/h9IICkNgrnMYKADE8LyR7vGUNgsY6kVCxhkPlGhONBgKj2kDkPF9DpJiEogOaa3Mr8ro+
E3h1jzZ25yAlUblpYVFhUF5DqWPDc/OVVJ3W0Go90yZDD3USpF+Z1triQuNoxAvnNfI6RolJ/NUy
iznSHpwwn5ItTUWSg5XQFpPQbCq/IrTy90DtrMC6uNOJYcs7wemb2K3AqKo9aibPwkYVaXJhtap9
g405jJ8mcyGOOmhpbmxLdwVq5IQP+PPH5JJeJ/3JhXKhejmgitFnvoaGDPhDEQxxjDI9yJXYip62
ACeZcMEj+7X4E8e7MUlMCZc+GUguR5ECqyEDYpC+ZFnfLmWAMFdSxheLTvfn2nKXYOz0iZVtSKLo
pdCSCLNGrMHey5SqIFjKVVbdTPOi4WnVkmk9V8rZppyWI7WzIYvbZ9F+7h3zZahK2b/bmatlFvQD
wOCjlw99dUz6EjCLV4agLPmLFWaHlCyxAhVQhVlxX2aDBdiOwabl632rh7xYVPf+Vwj7j/BgzIIY
cf37nfoqTn4mHf/+BX/s0M66DSPEo2PZ7Mfsw3/t0Fg/mDJhLgOiizFOxUmCcaKP/9//NSGqAkDF
J8fW/rV9/7VDO7+trdVsRfw6+XIIW/9AANN+TRjacGAd5nQrgYzh+a8bdCiVCOSkEAfSwTUPTrpk
TAzq8ChMc8TzIBgwMlTfonUsW01OzORAf79whZ4eREn2z7TS7kmFA/IUTdCDf/gk/wfzw8/2E4Fc
x97B6YVvEF3R+tXr5rLxhJp0zUM6mtWriJnYNGpcnkox8cYzlZh3bq2uc6AKwfvv/2wsmj9pg5gO
OBpB9Vr1S1rrviKgPw4Cw5gDvzUkzQHu3nPRhERM5JC458yFTR5YtbBPNKeVFh+TZV9Mpps8aEQA
v01LuXzYQ4dbvl5m4xjlNIZm1pDv+rwdsg1sAuvGRu+Y/Qk39iGURc9U16i3qFro9u2wIswKblTm
2BVXsT6DxLHBaPiqgwHYk+yoLDgLTb0OqATGXb2F+pVa+gsNQbQTkarycLbB6oIEAnIxH24hzpeY
5c2S3FRvOHBgIXLEPuFt8huJqT4p9AptgI3cD9PS5gQDGm7LtlWXly0kVEAEq6m4rYxxP+O48zM6
o+Gvglr1FluOjUdjUuzXcRn7Bevhc5muyBaFFf8kZIo80879E+cV3DqJCu3eoxZpGj1+AViujWze
yji3dpNLgYNi6rLzVEtvblcn/w3kFg6NKcOKl7xSLSy7+D8CJ57cjRwowd6O8N0oLeZVgrnmRFQL
NI3FGIYwzb0GzXVT9jZTSddx8whsfNnfTsmAIKMZsgsp7eKoSTIpdFhhe5KWQCSJ+GxQg40L+s7I
skRRoksvw6DtkbaCOFmnirlHsdEVLzdxZ0shnu10djaxsMrrrGynLSFdHds2xbAoHz3360idtC1V
au227TnfzeSydovuQOWJ9XGbqQmd8OPISJAqM2iCxe0CHQrwUTWkxyV10sARvf0KQKneL4XKECuv
+/2c4GLY9riMwZukOgZtLucTkhs6845GEO0iVJzpiK8IVk+6GsVlzHUxt0X8aUp1vNIqbRJeUtrF
J2ZGcEaQRwyEy6Qs1pqyJvEAlwvDs+zWSgPevTs4P2yKw+87ZBrSVHqntRRS1F5jl/CNQ1KvkZ9O
IVV6DuXnH2XK5JUu9Tbd6WolP0i8FRrMnhjYrVdDE1fPXeO2ySv9b3m9d0tsjldd1zKYHRbjkKtG
Oj6viDH3NAu9el1gPwxMcgdIwbbWKP17GQ5pzo0ABqtvUXaRbPqhLZUNHNn5DDKrnKGV23gshhHX
891sVPO8pwEDiIgSlsziq7ItooCxWlR/I+MJdZ2aNObn5EJLojoyY/bHEJetoC9PbSyTOmhQsV67
CoftaqvlUZ/U6kC0MrvVbBbNiCp5jebepLxKl8HGcVVh4lB0lz+NUXx45PQk7tpw0SQxmy5c7a9m
99QnVko7eTLy3SNRLvumohsmqSRuuVAAaBkpscfWNJImiSUv8qYja6R4gzoNb2qK5nNOk1aol24o
sdzX+Jxeye0h1BIdo71hXcrR6/mczBUk3adflTBKP0KY05dH5u8Kx+VMGpggdlOoh/kSsBNo86sY
BvIcR2dMVP6SgfBi3JDPGloWvciLHJ/LaMqTjlIeUb4Oc1/w6LRLd1G1i3XZdBrfMTGEStnKAVu+
R7l5jatGz6+I+YLosqpEh8umpRNJmAird1XxYuFqyq+w2TSFT4S8EoFDyO5AE1avExbu4+JUwLlL
WRIXybNb1ATgoVKOl2ZDNTxechEOQdm19jciH5ISm6TNXD+H+61R8WjNqjfE2LWYm9jypdKU6jK2
ZrcI6H2pvNBRV5/fRDW87Kq3TusfqAyyDiOBJrFWr8ibwWKEHSiZGY47HDUN9XROUpD3qpjRmCIN
txolKufYGMOGT2YuTzHK271Oks5CtBnEuwDhhi/Z0OJtJbNNqlcUnucco08moLiLMB7j02Avbeeh
AuWHCSMSx+yphfur5P3BJQVEU30X0tLBPrPwI7tzYLoNjBKtKWwdAF9H991Q6aCy594u8WZKY2b1
G6205ZS60F4cCXM7hSz4HRf2p/8eHP/Dg+NqPfubg2OWvyIb/Dw9XSGm/5J3XPM3aBKsF3/qNExk
/zU9XRs0LAvCi/7Vd8G/+uPw+FWTsaYDOLjonPf+YlNYmsCRxWAXgYdT5z85OBKZ/fl0RE+HgcWI
4yPfAZyEX0mvLWOScrK05mj2eDYMM2cEMfYUpPbOjeAcUB2ESys4BqF4ob6itQblgXRr+oFeDSwI
3bilpxPtx03CnTIoJEXhtucXDhC79Lq3yvYb2CH7ReCOOcZIyxe9THWEE1I7JN2T4oj7gpq8zB0Z
RaXlKa0bBSBFXFes+UO97FCFdpGkqipacF9t8R+27ssIOMvZO2pMgKNvZut5lNPgXM+6sAn1JTHz
MJqHNoY1lqWPcdhhX+qV+HmAw1FA+apoGK+xY1gn0mdxH22VvFBNn7c8wWBTSPJRQMdjBt/2lr7C
pb6sgFeyvE+sQhTnzKkZ7vuOYCxIqqpRadIt6SFxUHT10NVFAN2xCC8dfB2DZFzJ59l4yVwM5LhC
4apMa8cRC7OGiqW+S4kxZ9lkcSI4UxEcE3igS7Rl1JKhXZTZswaCiF7p6LgAp555AJ5oZ2lMZLi0
Nhc/s8aIMBwdRXpsZ/SsDVyKP0hMzp3I/L6IZkF9GHW38KnMMdrp2RS2lzSYKQdVUrOqpk7oLa5i
UMFggorq4hLjkDLuIlHrjKE4QHtGpwKkgzF4o+VSbC13tWPXKQW08CL8OZtjqrsI6I4gHU8tBXW7
qjOLA4yCYZeVY9N7TVmB1h3zVbuffHuIqZEtyiqAlBFdCd0t/THOp8Ayoywwe84rqRVV+25xw5u2
kMVTWCo9oHrw294CuOkqT62HrCqiG5y/3bWMR/uGme/4Qh39FERktI5tHU83PA8Vse4qYWecwmtI
9vMTkDZF94G3cdQhjBtILbEvXTcLH+N6MvZTbCkY0MN1SNUq7hbnm3EKsQ7ulFRJFqaITMcfiZxD
BQtz66GxtPIO9ECGaBnGEdnYtDEmn4y1PfkVSbVDyfQSt3ffFZuBsdhBckDfyTyLHpE4jAt3sZEy
tFrIe7JD+AUc/MQpU+g2/66hWcH7tBfkA6Lf5SYjhuLNNO9cc5+zD60U9ykmry4dTMMzcSueVoEs
Yp+EE0dF1zBeASrRL7RpqvamyQG4T2d+10Pe4fvPrRL1FNPSGNr1mwRTqjXILVA6nSO/6WJDmZrp
z13tnBcQLDeh1cXHkrHTfaQZy/NA5L5YG6X097Rq1QsFlx+jmsawjzKf3K2Z1p/URId7TdBJRSCA
mE9op3du5gzPqpXmTzMHrCdD9onwReNkTw0GpECyGwOT7NsdBnN949qy3ya1dSGrlFmpw2gzJaR7
VbqlOMqpcyUBIbAddJi6ypVGPZu3CLp2uAaoyXUZphOttzVnzYpGXJ5iUkSxcKBOJsDNAlNp5k0l
h9qXIaonn0vv2ZSc+pGi4nno5LFSXYxmnFwfTahlV73SPiRLe5fWiv0xiSrjIOMiq3qwAGzil6im
93abmhcFqIsT4mPtccMOAzuJDq7Z2edZtmDaqqG7W3InD0SrVu/WoDpeLZfqmmne8tYQ92qg5+dI
wIWsLyImjg9RbAqMt1Rp4ZZoZoph3eiMY2d46YUSlBWJe/A6qk+omXF9OrWYHOvolbFg8plLjsrd
2Jz0IZQbgaE1iMfBeEZKT/aGYhOWnaScT/oEG9rMLO5vPSNw3jgzVi81ABrbltMVsVjVoUsj7TpC
qb1GmmslCoxdAvQEzovK8K+Q6bTXV5JvJdfMUxZJ4w6h33nLZEHya0hW4oOzIhLwW8+3UPEJSxNE
fh1AAV1Qb0E0Yu5XYNGwIl8irQRcyXWPRl1pko1fuRIzWvClTRp79qLBgI5gkB8mlE0jc8EJ16tn
IEbrcOCyS5iOu1JUfq9O7w173i0W3/kQEcnw+Z+SkU3paSXU7e5INE8npV87CJ3aeTerVnyvFPMj
qRv9pNlj1/tzw6UdJOWmIb3HS65kZ4nz4ewaWXaK1YqjYLq8x6regDrhCGdO00OltndTQzTd0drY
x9rBnRW7wjZBWtqpyeLeNFpbbRRLjw1sFrLbR0p8mWdjtGXoGzLebjW6mwRODvK8W9739xR3xW2j
Q+yLOSjeRzbNdBoe3qNMcSu0QOLys6io3RZdOVKboEZ7RU4zacPC6ndw36sbntwCsKArrxMSER/N
hHmBZIyWX2W56TxGVmge+Q7py5Y1ACiB/4fhuyiui1AR2xxz9EEre91XUZKCuVOTk9JGtmeVJb0b
A1EGc5j6F72lwj13aLUY7exb32lvaVNnPq0ay2kEWTt4Vifja9Ohgb7sqiwgRIcwa0zdd80Ys82g
zcNdqlpi84XuqCKUD4ZLDuxDJbxjRtpdIv70O+lilpnxz1/RjW1oG7zqQIUpZQft0MbKQUJWSExC
8KV8a+ky+dYwatlG0sk+CriVm3kBPMyy942moc82S7qDwb3EV+2MxIDg70Jhu94MW30/Jr16UAn0
BWC19C28Uu201Er67qaEpfo8VnZ0bCq0Iob5TUrkBkxBmmzrPm0OEKjrDQkBd2+YVbe1J05eCp6L
XabH40VSVBCX8gmTT68pSoDPtvenuho3BrVG772Qic/3fk/FueYPc2zt5WjA6xRnLOP1voSsuM6v
9G2lifdGrW+GAVZpiQGH2+KyY4lWvNlQnrXEnL04ZtKeZAsnjFy1NplaXdp1e2OrUFM7/LE4srAB
ZHLVDG4d+pHpmFmibdnieKJLUfespATUE4NlXvJoy0zrbBSKcut2k9zl1uDuzTmFNWAUNzQtXpPN
j7c9BmRvqQCKWflM5eygBVmS5buur6ugXzD0mlGFMyAe6HseDVigim1cKf2ke6zt9j0k7WS/pFRq
u0L7bEKLLs85LbwEbIIH0UqwkWUx+4Ex3Ei8jO9JMRP5V3j8qk7ZW9NY3ljK6LAZL/EKMEaRc+vh
MBXA8VNMfV5E5uVY9PNNnohvZmg//Pcu9R/dpWxKAv/uLnUbVx+f/+fQ5a/lx09u1N+/8M9xufab
tt6WmMS6a2pyVdz/uE/ZVHgAoce882eBx59SvP4bX0GUf001o9H/cKNCpQcyoH6p+vzjfyDDG+ov
qRkTlqVjqCauNDypa+yE29YPPtQGFGtbuG61V3hV6bWJK445rA0AXlzYGLp4lsU4nnOlBu8x1M95
JNYDOMJSNeQc9pc4C2oOzbwVRYl9Sn2EXxuxk+VNyjiR5NPCFevQAvmAE6vYWyLDEmqbfVlToenp
k3adwtZ9dY3ibEneRUXCmmIi0BNzR/dGzM1HynO4kn3Hep9cYodCbLRrPKtlhS9NcTD1C2TSRF0u
Kle9trQON1krX9euHI+q5A3GooxLV/K9y1OG5LQxbcCoXNrGtJMkloGuld/drDxLbbwNJxEzkR62
wKnOw7xcm+l8gfmHm0qqADhKXhnlV0HVLO+CtSUftXfq0Z+b/8/emWy3jWTd+lXu+ufIhUCPwZ0Q
7ERKVGNKlj3BUso2+i7QBp7+flBm3rJpl7zqH1fVoDKzrIQIAhEnztn726rdsgjmgcTl9jFsrH0i
PfAOOs7xqg1nsoW9k+jM52zIX1zAFVs9Gh8waSHlF3cdo2jKl/xbWi9oMbSnWzNXnDIKlKP9ojwa
xuEcmePDcvQNPFSFVzL3XxnD+zsRW3ugTsesN8juWviA2ogZD6EzjaDkYCwopymbzg5Fy1hbz7GZ
HeiYvcgmJXTVPgHTpnJxrHZj8YFGK/lWderOIqRqq8xu2/g1HSRrCUZmPDDR+kK6Qy1qVNwoI5bg
ZG3ZrZinxJsk87sAXHgFV4KhaKQt9zIuXtgNUSgsAZAdY8lguVZt8Qe0Zr4bW/2uM8ZdH89H4aHA
1Ab9WLuVFtCp/WYSKrmxRXKTZdMR6Ya99ypUuOmb3dBST3PYsfN0To7kzNTW+EJQYCU0rWNSgK+l
nR44yjxJq8H3ZE/nQrfXkyrHoIxlByImeSkx/29yY3r1qvk4GFHCFFUmp6xxnxPsnF5j3vpjArpq
RINsdPvZBgfWTMN5buw91EXkutLcRwikyKPz0J12A+Phfj46lYo348j3ybDNJF+BJ2GaO46URmEC
oNOfyki8+hwiYCNK2hVRfqBWOzeyP1tT/q0gsS3QyY5Y98V0NkPssVnS1VQwyFdmR6ORRvIFniHu
uygdToLWc9WU6RZUAkHalsuuxc/xOWkBoNQbTec5caViN+FxZE57qimUP6chIhc3jdWawmS4NyEv
rvMpCqkYKdsVo4E9uWzDoans4QqLiHc1DZp2i0I136DkKm6Jl1NbEjeGAxmFbWBoufnaifazGqRz
LTyAFTw1VYLqWnKCTdc+uddrN5vHl9DFIggvBlH7LrWaEutr+FRMnNzXs9X6yaqgogW7f7LK7DMn
J5xdU45el5nzbCbrulNyQ+Ubg5EG1YsaFDzewas6gs/d5pRr8V1ZWSjzNOup0qgpWxSCm6G3X0gJ
ka9lidmvJJBvk2NQ9Vzy0uvZd7YFm/KaKjG8QzTcrehRoBdNjddKVMRrNAVa9wEj4WSIremyQfNb
LFkGPIYNjRF8PpYHQ9rtd5PBQ6cy99nVnFNvNONVOMhv2iiPlpMdvtt0fjGvZP/4zk3AxBDyK0Is
dFNvHbZLKHCSOhbhEhlHZYImEXY33RKbd0rsBt+1cH4zobyc3S5X89nQTNvSLeFd5jr51tiXjiJy
NuJVX5ciOxi5CTmLwvc3V7qcw3KlZRbKcZlBNtPnC2zL6LqTmZJMvTe67IXRQrZaluNUjOjfadpT
ykMS+o0P80dnxtu9NE3PwJzhCRJ/3eVef7cjRmbpx14blogj7BjV4nAmWQAfmGntR83Og+Xzwhw9
ypbV7f2v8SeUydvnxZ4GAAuqNRihH68NVGOcGeeV+7aQ5jrlUHinmG8uy8WRnLZsr/vT69hOzO3G
YTikQ8t766OelrF6jUlYjMr52EeQV5hA7H0YuEHay43hjceRaGy8GCioaFOsmiq9KR0J0nB4mIro
SbdjMB2Tdeo9QgemqvJ3tl3VnyJODoHlsTy8/0l/8QiZFuo8/DlCt403M+93N9nIEx+bsoVXxWi3
VqXf6f4M/JPuwW+u89MsnScIew1dT2w2PEoXd9QfBeGm3vKs+sAT0DPdKY4RGx2FIIoWP10DYrnp
IlHc54O6czu9uEcHnDCHjr41A+vyUqqAfsggqU449xnc+mN/1nznZMphF3ss9zZBDmSHxg5cI4Pk
PdtQO8yZ9RLFkhx7XbYPZTY9TZJtvzcS64AFp0Ax3IE6LZNvYYKrosxyvsXJq3aTln4Lq/nJA5I/
d8h9ptrcQyjaA1dMgqiY30DER/TkeWD0852rGJwyjRFbgnA+SxsHhCuosd6/kb9YYejsY1tCno43
2bt4E2cOI40F+XQ/jwAmKScmVjY6rQ4wL3P//rWosC9XM0BR7FPofF3fvgRYSUMlgOBUCbJueLDa
5FBgVv/NJX6xsoDlNCymFQKh4KX+hICZrMt1ndhsf6i3bTIZAZH3r8tKj/Ba7TpGpZlh7X3NOI2h
H2+Inj/QXv3YpumfHk16hn6DRKmdmvsBGsQq9lmdalXcoLr8NjujuSFRKdvnpkNEKJpxukJze40/
dIPt6tFD5UgLwYuuLIWZh7yIcQXrvgvQeNZbQxqY5v3G2PUTwlHdSL7Z9AoRnmQ3A57uzI4U5kuw
GUqgI7NFHZQI4oJB7x6q0og3mMX+ip3/t1gz6xdvLN8FOCGddRg0hvHj0lQadTdVqij3IuegMMRF
EiRdTwUPyO9GMBNeMf9N8S15pwIhQxC2UscKWtwSYPrkER1Lo6gk7jacx1UHoQydqv48prW59nSE
bZjtTyEk1QCQxSlGnkuDkZWoBua0RuHwpBvj69zqq8RNPkBwoqpq+MBSm3ZZrD8pCrFVHcb1zsxH
pDnjQ2Q7i2iC59PC/w64bxiJQLXSdRHm/s6w5ye/lsNfqvJ/e5N+8ZKwZyz/QcTM6e3iHo1Rg2Fv
HMr9CHmPEgf81MivY5EgFdbRb74RIS4mYcuu77ELs6zhu/d+eicby1RoMftyL4223AgH750XpoeQ
ncoXfD+Eq9NTVhyQBoNlKk2pAKMczh8FYF+FDvIDn0QRbDykIs+0I5Ymcqm8P9tMXNNuuM19HEqx
T7U/lZW5Nuv2tUjnhylH+ewumzGPWWRmL+G4VKmjEaSzfoNZf51OlRFQrm4GJv3bjq/07Xg5WxNs
ErAkgb9EGNGyDNJ6HLZ12HerfO7iqwnS9NshKCwnLAodpPWyH89Jx0HSQ34d4H8mXnYez7KLcL5b
PiTtgbm2uANafDBNqjVB5i6ULcXIA1dTwT8hKpAHsu6HrbBku1leo3ayT5U7nh3CVolryTTeJ9LK
8oZqSQ/TG/L/IJjU/GmJeLNJbV6xLmyufXt6JXRxPUJShI6V3CQmZxZ/ohSHF/ecxgNMawtpVmXv
gd0ftAEVTdEsMeK8wF2XHzgU74qQnSUBGIL9e35yxu6GyfvnuB3LQyZsGtMkLhlSAR7AjLIkU40N
PWZwTae8s54NmfxuP3Z+8XpT6+DZJ9eCJ0q/2CfxAaUNXIdi37rqFUvbA8KVE/UFN8/mtV7qr7ej
dtX5Ytv5VHpv73wZd1s14tFvUn4MVek668p04+Py9AZpuoQGRSCWDa/c+FOv9jmQDg5oGY6yCLlM
U+bRK3R7/6aWfryeydva0OICkIbYP5hd5Poaa0zaqafBpNzSpVkHjEf6YIq6jMYnlXXEwbCejrGJ
QQ2x1hJj3J874OkrTKAPEnsr9jQYAH3/YNmEpFS5M22QY5jrZpyPpFVBv8eEXggNXFmlXp12rrcS
7qbL6QCbq3Ma2EQ4ZPZnkyTDpZrv3H/21//6vX/j92ajN1gm/71a4ekrEVxl931z7e+f+VdzzSI/
zXdIgnmTrP5L6eqa6Bgsd4lKFY4ukCX8f7GC9RaCy4O3QDqpDF1eiH+s3sYfLucbWFCIFqhOLfc/
abFdFDOw0pDf+i6/IReh0bf8/99VugjD+xkAKo0Lj9W1iGNvxVNqrr67J784AP5UzjiCMhcqucfG
w524eH3DHlGZWUXhvk9L9F8DRK+VRx745xK/xl3hIBfLUVbCHZ1R0b5/7eX7+rFe4+IMJakMuG0u
N/vHj0hmKDEXBFLtI8uvsq0rWwIeJ8F1bT17SBlnvUR+UfswbBJz3c4q+TppEIc3jnTMdS4Fo+Ee
Knw3cM4yG60h0KuKb1svpXuS5tjwOGTXmzaK5pu+dcOHwoHp9r/4EIACkJWwBPIgXdxBXVo1kofZ
30OPMUiCQt5YaHDyE3dUjw1S/CAUGZENGlFSeDinBTNP1450E5DQXeITYFoaZHm0nodCDMYpMtcZ
ZUGGdorlcusBhD8XSc96SZ43sakFkMn3P8NPazjfA7QahNUw8xCzXNToLbDbXrmjv09MotskHhry
TqXauVX67f0r/VToLFcihYbTMkHSOMB+/MZt5lf4+7nSgJmdgzJRA53jNQfZmc29brMjvn+9i5eI
JvhSUGFxhh7LQ3ZJSzAE4ZcMYblelMh7VpR2NffoMt+/yi/un6ULyimE8Z5hWhf3z5csF/mowSwy
oPJ63LXa9EGftd75/Qu9QYB/sKehiDIEYFdePPPnRSGNOJMQheftObbBcXZbA2Myz4xaslFVQW49
2yt2KpQo2YMaSMqpcweFSSrCh7jnjF/YdnMvlYMa3RnsdkWQo060JeqGfbSo6PHRql3Cs/lIxgQy
VHPWLXpt6YhMx4q4yFRbBn4e5lKt4bQfR2dO9u9/SPPtTPjDp8Tpx6EFnRYydpIgLohci4qTrq6c
9iOjzVUBmPWKEJv2Smtktq2yllmcWX2bcqmt7Yw5OA9vuic/FvOvqLttVkssx1kykslTsls7pf5R
EKh1sn1lfXbHovhoN8RfitH4IGgrQmeF2B1INC9nQ8/8bYwKFolWPD3GUWmsyyhRO1RUIh2izyxn
2d7pbPs26g1KtQTYDLtLvC/q0NiYkZPs0WUQFGgnxYZUIbEDE+OdmVCnV6kG07QUTUwzNwpfYzae
oMAHd2XV83BbQw1vVsPsWtd4onJGe0yB68EA7cNRJCCKpIJ3LJAJZYi6nroWqAx10KoslHZrI1H6
otBAcbKMuw0oC3Nnh1ZKyqTDgHnOakxW7myhdDP1c923xUcQFtm3WsQVbmjdV4raOkbWMFa6SYEf
T88u2vy1WxgS5LyfX6UqnUgm8Z1bhxTBdeclpb8yi2S87buy+RPbLWkbTbvRJjIm4jD7qmWad6OV
ucaUM0GR78pDAYUwgEXSIOzxl45wearCmjySCSsRqYj0dTWc8hgYr5f7ua7ytA5M+hP07NBoiML8
ZJOJs6J7q19FhCtdW2GtHrU8Q18rUJmfRL8kbqohBmHI/hKkxWjuaH17V+TGmi8SSc9dyn0qrzod
Jl7jtuY5s8AH1jwRQ87YpDHNl4qyeZvFBjkq9YSxujJK+VhC/giqjHEvkQApHrcq2o+q38axeW+E
Rb9hbRuuOhJCVvApO4/mmvHFlHzn0hH1vZL5TQLMkjHLkCFRy/t1H2ZIeQniDqROjKRBZo4eWRbo
/in6UKbRTRg5n+NJ6fsYqOFDKGa1SaUDBzF7MYqyXANBTAMtdfynjtyPrSmluHanfkSil/mrapjh
NxHUtOpT0kC6QSdbCXQ5SxShraJ4m5NX01FDwrjL0EUFSvPCTxrRD/wyU4gRLyOpNzPJFYCcPvBw
DcBh2IYAMESew3ltTECER46xk22rHe25qq47DXiInGz1kjKjQRzdujgVlO0hHDLS+nbG9scy1Yrm
qJSwrmL8i3thJvrerXhdHA34SAb6wwBRsSH4M4aPENNL7+JwydIuX+VgRc8p1IUvjtuqZ3OQ46Hw
vIGMSR/sDeSNayb/iLW7LAyYKg5XveD90lSGriZXKjJXeuq2grQp352btWgcEiJ04ocnbZ4erUEv
t6ZuxFd6hnrByisrSBW9AGj1yU44TXmdTFULwgBDH2QZhJxlDzYhcabmgLsnWztVr3aa47WY3vVs
G6aD+jZ0cqxOuorydbg4gOYBLTehj0xBEW2sk4idQ8x4Ogy9rzf6AIKTTywPrkOMyChVtsYGq45z
p7cfZ/B2twYv6kklekOaZ0geAEqIaviKn2dc+7k+7xXOjdfYJUcApbr79OYEKDFrnDWd+gKIVnyb
0QwOwoGSr6pQYwLtwJWA8ZFTZ08PdjPpTvaQR1bznKZmts70GZytRl2o2bXa5Rlp26PVZNsaYdJT
1bU5eEPikmct1iE0kPiRSj4kLML5xskr7BHM1vZKmfXJjOfw4LYcUEmUQhwKjIkozaqsN74c+ORo
U28XFs7a7k1iPbrZ2ABdjW5ntw5bRFoQPwPDz7EtOM7CPjD5TbLe13fDQBJpCLYXpAkyQkBhWWpv
TD+2bwULQzCXxCrXJKfudTLRAt/twwO1ih3UoeODTMrlYXB4XgXw3W/UwMNTMkjW9cpoDin2d8SJ
tmXshF40OzSa9rGTlfaguAD8eZAI5Hi55GzZKrY/kzmwBH0v8de6C38dvXr/IJFKAfUkJlv3bDAM
sDncoal2bWrQ4KJeNI/2pCPNYlEQeIxPKF7I4I6biQAF/JJDniK8X/K6q7I/i3CRdnZdwrya8FTC
Ku5kWPoD3p9o2Mm3/G9uv5u9SiRH8bVsCzLCU8WAiiQO1GRdQYKspGeAezgskDxZkyKoG/mtFZ+m
0ZiK+epte//vgfW3B1bzfUnIUyKj5IKeAGR7+aF/Tqz2AtjmHxnLtAl4Ageqf+gJ5h+OC0jTwoa5
VNbfxz/6hEbaDE10HUsi1eN39ARoZybzqqWe9AxjSYb8D0QhrvhpaMLlTY6sDsfiBay6lOPfn1kH
Emgq7NOcWVUJbGaoPHY20o/mUjWAcMzNRDCSKj04tP2SlsRaFwUWzqQjoRL9yaxgd7ECmFvbDUW4
kQxn7uIlfwm8Zn6uSkBRgHK8qybsziG7MFy/vnnRzTqTyRqUaPSIhrl8MvAX3tXFyD4zGJr8Yocl
CXIxhT/hivZLqaNzDyajtV/MmqpvtZwenjqn0r5mkzs9suEV01cfs6ebHpLWGk9x5W4kPU3MeulR
T7Pa2zlDWJ5p2SG6WEVazwSsQ5bDKl1pZ82CkLua43LY1B6bukvhilVlGWa7hjmdhJywf2Wx9znP
cg+OEidYbguWlz0TmAhngOgDJPvNQo0FPhR6IzJ00ejWCtrKn1Yxl0c2DJx/3mzR8LayZ5nSyrVF
aFHmsSTmoTk+4aBRD0Q4CirMdulg1UV9h95Wd7FKxdaVTgH2iWWbLZwB12OstzH6NJR+sFaGxn2q
22ToAtchtnkzyxnV9pSGJKiE/jLpoprsjNsG5CFJVbYjzrLxrJe+tnAQcs7GaRtZ3jWnTnGeRnO5
yyx2JJkvyWp+RnsH/ihH24gwIPgPtc2/vjNzTiNyifprTRMJr9u1UInMugTe7HF6JLUQqDpaD9mQ
3DaWfXUUEuhN8PaXOe56eBM17YEV3WT+nIoLfsY2Gadf10vEmwG1swjsriATE1D1gmgkX7sbrMWQ
H0fEPLwleHpVhhuNxq3/REEJ0EASHz3waFoCqpHNxyjIUN6NbtXPO1wKxNgtQWj1RF7Vzuo84qfl
1M5Hv0S7DoeUWGEjEmQ2pNbMB3rT9BqNJCeky8grP2ie4hcYER5HG/AY3N1iCInQ5KzCbDYckK7a
Spp4KglTsNaeWznGKRyWQL22Qzd11dUDqQlRlXZfiMVBqYvQHCPntPxrY6rZfJenadcEaBFpEq+c
t4RNy1u8hJOzfHiP3gJmLCPjDspxcSvPDc2ft8i/iWqbtEBUi5/AcGiBpRFPtgoJ+7nzoG0RT84V
Hbcn8mLQSFHkNMWz+VeIcToSPzrKjLAd07Ij0IKjMUDKlcJ60anDifRa4oYdneDhxqBOw8s5yX2U
pLZ1/xZImJkN3hxiZ+iph05PoGNjIKBZRWbOx1JUftdk5zgfrQ6l/9Pbb+nlnPL3uQJcFJjC5peF
nMZTpuFbOvkSihjS3habScu8jZzVBUj2oUMHwfEyX75SZAXLPUmV3p466HvItMmgVLLi7321BHP8
lZ6pwRbdZdUSdslBMtm5Y84K5abkWIBPEmqbkCH0bZ6XRM3U0ZZnShjIpBHDecWu6ocRz7Mopj6I
62wiKSPrxnXnU560jAIf9CXWdUhV/QnJSE/mfdULj+e0xI/qW3593XmcSGobN7FtaM2wag3UQn1R
RkR1SgbQaIXDY+or/4kv04mhbENwRbTTwXgFP/aps/o23GLEnZCs+6AaR6/YzrB5An2IbGr3rn1N
NXRItMzJJCWQfPrgOVoRuIbkwTbkKPkw3IBrhz4Bn67IgMTPlU0iVIct1Vzbfol2nls2zPuJo/5+
FL772tQpLTFiGTxzY+HpZ3FoM7yLUWpdAQLn/ioEPE/SdVlB+gaXrmsU4+0obGuDqcfgNNkxGkUp
I/xVQQvuypwWF07uxXGApiG6L0VdPuRDBVZ3yDAmrlyOc4/+G/mQcvqr5RbmIUTct0/B/X3Jbfdt
cj65W4xR6XUjneSriWj6jPhHXZGZgzmElmJQJdojij75xNm+XZdMgyv08eR/ItFH3EaG7LXgMMs/
m8qt7hVqU0b6/JUQQSh9Ju6nIywUdwl2cZVFLnFofsLM0eIVo3BEleUKDqrI+woYAxD0xqWCnDoK
vySc3Ws7ak7SkcVXBjKxtZk9jqyrSTXqQICjd6IJ9UC2IIRHWpWmDDJvaMV1TipTc8/pN76iv0u3
1Jm2MxF667bJ6hs0ORXu4T68KwfJaqJcFNRa3T+Isnw2oxEBVOe3c7Qb+sS8rrNSNx7D2qyeMMDL
D/lo3cU21Ga1BNeMUSs4pQr3Q+mS1YhZovNuG0bDgIVyTjWEWTxHxjgdSas/z5HhfOxbyCwVthK5
s8ey8nk/ajzVg8Qsn5njHtg6MPjauGvbqELNX8f2JtdjnZzUGSdWCPX+vo2rajMZrr7JUymYjJkS
1Chm23qDcb+E2xbG4+ewnoo8EFZvp1u96Ptij3kvx1AtrJxcZzio3qR3Z6PMvE+J4etkFYAJvO1T
qycoVKuvBgdoREAA7ueJ7f2IFaw/dYb+eZRecwN8W3UrMU61g2cu7K5bZ07XA03JD4rx8VGBZb/P
hNN9w+4uPys/qpqXqdPz4R6UYUigFhTEqyjPyqBu5LOh5vA+jkW4zpi6rigFp+uhA4mUw1waQJ8d
epzPt1J2zoYo0YiOA4Z4ZsjTdTMn6QZwnnFPzN7wyUuccB0VsXPn1759S28A0wIE6jc0o1ufXC3M
bkhrNco1nB/tHku9vXatftxwu9zVYDnToW6L8jMdaCtA2vMY9rV+yHT51LElbgips7Fj6Z8EUMh0
TNtrTdnW8zhGZsE7p2QgwlZsIJjHxzbiCGfSfLjpXbn3elo+mWsggdAFx2u3qifreow7i0/ocb6L
LazKUW30HZufRnw0j4qO4bEYPYRdufgYphYk0NwpmNhxSKeFxNl7yvO1qAeeA6O2MGFxrItMP5zX
nGORyzhs4VufQSZZlkZt3nuR5dx5vuw+VNLq2ehLpGnwKAAjzRNMvA47iczsVd1Hj47eiGOJ3w//
zUQeH00NGAhF8SFJMfSsUsqPrQFoFTFfniJV1Reje+fYzUq1cXyHXJPMTVNXZ13K4ahac6FY8IMD
3r8bVqCBFE38O+uu8O/NjiiUuuxj/taw6qNZzM1DbBf5EKiyHTfAdxI6I2MlDj3W+HviFjjIhYDx
mZxfY/pUj0RfM6u3i/4p7mMaJlAwmDnhfoymIXocar9Zue3UseO25sGpi2k/6REWB2RsW7qNfA8g
EEYCcQtEVoHn9ui+VBaDXnGKLgvqySaUjrQrYpWZ9UNTKPJdPeKlqX0++IAF7UOYVi4w2CZMabCI
ce8Rub7GDoJvMwxX8M4FOVeQUFfQzUCfqQj7vaUsGjSx6o+TtKrtaBiTSQ6BP924BdYj8Or2QIZL
73yj1TmiHXbseR/7Xf5au26z96UfbvKltKqLViICV/SOQKZWAR1iZ5NoDdjWckgCr/f6m7EWxjok
ujIAMjBAZnWNI8lTw2kmJ958ZH9D5VWiUhwCAGXFXdolJhnOdvWAujZyHnKMpMR0ar5cIVmgLChH
688MWWK09bEG8QLp1IKZIzLy36cP0ZBP12UG600BNJ6CtPXC+5Yy4AZ0S83Kq8wIDP+AU3Q2ad5C
a/8UAaF7mEMkL7TC422T9erabm371JQxEEe/abR1X9n9wazy7jiJRu28MpnuhN2153gsDs3YHGtv
ntYNQQG3BebeV3gd9Eq6Rh7EYIc7GXlPFGrjlpbMGgOodU/LCjC8PWQZwDaEfvkBVzRS5sSfcdCM
lqzTgFlBRXyH4cwPvanXf05ZkeNB8o18AJNR0Cope26IGc7XWU+ox6sapvZOg3l+q9HexypQJ3b/
p9fVNKRVmblwJHorNHbA8EztKpzQxcWm+1CJ/GNNXnF8LPPGDa/NUn/pxiWEw6aQQ7Td9IQVJAAL
0EBmMGHS2H1Ywib0j0nBX8kRuFsZ3lU1ll2bjCWJAs6ux4/zkrhrmdKL3Dtkd80du99V91c67/sz
jcu5Fw4JmwkrtnMmyiRgXcy9oOH2yoioa10pravR5CRqJ7FxnpXbfvGl+O1E73IkBYocizsSOBPR
FaXCMnr97iSex4NCLdpW+xKrz3UXU7pDY7ZfMq2DcooH4xVMoWWdkHz2uCyYp4YwR3A8FjepnZIN
/RZjR6/TkreFHMSp0BwCuYmN8Z+GmMDsIasoAK25DCnbCqf9oke66XOgt7r5g+FoJHI3E8mdSU/e
e0eUxgtC8LH70OJOadEnCjG2QemgKfk8c57IFt0xB7YoJEsrMaMlvJkV41y4JgPTXLVfeGTKb948
lB9MTGULXaLlzzPMrD/pBbbD64izEfEtBVv3yqXZdz/Dz2u3PggN0DJRJfeKPygBddREW8tYIOdo
hVd9ejsLv6V+v/+lXw4fGTzajkWnxkPvTHPm4kvPqJCZNujV3qbry0kzSTkb9CLnuPb+hZZ/0ffz
srcLAb+kDIABZVw+XZ7kBNfkXIjkH77i2itQw5QN3w/v3pKP7nG2joh3dGAfIc79T6/OQNfz4XNa
IBb8JV/u+0et1pRwdYXdWqa1cXZGFFcJSYLUj7ncE/nFVZ3O5RCgjQXHtvcvLi61bD7yAcvQUZaL
JfPy8rOPqa2F8L7xzouaf/swRr1142aNcS7TlmMz4gc+/GApvCXREj6oy7Ln4FdGbo7uYBJ/jWj/
2978bXuTNILvvrv1S/fyf/5Cy55eiq//938+vrRxUkZdVf4oyXn7sb8bnBBX/2CRtGnaI7+macnk
9+8GJ5LbP5bG4tL1ZLH7x+y2BC8gxl3WV161N1rdP2oc+w/b4pSDSwYQFKvufxS88ON6ygSAxxs6
LX46odNDvXyX52puwGP2DqFgObnc7K/9PYCNzsFH3rSfv7sxvxXlvF0MJehiW/AtVMaXi3dkTwvI
tbPuYzIJP5WEUZ8V8PonhJHLy7QseZHuWi/+kMrfDN9/XEr+vjRuP9ITHZwMly9zomVi6iph3c9k
qX0qfYgQm0GN7rSh/BNn05tYVVpd0nLDnUaP5P1P/uM+uVzeNbDw8zqzoNCZuVhLDDOJSoZQ5n2O
05wSTaNGCfSuZ+tJoEAnq2lp97x/TePHJeTvi/KoWNAJIRReikTKGhxXhI343jZKlg3SiK+MwqGr
idrLf6o7VBRWAmeKtbtnK4m7vvvi0Bvd5VjY6UYxX9vVdO2mfYslPNzMM4uu4xkseaE96OI41CH5
jMm8BMESZssGPOUlfaz3P8eiivjXLvDXx3hrvDMeEKh7L1QoHinE/QRX+56OJc9Kj21hypeenEca
wxk/XHWcMsZz71+V4cHPV0XfzQCBF4P//XH1p5HoppMtxX0K7+/8V0izW8bf9HRq7pUgO9u2anGy
XVRNpP/QhX7/+j+/mC6FziJfwgrLyOyi0AFtVWZNNgl8zs70kCwvjIK0dhcNjfhNUN/FXvN2h03B
ZkvDggv+5AkJlduVut6LewvZ1gNjcnrQeOJpbYem2X6ZMst6GXRneTt1usy1O/KyaKmLNDmLtd98
3b/64BhwWS3hLZk/PbWGpVV+Q4Tbfc+ssAks4CzVtdEV+gAdj6jg92/zr16SRfDIe8l/XQrLH79n
Uad6opmDcS/bjnxmFdMnfuvc9q5eEQO/NO4GeqTEvvCUk8JKyTggYwjUEu++ErDuj5ozTA8R/d0I
+71B252B/UZ0zGpIkGRqCmuIt8zGqzoefFCx+fb9D/FmZ7t4RVyD7w+xlg2U9NKMkuZR2HvKF/dh
mDLHmKnGAa/w3ExdUX+SEttT7jG5wDPhI8LB4Yk/ntKtVcRM4tGgfEgyC23OPM4kOYtQb794Up8e
3v89f7EKuqi7qKeoGzmmXLzJGnGCAzgKcW9jn4HqvTTIRU2DXOihODcIH3/zZC876A9vMXhinmr2
XMSuOtrViysWXWSkeqba+5HO3pHxiP0S+kzKQgB8qEcWLok0HQI3wySksocvHBPWNyr/QwJYseak
p7ovJjj+O9jEyU7XeAkSk/EPQFD058statk1HIjCiLTbwaWZjlLwmiAt68pw+UCzYpbz/m38q8L+
/vtms+bQwUhSWPDcf6K5z17mu5Si0T2xE+ibajXLdepq6W2DTbrbl0M8jEHqDmm3NmzG90EywDTa
+jHjhxUuH1MPFB3IwEgJyEDu4W6Jgte6PRI7UAqliJS50kKb5pJuQqehazFqj7VWRN1ad6sKzmaE
ECBgakobRzd03oy0HfsNW4ADayZdgCleXd5DSYqPXluk12hBqtOQ0gtee/ArCNw0cgAWxNBDvlT5
q561Yp1TB+ChhrVU8/sN8ReF/tw5dCou1ySaQmBm5lpAxTTT+g7+bAVJKwY0s4LBoQPshPtHi83V
6qe+zNNxbYau+8HHGINYI40IPyP0j2FCYUdyJl/Fp4mHCsX7E8G9JGqmaLtsP+NJNpiy9Za8MhpC
T65CTifXRtRTbtdDeACT639Q48Ak06VlL+/xewmkTXZX2tDxjQzwKvjK+s6NilwGk0/e4dpLR/8p
inu23YxnxKVLEkFaVD7g6XiMNpQG/sYVHWMi5pr2S0vCaRKUHqsNJeAy7q15m9tE8WMcrfOYfBG0
wNgyGWpO9Ofca5CxWc/OLGLh1Qyme7QZB9SoqSKWqmquka95gmCsqojxZSWTd4V6LT4NWNRfEcQ5
zDtQ4tCIBEYIfCA6ScMCkYrtmEg/zqq6Pj8Tn4OBfgDNBaXB+FN1FVl0BMbtANSFW2M2q8+F39rP
lUkUVOMQrceDMn2N+jBdxsZRudZ7vh5UdB2c76i2cRm45DAW0ZuaC4/L5KExg5aGbfmL1ehOMNlJ
VJ8120uy41B6TFMOZYkP5+wOhBX6PACAAdx14RKhiZ9E4dkjYgN2ekjyHR7F0cCpklmJhl88UZpy
YEpmwq+fiZ50TH7dLC3lmklD4W01CLe7HEbXQ0V/CLXI4tzXI6SxrPaa9dJ4I9OdlhmwomUV5o+T
1vKNqZC5boH+pw8G119GZsv0LPl/7J1Zc9tKkoX/iqPfycC+PHRHjBZLsmRdW5Z9x/2CoEUaxELs
IAH++v4KAG0Skn2XckQjJgYPDtuiikChKjMrz8mTLasSiTcVZ2oksNHP4Yoj2FzQPfjcghKFcJXA
FxWlcC527o7llfgg9/SKxGQHhv++tgEvz/etZSw8EBM0TRTiVUS9sEabHWXb3t79RBqxXJZkfG5I
bWJ4DOyQbWzcy01B+TnJyzVQ5GajM3ybC4CXE0d6S1jnfaot6mIj2uPeRkmkPebUvPKhNCavUm2x
z5gzkpmx4SLJqoru2mf+XhDEtgGBT48kwsABW3RMJqfQ8NRnyOTwCZIQ4X2d5JgYztXOnZ/Toty1
0+ZBMy2cek+2EjaSGM658+DX3Xbgopc65TJ3xVR2mHRZ1vy1u1ugDeAzSENwygk7NSR9g/YdcqH8
NYotEiCAdACsPkmdmjwMVSpEhq2A4rdouF92pIE64Lihx6FGjQvkdNStBL9YRI+txtyrUE6Rs2b/
hjCNtuUySFkM1DCVS3jjJGeAsKEXRFtz0QlfUaxdLrMYb5u7fv4ZzSai34beuQ9doLCP8qR904Sx
tdAa4vuwjHm1OTfT0NR8CQwANBbAiL5J85lyj0APcHPqKfe0iI3SO5YR746UO8F7muN4SnI9qM82
D0qoEISnKNlCjYiyz14tZC7aCE7IpUf/uQU1OyDgoISoO+VlwZ1v+Z2t4MO1QCmzghRTF+DUIlSJ
9sDr/eFHFz65DV3IndRgGmiUzKI8PKOBDemHHb0L6JVhGqgfQ8m+wu1wgzAqyWo5s2QXXmYb1fuC
0gBfnnRbSIUfDHreFCIMwvNUF8XuvWPsymXslryjDNEwreKfrq/igBPDxLal4qiCLDHMwRaWBWZA
v7F40/dJqds3PE56qwPIPwRtTecpeuJwt6B4xTWwonpfieVpJrF6r/ghnilCp4MuQ1vCVQPku36b
7dDlut6sUXqgSDBh1cLKBrAl4cXNoO5LEs6IRCpOddxPzTawH8MI5vJlhdzlla65rJEuI4VGGnPa
ZNQA9kaAmmW6LgQJsxJHgXtntWT9ciq7bzNLfP1mB12gYxXElZp9DlVI1iBmxTXhfn6NsDlvNdBK
5yLGkTMPO0JQNwm8T3SAaN41rW8tCocq6Yhy7c0lHVRn1oVvsuOLouROupVogMiVt7sAE2CqxOiX
PZHE8HO/fOciJby7cVLxgsIcHYnXWurl15uC9GdQ7RsXmWvSi+hpoIx5pjkoz51pO3/zoVXIdOqi
yZwGwk+BX8gxxGgcFaoQaWfRZFndnmHnXUjKgSsIFRkbPQc5fNc9IZ6IGLm0sEBFCj+yO/Dud7Ps
857s8iPal9pjgOlWznYcaR9hK6uPKRIP+mUlorQ9kuVxHzF2brPdK6yoLEZKR3c6FoeZUSWnwagO
aw1mcl1zkhGzBlmwcSH0qigoQ41n01s8RRR4xiKrK/ZrIvhTAJRsq31Lp0Fb3+uv6zKGkWCWPuYI
ZavgHBkLrOO6LNC0XLPk0cqIvOZhHXiWfrnbAtC0gQmbx6S2znxoCiQ5Ae4MqDGzQjEXA2MlgHiT
NOR/QWiNmyhPZ+ml6zq7+M1ma/Hb1Ado+Qc4qjsidg8e+DmCLup9EHa2r9FoSpn6KkaeUMQXR3Kj
4rwC0zq93YsJ6G2ROLhvQw27IAwram54nG7ten6DW2sqOkA2dtB+odLIe9+tTwNBwauQRMDVNsmN
6K1dOywRR0HcxaDq/M3ab+lR1i8IdDydrxld3MCOim1xPaP97GXcZuYC1qr62K0Kq4lEqlvzVPBN
CnvUPFHvQ1NkG6JSSFsDIqmIhZgdm2lPuamdayQhKJmG3xOIB+rTqhRRIyJk7PhZSyBUIPOpqfeq
wSOw5NRHaPMpuoGxz86yvRwPAxNNf51mLJo6TLH2eqD+RknG/j0ndRa1MlMhYEHiKK47C2hEFenU
1LOZ7MrrGC9VyCzp9k4kg3BA9Kn09XZ3nm0rjELqF1v6h8/AVi8TqrSoZq+pf7zU85bv9bO2edi0
BkeCjKPaJ7eBo+KbPs9dt1uH1a0Z1ewiNApaJBXEQvsPW5Sqm+uq3ibr31QQ5/QmwYzeF4pok2c6
leA/BSmrXVG9ffFYmTVBiD+L3E/KLqOhM2KnPK/t7uixo9kfaqfZ/KbpJg1Dvdl55IblNbLdyplN
Z+PbXeSHX329hDYi1Fh0tN9oJJ3SAVpv4NSFQYZHaoPd/rwi5ekSobTWpyhsmecg44Wm5m7fIBIc
6q+VBAnwMz9Pwbm3zeYmyLLwrW6UqnqO19zccLJvrgVbhWr+LEveeim1LW4TEy9YWoMxJMgUEuxa
5Vw2TVkpbxDYgTIWekg6nMM7JqaizTAnGLq43cxSjSwMWbb6PI8h1nzwQ43XU2wy/sxdlUnSTdqc
kwFETUvf0eIUNgtavltinI0I6fK10zzQBZMIr8ln5zXanLfdQTkCYbjd6S5b1V3nQBlKwe3BSiHZ
pKXEBxB5uNOmcybeGru9N4M0WqXEmHgX6AeXkH6Qn5+F3iePgnPRf1MYOwWtHJRRQijSRYVNS60G
1hL5NOAy2IJ3AV2ub3aZq9533Dx1VpVLbd86F5YuOEMsJ1rqWBr+swDrua43PtZqbwXa45ZvPu/s
phtGGEdoszqNbxP2RCzizcxznbtNgQI6pHzSVzua5X2OYop00wq7V0BIu69iFk/gzaI3sxQpYF9Y
5v0e9d9zznbra81EbtTYWkp5a2Y1O66awWw0o9y9QzxfRBh5elsLVtwmShzjxrahX95wYGsqUTIN
QIpO/RXk+fp1bGiaw1kFIqES7dVHx4E22JguVok8D1NihzPchudpnCQ6vMoC5Xtck7G+6Mh6mdmw
H/Y+zqgPmU1l89UCdz4jS7ZRXlMwQ2M/q62013zz+nFd1M1HdJH2d2vUJD5CcYguSnYI1pnTzv41
zEqasNrWRkGi0shm74qZlTbnhNOJc6kXenOtQWR7qjPdXIa08lzFRJVf07gpCbd3YMHEVUjxIkJz
pxKUXcUkV/4XorJVUPnixfRFRHcqv6RlQP7GhMB1j6iac+GHVvD7Jqv8DxYxfnNeb+IWgS5TuWod
s7139cz7SGvy6ClFDbu4MBMlKImU6eT9bp/MOLECsKE1giRLEZ4V7tbq8a7/R3j+COGhcx855x9X
XP/OmRiE5wTe6X/nAO+IDtomvastUsVU+AnRwAO8o6r8SMQpVHMBWpOgOkA8ouAaljMiVTbttTtm
+wHiUeZIZqAsozhAFnCCtL9CXx/BteCISCMaAJhATSBKusiRHUHmqJergenlu/t6s/TL+GIdfzma
jRdgndMEPXm10ReMUuVFo8ebrOELnNDiwLs5q91FsL0PXAKTP8jKd2nv75kvkcMDdQb5okrUBQYb
J/Rayqtik07BoPkxMSnUEbivitWeoQwS5ea/y7Dxnac1DUcqchkZrZr38DlMYvI3ZL1yf7Mkm+HY
PlWOKCK79hU9tsUGTOpV4NAnd3NXF0YJsY109/4mLt3QKx6dkAolsOjUe2zz6nWoBeabkp4u70Jk
o+iuEXp5Up0DsmD59YIaFG1roTmIELvuwvGKN/k6+gBJxd+ScKLzj51ecBNUWQXYEQquau1NAcr7
sQXXuI29vLZFGVW8Qyk/QHf+1kat/8JsrP29o9KW7d8UollQG/0NVN5KK1C3NQ39N2NmZ/vbsHLX
sw87aL5GcqlvfbrYZaJYqGq8KzsugrLHKf7PWI3hQQRse9kpnL6vV0X7sCrruCoPRSHip+/SIKke
07/3oZ8PNODFf2CH4GhbY6S5u6nujn82RryokBZaAkYb2hyqAuwYnfyLuKhkieliP/x4ZptzLBSS
JrRC6y72KobvaJJ+NA0/f8J+Pn/+mZ89wap7NTfLf/4Dgi9Q3Ikx/quToNtzCoksKjBo9yYuZvV4
ElTVnYOHCqGLXpyo/8IJTQLNYh3enNws4EQE4sGRq3/VPOXxLLhCaJeCds1R+p/jN6a1FLh56UlA
usSCQIR/7ZfCaD841hw0SuwWIO/umtok6IAHeGy5paDODarhDEdlSsU12hCuO+csgZ6kAP7FBXvi
v7IUntI6qYR15kB7QqchcvlzczAa4btlpKGySWrbFsTB7hqtBOZAAW+3EH7u52B62wF4vn8xvf7a
N6f1V/yDgvA2nCGqGPunZMBjo+C4c8Bw+DEwVvrrv7QSFktC7ougrIrgqTqOvFHnlnWSLAUia/Rg
9O8PeTwJOEmYrPSZJL3bXf3+m5J/wIf/yQ0xmsijDaHNLeRxHXrR9BtiZBQctKLoGQ6pANUScfW2
eEqz4MpbRmMu1HMEwbR/1ZxtjpcCGoNz/Af0H/ScxNWvvUlNgmgIJuce6H+LzVfgpfWTMDIKroZq
mKuaFGB3c6BMbj+giiptGdW5aZuqibxy/5Cj7WATSSCCxFl8ek9PGwXZJeCQcUAOQlCOu2v09Ki+
wToV/ZGnZwXgBJJvkdoBmjM3hS6dpo+CZIel78BZIhzv52Vyj094qEqvfdHekCOhyT7qrrEVVJQ5
WRQ8xaD0MCX7Z3RyDVKv3zDmEP0VKLrDUWlkAFXVmFtoT0Csm9zm5724vC6550dkwyEnQG7w2yo/
9oL0ZGFpWBSHDqeofr9NahWgGyI5C4SFZAxQvxhCY5GHOJ4FzoqYf9jA7jBLEzwhQGGVnAUySHAz
LQ5KxotrwdU5R5FVUOFwdtfkMkgYKUGAldoRpJBMDYSSc8BoESBVgwg7JWTQ/MQ1vUVAZYV0ROjg
9gyyATxpd43CAdfBYHJc5kDdz0K/6iZkEDT8mfQsEPNQZgMLfbAII7doc1gGjHAsqz8biC5WrLoJ
zYLQ7JXdCggDo8/NGejoXR+bRcud08iLCiI0mrprcjtCU4jhZA0CAbKwCObIKdjW3EZmmaT78PST
CxA1BJv7m5JIG2lz8uXkAuwhDB7ZAwIEmPbkUYd5ntAWQFRMOmumO6RKNJE7/EGqRAFPoFTFBdDt
ruktAjAP2TMiUbLDCqC85OUo2TE5IROMihK/7pqcOaQETzR1l4sMcAoORSxUmffXaCu4RA49bD+c
pTAY03IKVHkKgT2pWTAsnAJlo5AaXp4FY47vQdRx0LKflEF4Tvf4qwijgFkpDNdQre6X+ihKVBVW
AYWXgqDQf2B6i8BUZBeBLvoCkEj/hhWMfCNgAmlTvK82JJWmZxAEOCi7FfB9dE1wqex+cS2IwzOk
FUVkkbtrgs6BzJfkLOAidYvSUQo3e4PAgMdRosghdwKah2ma3lpQ6eYlOQuGPScIor8FqEl38a6P
ZwGNUiIJZhv5j6lZBJFIlD0r6PocxQKXSvfvgdDx8zuKaO4LiYtwpLumtwo0lPllVwE7HnIJgrHD
uXC8F9w5xAyBtU8VT+H0LAqh5UIEG/zQovMKUhX9Nd4LCjCrAN+GtTC9QIn4pc/3/v2TE0nFQcHj
ZcBdKINYJkkEGxchrj5pMaF4CVqaNL6iAzBobAgVomt3PbOL1hyRAw5QzhSfX5XNHhjQLng4F+Zq
//wji2CDLxBGwR0etsrkvINmgA/IWgS8A9ky6CVD7nQUL6IeR9SMcxgYHlPaBAY4i+zjY+8A0Tk3
vcxAAmu0oYHTL+KwCrovnNIsEM3Lnp/ZCo4LN3Nwfc+4aLY9R/WEvqrMRXf14OaEZmHQrpdyjgJf
UDV0KawhSzA6QNpknJgiQ7Rc7q7J4Y46nUKknaMJ+5IwCJTl27s+CRdFlkGAMEduY1q5FDLjWh/D
yoUI5FbBV4eU0sg5dBwke2hjMLFcEoDxkOH5+89PXpECBdTAzFFUAOWGvg4WCmVDBDm9TUAPbWmv
SJzcNQVzfkC+6LyiwDSHo/XkIiS6b4iOGFIGkUUA9ZYACaZ2f52eFsglAcfC0UHK5xBB/llT8Cd8
x7dKkPN1EC+7GpBgVb5UKvKjDxxqH57/fKh7EMUNgsZ88kFREtJ/d18BIf79rxPKZgcnHv3wAC92
3zP8+vCAz7/65LsOT3X4z+tgVSxolYRSO+Uj7XCbvajh/8SLL4vN4ph4S+TK/vx+J//8x8l9Hr3/
Pxi4jEbjCohSetwCmbnkdOCOHio/cLRIykV5uEXxGpFyZRPKjny+iIOvaTHqjNPXv0iPTTuHYrFM
D3cp7hrZQ1yV/MhJsnqqgqe6OgzWDd4xMGUHv1jFi92iWB2P3BO+pUceqOSv0q+vKPirN1+Ck8WC
OucvWIW0FyuC5cnAZMLE8Vn2/q9WKV2UTkfuSeCyI18z40FwuMNueeuk7Q//8WLR2jdT/7OtfrNc
rE8WoNpT9WRv+AYtmyQNTndkXxshPXSyDBYjKyI6Uv2CyUh3py+PzsRkFWRv+Pa5berpP9IDM0D9
FLWHW+zWRU+skh36LqU14rNp7iveZMd+uwiSE+sxMGDkxy3aeJEsj6djoJXID12Wi6d1Xa6q6mRN
D8QN6fGDp3XgL07LqXo6gPzQ+IIyrU5W9gAvy49d0hKiRDXkxDbRhErglr9i9LQuxkMLGEx6aJqz
j2wIEt4CWpId+X71pUD+7XS2e7xCfujt4tRvke8SyW/5gXevrhebrFwHp2594C3/ivHfrIpydWKp
yFmLnO2vGPztqgmeTtzYkBD/FYN/psXK4TaFhR1KwKWHTotq/ep8UaR4ytPl0tMif80XXCyi8d7v
cSPZ4X9bB6cz3mdfpYeNYiKS01PNQAmSHrpY+eOK1S5hLjvwu1WSlPRfXYyOCegkilSs7PAP63S5
enVTPvNtPTFCdvgPaf2DhTigzb/mC54vxKEqRnb4R2Z/VZark5BiyHzKj92cniqHSm/ZcT9Wi/Vh
YQibMqQoZYf9tCo2eLaTkfvkn/TIwY/7w3aZib9/BPl5bwbZwVdl9erF5rY95VR2Xn4PyqeUts0n
kduQa5Me+8eSRj+dlZcyTd8Y78/zTwdZkJd+7TS5Jj7xFK8Wxb/+AwAA//8=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rgbClr val="EE0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A$2" lockText="1" noThreeD="1"/>
</file>

<file path=xl/ctrlProps/ctrlProp2.xml><?xml version="1.0" encoding="utf-8"?>
<formControlPr xmlns="http://schemas.microsoft.com/office/spreadsheetml/2009/9/main" objectType="Spin" dx="22" fmlaLink="$A$1" max="10" min="1" page="10" val="3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1000125</xdr:colOff>
          <xdr:row>5</xdr:row>
          <xdr:rowOff>133350</xdr:rowOff>
        </xdr:from>
        <xdr:to>
          <xdr:col>14</xdr:col>
          <xdr:colOff>228600</xdr:colOff>
          <xdr:row>7</xdr:row>
          <xdr:rowOff>104775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485775</xdr:colOff>
      <xdr:row>8</xdr:row>
      <xdr:rowOff>9525</xdr:rowOff>
    </xdr:from>
    <xdr:to>
      <xdr:col>19</xdr:col>
      <xdr:colOff>57150</xdr:colOff>
      <xdr:row>39</xdr:row>
      <xdr:rowOff>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3875" y="1743075"/>
              <a:ext cx="8839200" cy="5895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581026</xdr:colOff>
      <xdr:row>29</xdr:row>
      <xdr:rowOff>9526</xdr:rowOff>
    </xdr:from>
    <xdr:to>
      <xdr:col>9</xdr:col>
      <xdr:colOff>200026</xdr:colOff>
      <xdr:row>39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542925</xdr:colOff>
      <xdr:row>19</xdr:row>
      <xdr:rowOff>76202</xdr:rowOff>
    </xdr:from>
    <xdr:to>
      <xdr:col>9</xdr:col>
      <xdr:colOff>200026</xdr:colOff>
      <xdr:row>28</xdr:row>
      <xdr:rowOff>9526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</xdr:colOff>
      <xdr:row>8</xdr:row>
      <xdr:rowOff>9527</xdr:rowOff>
    </xdr:from>
    <xdr:to>
      <xdr:col>9</xdr:col>
      <xdr:colOff>104775</xdr:colOff>
      <xdr:row>17</xdr:row>
      <xdr:rowOff>7174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</xdr:col>
      <xdr:colOff>0</xdr:colOff>
      <xdr:row>8</xdr:row>
      <xdr:rowOff>85724</xdr:rowOff>
    </xdr:from>
    <xdr:to>
      <xdr:col>2</xdr:col>
      <xdr:colOff>142875</xdr:colOff>
      <xdr:row>39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542925</xdr:colOff>
      <xdr:row>0</xdr:row>
      <xdr:rowOff>85725</xdr:rowOff>
    </xdr:from>
    <xdr:to>
      <xdr:col>16</xdr:col>
      <xdr:colOff>419100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42925" y="85725"/>
          <a:ext cx="1215390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65000"/>
                  <a:lumOff val="35000"/>
                </a:schemeClr>
              </a:solidFill>
            </a:rPr>
            <a:t> do </a:t>
          </a:r>
          <a:r>
            <a:rPr lang="en-US" sz="2800" b="1" baseline="0">
              <a:solidFill>
                <a:srgbClr val="EE0000"/>
              </a:solidFill>
            </a:rPr>
            <a:t>wage</a:t>
          </a:r>
          <a:r>
            <a:rPr lang="en-US" sz="2800" b="1" baseline="0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US" sz="2800" b="1" baseline="0">
              <a:solidFill>
                <a:srgbClr val="269999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oneCellAnchor>
    <xdr:from>
      <xdr:col>1</xdr:col>
      <xdr:colOff>600075</xdr:colOff>
      <xdr:row>5</xdr:row>
      <xdr:rowOff>133350</xdr:rowOff>
    </xdr:from>
    <xdr:ext cx="207108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190625" y="1295400"/>
          <a:ext cx="2071080" cy="342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Annual Wage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oneCellAnchor>
    <xdr:from>
      <xdr:col>13</xdr:col>
      <xdr:colOff>1200150</xdr:colOff>
      <xdr:row>5</xdr:row>
      <xdr:rowOff>133350</xdr:rowOff>
    </xdr:from>
    <xdr:ext cx="2628900" cy="304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2687300" y="1295400"/>
          <a:ext cx="26289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Average</a:t>
          </a:r>
          <a:r>
            <a:rPr lang="en-US" sz="1600" b="1">
              <a:solidFill>
                <a:srgbClr val="269999"/>
              </a:solidFill>
            </a:rPr>
            <a:t> </a:t>
          </a:r>
          <a:r>
            <a:rPr lang="en-US" sz="1600" b="1">
              <a:solidFill>
                <a:schemeClr val="accent1"/>
              </a:solidFill>
            </a:rPr>
            <a:t>Wages</a:t>
          </a:r>
        </a:p>
      </xdr:txBody>
    </xdr:sp>
    <xdr:clientData/>
  </xdr:oneCellAnchor>
  <xdr:oneCellAnchor>
    <xdr:from>
      <xdr:col>3</xdr:col>
      <xdr:colOff>384611</xdr:colOff>
      <xdr:row>17</xdr:row>
      <xdr:rowOff>0</xdr:rowOff>
    </xdr:from>
    <xdr:ext cx="2377639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128061" y="3524250"/>
          <a:ext cx="2377639" cy="342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Wage &amp; Employee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5</xdr:col>
      <xdr:colOff>571500</xdr:colOff>
      <xdr:row>8</xdr:row>
      <xdr:rowOff>38099</xdr:rowOff>
    </xdr:from>
    <xdr:to>
      <xdr:col>9</xdr:col>
      <xdr:colOff>247650</xdr:colOff>
      <xdr:row>16</xdr:row>
      <xdr:rowOff>104775</xdr:rowOff>
    </xdr:to>
    <xdr:sp macro="" textlink="'Data Prep'!I19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381750" y="1771649"/>
          <a:ext cx="1524000" cy="15906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3E5ED75-265A-4EDA-9DE2-287B81F71481}" type="TxLink">
            <a:rPr lang="en-US" sz="6000" b="1" i="0" u="none" strike="noStrike">
              <a:solidFill>
                <a:srgbClr val="EE0000"/>
              </a:solidFill>
              <a:latin typeface="Calibri"/>
              <a:cs typeface="Calibri"/>
            </a:rPr>
            <a:pPr/>
            <a:t>23%</a:t>
          </a:fld>
          <a:endParaRPr lang="en-US" sz="6000" b="1">
            <a:solidFill>
              <a:srgbClr val="EE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3524250</xdr:colOff>
          <xdr:row>4</xdr:row>
          <xdr:rowOff>0</xdr:rowOff>
        </xdr:from>
        <xdr:to>
          <xdr:col>3</xdr:col>
          <xdr:colOff>9525</xdr:colOff>
          <xdr:row>5</xdr:row>
          <xdr:rowOff>19050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1238250</xdr:colOff>
          <xdr:row>5</xdr:row>
          <xdr:rowOff>171450</xdr:rowOff>
        </xdr:from>
        <xdr:to>
          <xdr:col>13</xdr:col>
          <xdr:colOff>123825</xdr:colOff>
          <xdr:row>7</xdr:row>
          <xdr:rowOff>47625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xdr:oneCellAnchor>
    <xdr:from>
      <xdr:col>12</xdr:col>
      <xdr:colOff>161924</xdr:colOff>
      <xdr:row>5</xdr:row>
      <xdr:rowOff>123826</xdr:rowOff>
    </xdr:from>
    <xdr:ext cx="2047876" cy="276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C7F32A-EAB2-8354-ADD7-6BDD78031B68}"/>
            </a:ext>
          </a:extLst>
        </xdr:cNvPr>
        <xdr:cNvSpPr txBox="1"/>
      </xdr:nvSpPr>
      <xdr:spPr>
        <a:xfrm>
          <a:off x="10306049" y="1285876"/>
          <a:ext cx="2047876" cy="2762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+mn-lt"/>
              <a:ea typeface="+mn-ea"/>
              <a:cs typeface="+mn-cs"/>
            </a:rPr>
            <a:t>Employees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65000"/>
                  <a:lumOff val="3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 per 1,000</a:t>
          </a:r>
        </a:p>
      </xdr:txBody>
    </xdr:sp>
    <xdr:clientData/>
  </xdr:oneCellAnchor>
  <xdr:oneCellAnchor>
    <xdr:from>
      <xdr:col>3</xdr:col>
      <xdr:colOff>609598</xdr:colOff>
      <xdr:row>5</xdr:row>
      <xdr:rowOff>133351</xdr:rowOff>
    </xdr:from>
    <xdr:ext cx="2457451" cy="276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2147C0C-7B35-9111-B389-CC80BF844BFB}"/>
            </a:ext>
          </a:extLst>
        </xdr:cNvPr>
        <xdr:cNvSpPr txBox="1"/>
      </xdr:nvSpPr>
      <xdr:spPr>
        <a:xfrm>
          <a:off x="5200648" y="1295401"/>
          <a:ext cx="2457451" cy="2762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US" sz="1600" b="1">
              <a:solidFill>
                <a:srgbClr val="EE0000"/>
              </a:solidFill>
            </a:rPr>
            <a:t>Employees</a:t>
          </a:r>
        </a:p>
      </xdr:txBody>
    </xdr:sp>
    <xdr:clientData/>
  </xdr:oneCellAnchor>
  <xdr:twoCellAnchor editAs="oneCell">
    <xdr:from>
      <xdr:col>15</xdr:col>
      <xdr:colOff>577425</xdr:colOff>
      <xdr:row>1</xdr:row>
      <xdr:rowOff>28509</xdr:rowOff>
    </xdr:from>
    <xdr:to>
      <xdr:col>19</xdr:col>
      <xdr:colOff>114300</xdr:colOff>
      <xdr:row>4</xdr:row>
      <xdr:rowOff>219075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3979DB-E687-224B-A1D9-2C7201A79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64950" y="219009"/>
          <a:ext cx="1975275" cy="76206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5024279</fb>
    <v>0</v>
  </rv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Custom 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370B-B844-4D65-A27A-CD5BE6847128}">
  <dimension ref="A1:T50"/>
  <sheetViews>
    <sheetView topLeftCell="B1" workbookViewId="0">
      <selection activeCell="C2" sqref="C2:C1919"/>
    </sheetView>
  </sheetViews>
  <sheetFormatPr defaultRowHeight="15" x14ac:dyDescent="0.25"/>
  <cols>
    <col min="1" max="1" width="17.42578125" customWidth="1"/>
    <col min="2" max="2" width="25.85546875" customWidth="1"/>
    <col min="4" max="4" width="21.140625" customWidth="1"/>
    <col min="5" max="6" width="20.140625" customWidth="1"/>
    <col min="8" max="8" width="26.85546875" customWidth="1"/>
    <col min="9" max="9" width="18.140625" customWidth="1"/>
    <col min="11" max="11" width="9.140625" customWidth="1"/>
    <col min="12" max="12" width="10.7109375" style="2" customWidth="1"/>
    <col min="13" max="13" width="11.140625" customWidth="1"/>
    <col min="15" max="15" width="19.7109375" customWidth="1"/>
    <col min="16" max="16" width="11.85546875" customWidth="1"/>
    <col min="17" max="17" width="13.5703125" customWidth="1"/>
    <col min="18" max="18" width="26.85546875" customWidth="1"/>
    <col min="19" max="19" width="15" customWidth="1"/>
    <col min="20" max="20" width="25" bestFit="1" customWidth="1"/>
  </cols>
  <sheetData>
    <row r="1" spans="1:20" x14ac:dyDescent="0.25">
      <c r="A1" s="9" t="s">
        <v>64</v>
      </c>
      <c r="B1" s="10"/>
      <c r="D1" s="11" t="s">
        <v>68</v>
      </c>
      <c r="E1" s="11"/>
      <c r="F1" s="11"/>
      <c r="H1" s="11" t="s">
        <v>69</v>
      </c>
      <c r="I1" s="11"/>
      <c r="K1" s="11" t="s">
        <v>72</v>
      </c>
      <c r="L1" s="12"/>
      <c r="M1" s="11"/>
      <c r="O1" s="11" t="s">
        <v>74</v>
      </c>
      <c r="P1" s="11"/>
      <c r="Q1" s="11"/>
      <c r="R1" s="11"/>
      <c r="S1" s="11"/>
      <c r="T1" s="11"/>
    </row>
    <row r="2" spans="1:20" x14ac:dyDescent="0.25">
      <c r="A2" s="3" t="s">
        <v>49</v>
      </c>
      <c r="B2" s="3" t="s">
        <v>65</v>
      </c>
      <c r="D2" s="5" t="s">
        <v>49</v>
      </c>
      <c r="E2" s="5" t="s">
        <v>63</v>
      </c>
      <c r="F2" s="5" t="s">
        <v>65</v>
      </c>
      <c r="H2" s="5" t="s">
        <v>49</v>
      </c>
      <c r="I2" s="5" t="s">
        <v>62</v>
      </c>
      <c r="K2" s="5" t="s">
        <v>50</v>
      </c>
      <c r="L2" s="13" t="s">
        <v>73</v>
      </c>
      <c r="M2" s="5" t="s">
        <v>62</v>
      </c>
      <c r="O2" s="5" t="s">
        <v>0</v>
      </c>
      <c r="P2" s="5" t="s">
        <v>62</v>
      </c>
      <c r="Q2" s="5" t="s">
        <v>75</v>
      </c>
      <c r="R2" s="5" t="s">
        <v>76</v>
      </c>
      <c r="S2" s="5" t="s">
        <v>77</v>
      </c>
      <c r="T2" s="5" t="str">
        <f>B18</f>
        <v>Employees per 1000 Capita</v>
      </c>
    </row>
    <row r="3" spans="1:20" x14ac:dyDescent="0.25">
      <c r="A3" t="s">
        <v>57</v>
      </c>
      <c r="B3" t="str">
        <f>Dashboard!B5</f>
        <v>Trade &amp; Transportation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SUMIFS(Data!E:E,Data!B:B,H3,Data!A:A,$B$15)</f>
        <v>26277342</v>
      </c>
      <c r="K3">
        <v>2017</v>
      </c>
      <c r="L3" s="2">
        <f>AVERAGEIFS(Data!F:F,Data!B:B,'Data Prep'!$B$3,Data!A:A,'Data Prep'!K3)</f>
        <v>43391.395833333336</v>
      </c>
      <c r="M3" s="1">
        <f>SUMIFS(Data!E:E,Data!B:B,'Data Prep'!$B$3,Data!A:A,'Data Prep'!K3)</f>
        <v>27033069</v>
      </c>
      <c r="O3" t="s">
        <v>1</v>
      </c>
      <c r="P3" s="1">
        <f>SUMIFS(Data!E:E,Data!C:C,'Data Prep'!O3,Data!B:B,'Data Prep'!$B$3,Data!A:A,'Data Prep'!$B$15)</f>
        <v>372620</v>
      </c>
      <c r="Q3" vm="1">
        <v>5024279</v>
      </c>
      <c r="R3" s="14">
        <f>P3/Q3*1000</f>
        <v>74.163875055505486</v>
      </c>
      <c r="S3" s="1">
        <f>AVERAGEIFS(Data!F:F,Data!C:C,'Data Prep'!O3,Data!B:B,'Data Prep'!$B$3,Data!A:A,'Data Prep'!$B$15)</f>
        <v>45853</v>
      </c>
      <c r="T3" s="15">
        <f>IF($T$2=$S$2,-S3,R3)</f>
        <v>74.163875055505486</v>
      </c>
    </row>
    <row r="4" spans="1:20" x14ac:dyDescent="0.2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SUMIFS(Data!E:E,Data!B:B,H4,Data!A:A,$B$15)</f>
        <v>22035033</v>
      </c>
      <c r="K4">
        <v>2018</v>
      </c>
      <c r="L4" s="2">
        <f>AVERAGEIFS(Data!F:F,Data!B:B,'Data Prep'!$B$3,Data!A:A,'Data Prep'!K4)</f>
        <v>44830.666666666664</v>
      </c>
      <c r="M4" s="1">
        <f>SUMIFS(Data!E:E,Data!B:B,'Data Prep'!$B$3,Data!A:A,'Data Prep'!K4)</f>
        <v>27186117</v>
      </c>
      <c r="O4" t="s">
        <v>2</v>
      </c>
      <c r="P4" s="1">
        <f>SUMIFS(Data!E:E,Data!C:C,'Data Prep'!O4,Data!B:B,'Data Prep'!$B$3,Data!A:A,'Data Prep'!$B$15)</f>
        <v>546143</v>
      </c>
      <c r="Q4" vm="2">
        <v>7151502</v>
      </c>
      <c r="R4" s="14">
        <f t="shared" ref="R4:R50" si="1">P4/Q4*1000</f>
        <v>76.367593828541189</v>
      </c>
      <c r="S4" s="1">
        <f>AVERAGEIFS(Data!F:F,Data!C:C,'Data Prep'!O4,Data!B:B,'Data Prep'!$B$3,Data!A:A,'Data Prep'!$B$15)</f>
        <v>51498</v>
      </c>
      <c r="T4" s="15">
        <f t="shared" ref="T4:T50" si="2">IF($T$2=$S$2,-S4,R4)</f>
        <v>76.367593828541189</v>
      </c>
    </row>
    <row r="5" spans="1:20" x14ac:dyDescent="0.2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SUMIFS(Data!E:E,Data!B:B,H5,Data!A:A,$B$15)</f>
        <v>20065896</v>
      </c>
      <c r="K5">
        <v>2019</v>
      </c>
      <c r="L5" s="2">
        <f>AVERAGEIFS(Data!F:F,Data!B:B,'Data Prep'!$B$3,Data!A:A,'Data Prep'!K5)</f>
        <v>46352.958333333336</v>
      </c>
      <c r="M5" s="1">
        <f>SUMIFS(Data!E:E,Data!B:B,'Data Prep'!$B$3,Data!A:A,'Data Prep'!K5)</f>
        <v>27304411</v>
      </c>
      <c r="O5" t="s">
        <v>3</v>
      </c>
      <c r="P5" s="1">
        <f>SUMIFS(Data!E:E,Data!C:C,'Data Prep'!O5,Data!B:B,'Data Prep'!$B$3,Data!A:A,'Data Prep'!$B$15)</f>
        <v>244074</v>
      </c>
      <c r="Q5" vm="3">
        <v>3011524</v>
      </c>
      <c r="R5" s="14">
        <f t="shared" si="1"/>
        <v>81.046672714545849</v>
      </c>
      <c r="S5" s="1">
        <f>AVERAGEIFS(Data!F:F,Data!C:C,'Data Prep'!O5,Data!B:B,'Data Prep'!$B$3,Data!A:A,'Data Prep'!$B$15)</f>
        <v>45673</v>
      </c>
      <c r="T5" s="15">
        <f t="shared" si="2"/>
        <v>81.046672714545849</v>
      </c>
    </row>
    <row r="6" spans="1:20" x14ac:dyDescent="0.2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SUMIFS(Data!E:E,Data!B:B,H6,Data!A:A,$B$15)</f>
        <v>12649500</v>
      </c>
      <c r="K6">
        <v>2020</v>
      </c>
      <c r="L6" s="2">
        <f>AVERAGEIFS(Data!F:F,Data!B:B,'Data Prep'!$B$3,Data!A:A,'Data Prep'!K6)</f>
        <v>49366.8125</v>
      </c>
      <c r="M6" s="1">
        <f>SUMIFS(Data!E:E,Data!B:B,'Data Prep'!$B$3,Data!A:A,'Data Prep'!K6)</f>
        <v>26277342</v>
      </c>
      <c r="O6" t="s">
        <v>4</v>
      </c>
      <c r="P6" s="1">
        <f>SUMIFS(Data!E:E,Data!C:C,'Data Prep'!O6,Data!B:B,'Data Prep'!$B$3,Data!A:A,'Data Prep'!$B$15)</f>
        <v>2888684</v>
      </c>
      <c r="Q6" vm="4">
        <v>39538223</v>
      </c>
      <c r="R6" s="14">
        <f t="shared" si="1"/>
        <v>73.060541946966111</v>
      </c>
      <c r="S6" s="1">
        <f>AVERAGEIFS(Data!F:F,Data!C:C,'Data Prep'!O6,Data!B:B,'Data Prep'!$B$3,Data!A:A,'Data Prep'!$B$15)</f>
        <v>58800</v>
      </c>
      <c r="T6" s="15">
        <f t="shared" si="2"/>
        <v>73.060541946966111</v>
      </c>
    </row>
    <row r="7" spans="1:20" x14ac:dyDescent="0.2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SUMIFS(Data!E:E,Data!B:B,H7,Data!A:A,$B$15)</f>
        <v>12058694</v>
      </c>
      <c r="O7" t="s">
        <v>5</v>
      </c>
      <c r="P7" s="1">
        <f>SUMIFS(Data!E:E,Data!C:C,'Data Prep'!O7,Data!B:B,'Data Prep'!$B$3,Data!A:A,'Data Prep'!$B$15)</f>
        <v>465887</v>
      </c>
      <c r="Q7" vm="5">
        <v>5773714</v>
      </c>
      <c r="R7" s="14">
        <f t="shared" si="1"/>
        <v>80.691042195716662</v>
      </c>
      <c r="S7" s="1">
        <f>AVERAGEIFS(Data!F:F,Data!C:C,'Data Prep'!O7,Data!B:B,'Data Prep'!$B$3,Data!A:A,'Data Prep'!$B$15)</f>
        <v>55719</v>
      </c>
      <c r="T7" s="15">
        <f t="shared" si="2"/>
        <v>80.691042195716662</v>
      </c>
    </row>
    <row r="8" spans="1:20" x14ac:dyDescent="0.2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SUMIFS(Data!E:E,Data!B:B,H8,Data!A:A,$B$15)</f>
        <v>8142043</v>
      </c>
      <c r="O8" t="s">
        <v>6</v>
      </c>
      <c r="P8" s="1">
        <f>SUMIFS(Data!E:E,Data!C:C,'Data Prep'!O8,Data!B:B,'Data Prep'!$B$3,Data!A:A,'Data Prep'!$B$15)</f>
        <v>276491</v>
      </c>
      <c r="Q8" vm="6">
        <v>3605944</v>
      </c>
      <c r="R8" s="14">
        <f t="shared" si="1"/>
        <v>76.676454210048746</v>
      </c>
      <c r="S8" s="1">
        <f>AVERAGEIFS(Data!F:F,Data!C:C,'Data Prep'!O8,Data!B:B,'Data Prep'!$B$3,Data!A:A,'Data Prep'!$B$15)</f>
        <v>55859</v>
      </c>
      <c r="T8" s="15">
        <f t="shared" si="2"/>
        <v>76.676454210048746</v>
      </c>
    </row>
    <row r="9" spans="1:20" x14ac:dyDescent="0.2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SUMIFS(Data!E:E,Data!B:B,H9,Data!A:A,$B$15)</f>
        <v>7136444</v>
      </c>
      <c r="O9" t="s">
        <v>7</v>
      </c>
      <c r="P9" s="1">
        <f>SUMIFS(Data!E:E,Data!C:C,'Data Prep'!O9,Data!B:B,'Data Prep'!$B$3,Data!A:A,'Data Prep'!$B$15)</f>
        <v>76267</v>
      </c>
      <c r="Q9" vm="7">
        <v>989948</v>
      </c>
      <c r="R9" s="14">
        <f t="shared" si="1"/>
        <v>77.041420357432912</v>
      </c>
      <c r="S9" s="1">
        <f>AVERAGEIFS(Data!F:F,Data!C:C,'Data Prep'!O9,Data!B:B,'Data Prep'!$B$3,Data!A:A,'Data Prep'!$B$15)</f>
        <v>45667</v>
      </c>
      <c r="T9" s="15">
        <f t="shared" si="2"/>
        <v>77.041420357432912</v>
      </c>
    </row>
    <row r="10" spans="1:20" x14ac:dyDescent="0.2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49366.8125</v>
      </c>
      <c r="H10" t="s">
        <v>60</v>
      </c>
      <c r="I10" s="1">
        <f>SUMIFS(Data!E:E,Data!B:B,H10,Data!A:A,$B$15)</f>
        <v>3843699</v>
      </c>
      <c r="O10" t="s">
        <v>8</v>
      </c>
      <c r="P10" s="1">
        <f>SUMIFS(Data!E:E,Data!C:C,'Data Prep'!O10,Data!B:B,'Data Prep'!$B$3,Data!A:A,'Data Prep'!$B$15)</f>
        <v>1739110</v>
      </c>
      <c r="Q10" vm="8">
        <v>21538187</v>
      </c>
      <c r="R10" s="14">
        <f t="shared" si="1"/>
        <v>80.745422072897782</v>
      </c>
      <c r="S10" s="1">
        <f>AVERAGEIFS(Data!F:F,Data!C:C,'Data Prep'!O10,Data!B:B,'Data Prep'!$B$3,Data!A:A,'Data Prep'!$B$15)</f>
        <v>49391</v>
      </c>
      <c r="T10" s="15">
        <f t="shared" si="2"/>
        <v>80.745422072897782</v>
      </c>
    </row>
    <row r="11" spans="1:20" x14ac:dyDescent="0.2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SUMIFS(Data!E:E,Data!B:B,H11,Data!A:A,$B$15)</f>
        <v>2677815</v>
      </c>
      <c r="O11" t="s">
        <v>9</v>
      </c>
      <c r="P11" s="1">
        <f>SUMIFS(Data!E:E,Data!C:C,'Data Prep'!O11,Data!B:B,'Data Prep'!$B$3,Data!A:A,'Data Prep'!$B$15)</f>
        <v>913981</v>
      </c>
      <c r="Q11" vm="9">
        <v>10711908</v>
      </c>
      <c r="R11" s="14">
        <f t="shared" si="1"/>
        <v>85.323828397331269</v>
      </c>
      <c r="S11" s="1">
        <f>AVERAGEIFS(Data!F:F,Data!C:C,'Data Prep'!O11,Data!B:B,'Data Prep'!$B$3,Data!A:A,'Data Prep'!$B$15)</f>
        <v>52104</v>
      </c>
      <c r="T11" s="15">
        <f t="shared" si="2"/>
        <v>85.323828397331269</v>
      </c>
    </row>
    <row r="12" spans="1:20" x14ac:dyDescent="0.2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SUMIFS(Data!E:E,Data!B:B,H12,Data!A:A,$B$15)</f>
        <v>1762873</v>
      </c>
      <c r="O12" t="s">
        <v>10</v>
      </c>
      <c r="P12" s="1">
        <f>SUMIFS(Data!E:E,Data!C:C,'Data Prep'!O12,Data!B:B,'Data Prep'!$B$3,Data!A:A,'Data Prep'!$B$15)</f>
        <v>143264</v>
      </c>
      <c r="Q12" vm="10">
        <v>1839106</v>
      </c>
      <c r="R12" s="14">
        <f t="shared" si="1"/>
        <v>77.898718181551246</v>
      </c>
      <c r="S12" s="1">
        <f>AVERAGEIFS(Data!F:F,Data!C:C,'Data Prep'!O12,Data!B:B,'Data Prep'!$B$3,Data!A:A,'Data Prep'!$B$15)</f>
        <v>44610</v>
      </c>
      <c r="T12" s="15">
        <f t="shared" si="2"/>
        <v>77.898718181551246</v>
      </c>
    </row>
    <row r="13" spans="1:20" x14ac:dyDescent="0.25">
      <c r="O13" t="s">
        <v>11</v>
      </c>
      <c r="P13" s="1">
        <f>SUMIFS(Data!E:E,Data!C:C,'Data Prep'!O13,Data!B:B,'Data Prep'!$B$3,Data!A:A,'Data Prep'!$B$15)</f>
        <v>1140749</v>
      </c>
      <c r="Q13" vm="11">
        <v>12812508</v>
      </c>
      <c r="R13" s="14">
        <f t="shared" si="1"/>
        <v>89.03401270071403</v>
      </c>
      <c r="S13" s="1">
        <f>AVERAGEIFS(Data!F:F,Data!C:C,'Data Prep'!O13,Data!B:B,'Data Prep'!$B$3,Data!A:A,'Data Prep'!$B$15)</f>
        <v>55780</v>
      </c>
      <c r="T13" s="15">
        <f t="shared" si="2"/>
        <v>89.03401270071403</v>
      </c>
    </row>
    <row r="14" spans="1:20" x14ac:dyDescent="0.25">
      <c r="A14" s="7" t="s">
        <v>66</v>
      </c>
      <c r="B14" s="6"/>
      <c r="H14" s="11" t="s">
        <v>71</v>
      </c>
      <c r="I14" s="11"/>
      <c r="O14" t="s">
        <v>12</v>
      </c>
      <c r="P14" s="1">
        <f>SUMIFS(Data!E:E,Data!C:C,'Data Prep'!O14,Data!B:B,'Data Prep'!$B$3,Data!A:A,'Data Prep'!$B$15)</f>
        <v>583686</v>
      </c>
      <c r="Q14" vm="12">
        <v>6785528</v>
      </c>
      <c r="R14" s="14">
        <f t="shared" si="1"/>
        <v>86.019245665186261</v>
      </c>
      <c r="S14" s="1">
        <f>AVERAGEIFS(Data!F:F,Data!C:C,'Data Prep'!O14,Data!B:B,'Data Prep'!$B$3,Data!A:A,'Data Prep'!$B$15)</f>
        <v>45931</v>
      </c>
      <c r="T14" s="15">
        <f t="shared" si="2"/>
        <v>86.019245665186261</v>
      </c>
    </row>
    <row r="15" spans="1:20" x14ac:dyDescent="0.25">
      <c r="A15" s="8" t="s">
        <v>67</v>
      </c>
      <c r="B15" s="4">
        <v>2020</v>
      </c>
      <c r="D15" t="str">
        <f>INDEX(D3:D12,1)</f>
        <v>Information</v>
      </c>
      <c r="H15" s="5" t="s">
        <v>49</v>
      </c>
      <c r="I15" s="5" t="s">
        <v>62</v>
      </c>
      <c r="O15" t="s">
        <v>13</v>
      </c>
      <c r="P15" s="1">
        <f>SUMIFS(Data!E:E,Data!C:C,'Data Prep'!O15,Data!B:B,'Data Prep'!$B$3,Data!A:A,'Data Prep'!$B$15)</f>
        <v>298376</v>
      </c>
      <c r="Q15" vm="13">
        <v>3190369</v>
      </c>
      <c r="R15" s="14">
        <f t="shared" si="1"/>
        <v>93.523977947378498</v>
      </c>
      <c r="S15" s="1">
        <f>AVERAGEIFS(Data!F:F,Data!C:C,'Data Prep'!O15,Data!B:B,'Data Prep'!$B$3,Data!A:A,'Data Prep'!$B$15)</f>
        <v>44146</v>
      </c>
      <c r="T15" s="15">
        <f t="shared" si="2"/>
        <v>93.523977947378498</v>
      </c>
    </row>
    <row r="16" spans="1:20" x14ac:dyDescent="0.25">
      <c r="H16" t="str">
        <f>B3</f>
        <v>Trade &amp; Transportation</v>
      </c>
      <c r="I16" s="1">
        <f>VLOOKUP(B3,H3:I12,2,FALSE)</f>
        <v>26277342</v>
      </c>
      <c r="O16" t="s">
        <v>14</v>
      </c>
      <c r="P16" s="1">
        <f>SUMIFS(Data!E:E,Data!C:C,'Data Prep'!O16,Data!B:B,'Data Prep'!$B$3,Data!A:A,'Data Prep'!$B$15)</f>
        <v>255575</v>
      </c>
      <c r="Q16" vm="14">
        <v>2937880</v>
      </c>
      <c r="R16" s="14">
        <f t="shared" si="1"/>
        <v>86.993001756368542</v>
      </c>
      <c r="S16" s="1">
        <f>AVERAGEIFS(Data!F:F,Data!C:C,'Data Prep'!O16,Data!B:B,'Data Prep'!$B$3,Data!A:A,'Data Prep'!$B$15)</f>
        <v>46012</v>
      </c>
      <c r="T16" s="15">
        <f t="shared" si="2"/>
        <v>86.993001756368542</v>
      </c>
    </row>
    <row r="17" spans="1:20" x14ac:dyDescent="0.25">
      <c r="A17" s="7" t="s">
        <v>78</v>
      </c>
      <c r="B17" s="7"/>
      <c r="H17" t="s">
        <v>70</v>
      </c>
      <c r="I17" s="1">
        <f>SUM(I3:I12)-I16</f>
        <v>90371997</v>
      </c>
      <c r="O17" t="s">
        <v>15</v>
      </c>
      <c r="P17" s="1">
        <f>SUMIFS(Data!E:E,Data!C:C,'Data Prep'!O17,Data!B:B,'Data Prep'!$B$3,Data!A:A,'Data Prep'!$B$15)</f>
        <v>393361</v>
      </c>
      <c r="Q17" vm="15">
        <v>4505836</v>
      </c>
      <c r="R17" s="14">
        <f t="shared" si="1"/>
        <v>87.300336718868593</v>
      </c>
      <c r="S17" s="1">
        <f>AVERAGEIFS(Data!F:F,Data!C:C,'Data Prep'!O17,Data!B:B,'Data Prep'!$B$3,Data!A:A,'Data Prep'!$B$15)</f>
        <v>46839</v>
      </c>
      <c r="T17" s="15">
        <f t="shared" si="2"/>
        <v>87.300336718868593</v>
      </c>
    </row>
    <row r="18" spans="1:20" x14ac:dyDescent="0.25">
      <c r="A18" s="8" t="s">
        <v>79</v>
      </c>
      <c r="B18" s="4" t="str">
        <f>IF(Dashboard!A2=1,'Data Prep'!S2,'Data Prep'!R2)</f>
        <v>Employees per 1000 Capita</v>
      </c>
      <c r="O18" t="s">
        <v>16</v>
      </c>
      <c r="P18" s="1">
        <f>SUMIFS(Data!E:E,Data!C:C,'Data Prep'!O18,Data!B:B,'Data Prep'!$B$3,Data!A:A,'Data Prep'!$B$15)</f>
        <v>358336</v>
      </c>
      <c r="Q18" vm="16">
        <v>4657757</v>
      </c>
      <c r="R18" s="14">
        <f t="shared" si="1"/>
        <v>76.933167616945241</v>
      </c>
      <c r="S18" s="1">
        <f>AVERAGEIFS(Data!F:F,Data!C:C,'Data Prep'!O18,Data!B:B,'Data Prep'!$B$3,Data!A:A,'Data Prep'!$B$15)</f>
        <v>46029</v>
      </c>
      <c r="T18" s="15">
        <f t="shared" si="2"/>
        <v>76.933167616945241</v>
      </c>
    </row>
    <row r="19" spans="1:20" x14ac:dyDescent="0.25">
      <c r="B19" s="2"/>
      <c r="H19" s="8" t="s">
        <v>80</v>
      </c>
      <c r="I19" s="17">
        <f>I16/SUM(I16:I17)</f>
        <v>0.22526781741986554</v>
      </c>
      <c r="O19" t="s">
        <v>17</v>
      </c>
      <c r="P19" s="1">
        <f>SUMIFS(Data!E:E,Data!C:C,'Data Prep'!O19,Data!B:B,'Data Prep'!$B$3,Data!A:A,'Data Prep'!$B$15)</f>
        <v>111483</v>
      </c>
      <c r="Q19" vm="17">
        <v>1362359</v>
      </c>
      <c r="R19" s="14">
        <f t="shared" si="1"/>
        <v>81.830853688345002</v>
      </c>
      <c r="S19" s="1">
        <f>AVERAGEIFS(Data!F:F,Data!C:C,'Data Prep'!O19,Data!B:B,'Data Prep'!$B$3,Data!A:A,'Data Prep'!$B$15)</f>
        <v>43084</v>
      </c>
      <c r="T19" s="15">
        <f t="shared" si="2"/>
        <v>81.830853688345002</v>
      </c>
    </row>
    <row r="20" spans="1:20" x14ac:dyDescent="0.25">
      <c r="O20" t="s">
        <v>18</v>
      </c>
      <c r="P20" s="1">
        <f>SUMIFS(Data!E:E,Data!C:C,'Data Prep'!O20,Data!B:B,'Data Prep'!$B$3,Data!A:A,'Data Prep'!$B$15)</f>
        <v>441680</v>
      </c>
      <c r="Q20" vm="18">
        <v>6165129</v>
      </c>
      <c r="R20" s="14">
        <f t="shared" si="1"/>
        <v>71.641647725457176</v>
      </c>
      <c r="S20" s="1">
        <f>AVERAGEIFS(Data!F:F,Data!C:C,'Data Prep'!O20,Data!B:B,'Data Prep'!$B$3,Data!A:A,'Data Prep'!$B$15)</f>
        <v>50800</v>
      </c>
      <c r="T20" s="15">
        <f t="shared" si="2"/>
        <v>71.641647725457176</v>
      </c>
    </row>
    <row r="21" spans="1:20" x14ac:dyDescent="0.25">
      <c r="O21" t="s">
        <v>19</v>
      </c>
      <c r="P21" s="1">
        <f>SUMIFS(Data!E:E,Data!C:C,'Data Prep'!O21,Data!B:B,'Data Prep'!$B$3,Data!A:A,'Data Prep'!$B$15)</f>
        <v>526726</v>
      </c>
      <c r="Q21" vm="19">
        <v>7029917</v>
      </c>
      <c r="R21" s="14">
        <f t="shared" si="1"/>
        <v>74.926346925575373</v>
      </c>
      <c r="S21" s="1">
        <f>AVERAGEIFS(Data!F:F,Data!C:C,'Data Prep'!O21,Data!B:B,'Data Prep'!$B$3,Data!A:A,'Data Prep'!$B$15)</f>
        <v>61082</v>
      </c>
      <c r="T21" s="15">
        <f t="shared" si="2"/>
        <v>74.926346925575373</v>
      </c>
    </row>
    <row r="22" spans="1:20" x14ac:dyDescent="0.25">
      <c r="O22" t="s">
        <v>20</v>
      </c>
      <c r="P22" s="1">
        <f>SUMIFS(Data!E:E,Data!C:C,'Data Prep'!O22,Data!B:B,'Data Prep'!$B$3,Data!A:A,'Data Prep'!$B$15)</f>
        <v>745824</v>
      </c>
      <c r="Q22" vm="20">
        <v>10077331</v>
      </c>
      <c r="R22" s="14">
        <f t="shared" si="1"/>
        <v>74.010072706751416</v>
      </c>
      <c r="S22" s="1">
        <f>AVERAGEIFS(Data!F:F,Data!C:C,'Data Prep'!O22,Data!B:B,'Data Prep'!$B$3,Data!A:A,'Data Prep'!$B$15)</f>
        <v>51869</v>
      </c>
      <c r="T22" s="15">
        <f t="shared" si="2"/>
        <v>74.010072706751416</v>
      </c>
    </row>
    <row r="23" spans="1:20" x14ac:dyDescent="0.25">
      <c r="O23" t="s">
        <v>21</v>
      </c>
      <c r="P23" s="1">
        <f>SUMIFS(Data!E:E,Data!C:C,'Data Prep'!O23,Data!B:B,'Data Prep'!$B$3,Data!A:A,'Data Prep'!$B$15)</f>
        <v>499190</v>
      </c>
      <c r="Q23" vm="21">
        <v>5706494</v>
      </c>
      <c r="R23" s="14">
        <f t="shared" si="1"/>
        <v>87.477529986012428</v>
      </c>
      <c r="S23" s="1">
        <f>AVERAGEIFS(Data!F:F,Data!C:C,'Data Prep'!O23,Data!B:B,'Data Prep'!$B$3,Data!A:A,'Data Prep'!$B$15)</f>
        <v>53843</v>
      </c>
      <c r="T23" s="15">
        <f t="shared" si="2"/>
        <v>87.477529986012428</v>
      </c>
    </row>
    <row r="24" spans="1:20" x14ac:dyDescent="0.25">
      <c r="O24" t="s">
        <v>22</v>
      </c>
      <c r="P24" s="1">
        <f>SUMIFS(Data!E:E,Data!C:C,'Data Prep'!O24,Data!B:B,'Data Prep'!$B$3,Data!A:A,'Data Prep'!$B$15)</f>
        <v>226629</v>
      </c>
      <c r="Q24" vm="22">
        <v>2961279</v>
      </c>
      <c r="R24" s="14">
        <f t="shared" si="1"/>
        <v>76.530782813777421</v>
      </c>
      <c r="S24" s="1">
        <f>AVERAGEIFS(Data!F:F,Data!C:C,'Data Prep'!O24,Data!B:B,'Data Prep'!$B$3,Data!A:A,'Data Prep'!$B$15)</f>
        <v>40176</v>
      </c>
      <c r="T24" s="15">
        <f t="shared" si="2"/>
        <v>76.530782813777421</v>
      </c>
    </row>
    <row r="25" spans="1:20" x14ac:dyDescent="0.25">
      <c r="O25" t="s">
        <v>23</v>
      </c>
      <c r="P25" s="1">
        <f>SUMIFS(Data!E:E,Data!C:C,'Data Prep'!O25,Data!B:B,'Data Prep'!$B$3,Data!A:A,'Data Prep'!$B$15)</f>
        <v>519916</v>
      </c>
      <c r="Q25" vm="23">
        <v>6154913</v>
      </c>
      <c r="R25" s="14">
        <f t="shared" si="1"/>
        <v>84.471705773907772</v>
      </c>
      <c r="S25" s="1">
        <f>AVERAGEIFS(Data!F:F,Data!C:C,'Data Prep'!O25,Data!B:B,'Data Prep'!$B$3,Data!A:A,'Data Prep'!$B$15)</f>
        <v>46520</v>
      </c>
      <c r="T25" s="15">
        <f t="shared" si="2"/>
        <v>84.471705773907772</v>
      </c>
    </row>
    <row r="26" spans="1:20" x14ac:dyDescent="0.25">
      <c r="O26" t="s">
        <v>24</v>
      </c>
      <c r="P26" s="1">
        <f>SUMIFS(Data!E:E,Data!C:C,'Data Prep'!O26,Data!B:B,'Data Prep'!$B$3,Data!A:A,'Data Prep'!$B$15)</f>
        <v>89315</v>
      </c>
      <c r="Q26" vm="24">
        <v>1084225</v>
      </c>
      <c r="R26" s="14">
        <f t="shared" si="1"/>
        <v>82.376812930895341</v>
      </c>
      <c r="S26" s="1">
        <f>AVERAGEIFS(Data!F:F,Data!C:C,'Data Prep'!O26,Data!B:B,'Data Prep'!$B$3,Data!A:A,'Data Prep'!$B$15)</f>
        <v>43996</v>
      </c>
      <c r="T26" s="15">
        <f t="shared" si="2"/>
        <v>82.376812930895341</v>
      </c>
    </row>
    <row r="27" spans="1:20" x14ac:dyDescent="0.25">
      <c r="O27" t="s">
        <v>25</v>
      </c>
      <c r="P27" s="1">
        <f>SUMIFS(Data!E:E,Data!C:C,'Data Prep'!O27,Data!B:B,'Data Prep'!$B$3,Data!A:A,'Data Prep'!$B$15)</f>
        <v>182745</v>
      </c>
      <c r="Q27" vm="25">
        <v>1961504</v>
      </c>
      <c r="R27" s="14">
        <f t="shared" si="1"/>
        <v>93.165754441489796</v>
      </c>
      <c r="S27" s="1">
        <f>AVERAGEIFS(Data!F:F,Data!C:C,'Data Prep'!O27,Data!B:B,'Data Prep'!$B$3,Data!A:A,'Data Prep'!$B$15)</f>
        <v>44095</v>
      </c>
      <c r="T27" s="15">
        <f t="shared" si="2"/>
        <v>93.165754441489796</v>
      </c>
    </row>
    <row r="28" spans="1:20" x14ac:dyDescent="0.25">
      <c r="O28" t="s">
        <v>26</v>
      </c>
      <c r="P28" s="1">
        <f>SUMIFS(Data!E:E,Data!C:C,'Data Prep'!O28,Data!B:B,'Data Prep'!$B$3,Data!A:A,'Data Prep'!$B$15)</f>
        <v>252623</v>
      </c>
      <c r="Q28" vm="26">
        <v>3104614</v>
      </c>
      <c r="R28" s="14">
        <f t="shared" si="1"/>
        <v>81.370179996611483</v>
      </c>
      <c r="S28" s="1">
        <f>AVERAGEIFS(Data!F:F,Data!C:C,'Data Prep'!O28,Data!B:B,'Data Prep'!$B$3,Data!A:A,'Data Prep'!$B$15)</f>
        <v>48334</v>
      </c>
      <c r="T28" s="15">
        <f t="shared" si="2"/>
        <v>81.370179996611483</v>
      </c>
    </row>
    <row r="29" spans="1:20" x14ac:dyDescent="0.25">
      <c r="O29" t="s">
        <v>27</v>
      </c>
      <c r="P29" s="1">
        <f>SUMIFS(Data!E:E,Data!C:C,'Data Prep'!O29,Data!B:B,'Data Prep'!$B$3,Data!A:A,'Data Prep'!$B$15)</f>
        <v>133196</v>
      </c>
      <c r="Q29" vm="27">
        <v>1377529</v>
      </c>
      <c r="R29" s="14">
        <f t="shared" si="1"/>
        <v>96.691975268760217</v>
      </c>
      <c r="S29" s="1">
        <f>AVERAGEIFS(Data!F:F,Data!C:C,'Data Prep'!O29,Data!B:B,'Data Prep'!$B$3,Data!A:A,'Data Prep'!$B$15)</f>
        <v>54425</v>
      </c>
      <c r="T29" s="15">
        <f t="shared" si="2"/>
        <v>96.691975268760217</v>
      </c>
    </row>
    <row r="30" spans="1:20" x14ac:dyDescent="0.25">
      <c r="O30" t="s">
        <v>28</v>
      </c>
      <c r="P30" s="1">
        <f>SUMIFS(Data!E:E,Data!C:C,'Data Prep'!O30,Data!B:B,'Data Prep'!$B$3,Data!A:A,'Data Prep'!$B$15)</f>
        <v>820259</v>
      </c>
      <c r="Q30" vm="28">
        <v>9288994</v>
      </c>
      <c r="R30" s="14">
        <f t="shared" si="1"/>
        <v>88.304395502893001</v>
      </c>
      <c r="S30" s="1">
        <f>AVERAGEIFS(Data!F:F,Data!C:C,'Data Prep'!O30,Data!B:B,'Data Prep'!$B$3,Data!A:A,'Data Prep'!$B$15)</f>
        <v>58675</v>
      </c>
      <c r="T30" s="15">
        <f t="shared" si="2"/>
        <v>88.304395502893001</v>
      </c>
    </row>
    <row r="31" spans="1:20" x14ac:dyDescent="0.25">
      <c r="O31" t="s">
        <v>29</v>
      </c>
      <c r="P31" s="1">
        <f>SUMIFS(Data!E:E,Data!C:C,'Data Prep'!O31,Data!B:B,'Data Prep'!$B$3,Data!A:A,'Data Prep'!$B$15)</f>
        <v>130261</v>
      </c>
      <c r="Q31" vm="29">
        <v>2117522</v>
      </c>
      <c r="R31" s="14">
        <f t="shared" si="1"/>
        <v>61.515771736964247</v>
      </c>
      <c r="S31" s="1">
        <f>AVERAGEIFS(Data!F:F,Data!C:C,'Data Prep'!O31,Data!B:B,'Data Prep'!$B$3,Data!A:A,'Data Prep'!$B$15)</f>
        <v>41086</v>
      </c>
      <c r="T31" s="15">
        <f t="shared" si="2"/>
        <v>61.515771736964247</v>
      </c>
    </row>
    <row r="32" spans="1:20" x14ac:dyDescent="0.25">
      <c r="O32" t="s">
        <v>30</v>
      </c>
      <c r="P32" s="1">
        <f>SUMIFS(Data!E:E,Data!C:C,'Data Prep'!O32,Data!B:B,'Data Prep'!$B$3,Data!A:A,'Data Prep'!$B$15)</f>
        <v>1366746</v>
      </c>
      <c r="Q32" vm="30">
        <v>20201249</v>
      </c>
      <c r="R32" s="14">
        <f t="shared" si="1"/>
        <v>67.656509753431578</v>
      </c>
      <c r="S32" s="1">
        <f>AVERAGEIFS(Data!F:F,Data!C:C,'Data Prep'!O32,Data!B:B,'Data Prep'!$B$3,Data!A:A,'Data Prep'!$B$15)</f>
        <v>57939</v>
      </c>
      <c r="T32" s="15">
        <f t="shared" si="2"/>
        <v>67.656509753431578</v>
      </c>
    </row>
    <row r="33" spans="15:20" x14ac:dyDescent="0.25">
      <c r="O33" t="s">
        <v>31</v>
      </c>
      <c r="P33" s="1">
        <f>SUMIFS(Data!E:E,Data!C:C,'Data Prep'!O33,Data!B:B,'Data Prep'!$B$3,Data!A:A,'Data Prep'!$B$15)</f>
        <v>844765</v>
      </c>
      <c r="Q33" vm="31">
        <v>10439388</v>
      </c>
      <c r="R33" s="14">
        <f t="shared" si="1"/>
        <v>80.920931380268655</v>
      </c>
      <c r="S33" s="1">
        <f>AVERAGEIFS(Data!F:F,Data!C:C,'Data Prep'!O33,Data!B:B,'Data Prep'!$B$3,Data!A:A,'Data Prep'!$B$15)</f>
        <v>47171</v>
      </c>
      <c r="T33" s="15">
        <f t="shared" si="2"/>
        <v>80.920931380268655</v>
      </c>
    </row>
    <row r="34" spans="15:20" x14ac:dyDescent="0.25">
      <c r="O34" t="s">
        <v>32</v>
      </c>
      <c r="P34" s="1">
        <f>SUMIFS(Data!E:E,Data!C:C,'Data Prep'!O34,Data!B:B,'Data Prep'!$B$3,Data!A:A,'Data Prep'!$B$15)</f>
        <v>86570</v>
      </c>
      <c r="Q34" vm="32">
        <v>779094</v>
      </c>
      <c r="R34" s="14">
        <f t="shared" si="1"/>
        <v>111.11624527977369</v>
      </c>
      <c r="S34" s="1">
        <f>AVERAGEIFS(Data!F:F,Data!C:C,'Data Prep'!O34,Data!B:B,'Data Prep'!$B$3,Data!A:A,'Data Prep'!$B$15)</f>
        <v>52657</v>
      </c>
      <c r="T34" s="15">
        <f t="shared" si="2"/>
        <v>111.11624527977369</v>
      </c>
    </row>
    <row r="35" spans="15:20" x14ac:dyDescent="0.25">
      <c r="O35" t="s">
        <v>33</v>
      </c>
      <c r="P35" s="1">
        <f>SUMIFS(Data!E:E,Data!C:C,'Data Prep'!O35,Data!B:B,'Data Prep'!$B$3,Data!A:A,'Data Prep'!$B$15)</f>
        <v>998325</v>
      </c>
      <c r="Q35" vm="33">
        <v>11799448</v>
      </c>
      <c r="R35" s="14">
        <f t="shared" si="1"/>
        <v>84.607771482191367</v>
      </c>
      <c r="S35" s="1">
        <f>AVERAGEIFS(Data!F:F,Data!C:C,'Data Prep'!O35,Data!B:B,'Data Prep'!$B$3,Data!A:A,'Data Prep'!$B$15)</f>
        <v>48088</v>
      </c>
      <c r="T35" s="15">
        <f t="shared" si="2"/>
        <v>84.607771482191367</v>
      </c>
    </row>
    <row r="36" spans="15:20" x14ac:dyDescent="0.25">
      <c r="O36" t="s">
        <v>34</v>
      </c>
      <c r="P36" s="1">
        <f>SUMIFS(Data!E:E,Data!C:C,'Data Prep'!O36,Data!B:B,'Data Prep'!$B$3,Data!A:A,'Data Prep'!$B$15)</f>
        <v>301828</v>
      </c>
      <c r="Q36" vm="34">
        <v>3959353</v>
      </c>
      <c r="R36" s="14">
        <f t="shared" si="1"/>
        <v>76.23164693827502</v>
      </c>
      <c r="S36" s="1">
        <f>AVERAGEIFS(Data!F:F,Data!C:C,'Data Prep'!O36,Data!B:B,'Data Prep'!$B$3,Data!A:A,'Data Prep'!$B$15)</f>
        <v>43388</v>
      </c>
      <c r="T36" s="15">
        <f t="shared" si="2"/>
        <v>76.23164693827502</v>
      </c>
    </row>
    <row r="37" spans="15:20" x14ac:dyDescent="0.25">
      <c r="O37" t="s">
        <v>35</v>
      </c>
      <c r="P37" s="1">
        <f>SUMIFS(Data!E:E,Data!C:C,'Data Prep'!O37,Data!B:B,'Data Prep'!$B$3,Data!A:A,'Data Prep'!$B$15)</f>
        <v>346783</v>
      </c>
      <c r="Q37" vm="35">
        <v>4237256</v>
      </c>
      <c r="R37" s="14">
        <f t="shared" si="1"/>
        <v>81.841408685243465</v>
      </c>
      <c r="S37" s="1">
        <f>AVERAGEIFS(Data!F:F,Data!C:C,'Data Prep'!O37,Data!B:B,'Data Prep'!$B$3,Data!A:A,'Data Prep'!$B$15)</f>
        <v>49251</v>
      </c>
      <c r="T37" s="15">
        <f t="shared" si="2"/>
        <v>81.841408685243465</v>
      </c>
    </row>
    <row r="38" spans="15:20" x14ac:dyDescent="0.25">
      <c r="O38" t="s">
        <v>36</v>
      </c>
      <c r="P38" s="1">
        <f>SUMIFS(Data!E:E,Data!C:C,'Data Prep'!O38,Data!B:B,'Data Prep'!$B$3,Data!A:A,'Data Prep'!$B$15)</f>
        <v>1054388</v>
      </c>
      <c r="Q38" vm="36">
        <v>13002700</v>
      </c>
      <c r="R38" s="14">
        <f t="shared" si="1"/>
        <v>81.089927476601019</v>
      </c>
      <c r="S38" s="1">
        <f>AVERAGEIFS(Data!F:F,Data!C:C,'Data Prep'!O38,Data!B:B,'Data Prep'!$B$3,Data!A:A,'Data Prep'!$B$15)</f>
        <v>49535</v>
      </c>
      <c r="T38" s="15">
        <f t="shared" si="2"/>
        <v>81.089927476601019</v>
      </c>
    </row>
    <row r="39" spans="15:20" x14ac:dyDescent="0.25">
      <c r="O39" t="s">
        <v>37</v>
      </c>
      <c r="P39" s="1">
        <f>SUMIFS(Data!E:E,Data!C:C,'Data Prep'!O39,Data!B:B,'Data Prep'!$B$3,Data!A:A,'Data Prep'!$B$15)</f>
        <v>70764</v>
      </c>
      <c r="Q39" vm="37">
        <v>1097379</v>
      </c>
      <c r="R39" s="14">
        <f t="shared" si="1"/>
        <v>64.48455820641729</v>
      </c>
      <c r="S39" s="1">
        <f>AVERAGEIFS(Data!F:F,Data!C:C,'Data Prep'!O39,Data!B:B,'Data Prep'!$B$3,Data!A:A,'Data Prep'!$B$15)</f>
        <v>49493</v>
      </c>
      <c r="T39" s="15">
        <f t="shared" si="2"/>
        <v>64.48455820641729</v>
      </c>
    </row>
    <row r="40" spans="15:20" x14ac:dyDescent="0.25">
      <c r="O40" t="s">
        <v>38</v>
      </c>
      <c r="P40" s="1">
        <f>SUMIFS(Data!E:E,Data!C:C,'Data Prep'!O40,Data!B:B,'Data Prep'!$B$3,Data!A:A,'Data Prep'!$B$15)</f>
        <v>400537</v>
      </c>
      <c r="Q40" vm="38">
        <v>5118425</v>
      </c>
      <c r="R40" s="14">
        <f t="shared" si="1"/>
        <v>78.253955074070632</v>
      </c>
      <c r="S40" s="1">
        <f>AVERAGEIFS(Data!F:F,Data!C:C,'Data Prep'!O40,Data!B:B,'Data Prep'!$B$3,Data!A:A,'Data Prep'!$B$15)</f>
        <v>43717</v>
      </c>
      <c r="T40" s="15">
        <f t="shared" si="2"/>
        <v>78.253955074070632</v>
      </c>
    </row>
    <row r="41" spans="15:20" x14ac:dyDescent="0.25">
      <c r="O41" t="s">
        <v>39</v>
      </c>
      <c r="P41" s="1">
        <f>SUMIFS(Data!E:E,Data!C:C,'Data Prep'!O41,Data!B:B,'Data Prep'!$B$3,Data!A:A,'Data Prep'!$B$15)</f>
        <v>83179</v>
      </c>
      <c r="Q41" vm="39">
        <v>886667</v>
      </c>
      <c r="R41" s="14">
        <f t="shared" si="1"/>
        <v>93.810866988395873</v>
      </c>
      <c r="S41" s="1">
        <f>AVERAGEIFS(Data!F:F,Data!C:C,'Data Prep'!O41,Data!B:B,'Data Prep'!$B$3,Data!A:A,'Data Prep'!$B$15)</f>
        <v>44162</v>
      </c>
      <c r="T41" s="15">
        <f t="shared" si="2"/>
        <v>93.810866988395873</v>
      </c>
    </row>
    <row r="42" spans="15:20" x14ac:dyDescent="0.25">
      <c r="O42" t="s">
        <v>40</v>
      </c>
      <c r="P42" s="1">
        <f>SUMIFS(Data!E:E,Data!C:C,'Data Prep'!O42,Data!B:B,'Data Prep'!$B$3,Data!A:A,'Data Prep'!$B$15)</f>
        <v>627005</v>
      </c>
      <c r="Q42" vm="40">
        <v>6910840</v>
      </c>
      <c r="R42" s="14">
        <f t="shared" si="1"/>
        <v>90.727755236700602</v>
      </c>
      <c r="S42" s="1">
        <f>AVERAGEIFS(Data!F:F,Data!C:C,'Data Prep'!O42,Data!B:B,'Data Prep'!$B$3,Data!A:A,'Data Prep'!$B$15)</f>
        <v>50111</v>
      </c>
      <c r="T42" s="15">
        <f t="shared" si="2"/>
        <v>90.727755236700602</v>
      </c>
    </row>
    <row r="43" spans="15:20" x14ac:dyDescent="0.25">
      <c r="O43" t="s">
        <v>41</v>
      </c>
      <c r="P43" s="1">
        <f>SUMIFS(Data!E:E,Data!C:C,'Data Prep'!O43,Data!B:B,'Data Prep'!$B$3,Data!A:A,'Data Prep'!$B$15)</f>
        <v>2453267</v>
      </c>
      <c r="Q43" vm="41">
        <v>29145505</v>
      </c>
      <c r="R43" s="14">
        <f t="shared" si="1"/>
        <v>84.173082607420938</v>
      </c>
      <c r="S43" s="1">
        <f>AVERAGEIFS(Data!F:F,Data!C:C,'Data Prep'!O43,Data!B:B,'Data Prep'!$B$3,Data!A:A,'Data Prep'!$B$15)</f>
        <v>56485</v>
      </c>
      <c r="T43" s="15">
        <f t="shared" si="2"/>
        <v>84.173082607420938</v>
      </c>
    </row>
    <row r="44" spans="15:20" x14ac:dyDescent="0.25">
      <c r="O44" t="s">
        <v>42</v>
      </c>
      <c r="P44" s="1">
        <f>SUMIFS(Data!E:E,Data!C:C,'Data Prep'!O44,Data!B:B,'Data Prep'!$B$3,Data!A:A,'Data Prep'!$B$15)</f>
        <v>288623</v>
      </c>
      <c r="Q44" vm="42">
        <v>3271616</v>
      </c>
      <c r="R44" s="14">
        <f t="shared" si="1"/>
        <v>88.220316809796756</v>
      </c>
      <c r="S44" s="1">
        <f>AVERAGEIFS(Data!F:F,Data!C:C,'Data Prep'!O44,Data!B:B,'Data Prep'!$B$3,Data!A:A,'Data Prep'!$B$15)</f>
        <v>49353</v>
      </c>
      <c r="T44" s="15">
        <f t="shared" si="2"/>
        <v>88.220316809796756</v>
      </c>
    </row>
    <row r="45" spans="15:20" x14ac:dyDescent="0.25">
      <c r="O45" t="s">
        <v>43</v>
      </c>
      <c r="P45" s="1">
        <f>SUMIFS(Data!E:E,Data!C:C,'Data Prep'!O45,Data!B:B,'Data Prep'!$B$3,Data!A:A,'Data Prep'!$B$15)</f>
        <v>49851</v>
      </c>
      <c r="Q45" vm="43">
        <v>643077</v>
      </c>
      <c r="R45" s="14">
        <f t="shared" si="1"/>
        <v>77.519488334989433</v>
      </c>
      <c r="S45" s="1">
        <f>AVERAGEIFS(Data!F:F,Data!C:C,'Data Prep'!O45,Data!B:B,'Data Prep'!$B$3,Data!A:A,'Data Prep'!$B$15)</f>
        <v>45701</v>
      </c>
      <c r="T45" s="15">
        <f t="shared" si="2"/>
        <v>77.519488334989433</v>
      </c>
    </row>
    <row r="46" spans="15:20" x14ac:dyDescent="0.25">
      <c r="O46" t="s">
        <v>44</v>
      </c>
      <c r="P46" s="1">
        <f>SUMIFS(Data!E:E,Data!C:C,'Data Prep'!O46,Data!B:B,'Data Prep'!$B$3,Data!A:A,'Data Prep'!$B$15)</f>
        <v>627729</v>
      </c>
      <c r="Q46" vm="44">
        <v>8631393</v>
      </c>
      <c r="R46" s="14">
        <f t="shared" si="1"/>
        <v>72.726267938442845</v>
      </c>
      <c r="S46" s="1">
        <f>AVERAGEIFS(Data!F:F,Data!C:C,'Data Prep'!O46,Data!B:B,'Data Prep'!$B$3,Data!A:A,'Data Prep'!$B$15)</f>
        <v>48371</v>
      </c>
      <c r="T46" s="15">
        <f t="shared" si="2"/>
        <v>72.726267938442845</v>
      </c>
    </row>
    <row r="47" spans="15:20" x14ac:dyDescent="0.25">
      <c r="O47" t="s">
        <v>45</v>
      </c>
      <c r="P47" s="1">
        <f>SUMIFS(Data!E:E,Data!C:C,'Data Prep'!O47,Data!B:B,'Data Prep'!$B$3,Data!A:A,'Data Prep'!$B$15)</f>
        <v>615415</v>
      </c>
      <c r="Q47" vm="45">
        <v>7705281</v>
      </c>
      <c r="R47" s="14">
        <f t="shared" si="1"/>
        <v>79.869248116973282</v>
      </c>
      <c r="S47" s="1">
        <f>AVERAGEIFS(Data!F:F,Data!C:C,'Data Prep'!O47,Data!B:B,'Data Prep'!$B$3,Data!A:A,'Data Prep'!$B$15)</f>
        <v>74160</v>
      </c>
      <c r="T47" s="15">
        <f t="shared" si="2"/>
        <v>79.869248116973282</v>
      </c>
    </row>
    <row r="48" spans="15:20" x14ac:dyDescent="0.25">
      <c r="O48" t="s">
        <v>46</v>
      </c>
      <c r="P48" s="1">
        <f>SUMIFS(Data!E:E,Data!C:C,'Data Prep'!O48,Data!B:B,'Data Prep'!$B$3,Data!A:A,'Data Prep'!$B$15)</f>
        <v>118677</v>
      </c>
      <c r="Q48" vm="46">
        <v>1793716</v>
      </c>
      <c r="R48" s="14">
        <f t="shared" si="1"/>
        <v>66.162647821617256</v>
      </c>
      <c r="S48" s="1">
        <f>AVERAGEIFS(Data!F:F,Data!C:C,'Data Prep'!O48,Data!B:B,'Data Prep'!$B$3,Data!A:A,'Data Prep'!$B$15)</f>
        <v>42085</v>
      </c>
      <c r="T48" s="15">
        <f t="shared" si="2"/>
        <v>66.162647821617256</v>
      </c>
    </row>
    <row r="49" spans="15:20" x14ac:dyDescent="0.25">
      <c r="O49" t="s">
        <v>47</v>
      </c>
      <c r="P49" s="1">
        <f>SUMIFS(Data!E:E,Data!C:C,'Data Prep'!O49,Data!B:B,'Data Prep'!$B$3,Data!A:A,'Data Prep'!$B$15)</f>
        <v>517930</v>
      </c>
      <c r="Q49" vm="47">
        <v>5893718</v>
      </c>
      <c r="R49" s="14">
        <f t="shared" si="1"/>
        <v>87.878313824991281</v>
      </c>
      <c r="S49" s="1">
        <f>AVERAGEIFS(Data!F:F,Data!C:C,'Data Prep'!O49,Data!B:B,'Data Prep'!$B$3,Data!A:A,'Data Prep'!$B$15)</f>
        <v>45165</v>
      </c>
      <c r="T49" s="15">
        <f t="shared" si="2"/>
        <v>87.878313824991281</v>
      </c>
    </row>
    <row r="50" spans="15:20" x14ac:dyDescent="0.25">
      <c r="O50" t="s">
        <v>48</v>
      </c>
      <c r="P50" s="1">
        <f>SUMIFS(Data!E:E,Data!C:C,'Data Prep'!O50,Data!B:B,'Data Prep'!$B$3,Data!A:A,'Data Prep'!$B$15)</f>
        <v>48509</v>
      </c>
      <c r="Q50" vm="48">
        <v>576851</v>
      </c>
      <c r="R50" s="14">
        <f t="shared" si="1"/>
        <v>84.092772657063961</v>
      </c>
      <c r="S50" s="1">
        <f>AVERAGEIFS(Data!F:F,Data!C:C,'Data Prep'!O50,Data!B:B,'Data Prep'!$B$3,Data!A:A,'Data Prep'!$B$15)</f>
        <v>44879</v>
      </c>
      <c r="T50" s="15">
        <f t="shared" si="2"/>
        <v>84.092772657063961</v>
      </c>
    </row>
  </sheetData>
  <sortState xmlns:xlrd2="http://schemas.microsoft.com/office/spreadsheetml/2017/richdata2" ref="H2:I12">
    <sortCondition descending="1" ref="I3:I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9432-78B1-4495-9CEF-40F9214337F3}">
  <dimension ref="A1:T76"/>
  <sheetViews>
    <sheetView showGridLines="0" showRowColHeaders="0" tabSelected="1" workbookViewId="0">
      <selection activeCell="L7" sqref="L7"/>
    </sheetView>
  </sheetViews>
  <sheetFormatPr defaultColWidth="0" defaultRowHeight="15" zeroHeight="1" x14ac:dyDescent="0.25"/>
  <cols>
    <col min="1" max="1" width="6.5703125" customWidth="1"/>
    <col min="2" max="2" width="53.140625" customWidth="1"/>
    <col min="3" max="7" width="9.140625" customWidth="1"/>
    <col min="8" max="8" width="5.85546875" customWidth="1"/>
    <col min="9" max="9" width="3.5703125" customWidth="1"/>
    <col min="10" max="11" width="9.140625" customWidth="1"/>
    <col min="12" max="12" width="19" customWidth="1"/>
    <col min="13" max="13" width="20.140625" customWidth="1"/>
    <col min="14" max="14" width="35.85546875" customWidth="1"/>
    <col min="15" max="19" width="9.140625" customWidth="1"/>
    <col min="20" max="20" width="2.5703125" customWidth="1"/>
    <col min="21" max="16384" width="9.140625" hidden="1"/>
  </cols>
  <sheetData>
    <row r="1" spans="1:2" x14ac:dyDescent="0.25">
      <c r="A1" s="18">
        <v>3</v>
      </c>
    </row>
    <row r="2" spans="1:2" x14ac:dyDescent="0.25">
      <c r="A2" s="18">
        <v>2</v>
      </c>
    </row>
    <row r="3" spans="1:2" x14ac:dyDescent="0.25"/>
    <row r="4" spans="1:2" x14ac:dyDescent="0.25"/>
    <row r="5" spans="1:2" ht="31.5" x14ac:dyDescent="0.25">
      <c r="B5" s="16" t="str" cm="1">
        <f t="array" ref="B5">INDEX('Data Prep'!D3:D12,11-Dashboard!A1)</f>
        <v>Trade &amp; Transportation</v>
      </c>
    </row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  <row r="55" customFormat="1" hidden="1" x14ac:dyDescent="0.25"/>
    <row r="56" customFormat="1" hidden="1" x14ac:dyDescent="0.25"/>
    <row r="57" customFormat="1" hidden="1" x14ac:dyDescent="0.25"/>
    <row r="58" customFormat="1" hidden="1" x14ac:dyDescent="0.25"/>
    <row r="59" customFormat="1" hidden="1" x14ac:dyDescent="0.25"/>
    <row r="60" customFormat="1" hidden="1" x14ac:dyDescent="0.25"/>
    <row r="61" customFormat="1" hidden="1" x14ac:dyDescent="0.25"/>
    <row r="62" customFormat="1" hidden="1" x14ac:dyDescent="0.25"/>
    <row r="63" customFormat="1" hidden="1" x14ac:dyDescent="0.25"/>
    <row r="64" customFormat="1" hidden="1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</sheetData>
  <sheetProtection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3" name="Option Button 10">
              <controlPr defaultSize="0" autoFill="0" autoLine="0" autoPict="0">
                <anchor moveWithCells="1">
                  <from>
                    <xdr:col>13</xdr:col>
                    <xdr:colOff>1000125</xdr:colOff>
                    <xdr:row>5</xdr:row>
                    <xdr:rowOff>133350</xdr:rowOff>
                  </from>
                  <to>
                    <xdr:col>14</xdr:col>
                    <xdr:colOff>228600</xdr:colOff>
                    <xdr:row>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1</xdr:col>
                    <xdr:colOff>3524250</xdr:colOff>
                    <xdr:row>4</xdr:row>
                    <xdr:rowOff>0</xdr:rowOff>
                  </from>
                  <to>
                    <xdr:col>3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Option Button 9">
              <controlPr defaultSize="0" autoFill="0" autoLine="0" autoPict="0">
                <anchor moveWithCells="1">
                  <from>
                    <xdr:col>11</xdr:col>
                    <xdr:colOff>1238250</xdr:colOff>
                    <xdr:row>5</xdr:row>
                    <xdr:rowOff>171450</xdr:rowOff>
                  </from>
                  <to>
                    <xdr:col>13</xdr:col>
                    <xdr:colOff>123825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Romand Kuang</cp:lastModifiedBy>
  <dcterms:created xsi:type="dcterms:W3CDTF">2021-09-21T20:47:02Z</dcterms:created>
  <dcterms:modified xsi:type="dcterms:W3CDTF">2025-06-08T23:30:40Z</dcterms:modified>
</cp:coreProperties>
</file>