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2" sheetId="1" r:id="rId4"/>
    <sheet state="visible" name="QA DashBoard" sheetId="2" r:id="rId5"/>
    <sheet state="visible" name="Test Plan" sheetId="3" r:id="rId6"/>
    <sheet state="visible" name="Features" sheetId="4" r:id="rId7"/>
    <sheet state="visible" name="API Testing" sheetId="5" r:id="rId8"/>
    <sheet state="visible" name="Mobile Testing" sheetId="6" r:id="rId9"/>
    <sheet state="visible" name="API Issues" sheetId="7" r:id="rId10"/>
    <sheet state="visible" name="Mobile Issues" sheetId="8" r:id="rId11"/>
    <sheet state="visible" name="Blockers" sheetId="9" r:id="rId12"/>
  </sheets>
  <definedNames>
    <definedName hidden="1" localSheetId="4" name="_xlnm._FilterDatabase">'API Testing'!$A$1:$AD$27</definedName>
    <definedName hidden="1" localSheetId="6" name="Z_8B46720D_A539_4B68_AC53_62B850C1445B_.wvu.FilterData">'API Issues'!$E$2:$E$30</definedName>
  </definedNames>
  <calcPr/>
  <customWorkbookViews>
    <customWorkbookView activeSheetId="0" maximized="1" tabRatio="600" windowHeight="0" windowWidth="0" guid="{8B46720D-A539-4B68-AC53-62B850C1445B}" name="Filter 1"/>
  </customWorkbookViews>
</workbook>
</file>

<file path=xl/sharedStrings.xml><?xml version="1.0" encoding="utf-8"?>
<sst xmlns="http://schemas.openxmlformats.org/spreadsheetml/2006/main" count="498" uniqueCount="220">
  <si>
    <t>Contact Name</t>
  </si>
  <si>
    <t>Area</t>
  </si>
  <si>
    <t>Category Name</t>
  </si>
  <si>
    <t>Maximum transaction value</t>
  </si>
  <si>
    <t>Transaction message</t>
  </si>
  <si>
    <t>transaction image</t>
  </si>
  <si>
    <t>profile image</t>
  </si>
  <si>
    <t>Category</t>
  </si>
  <si>
    <t>Summary</t>
  </si>
  <si>
    <t>Comments</t>
  </si>
  <si>
    <t>Estimation</t>
  </si>
  <si>
    <t>Status</t>
  </si>
  <si>
    <t>Test Case Design
and Planning</t>
  </si>
  <si>
    <t>Test planning and test case design</t>
  </si>
  <si>
    <t>On Track</t>
  </si>
  <si>
    <t>Functional Testing</t>
  </si>
  <si>
    <t>API Testing</t>
  </si>
  <si>
    <t>Account Management</t>
  </si>
  <si>
    <t>Transactions</t>
  </si>
  <si>
    <t>Feature</t>
  </si>
  <si>
    <t>API Feature</t>
  </si>
  <si>
    <t>Friends</t>
  </si>
  <si>
    <t>Mobile Feature</t>
  </si>
  <si>
    <t>Comment</t>
  </si>
  <si>
    <t>Reminders</t>
  </si>
  <si>
    <t>Reports</t>
  </si>
  <si>
    <t>Register</t>
  </si>
  <si>
    <t>Create User</t>
  </si>
  <si>
    <t>Register via OTP (email +mobile)</t>
  </si>
  <si>
    <t>Sharing</t>
  </si>
  <si>
    <t>Sign In</t>
  </si>
  <si>
    <t>Login</t>
  </si>
  <si>
    <t xml:space="preserve">Installation &amp; launch </t>
  </si>
  <si>
    <t>Installation</t>
  </si>
  <si>
    <t>Profile</t>
  </si>
  <si>
    <t>Get Profile</t>
  </si>
  <si>
    <t>View Profile</t>
  </si>
  <si>
    <t>Creation profile is supported by create user and book. Profile is a combination of a user and a book.</t>
  </si>
  <si>
    <t>Re-installation</t>
  </si>
  <si>
    <t>API Issues</t>
  </si>
  <si>
    <t>Tokobook QE Status</t>
  </si>
  <si>
    <t>Uninstall</t>
  </si>
  <si>
    <t>Update Profile</t>
  </si>
  <si>
    <t>New</t>
  </si>
  <si>
    <t>Splash pages</t>
  </si>
  <si>
    <t>Books</t>
  </si>
  <si>
    <t>Get ALL BOOKS / Get Book</t>
  </si>
  <si>
    <t>Mobile Functional Testing</t>
  </si>
  <si>
    <t>Select a book from the hamburger menu</t>
  </si>
  <si>
    <t>Updating a book is unsupported as per now.</t>
  </si>
  <si>
    <t>Reopen</t>
  </si>
  <si>
    <t>Create Book</t>
  </si>
  <si>
    <t>New book creation</t>
  </si>
  <si>
    <t>Fixed</t>
  </si>
  <si>
    <t>Delete Book</t>
  </si>
  <si>
    <t>Delete existing book</t>
  </si>
  <si>
    <t>QA Verified</t>
  </si>
  <si>
    <t>Get Transactions</t>
  </si>
  <si>
    <t xml:space="preserve">View Transactions for all users </t>
  </si>
  <si>
    <t>Retrieve All transactions - Report
Retrieve active transactions - Home</t>
  </si>
  <si>
    <t>Not an Issue</t>
  </si>
  <si>
    <t>Bottom Navigation</t>
  </si>
  <si>
    <t>Search transactions</t>
  </si>
  <si>
    <t>Suggestion</t>
  </si>
  <si>
    <t>Menubar</t>
  </si>
  <si>
    <t>Sort , Filter Transactions</t>
  </si>
  <si>
    <t>Filter / Search / Sort</t>
  </si>
  <si>
    <t>Deferred</t>
  </si>
  <si>
    <t>Menu bar</t>
  </si>
  <si>
    <t>View entries per user</t>
  </si>
  <si>
    <t>Integration Testing</t>
  </si>
  <si>
    <t>API Layer /Authentication</t>
  </si>
  <si>
    <t>View Detail Entry</t>
  </si>
  <si>
    <t>3rd party integrations</t>
  </si>
  <si>
    <t>Email / whatsapp/SMS</t>
  </si>
  <si>
    <t>Mobile Issues</t>
  </si>
  <si>
    <t>Add Transaction</t>
  </si>
  <si>
    <t>Add an entry</t>
  </si>
  <si>
    <t>Interruption testing</t>
  </si>
  <si>
    <t>Incoming calls</t>
  </si>
  <si>
    <t>Camera activated</t>
  </si>
  <si>
    <t>Update Transaction</t>
  </si>
  <si>
    <t>Update an entry</t>
  </si>
  <si>
    <t>Alarm clocks</t>
  </si>
  <si>
    <t>Delete Transaction</t>
  </si>
  <si>
    <t>Low battery notifications</t>
  </si>
  <si>
    <t>Delete an entry</t>
  </si>
  <si>
    <t>Enabling data transfer mode</t>
  </si>
  <si>
    <t>Get Customers</t>
  </si>
  <si>
    <t>View Friends</t>
  </si>
  <si>
    <t>Auto sync is required to add , update, delete friends from phonebook</t>
  </si>
  <si>
    <t>Navigations in between Apps</t>
  </si>
  <si>
    <t>Permission</t>
  </si>
  <si>
    <t>Contacts</t>
  </si>
  <si>
    <t>Add Customer</t>
  </si>
  <si>
    <t>Add new friend via app</t>
  </si>
  <si>
    <t>Gallery /Camera</t>
  </si>
  <si>
    <t>Import friends from phonebook</t>
  </si>
  <si>
    <t>Location ??</t>
  </si>
  <si>
    <t>Update Customer</t>
  </si>
  <si>
    <t>Edit new friend via app</t>
  </si>
  <si>
    <t>Error Messages and Validations</t>
  </si>
  <si>
    <t>Invalid Login</t>
  </si>
  <si>
    <t>Import Updated friend details from phonebook</t>
  </si>
  <si>
    <t xml:space="preserve">Empty list </t>
  </si>
  <si>
    <t>Transactions, Reminders, Entry, Friends</t>
  </si>
  <si>
    <t>Invalid transaction amount</t>
  </si>
  <si>
    <t>Delete Customer</t>
  </si>
  <si>
    <t>Delete friend via app</t>
  </si>
  <si>
    <t>No Entry Message in detail view</t>
  </si>
  <si>
    <t>Delete friends who are not in phonebook</t>
  </si>
  <si>
    <t>Network unavailability issue</t>
  </si>
  <si>
    <t>API Testing Status</t>
  </si>
  <si>
    <t>Backend unavailability issue</t>
  </si>
  <si>
    <t>Pass</t>
  </si>
  <si>
    <t>Get Reminder</t>
  </si>
  <si>
    <t>View Reminders</t>
  </si>
  <si>
    <t>Text field description</t>
  </si>
  <si>
    <t>Send a push notification to the borrowers to remind</t>
  </si>
  <si>
    <t>Fail</t>
  </si>
  <si>
    <t>Globalization Testing</t>
  </si>
  <si>
    <t>English</t>
  </si>
  <si>
    <t>Basha</t>
  </si>
  <si>
    <t>Update Reminder Settings</t>
  </si>
  <si>
    <t>Update Reminders</t>
  </si>
  <si>
    <t>No Run</t>
  </si>
  <si>
    <t>Data Compatibility</t>
  </si>
  <si>
    <t>Blocked</t>
  </si>
  <si>
    <t>Get Report</t>
  </si>
  <si>
    <t>View Report : All transactions</t>
  </si>
  <si>
    <t>Search Report</t>
  </si>
  <si>
    <t xml:space="preserve">Image Size </t>
  </si>
  <si>
    <t>Mobile Testing</t>
  </si>
  <si>
    <t>Mobile Testing Status</t>
  </si>
  <si>
    <t>Sort, Filter report</t>
  </si>
  <si>
    <t>Data Type</t>
  </si>
  <si>
    <t>Image</t>
  </si>
  <si>
    <t>png, jpg??</t>
  </si>
  <si>
    <t>Get Download Report Content</t>
  </si>
  <si>
    <t>Download Report</t>
  </si>
  <si>
    <t>Text Fields</t>
  </si>
  <si>
    <t>English/ Basha</t>
  </si>
  <si>
    <t xml:space="preserve">Share the transaction file through email
</t>
  </si>
  <si>
    <t>Compatibility testing</t>
  </si>
  <si>
    <t>N/A</t>
  </si>
  <si>
    <t>Sharing the App download link with friends / Refer a friend</t>
  </si>
  <si>
    <t>iOS</t>
  </si>
  <si>
    <t>Navigation</t>
  </si>
  <si>
    <t>Android</t>
  </si>
  <si>
    <t>Samsung / Oppo/ Xiaomi</t>
  </si>
  <si>
    <t>Menu Bar</t>
  </si>
  <si>
    <t>OS Version</t>
  </si>
  <si>
    <t>Menu Items</t>
  </si>
  <si>
    <t>Non Functional Testing</t>
  </si>
  <si>
    <t>Performance Testing</t>
  </si>
  <si>
    <t>Security Testing</t>
  </si>
  <si>
    <t>Release Testing</t>
  </si>
  <si>
    <t>Regression and Clean build Testing</t>
  </si>
  <si>
    <t>App Store Testing</t>
  </si>
  <si>
    <t>API Automation</t>
  </si>
  <si>
    <t>Mobile Automation</t>
  </si>
  <si>
    <t>#</t>
  </si>
  <si>
    <t>Sub Feature / API End Point</t>
  </si>
  <si>
    <t>Automatable</t>
  </si>
  <si>
    <t>Automated</t>
  </si>
  <si>
    <t>Test Cases</t>
  </si>
  <si>
    <t>Test Data</t>
  </si>
  <si>
    <t>Expected Results</t>
  </si>
  <si>
    <t>Testing Status</t>
  </si>
  <si>
    <t>Defect ID</t>
  </si>
  <si>
    <t>Create User
/api/v1/users</t>
  </si>
  <si>
    <t>Yes</t>
  </si>
  <si>
    <t>No</t>
  </si>
  <si>
    <t>Verify API as a contract</t>
  </si>
  <si>
    <t xml:space="preserve">
Required:
{
fullName: [string]
email: [string]
password: [string]
mobileNo: [string]
}
Optional:
{
language: [String]
}</t>
  </si>
  <si>
    <t>Verify correct HTTP status code</t>
  </si>
  <si>
    <t>POST/ 200</t>
  </si>
  <si>
    <t>Verify response payload</t>
  </si>
  <si>
    <t xml:space="preserve">
{
    "status": "SUCCESS",
    "message": "Successfully created user",
    "data": {
        "userId": "uid-dbf40c2b-2d80-4c9d-9ca2-3ad72c91edbc"
    }
}</t>
  </si>
  <si>
    <t>Verify response headers</t>
  </si>
  <si>
    <t>"Accept: application/json"
"Content-Type: application/json"</t>
  </si>
  <si>
    <t>Verify with valid full Name</t>
  </si>
  <si>
    <t>John , Johe Doe</t>
  </si>
  <si>
    <t>Valid email</t>
  </si>
  <si>
    <t>test@abc.com , test@abc.com.io</t>
  </si>
  <si>
    <t>Invalid email</t>
  </si>
  <si>
    <t>test , test@abc, test.com</t>
  </si>
  <si>
    <t>Verify Password correct format</t>
  </si>
  <si>
    <t>Password must contain at least:
1 Uppercase
1 Lowercase
1 Number
6 characters</t>
  </si>
  <si>
    <t>Invalid Password format</t>
  </si>
  <si>
    <t>test12, TEST12, 123456, TestUser, Test User</t>
  </si>
  <si>
    <t>Valid mobile Number</t>
  </si>
  <si>
    <t>Invalid mobile number</t>
  </si>
  <si>
    <t>Empty Fields (fullName, email, password, mobileNo)</t>
  </si>
  <si>
    <t>Verify Optional fields - Language</t>
  </si>
  <si>
    <t>Verify ability to send the data in Basha</t>
  </si>
  <si>
    <t>Verify Spellings Response body , Request Body , Error messages</t>
  </si>
  <si>
    <t>Login
/api/v1/users/login</t>
  </si>
  <si>
    <t xml:space="preserve">
Required:
{
email/ mobileNo = [string], 
password = [string]
}</t>
  </si>
  <si>
    <t xml:space="preserve">
{
  "status": 200,
  "message": "Success",
  "data": {
    "userId": "uid-9642c64e-1288-4e08-8303-17c1914ed49"
  }
}</t>
  </si>
  <si>
    <t>Correct username - email</t>
  </si>
  <si>
    <t>Correct username - mobile</t>
  </si>
  <si>
    <t>Mobile Number can use +62, or usually use 0 to replace +62
Digits: at least 9 digits exclude +62 or 0 at the beginning
Normally the mobile number is 12 digits
For example: +6281234567890 = 081234567890</t>
  </si>
  <si>
    <t>Empty Fields (username, password)</t>
  </si>
  <si>
    <t>Sub Feature</t>
  </si>
  <si>
    <t>Vetify Rec</t>
  </si>
  <si>
    <t>Issue</t>
  </si>
  <si>
    <t>Type</t>
  </si>
  <si>
    <t>Screenshot</t>
  </si>
  <si>
    <t xml:space="preserve">Severity </t>
  </si>
  <si>
    <t>Priority</t>
  </si>
  <si>
    <t>Resolution</t>
  </si>
  <si>
    <t xml:space="preserve">Reported Date </t>
  </si>
  <si>
    <t>Closed Date</t>
  </si>
  <si>
    <t>Better to implement seperate error messages for validations</t>
  </si>
  <si>
    <t>Platform</t>
  </si>
  <si>
    <t>Date</t>
  </si>
  <si>
    <t>Blocker</t>
  </si>
  <si>
    <t>Mitigation Plan</t>
  </si>
  <si>
    <t>Verification with a Indenosian service 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</si>
</sst>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color rgb="FFFFFFFF"/>
      <name val="Arial"/>
    </font>
    <font/>
    <font>
      <color rgb="FFFFFFFF"/>
      <name val="Arial"/>
    </font>
    <font>
      <color rgb="FF000000"/>
      <name val="Arial"/>
    </font>
    <font>
      <b/>
      <sz val="14.0"/>
      <color theme="1"/>
      <name val="Arial"/>
    </font>
    <font>
      <color rgb="FF242729"/>
      <name val="Consolas"/>
    </font>
    <font>
      <name val="Arial"/>
    </font>
    <font>
      <color rgb="FF000000"/>
      <name val="Roboto"/>
    </font>
    <font>
      <b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2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vertical="top"/>
    </xf>
    <xf borderId="4" fillId="0" fontId="3" numFmtId="0" xfId="0" applyBorder="1" applyFont="1"/>
    <xf borderId="1" fillId="2" fontId="2" numFmtId="0" xfId="0" applyBorder="1" applyFont="1"/>
    <xf borderId="1" fillId="2" fontId="4" numFmtId="0" xfId="0" applyBorder="1" applyFont="1"/>
    <xf borderId="1" fillId="2" fontId="2" numFmtId="0" xfId="0" applyAlignment="1" applyBorder="1" applyFont="1">
      <alignment shrinkToFit="0" wrapText="1"/>
    </xf>
    <xf borderId="5" fillId="0" fontId="1" numFmtId="0" xfId="0" applyBorder="1" applyFont="1"/>
    <xf borderId="2" fillId="0" fontId="1" numFmtId="0" xfId="0" applyBorder="1" applyFont="1"/>
    <xf borderId="3" fillId="0" fontId="5" numFmtId="0" xfId="0" applyAlignment="1" applyBorder="1" applyFont="1">
      <alignment shrinkToFit="0" vertical="top" wrapText="1"/>
    </xf>
    <xf borderId="6" fillId="0" fontId="3" numFmtId="0" xfId="0" applyBorder="1" applyFont="1"/>
    <xf borderId="2" fillId="0" fontId="4" numFmtId="0" xfId="0" applyBorder="1" applyFont="1"/>
    <xf borderId="2" fillId="0" fontId="6" numFmtId="0" xfId="0" applyAlignment="1" applyBorder="1" applyFont="1">
      <alignment horizontal="center" readingOrder="0"/>
    </xf>
    <xf borderId="3" fillId="0" fontId="1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/>
    </xf>
    <xf borderId="2" fillId="0" fontId="4" numFmtId="0" xfId="0" applyBorder="1" applyFont="1"/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5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7" fillId="0" fontId="1" numFmtId="0" xfId="0" applyBorder="1" applyFont="1"/>
    <xf borderId="7" fillId="0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8" fillId="2" fontId="2" numFmtId="0" xfId="0" applyAlignment="1" applyBorder="1" applyFont="1">
      <alignment vertical="top"/>
    </xf>
    <xf borderId="8" fillId="2" fontId="2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6" fillId="3" fontId="7" numFmtId="0" xfId="0" applyAlignment="1" applyBorder="1" applyFill="1" applyFont="1">
      <alignment vertical="top"/>
    </xf>
    <xf borderId="9" fillId="0" fontId="1" numFmtId="0" xfId="0" applyAlignment="1" applyBorder="1" applyFont="1">
      <alignment readingOrder="0" vertical="top"/>
    </xf>
    <xf borderId="9" fillId="3" fontId="1" numFmtId="0" xfId="0" applyAlignment="1" applyBorder="1" applyFont="1">
      <alignment readingOrder="0" vertical="top"/>
    </xf>
    <xf borderId="9" fillId="3" fontId="8" numFmtId="0" xfId="0" applyAlignment="1" applyBorder="1" applyFont="1">
      <alignment readingOrder="0" vertical="top"/>
    </xf>
    <xf borderId="9" fillId="3" fontId="1" numFmtId="0" xfId="0" applyAlignment="1" applyBorder="1" applyFont="1">
      <alignment vertical="top"/>
    </xf>
    <xf borderId="9" fillId="3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/>
    </xf>
    <xf borderId="1" fillId="3" fontId="7" numFmtId="0" xfId="0" applyAlignment="1" applyBorder="1" applyFont="1">
      <alignment vertical="bottom"/>
    </xf>
    <xf borderId="0" fillId="3" fontId="9" numFmtId="0" xfId="0" applyAlignment="1" applyFont="1">
      <alignment readingOrder="0"/>
    </xf>
    <xf borderId="1" fillId="3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9" numFmtId="0" xfId="0" applyAlignment="1" applyBorder="1" applyFont="1">
      <alignment readingOrder="0"/>
    </xf>
    <xf borderId="1" fillId="3" fontId="1" numFmtId="0" xfId="0" applyAlignment="1" applyBorder="1" applyFont="1">
      <alignment vertical="bottom"/>
    </xf>
    <xf borderId="6" fillId="0" fontId="5" numFmtId="0" xfId="0" applyAlignment="1" applyBorder="1" applyFont="1">
      <alignment shrinkToFit="0" vertical="top" wrapText="1"/>
    </xf>
    <xf borderId="7" fillId="0" fontId="1" numFmtId="0" xfId="0" applyAlignment="1" applyBorder="1" applyFont="1">
      <alignment vertical="bottom"/>
    </xf>
    <xf borderId="1" fillId="2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8"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85200C"/>
          <bgColor rgb="FF85200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A61C00"/>
          <bgColor rgb="FFA61C0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API Issues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'QA DashBoard'!$B$2</c:f>
            </c:strRef>
          </c:tx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85200C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38761D"/>
              </a:solidFill>
            </c:spPr>
          </c:dPt>
          <c:dPt>
            <c:idx val="4"/>
            <c:spPr>
              <a:solidFill>
                <a:srgbClr val="666666"/>
              </a:solidFill>
            </c:spPr>
          </c:dPt>
          <c:dPt>
            <c:idx val="5"/>
            <c:spPr>
              <a:solidFill>
                <a:srgbClr val="E69138"/>
              </a:solidFill>
            </c:spPr>
          </c:dPt>
          <c:dPt>
            <c:idx val="6"/>
            <c:spPr>
              <a:solidFill>
                <a:srgbClr val="3C78D8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'QA DashBoard'!$A$3:$A$9</c:f>
            </c:strRef>
          </c:cat>
          <c:val>
            <c:numRef>
              <c:f>'QA DashBoard'!$B$3:$B$9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Mobile Issues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'QA DashBoard'!$B$12</c:f>
            </c:strRef>
          </c:tx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85200C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38761D"/>
              </a:solidFill>
            </c:spPr>
          </c:dPt>
          <c:dPt>
            <c:idx val="4"/>
            <c:spPr>
              <a:solidFill>
                <a:srgbClr val="666666"/>
              </a:solidFill>
            </c:spPr>
          </c:dPt>
          <c:dPt>
            <c:idx val="5"/>
            <c:spPr>
              <a:solidFill>
                <a:srgbClr val="E69138"/>
              </a:solidFill>
            </c:spPr>
          </c:dPt>
          <c:dPt>
            <c:idx val="6"/>
            <c:spPr>
              <a:solidFill>
                <a:srgbClr val="3C78D8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'QA DashBoard'!$A$13:$A$19</c:f>
            </c:strRef>
          </c:cat>
          <c:val>
            <c:numRef>
              <c:f>'QA DashBoard'!$B$13:$B$19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API Testing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'QA DashBoard'!$B$22</c:f>
            </c:strRef>
          </c:tx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Pt>
            <c:idx val="2"/>
            <c:spPr>
              <a:solidFill>
                <a:srgbClr val="6FA8DC"/>
              </a:solidFill>
            </c:spPr>
          </c:dPt>
          <c:dPt>
            <c:idx val="3"/>
            <c:spPr>
              <a:solidFill>
                <a:srgbClr val="85200C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'QA DashBoard'!$A$23:$A$26</c:f>
            </c:strRef>
          </c:cat>
          <c:val>
            <c:numRef>
              <c:f>'QA DashBoard'!$B$23:$B$26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t>Mobile Testing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'QA DashBoard'!$B$28</c:f>
            </c:strRef>
          </c:tx>
          <c:dPt>
            <c:idx val="0"/>
            <c:spPr>
              <a:solidFill>
                <a:srgbClr val="93C47D"/>
              </a:solidFill>
            </c:spPr>
          </c:dPt>
          <c:dPt>
            <c:idx val="1"/>
            <c:spPr>
              <a:solidFill>
                <a:srgbClr val="E06666"/>
              </a:solidFill>
            </c:spPr>
          </c:dPt>
          <c:dPt>
            <c:idx val="2"/>
            <c:spPr>
              <a:solidFill>
                <a:srgbClr val="6FA8DC"/>
              </a:solidFill>
            </c:spPr>
          </c:dPt>
          <c:dPt>
            <c:idx val="3"/>
            <c:spPr>
              <a:solidFill>
                <a:srgbClr val="85200C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'QA DashBoard'!$A$29:$A$32</c:f>
            </c:strRef>
          </c:cat>
          <c:val>
            <c:numRef>
              <c:f>'QA DashBoard'!$B$29:$B$32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20</xdr:row>
      <xdr:rowOff>171450</xdr:rowOff>
    </xdr:from>
    <xdr:ext cx="3848100" cy="2590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962025</xdr:colOff>
      <xdr:row>20</xdr:row>
      <xdr:rowOff>171450</xdr:rowOff>
    </xdr:from>
    <xdr:ext cx="3848100" cy="2590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952500</xdr:colOff>
      <xdr:row>3</xdr:row>
      <xdr:rowOff>0</xdr:rowOff>
    </xdr:from>
    <xdr:ext cx="3848100" cy="2590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0</xdr:colOff>
      <xdr:row>3</xdr:row>
      <xdr:rowOff>0</xdr:rowOff>
    </xdr:from>
    <xdr:ext cx="3838575" cy="25908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5" max="5" width="15.86"/>
  </cols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6"/>
      <c r="B1" s="16"/>
      <c r="C1" s="13"/>
      <c r="D1" s="13"/>
      <c r="E1" s="13"/>
      <c r="F1" s="13"/>
      <c r="G1" s="13"/>
      <c r="H1" s="17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19" t="s">
        <v>39</v>
      </c>
      <c r="B2" s="19" t="s">
        <v>39</v>
      </c>
      <c r="C2" s="12"/>
      <c r="D2" s="13"/>
      <c r="E2" s="13"/>
      <c r="F2" s="13"/>
      <c r="G2" s="13"/>
      <c r="H2" s="17" t="s">
        <v>40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20" t="s">
        <v>43</v>
      </c>
      <c r="B3" s="16">
        <f>countif('API Issues'!E2:E1000,"New")</f>
        <v>1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20" t="s">
        <v>50</v>
      </c>
      <c r="B4" s="16">
        <f>countif('API Issues'!E2:E1000,"Reopen")</f>
        <v>0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20" t="s">
        <v>53</v>
      </c>
      <c r="B5" s="16">
        <f>countif('API Issues'!E2:E1000,"Fixed")</f>
        <v>0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20" t="s">
        <v>56</v>
      </c>
      <c r="B6" s="16">
        <f>countif('API Issues'!E2:E1000,"QA Verified")</f>
        <v>0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20" t="s">
        <v>60</v>
      </c>
      <c r="B7" s="16">
        <f>countif('API Issues'!E2:E1000,"Not an Issue")</f>
        <v>0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20" t="s">
        <v>63</v>
      </c>
      <c r="B8" s="16">
        <f>countif('API Issues'!E2:E1000,"Suggestion")</f>
        <v>0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20" t="s">
        <v>67</v>
      </c>
      <c r="B9" s="16">
        <f>countif('API Issues'!E2:E1000,"Deferred")</f>
        <v>0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16"/>
      <c r="B10" s="1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16"/>
      <c r="B11" s="1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19" t="s">
        <v>75</v>
      </c>
      <c r="B12" s="19" t="s">
        <v>75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20" t="s">
        <v>43</v>
      </c>
      <c r="B13" s="16">
        <f>countif('Mobile Issues'!F2:F1000,"New")</f>
        <v>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20" t="s">
        <v>50</v>
      </c>
      <c r="B14" s="16">
        <f>countif('Mobile Issues'!F2:F1000,"Reopen")</f>
        <v>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20" t="s">
        <v>53</v>
      </c>
      <c r="B15" s="16">
        <f>countif('Mobile Issues'!F2:F1000,"Fixed")</f>
        <v>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20" t="s">
        <v>56</v>
      </c>
      <c r="B16" s="16">
        <f>countif('Mobile Issues'!F2:F1000,"QA Verified")</f>
        <v>0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20" t="s">
        <v>60</v>
      </c>
      <c r="B17" s="16">
        <f>countif('Mobile Issues'!F2:F100,"Not an Issue")</f>
        <v>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20" t="s">
        <v>63</v>
      </c>
      <c r="B18" s="16">
        <f>countif('Mobile Issues'!F2:F1000,"Suggestion")</f>
        <v>0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20" t="s">
        <v>67</v>
      </c>
      <c r="B19" s="16">
        <f>countif('Mobile Issues'!F2:F1000,"Deferred")</f>
        <v>0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16"/>
      <c r="B20" s="16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16"/>
      <c r="B21" s="1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19" t="s">
        <v>16</v>
      </c>
      <c r="B22" s="19" t="s">
        <v>112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20" t="s">
        <v>114</v>
      </c>
      <c r="B23" s="16">
        <f>countif('API Testing'!I2:I1006,"Pass")</f>
        <v>14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20" t="s">
        <v>119</v>
      </c>
      <c r="B24" s="16">
        <f>countif('API Testing'!I2:I1006,"Fail")</f>
        <v>1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20" t="s">
        <v>125</v>
      </c>
      <c r="B25" s="16">
        <f>countif('API Testing'!I2:I1006,"No Run")</f>
        <v>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20" t="s">
        <v>127</v>
      </c>
      <c r="B26" s="16">
        <f>countif('API Testing'!I2:I1006,"Blocked")</f>
        <v>0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16"/>
      <c r="B27" s="16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19" t="s">
        <v>132</v>
      </c>
      <c r="B28" s="19" t="s">
        <v>133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20" t="s">
        <v>114</v>
      </c>
      <c r="B29" s="16">
        <f>countif('Mobile Testing'!E2:E1024,"Pass")</f>
        <v>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20" t="s">
        <v>119</v>
      </c>
      <c r="B30" s="16">
        <f>countif('Mobile Testing'!E2:E1024,"Fail")</f>
        <v>0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20" t="s">
        <v>125</v>
      </c>
      <c r="B31" s="16">
        <f>countif('Mobile Testing'!E2:E1024,"No Run")</f>
        <v>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20" t="s">
        <v>127</v>
      </c>
      <c r="B32" s="16">
        <f>countif('Mobile Testing'!E2:E1024,"Blocked")</f>
        <v>0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16"/>
      <c r="B33" s="1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16"/>
      <c r="B34" s="1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16"/>
      <c r="B35" s="1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16"/>
      <c r="B36" s="1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6"/>
      <c r="B37" s="1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16"/>
      <c r="B38" s="1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16"/>
      <c r="B39" s="1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16"/>
      <c r="B40" s="1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16"/>
      <c r="B41" s="1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6"/>
      <c r="B42" s="1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6"/>
      <c r="B43" s="1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6"/>
      <c r="B44" s="1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16"/>
      <c r="B45" s="1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16"/>
      <c r="B46" s="1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16"/>
      <c r="B47" s="1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16"/>
      <c r="B48" s="1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16"/>
      <c r="B49" s="1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16"/>
      <c r="B50" s="1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16"/>
      <c r="B51" s="1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16"/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16"/>
      <c r="B53" s="1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16"/>
      <c r="B54" s="1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16"/>
      <c r="B55" s="1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16"/>
      <c r="B56" s="16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16"/>
      <c r="B57" s="16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16"/>
      <c r="B58" s="1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16"/>
      <c r="B59" s="16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16"/>
      <c r="B60" s="1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16"/>
      <c r="B61" s="16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16"/>
      <c r="B62" s="16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16"/>
      <c r="B63" s="16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16"/>
      <c r="B64" s="16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16"/>
      <c r="B65" s="1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16"/>
      <c r="B66" s="16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16"/>
      <c r="B67" s="16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16"/>
      <c r="B68" s="16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16"/>
      <c r="B69" s="16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16"/>
      <c r="B70" s="1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16"/>
      <c r="B71" s="1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16"/>
      <c r="B72" s="16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16"/>
      <c r="B73" s="1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16"/>
      <c r="B74" s="1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16"/>
      <c r="B75" s="1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16"/>
      <c r="B76" s="1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16"/>
      <c r="B77" s="1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16"/>
      <c r="B78" s="1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16"/>
      <c r="B79" s="1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16"/>
      <c r="B80" s="1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16"/>
      <c r="B81" s="1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6"/>
      <c r="B82" s="1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6"/>
      <c r="B83" s="1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6"/>
      <c r="B84" s="1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6"/>
      <c r="B85" s="1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6"/>
      <c r="B86" s="1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6"/>
      <c r="B87" s="1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6"/>
      <c r="B88" s="1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6"/>
      <c r="B89" s="1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6"/>
      <c r="B90" s="1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6"/>
      <c r="B91" s="1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6"/>
      <c r="B92" s="1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6"/>
      <c r="B93" s="1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6"/>
      <c r="B94" s="1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6"/>
      <c r="B95" s="1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6"/>
      <c r="B96" s="1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6"/>
      <c r="B97" s="1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6"/>
      <c r="B98" s="1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6"/>
      <c r="B99" s="1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6"/>
      <c r="B100" s="1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6"/>
      <c r="B101" s="1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6"/>
      <c r="B102" s="1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6"/>
      <c r="B103" s="1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6"/>
      <c r="B104" s="1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6"/>
      <c r="B105" s="1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6"/>
      <c r="B106" s="1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6"/>
      <c r="B107" s="1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6"/>
      <c r="B108" s="1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6"/>
      <c r="B109" s="1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6"/>
      <c r="B110" s="1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6"/>
      <c r="B111" s="1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6"/>
      <c r="B112" s="1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6"/>
      <c r="B113" s="1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6"/>
      <c r="B114" s="1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6"/>
      <c r="B115" s="1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6"/>
      <c r="B116" s="1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6"/>
      <c r="B117" s="1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6"/>
      <c r="B118" s="1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6"/>
      <c r="B119" s="1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6"/>
      <c r="B120" s="1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6"/>
      <c r="B121" s="1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6"/>
      <c r="B122" s="1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6"/>
      <c r="B123" s="1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6"/>
      <c r="B124" s="1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6"/>
      <c r="B125" s="1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6"/>
      <c r="B126" s="1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6"/>
      <c r="B127" s="1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6"/>
      <c r="B128" s="1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6"/>
      <c r="B129" s="1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6"/>
      <c r="B130" s="1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6"/>
      <c r="B131" s="1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6"/>
      <c r="B132" s="1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6"/>
      <c r="B133" s="1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6"/>
      <c r="B134" s="1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6"/>
      <c r="B135" s="1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6"/>
      <c r="B136" s="1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6"/>
      <c r="B137" s="1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6"/>
      <c r="B138" s="1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6"/>
      <c r="B139" s="1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6"/>
      <c r="B140" s="1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6"/>
      <c r="B141" s="1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6"/>
      <c r="B142" s="1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6"/>
      <c r="B143" s="1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6"/>
      <c r="B144" s="1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6"/>
      <c r="B145" s="1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6"/>
      <c r="B146" s="1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6"/>
      <c r="B147" s="1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6"/>
      <c r="B148" s="1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6"/>
      <c r="B149" s="1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6"/>
      <c r="B150" s="1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6"/>
      <c r="B151" s="1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6"/>
      <c r="B152" s="1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6"/>
      <c r="B153" s="1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6"/>
      <c r="B154" s="1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6"/>
      <c r="B155" s="1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6"/>
      <c r="B156" s="1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6"/>
      <c r="B157" s="1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6"/>
      <c r="B158" s="1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6"/>
      <c r="B159" s="1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6"/>
      <c r="B160" s="1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6"/>
      <c r="B161" s="1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6"/>
      <c r="B162" s="1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6"/>
      <c r="B163" s="1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6"/>
      <c r="B164" s="1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6"/>
      <c r="B165" s="1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6"/>
      <c r="B166" s="1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6"/>
      <c r="B167" s="1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6"/>
      <c r="B168" s="1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6"/>
      <c r="B169" s="1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6"/>
      <c r="B170" s="1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6"/>
      <c r="B171" s="1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6"/>
      <c r="B172" s="1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6"/>
      <c r="B173" s="1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6"/>
      <c r="B174" s="1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6"/>
      <c r="B175" s="1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6"/>
      <c r="B176" s="1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6"/>
      <c r="B177" s="1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6"/>
      <c r="B178" s="1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6"/>
      <c r="B179" s="1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6"/>
      <c r="B180" s="1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6"/>
      <c r="B181" s="1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6"/>
      <c r="B182" s="1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6"/>
      <c r="B183" s="1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6"/>
      <c r="B184" s="1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6"/>
      <c r="B185" s="1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6"/>
      <c r="B186" s="1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6"/>
      <c r="B187" s="1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6"/>
      <c r="B188" s="1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6"/>
      <c r="B189" s="1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6"/>
      <c r="B190" s="1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6"/>
      <c r="B191" s="1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6"/>
      <c r="B192" s="1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6"/>
      <c r="B193" s="1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6"/>
      <c r="B194" s="1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6"/>
      <c r="B195" s="1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6"/>
      <c r="B196" s="1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6"/>
      <c r="B197" s="1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6"/>
      <c r="B198" s="1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6"/>
      <c r="B199" s="1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6"/>
      <c r="B200" s="1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6"/>
      <c r="B201" s="1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6"/>
      <c r="B202" s="1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6"/>
      <c r="B203" s="1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6"/>
      <c r="B204" s="1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6"/>
      <c r="B205" s="1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6"/>
      <c r="B206" s="1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6"/>
      <c r="B207" s="1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6"/>
      <c r="B208" s="1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6"/>
      <c r="B209" s="1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6"/>
      <c r="B210" s="1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6"/>
      <c r="B211" s="1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6"/>
      <c r="B212" s="1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6"/>
      <c r="B213" s="1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6"/>
      <c r="B214" s="1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6"/>
      <c r="B215" s="1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6"/>
      <c r="B216" s="1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6"/>
      <c r="B217" s="16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6"/>
      <c r="B218" s="16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6"/>
      <c r="B219" s="16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6"/>
      <c r="B220" s="16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6"/>
      <c r="B221" s="16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6"/>
      <c r="B222" s="16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6"/>
      <c r="B223" s="16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6"/>
      <c r="B224" s="16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6"/>
      <c r="B225" s="16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6"/>
      <c r="B226" s="16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6"/>
      <c r="B227" s="16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6"/>
      <c r="B228" s="16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6"/>
      <c r="B229" s="16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6"/>
      <c r="B230" s="16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6"/>
      <c r="B231" s="16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6"/>
      <c r="B232" s="16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6"/>
      <c r="B233" s="16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6"/>
      <c r="B234" s="16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6"/>
      <c r="B235" s="16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6"/>
      <c r="B236" s="16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6"/>
      <c r="B237" s="16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6"/>
      <c r="B238" s="16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6"/>
      <c r="B239" s="16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6"/>
      <c r="B240" s="16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6"/>
      <c r="B241" s="16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6"/>
      <c r="B242" s="16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6"/>
      <c r="B243" s="16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6"/>
      <c r="B244" s="16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6"/>
      <c r="B245" s="16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6"/>
      <c r="B246" s="16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6"/>
      <c r="B247" s="16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6"/>
      <c r="B248" s="16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6"/>
      <c r="B249" s="16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6"/>
      <c r="B250" s="16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6"/>
      <c r="B251" s="16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6"/>
      <c r="B252" s="16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6"/>
      <c r="B253" s="16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6"/>
      <c r="B254" s="16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6"/>
      <c r="B255" s="16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6"/>
      <c r="B256" s="16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6"/>
      <c r="B257" s="16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6"/>
      <c r="B258" s="16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6"/>
      <c r="B259" s="16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6"/>
      <c r="B260" s="16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6"/>
      <c r="B261" s="16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6"/>
      <c r="B262" s="16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6"/>
      <c r="B263" s="16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6"/>
      <c r="B264" s="16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6"/>
      <c r="B265" s="16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6"/>
      <c r="B266" s="16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6"/>
      <c r="B267" s="16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6"/>
      <c r="B268" s="16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6"/>
      <c r="B269" s="16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6"/>
      <c r="B270" s="16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6"/>
      <c r="B271" s="16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6"/>
      <c r="B272" s="16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6"/>
      <c r="B273" s="16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6"/>
      <c r="B274" s="16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6"/>
      <c r="B275" s="16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6"/>
      <c r="B276" s="16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6"/>
      <c r="B277" s="16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6"/>
      <c r="B278" s="16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6"/>
      <c r="B279" s="16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6"/>
      <c r="B280" s="16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6"/>
      <c r="B281" s="16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6"/>
      <c r="B282" s="16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6"/>
      <c r="B283" s="16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6"/>
      <c r="B284" s="16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6"/>
      <c r="B285" s="16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6"/>
      <c r="B286" s="16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6"/>
      <c r="B287" s="16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6"/>
      <c r="B288" s="16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6"/>
      <c r="B289" s="16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6"/>
      <c r="B290" s="16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6"/>
      <c r="B291" s="16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6"/>
      <c r="B292" s="16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6"/>
      <c r="B293" s="16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6"/>
      <c r="B294" s="16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6"/>
      <c r="B295" s="16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6"/>
      <c r="B296" s="16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6"/>
      <c r="B297" s="16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6"/>
      <c r="B298" s="16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6"/>
      <c r="B299" s="16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6"/>
      <c r="B300" s="16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6"/>
      <c r="B301" s="16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6"/>
      <c r="B302" s="16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6"/>
      <c r="B303" s="16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6"/>
      <c r="B304" s="16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6"/>
      <c r="B305" s="16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6"/>
      <c r="B306" s="16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6"/>
      <c r="B307" s="1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6"/>
      <c r="B308" s="16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6"/>
      <c r="B309" s="16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6"/>
      <c r="B310" s="16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6"/>
      <c r="B311" s="16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6"/>
      <c r="B312" s="16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6"/>
      <c r="B313" s="16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6"/>
      <c r="B314" s="16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6"/>
      <c r="B315" s="16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6"/>
      <c r="B316" s="16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6"/>
      <c r="B317" s="16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6"/>
      <c r="B318" s="16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6"/>
      <c r="B319" s="16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6"/>
      <c r="B320" s="16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6"/>
      <c r="B321" s="16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6"/>
      <c r="B322" s="16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6"/>
      <c r="B323" s="16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6"/>
      <c r="B324" s="16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6"/>
      <c r="B325" s="16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6"/>
      <c r="B326" s="16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6"/>
      <c r="B327" s="16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6"/>
      <c r="B328" s="16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6"/>
      <c r="B329" s="16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6"/>
      <c r="B330" s="16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6"/>
      <c r="B331" s="16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6"/>
      <c r="B332" s="16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6"/>
      <c r="B333" s="16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6"/>
      <c r="B334" s="16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6"/>
      <c r="B335" s="16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6"/>
      <c r="B336" s="16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6"/>
      <c r="B337" s="16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6"/>
      <c r="B338" s="16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6"/>
      <c r="B339" s="16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6"/>
      <c r="B340" s="16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6"/>
      <c r="B341" s="16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6"/>
      <c r="B342" s="16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6"/>
      <c r="B343" s="16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6"/>
      <c r="B344" s="16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6"/>
      <c r="B345" s="16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6"/>
      <c r="B346" s="16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6"/>
      <c r="B347" s="16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6"/>
      <c r="B348" s="16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6"/>
      <c r="B349" s="16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6"/>
      <c r="B350" s="16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6"/>
      <c r="B351" s="16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6"/>
      <c r="B352" s="16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6"/>
      <c r="B353" s="16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6"/>
      <c r="B354" s="16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6"/>
      <c r="B355" s="16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6"/>
      <c r="B356" s="16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6"/>
      <c r="B357" s="16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6"/>
      <c r="B358" s="16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6"/>
      <c r="B359" s="16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6"/>
      <c r="B360" s="16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6"/>
      <c r="B361" s="16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6"/>
      <c r="B362" s="16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6"/>
      <c r="B363" s="16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6"/>
      <c r="B364" s="16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6"/>
      <c r="B365" s="16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6"/>
      <c r="B366" s="16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6"/>
      <c r="B367" s="16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6"/>
      <c r="B368" s="16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6"/>
      <c r="B369" s="16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6"/>
      <c r="B370" s="16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6"/>
      <c r="B371" s="16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6"/>
      <c r="B372" s="16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6"/>
      <c r="B373" s="16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6"/>
      <c r="B374" s="16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6"/>
      <c r="B375" s="16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6"/>
      <c r="B376" s="16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6"/>
      <c r="B377" s="16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6"/>
      <c r="B378" s="16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6"/>
      <c r="B379" s="16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6"/>
      <c r="B380" s="16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6"/>
      <c r="B381" s="16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6"/>
      <c r="B382" s="16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6"/>
      <c r="B383" s="16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6"/>
      <c r="B384" s="16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6"/>
      <c r="B385" s="16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6"/>
      <c r="B386" s="16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6"/>
      <c r="B387" s="16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6"/>
      <c r="B388" s="16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6"/>
      <c r="B389" s="16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6"/>
      <c r="B390" s="16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6"/>
      <c r="B391" s="16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6"/>
      <c r="B392" s="16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6"/>
      <c r="B393" s="16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6"/>
      <c r="B394" s="16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6"/>
      <c r="B395" s="16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6"/>
      <c r="B396" s="16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6"/>
      <c r="B397" s="16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6"/>
      <c r="B398" s="16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6"/>
      <c r="B399" s="16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6"/>
      <c r="B400" s="16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6"/>
      <c r="B401" s="16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6"/>
      <c r="B402" s="16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6"/>
      <c r="B403" s="16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6"/>
      <c r="B404" s="16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6"/>
      <c r="B405" s="16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6"/>
      <c r="B406" s="16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6"/>
      <c r="B407" s="16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6"/>
      <c r="B408" s="16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6"/>
      <c r="B409" s="16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6"/>
      <c r="B410" s="16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6"/>
      <c r="B411" s="16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6"/>
      <c r="B412" s="16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6"/>
      <c r="B413" s="16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6"/>
      <c r="B414" s="16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6"/>
      <c r="B415" s="16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6"/>
      <c r="B416" s="16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6"/>
      <c r="B417" s="16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6"/>
      <c r="B418" s="16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6"/>
      <c r="B419" s="16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6"/>
      <c r="B420" s="16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6"/>
      <c r="B421" s="16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6"/>
      <c r="B422" s="16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6"/>
      <c r="B423" s="16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6"/>
      <c r="B424" s="16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6"/>
      <c r="B425" s="16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6"/>
      <c r="B426" s="16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6"/>
      <c r="B427" s="16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6"/>
      <c r="B428" s="16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6"/>
      <c r="B429" s="16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6"/>
      <c r="B430" s="16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6"/>
      <c r="B431" s="16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6"/>
      <c r="B432" s="16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6"/>
      <c r="B433" s="16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6"/>
      <c r="B434" s="16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6"/>
      <c r="B435" s="16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6"/>
      <c r="B436" s="16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6"/>
      <c r="B437" s="16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6"/>
      <c r="B438" s="16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6"/>
      <c r="B439" s="16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6"/>
      <c r="B440" s="16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6"/>
      <c r="B441" s="16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6"/>
      <c r="B442" s="16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6"/>
      <c r="B443" s="16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6"/>
      <c r="B444" s="16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6"/>
      <c r="B445" s="16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6"/>
      <c r="B446" s="16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6"/>
      <c r="B447" s="16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6"/>
      <c r="B448" s="16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6"/>
      <c r="B449" s="16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6"/>
      <c r="B450" s="16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6"/>
      <c r="B451" s="16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6"/>
      <c r="B452" s="16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6"/>
      <c r="B453" s="16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6"/>
      <c r="B454" s="16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6"/>
      <c r="B455" s="16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6"/>
      <c r="B456" s="16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6"/>
      <c r="B457" s="16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6"/>
      <c r="B458" s="16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6"/>
      <c r="B459" s="16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6"/>
      <c r="B460" s="16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6"/>
      <c r="B461" s="16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6"/>
      <c r="B462" s="16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6"/>
      <c r="B463" s="16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6"/>
      <c r="B464" s="16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6"/>
      <c r="B465" s="16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6"/>
      <c r="B466" s="16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6"/>
      <c r="B467" s="16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6"/>
      <c r="B468" s="16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6"/>
      <c r="B469" s="16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6"/>
      <c r="B470" s="16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6"/>
      <c r="B471" s="16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6"/>
      <c r="B472" s="16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6"/>
      <c r="B473" s="16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6"/>
      <c r="B474" s="16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6"/>
      <c r="B475" s="16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6"/>
      <c r="B476" s="16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6"/>
      <c r="B477" s="16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6"/>
      <c r="B478" s="16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6"/>
      <c r="B479" s="16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6"/>
      <c r="B480" s="16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6"/>
      <c r="B481" s="16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6"/>
      <c r="B482" s="16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6"/>
      <c r="B483" s="16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6"/>
      <c r="B484" s="16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6"/>
      <c r="B485" s="16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6"/>
      <c r="B486" s="16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6"/>
      <c r="B487" s="16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6"/>
      <c r="B488" s="16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6"/>
      <c r="B489" s="16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6"/>
      <c r="B490" s="16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6"/>
      <c r="B491" s="16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6"/>
      <c r="B492" s="16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6"/>
      <c r="B493" s="16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6"/>
      <c r="B494" s="16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6"/>
      <c r="B495" s="16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6"/>
      <c r="B496" s="16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6"/>
      <c r="B497" s="16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6"/>
      <c r="B498" s="16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6"/>
      <c r="B499" s="16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6"/>
      <c r="B500" s="16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16"/>
      <c r="B501" s="16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16"/>
      <c r="B502" s="16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16"/>
      <c r="B503" s="16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16"/>
      <c r="B504" s="16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16"/>
      <c r="B505" s="16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16"/>
      <c r="B506" s="16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16"/>
      <c r="B507" s="16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16"/>
      <c r="B508" s="16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16"/>
      <c r="B509" s="16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16"/>
      <c r="B510" s="16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16"/>
      <c r="B511" s="16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16"/>
      <c r="B512" s="16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16"/>
      <c r="B513" s="16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16"/>
      <c r="B514" s="16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16"/>
      <c r="B515" s="16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16"/>
      <c r="B516" s="16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16"/>
      <c r="B517" s="16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16"/>
      <c r="B518" s="16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16"/>
      <c r="B519" s="16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16"/>
      <c r="B520" s="16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16"/>
      <c r="B521" s="16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16"/>
      <c r="B522" s="16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16"/>
      <c r="B523" s="16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16"/>
      <c r="B524" s="16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16"/>
      <c r="B525" s="16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16"/>
      <c r="B526" s="16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16"/>
      <c r="B527" s="16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16"/>
      <c r="B528" s="16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16"/>
      <c r="B529" s="16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16"/>
      <c r="B530" s="16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16"/>
      <c r="B531" s="16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16"/>
      <c r="B532" s="16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16"/>
      <c r="B533" s="16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16"/>
      <c r="B534" s="16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16"/>
      <c r="B535" s="16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16"/>
      <c r="B536" s="16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16"/>
      <c r="B537" s="16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16"/>
      <c r="B538" s="16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16"/>
      <c r="B539" s="16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16"/>
      <c r="B540" s="16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16"/>
      <c r="B541" s="16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16"/>
      <c r="B542" s="16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16"/>
      <c r="B543" s="16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16"/>
      <c r="B544" s="16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16"/>
      <c r="B545" s="16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16"/>
      <c r="B546" s="16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16"/>
      <c r="B547" s="16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16"/>
      <c r="B548" s="16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16"/>
      <c r="B549" s="16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16"/>
      <c r="B550" s="16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16"/>
      <c r="B551" s="16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16"/>
      <c r="B552" s="16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16"/>
      <c r="B553" s="16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16"/>
      <c r="B554" s="16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16"/>
      <c r="B555" s="16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16"/>
      <c r="B556" s="16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16"/>
      <c r="B557" s="16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16"/>
      <c r="B558" s="16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16"/>
      <c r="B559" s="16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16"/>
      <c r="B560" s="16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6"/>
      <c r="B561" s="16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6"/>
      <c r="B562" s="16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6"/>
      <c r="B563" s="16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6"/>
      <c r="B564" s="16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6"/>
      <c r="B565" s="16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6"/>
      <c r="B566" s="16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6"/>
      <c r="B567" s="16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6"/>
      <c r="B568" s="16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6"/>
      <c r="B569" s="16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6"/>
      <c r="B570" s="16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6"/>
      <c r="B571" s="16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6"/>
      <c r="B572" s="16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6"/>
      <c r="B573" s="16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6"/>
      <c r="B574" s="16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6"/>
      <c r="B575" s="16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6"/>
      <c r="B576" s="16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6"/>
      <c r="B577" s="16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6"/>
      <c r="B578" s="16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6"/>
      <c r="B579" s="16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6"/>
      <c r="B580" s="16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6"/>
      <c r="B581" s="16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6"/>
      <c r="B582" s="16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6"/>
      <c r="B583" s="16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6"/>
      <c r="B584" s="16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6"/>
      <c r="B585" s="16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6"/>
      <c r="B586" s="16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6"/>
      <c r="B587" s="16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6"/>
      <c r="B588" s="16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6"/>
      <c r="B589" s="16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6"/>
      <c r="B590" s="16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6"/>
      <c r="B591" s="16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6"/>
      <c r="B592" s="16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6"/>
      <c r="B593" s="16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6"/>
      <c r="B594" s="16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6"/>
      <c r="B595" s="16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6"/>
      <c r="B596" s="16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6"/>
      <c r="B597" s="16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6"/>
      <c r="B598" s="16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6"/>
      <c r="B599" s="16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6"/>
      <c r="B600" s="16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6"/>
      <c r="B601" s="16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6"/>
      <c r="B602" s="16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6"/>
      <c r="B603" s="16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6"/>
      <c r="B604" s="16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6"/>
      <c r="B605" s="16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6"/>
      <c r="B606" s="16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6"/>
      <c r="B607" s="16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6"/>
      <c r="B608" s="16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6"/>
      <c r="B609" s="16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6"/>
      <c r="B610" s="16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6"/>
      <c r="B611" s="16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6"/>
      <c r="B612" s="16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6"/>
      <c r="B613" s="16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6"/>
      <c r="B614" s="16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6"/>
      <c r="B615" s="16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6"/>
      <c r="B616" s="16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6"/>
      <c r="B617" s="16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6"/>
      <c r="B618" s="16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6"/>
      <c r="B619" s="16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6"/>
      <c r="B620" s="16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6"/>
      <c r="B621" s="16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6"/>
      <c r="B622" s="16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6"/>
      <c r="B623" s="16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6"/>
      <c r="B624" s="16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6"/>
      <c r="B625" s="16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6"/>
      <c r="B626" s="16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6"/>
      <c r="B627" s="16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6"/>
      <c r="B628" s="16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6"/>
      <c r="B629" s="16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6"/>
      <c r="B630" s="16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6"/>
      <c r="B631" s="16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6"/>
      <c r="B632" s="16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6"/>
      <c r="B633" s="16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6"/>
      <c r="B634" s="16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6"/>
      <c r="B635" s="16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6"/>
      <c r="B636" s="16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6"/>
      <c r="B637" s="16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6"/>
      <c r="B638" s="16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6"/>
      <c r="B639" s="16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6"/>
      <c r="B640" s="16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6"/>
      <c r="B641" s="16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6"/>
      <c r="B642" s="16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6"/>
      <c r="B643" s="16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6"/>
      <c r="B644" s="16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6"/>
      <c r="B645" s="16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6"/>
      <c r="B646" s="16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6"/>
      <c r="B647" s="16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6"/>
      <c r="B648" s="16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6"/>
      <c r="B649" s="16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6"/>
      <c r="B650" s="16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6"/>
      <c r="B651" s="16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6"/>
      <c r="B652" s="16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6"/>
      <c r="B653" s="16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6"/>
      <c r="B654" s="16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6"/>
      <c r="B655" s="16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6"/>
      <c r="B656" s="16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6"/>
      <c r="B657" s="16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6"/>
      <c r="B658" s="16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6"/>
      <c r="B659" s="16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6"/>
      <c r="B660" s="16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6"/>
      <c r="B661" s="16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6"/>
      <c r="B662" s="16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6"/>
      <c r="B663" s="16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6"/>
      <c r="B664" s="16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6"/>
      <c r="B665" s="16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6"/>
      <c r="B666" s="16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6"/>
      <c r="B667" s="16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6"/>
      <c r="B668" s="16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6"/>
      <c r="B669" s="16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6"/>
      <c r="B670" s="16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6"/>
      <c r="B671" s="16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6"/>
      <c r="B672" s="16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6"/>
      <c r="B673" s="16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6"/>
      <c r="B674" s="16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6"/>
      <c r="B675" s="16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6"/>
      <c r="B676" s="16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6"/>
      <c r="B677" s="16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6"/>
      <c r="B678" s="16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6"/>
      <c r="B679" s="16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6"/>
      <c r="B680" s="16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6"/>
      <c r="B681" s="16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6"/>
      <c r="B682" s="16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6"/>
      <c r="B683" s="16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6"/>
      <c r="B684" s="16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6"/>
      <c r="B685" s="16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6"/>
      <c r="B686" s="16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6"/>
      <c r="B687" s="16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6"/>
      <c r="B688" s="16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6"/>
      <c r="B689" s="16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6"/>
      <c r="B690" s="16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6"/>
      <c r="B691" s="16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6"/>
      <c r="B692" s="16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6"/>
      <c r="B693" s="16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6"/>
      <c r="B694" s="16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6"/>
      <c r="B695" s="16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6"/>
      <c r="B696" s="16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6"/>
      <c r="B697" s="16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6"/>
      <c r="B698" s="16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6"/>
      <c r="B699" s="16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6"/>
      <c r="B700" s="16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6"/>
      <c r="B701" s="16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6"/>
      <c r="B702" s="16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6"/>
      <c r="B703" s="16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6"/>
      <c r="B704" s="16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6"/>
      <c r="B705" s="16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6"/>
      <c r="B706" s="16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6"/>
      <c r="B707" s="16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6"/>
      <c r="B708" s="16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6"/>
      <c r="B709" s="16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6"/>
      <c r="B710" s="16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6"/>
      <c r="B711" s="16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6"/>
      <c r="B712" s="16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6"/>
      <c r="B713" s="16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6"/>
      <c r="B714" s="16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6"/>
      <c r="B715" s="16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6"/>
      <c r="B716" s="16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6"/>
      <c r="B717" s="16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6"/>
      <c r="B718" s="16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6"/>
      <c r="B719" s="16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6"/>
      <c r="B720" s="16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6"/>
      <c r="B721" s="16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6"/>
      <c r="B722" s="16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6"/>
      <c r="B723" s="16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6"/>
      <c r="B724" s="16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6"/>
      <c r="B725" s="16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6"/>
      <c r="B726" s="16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6"/>
      <c r="B727" s="16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6"/>
      <c r="B728" s="16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6"/>
      <c r="B729" s="16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6"/>
      <c r="B730" s="16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6"/>
      <c r="B731" s="16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6"/>
      <c r="B732" s="16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6"/>
      <c r="B733" s="16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6"/>
      <c r="B734" s="16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6"/>
      <c r="B735" s="16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6"/>
      <c r="B736" s="16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6"/>
      <c r="B737" s="16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6"/>
      <c r="B738" s="16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6"/>
      <c r="B739" s="16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6"/>
      <c r="B740" s="16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6"/>
      <c r="B741" s="16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6"/>
      <c r="B742" s="16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6"/>
      <c r="B743" s="16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6"/>
      <c r="B744" s="16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6"/>
      <c r="B745" s="16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6"/>
      <c r="B746" s="16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6"/>
      <c r="B747" s="16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6"/>
      <c r="B748" s="16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6"/>
      <c r="B749" s="16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6"/>
      <c r="B750" s="16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6"/>
      <c r="B751" s="16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6"/>
      <c r="B752" s="16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6"/>
      <c r="B753" s="16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6"/>
      <c r="B754" s="16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6"/>
      <c r="B755" s="16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6"/>
      <c r="B756" s="16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6"/>
      <c r="B757" s="16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6"/>
      <c r="B758" s="16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6"/>
      <c r="B759" s="16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6"/>
      <c r="B760" s="16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6"/>
      <c r="B761" s="16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6"/>
      <c r="B762" s="16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6"/>
      <c r="B763" s="16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6"/>
      <c r="B764" s="16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6"/>
      <c r="B765" s="16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6"/>
      <c r="B766" s="16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6"/>
      <c r="B767" s="16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6"/>
      <c r="B768" s="16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6"/>
      <c r="B769" s="16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6"/>
      <c r="B770" s="16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6"/>
      <c r="B771" s="16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6"/>
      <c r="B772" s="16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6"/>
      <c r="B773" s="16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6"/>
      <c r="B774" s="16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6"/>
      <c r="B775" s="16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6"/>
      <c r="B776" s="16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6"/>
      <c r="B777" s="16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6"/>
      <c r="B778" s="16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6"/>
      <c r="B779" s="16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6"/>
      <c r="B780" s="16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6"/>
      <c r="B781" s="16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6"/>
      <c r="B782" s="16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6"/>
      <c r="B783" s="16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6"/>
      <c r="B784" s="16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6"/>
      <c r="B785" s="16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6"/>
      <c r="B786" s="16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6"/>
      <c r="B787" s="16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6"/>
      <c r="B788" s="16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6"/>
      <c r="B789" s="16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6"/>
      <c r="B790" s="16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6"/>
      <c r="B791" s="16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6"/>
      <c r="B792" s="16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6"/>
      <c r="B793" s="16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6"/>
      <c r="B794" s="16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6"/>
      <c r="B795" s="16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6"/>
      <c r="B796" s="16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6"/>
      <c r="B797" s="16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6"/>
      <c r="B798" s="16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6"/>
      <c r="B799" s="16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6"/>
      <c r="B800" s="16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6"/>
      <c r="B801" s="16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6"/>
      <c r="B802" s="16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6"/>
      <c r="B803" s="16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6"/>
      <c r="B804" s="16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6"/>
      <c r="B805" s="16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6"/>
      <c r="B806" s="16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6"/>
      <c r="B807" s="16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6"/>
      <c r="B808" s="16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6"/>
      <c r="B809" s="16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6"/>
      <c r="B810" s="16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6"/>
      <c r="B811" s="16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6"/>
      <c r="B812" s="16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6"/>
      <c r="B813" s="16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6"/>
      <c r="B814" s="16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6"/>
      <c r="B815" s="16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6"/>
      <c r="B816" s="16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6"/>
      <c r="B817" s="16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6"/>
      <c r="B818" s="16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6"/>
      <c r="B819" s="16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6"/>
      <c r="B820" s="16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6"/>
      <c r="B821" s="16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6"/>
      <c r="B822" s="16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6"/>
      <c r="B823" s="16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6"/>
      <c r="B824" s="16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6"/>
      <c r="B825" s="16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6"/>
      <c r="B826" s="16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6"/>
      <c r="B827" s="16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6"/>
      <c r="B828" s="16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6"/>
      <c r="B829" s="16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6"/>
      <c r="B830" s="16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6"/>
      <c r="B831" s="16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6"/>
      <c r="B832" s="16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6"/>
      <c r="B833" s="16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6"/>
      <c r="B834" s="16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6"/>
      <c r="B835" s="16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6"/>
      <c r="B836" s="16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6"/>
      <c r="B837" s="16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6"/>
      <c r="B838" s="16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6"/>
      <c r="B839" s="16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6"/>
      <c r="B840" s="16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6"/>
      <c r="B841" s="16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6"/>
      <c r="B842" s="16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6"/>
      <c r="B843" s="16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6"/>
      <c r="B844" s="16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6"/>
      <c r="B845" s="16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6"/>
      <c r="B846" s="16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6"/>
      <c r="B847" s="16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6"/>
      <c r="B848" s="16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6"/>
      <c r="B849" s="16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6"/>
      <c r="B850" s="16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6"/>
      <c r="B851" s="16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6"/>
      <c r="B852" s="16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6"/>
      <c r="B853" s="16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6"/>
      <c r="B854" s="16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6"/>
      <c r="B855" s="16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6"/>
      <c r="B856" s="16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6"/>
      <c r="B857" s="16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6"/>
      <c r="B858" s="16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6"/>
      <c r="B859" s="16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6"/>
      <c r="B860" s="16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6"/>
      <c r="B861" s="16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6"/>
      <c r="B862" s="16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6"/>
      <c r="B863" s="16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6"/>
      <c r="B864" s="16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6"/>
      <c r="B865" s="16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6"/>
      <c r="B866" s="16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6"/>
      <c r="B867" s="16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6"/>
      <c r="B868" s="16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6"/>
      <c r="B869" s="16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6"/>
      <c r="B870" s="16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6"/>
      <c r="B871" s="16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6"/>
      <c r="B872" s="16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6"/>
      <c r="B873" s="16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6"/>
      <c r="B874" s="16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6"/>
      <c r="B875" s="16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6"/>
      <c r="B876" s="16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6"/>
      <c r="B877" s="16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6"/>
      <c r="B878" s="16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6"/>
      <c r="B879" s="16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6"/>
      <c r="B880" s="16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6"/>
      <c r="B881" s="16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6"/>
      <c r="B882" s="16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6"/>
      <c r="B883" s="16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6"/>
      <c r="B884" s="16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6"/>
      <c r="B885" s="16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6"/>
      <c r="B886" s="16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6"/>
      <c r="B887" s="16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6"/>
      <c r="B888" s="16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6"/>
      <c r="B889" s="16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6"/>
      <c r="B890" s="16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6"/>
      <c r="B891" s="16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6"/>
      <c r="B892" s="16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6"/>
      <c r="B893" s="16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6"/>
      <c r="B894" s="16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6"/>
      <c r="B895" s="16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6"/>
      <c r="B896" s="16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6"/>
      <c r="B897" s="16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6"/>
      <c r="B898" s="16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6"/>
      <c r="B899" s="16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6"/>
      <c r="B900" s="16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6"/>
      <c r="B901" s="16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6"/>
      <c r="B902" s="16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6"/>
      <c r="B903" s="16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6"/>
      <c r="B904" s="16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6"/>
      <c r="B905" s="16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6"/>
      <c r="B906" s="16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6"/>
      <c r="B907" s="16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6"/>
      <c r="B908" s="16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6"/>
      <c r="B909" s="16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6"/>
      <c r="B910" s="16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6"/>
      <c r="B911" s="16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6"/>
      <c r="B912" s="16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6"/>
      <c r="B913" s="16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6"/>
      <c r="B914" s="16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6"/>
      <c r="B915" s="16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6"/>
      <c r="B916" s="16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6"/>
      <c r="B917" s="16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6"/>
      <c r="B918" s="16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6"/>
      <c r="B919" s="16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6"/>
      <c r="B920" s="16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6"/>
      <c r="B921" s="16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6"/>
      <c r="B922" s="16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6"/>
      <c r="B923" s="16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6"/>
      <c r="B924" s="16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6"/>
      <c r="B925" s="16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6"/>
      <c r="B926" s="16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6"/>
      <c r="B927" s="16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6"/>
      <c r="B928" s="16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6"/>
      <c r="B929" s="16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6"/>
      <c r="B930" s="16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6"/>
      <c r="B931" s="16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6"/>
      <c r="B932" s="16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6"/>
      <c r="B933" s="16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6"/>
      <c r="B934" s="16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6"/>
      <c r="B935" s="16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6"/>
      <c r="B936" s="16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6"/>
      <c r="B937" s="16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6"/>
      <c r="B938" s="16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6"/>
      <c r="B939" s="16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6"/>
      <c r="B940" s="16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6"/>
      <c r="B941" s="16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6"/>
      <c r="B942" s="16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6"/>
      <c r="B943" s="16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6"/>
      <c r="B944" s="16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6"/>
      <c r="B945" s="16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6"/>
      <c r="B946" s="16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6"/>
      <c r="B947" s="16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6"/>
      <c r="B948" s="16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6"/>
      <c r="B949" s="16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6"/>
      <c r="B950" s="16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6"/>
      <c r="B951" s="16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6"/>
      <c r="B952" s="16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6"/>
      <c r="B953" s="16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6"/>
      <c r="B954" s="16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6"/>
      <c r="B955" s="16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6"/>
      <c r="B956" s="16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6"/>
      <c r="B957" s="16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6"/>
      <c r="B958" s="16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6"/>
      <c r="B959" s="16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6"/>
      <c r="B960" s="16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6"/>
      <c r="B961" s="16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6"/>
      <c r="B962" s="16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6"/>
      <c r="B963" s="16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6"/>
      <c r="B964" s="16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6"/>
      <c r="B965" s="16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6"/>
      <c r="B966" s="16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6"/>
      <c r="B967" s="16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6"/>
      <c r="B968" s="16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6"/>
      <c r="B969" s="16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6"/>
      <c r="B970" s="16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6"/>
      <c r="B971" s="16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6"/>
      <c r="B972" s="16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6"/>
      <c r="B973" s="16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6"/>
      <c r="B974" s="16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6"/>
      <c r="B975" s="16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6"/>
      <c r="B976" s="16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6"/>
      <c r="B977" s="16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6"/>
      <c r="B978" s="16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6"/>
      <c r="B979" s="16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6"/>
      <c r="B980" s="16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6"/>
      <c r="B981" s="16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6"/>
      <c r="B982" s="16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6"/>
      <c r="B983" s="16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6"/>
      <c r="B984" s="16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16"/>
      <c r="B985" s="16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16"/>
      <c r="B986" s="16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16"/>
      <c r="B987" s="16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16"/>
      <c r="B988" s="16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16"/>
      <c r="B989" s="16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16"/>
      <c r="B990" s="16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16"/>
      <c r="B991" s="16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16"/>
      <c r="B992" s="16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16"/>
      <c r="B993" s="16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16"/>
      <c r="B994" s="16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16"/>
      <c r="B995" s="16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16"/>
      <c r="B996" s="16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16"/>
      <c r="B997" s="16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16"/>
      <c r="B998" s="16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16"/>
      <c r="B999" s="16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16"/>
      <c r="B1000" s="16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0.43"/>
    <col customWidth="1" min="3" max="3" width="27.57"/>
    <col customWidth="1" min="4" max="4" width="33.71"/>
  </cols>
  <sheetData>
    <row r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idden="1">
      <c r="A2" s="4" t="s">
        <v>12</v>
      </c>
      <c r="B2" s="4"/>
      <c r="C2" s="4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13</v>
      </c>
      <c r="B3" s="4"/>
      <c r="C3" s="4"/>
      <c r="D3" s="5"/>
      <c r="E3" s="5"/>
      <c r="F3" s="4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15</v>
      </c>
      <c r="B4" s="7" t="s">
        <v>16</v>
      </c>
      <c r="C4" s="4" t="s">
        <v>17</v>
      </c>
      <c r="D4" s="5"/>
      <c r="E4" s="5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8"/>
      <c r="C5" s="4" t="s">
        <v>18</v>
      </c>
      <c r="D5" s="5"/>
      <c r="E5" s="5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8"/>
      <c r="C6" s="4" t="s">
        <v>21</v>
      </c>
      <c r="D6" s="5"/>
      <c r="E6" s="5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8"/>
      <c r="C7" s="4" t="s">
        <v>24</v>
      </c>
      <c r="D7" s="5"/>
      <c r="E7" s="5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8"/>
      <c r="C8" s="4" t="s">
        <v>25</v>
      </c>
      <c r="D8" s="5"/>
      <c r="E8" s="5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15"/>
      <c r="C9" s="4" t="s">
        <v>29</v>
      </c>
      <c r="D9" s="5"/>
      <c r="E9" s="5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7" t="s">
        <v>32</v>
      </c>
      <c r="C10" s="4" t="s">
        <v>33</v>
      </c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8"/>
      <c r="C11" s="4" t="s">
        <v>38</v>
      </c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8"/>
      <c r="C12" s="4" t="s">
        <v>41</v>
      </c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15"/>
      <c r="C13" s="4" t="s">
        <v>44</v>
      </c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7" t="s">
        <v>47</v>
      </c>
      <c r="C14" s="4" t="s">
        <v>17</v>
      </c>
      <c r="D14" s="5"/>
      <c r="E14" s="5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8"/>
      <c r="C15" s="4" t="s">
        <v>18</v>
      </c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8"/>
      <c r="C16" s="4" t="s">
        <v>21</v>
      </c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8"/>
      <c r="C17" s="4" t="s">
        <v>24</v>
      </c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8"/>
      <c r="C18" s="4" t="s">
        <v>25</v>
      </c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8"/>
      <c r="C19" s="4" t="s">
        <v>29</v>
      </c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8"/>
      <c r="C20" s="4" t="s">
        <v>61</v>
      </c>
      <c r="D20" s="4"/>
      <c r="E20" s="5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8"/>
      <c r="C21" s="4" t="s">
        <v>64</v>
      </c>
      <c r="D21" s="4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15"/>
      <c r="C22" s="4" t="s">
        <v>66</v>
      </c>
      <c r="D22" s="4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4"/>
      <c r="C23" s="4" t="s">
        <v>68</v>
      </c>
      <c r="D23" s="4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7" t="s">
        <v>70</v>
      </c>
      <c r="C24" s="4" t="s">
        <v>71</v>
      </c>
      <c r="D24" s="4"/>
      <c r="E24" s="5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15"/>
      <c r="C25" s="4" t="s">
        <v>73</v>
      </c>
      <c r="D25" s="4" t="s">
        <v>74</v>
      </c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7" t="s">
        <v>78</v>
      </c>
      <c r="C26" s="4" t="s">
        <v>79</v>
      </c>
      <c r="D26" s="4"/>
      <c r="E26" s="5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8"/>
      <c r="C27" s="4" t="s">
        <v>80</v>
      </c>
      <c r="D27" s="4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8"/>
      <c r="C28" s="4" t="s">
        <v>83</v>
      </c>
      <c r="D28" s="4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8"/>
      <c r="C29" s="4" t="s">
        <v>85</v>
      </c>
      <c r="D29" s="4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8"/>
      <c r="C30" s="4" t="s">
        <v>87</v>
      </c>
      <c r="D30" s="4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15"/>
      <c r="C31" s="4" t="s">
        <v>91</v>
      </c>
      <c r="D31" s="4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7" t="s">
        <v>92</v>
      </c>
      <c r="C32" s="4" t="s">
        <v>93</v>
      </c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8"/>
      <c r="C33" s="4" t="s">
        <v>96</v>
      </c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8"/>
      <c r="C34" s="4" t="s">
        <v>98</v>
      </c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15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7" t="s">
        <v>101</v>
      </c>
      <c r="C36" s="4" t="s">
        <v>102</v>
      </c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8"/>
      <c r="C37" s="4" t="s">
        <v>104</v>
      </c>
      <c r="D37" s="4" t="s">
        <v>105</v>
      </c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8"/>
      <c r="C38" s="4" t="s">
        <v>106</v>
      </c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8"/>
      <c r="C39" s="4" t="s">
        <v>109</v>
      </c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8"/>
      <c r="C40" s="4" t="s">
        <v>111</v>
      </c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8"/>
      <c r="C41" s="4" t="s">
        <v>113</v>
      </c>
      <c r="D41" s="5"/>
      <c r="E41" s="5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15"/>
      <c r="C42" s="4" t="s">
        <v>117</v>
      </c>
      <c r="D42" s="5"/>
      <c r="E42" s="5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7" t="s">
        <v>120</v>
      </c>
      <c r="C43" s="4" t="s">
        <v>121</v>
      </c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15"/>
      <c r="C44" s="4" t="s">
        <v>122</v>
      </c>
      <c r="D44" s="5"/>
      <c r="E44" s="5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7" t="s">
        <v>126</v>
      </c>
      <c r="C45" s="4"/>
      <c r="D45" s="5"/>
      <c r="E45" s="5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8"/>
      <c r="C46" s="4" t="s">
        <v>0</v>
      </c>
      <c r="D46" s="5"/>
      <c r="E46" s="5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8"/>
      <c r="C47" s="4" t="s">
        <v>3</v>
      </c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8"/>
      <c r="C48" s="4" t="s">
        <v>4</v>
      </c>
      <c r="D48" s="5"/>
      <c r="E48" s="5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8"/>
      <c r="C49" s="4" t="s">
        <v>131</v>
      </c>
      <c r="D49" s="5"/>
      <c r="E49" s="5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15"/>
      <c r="C50" s="4"/>
      <c r="D50" s="5"/>
      <c r="E50" s="5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7" t="s">
        <v>135</v>
      </c>
      <c r="C51" s="4" t="s">
        <v>136</v>
      </c>
      <c r="D51" s="4" t="s">
        <v>137</v>
      </c>
      <c r="E51" s="5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15"/>
      <c r="C52" s="4" t="s">
        <v>140</v>
      </c>
      <c r="D52" s="4" t="s">
        <v>141</v>
      </c>
      <c r="E52" s="5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7" t="s">
        <v>143</v>
      </c>
      <c r="C53" s="4"/>
      <c r="D53" s="5"/>
      <c r="E53" s="5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8"/>
      <c r="C54" s="4" t="s">
        <v>146</v>
      </c>
      <c r="D54" s="5"/>
      <c r="E54" s="5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8"/>
      <c r="C55" s="4" t="s">
        <v>148</v>
      </c>
      <c r="D55" s="4" t="s">
        <v>149</v>
      </c>
      <c r="E55" s="5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5"/>
      <c r="B56" s="15"/>
      <c r="C56" s="4" t="s">
        <v>151</v>
      </c>
      <c r="D56" s="5"/>
      <c r="E56" s="5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 t="s">
        <v>153</v>
      </c>
      <c r="B57" s="4" t="s">
        <v>154</v>
      </c>
      <c r="C57" s="5"/>
      <c r="D57" s="5"/>
      <c r="E57" s="5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5"/>
      <c r="B58" s="4" t="s">
        <v>155</v>
      </c>
      <c r="C58" s="5"/>
      <c r="D58" s="5"/>
      <c r="E58" s="5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 t="s">
        <v>156</v>
      </c>
      <c r="B59" s="4" t="s">
        <v>157</v>
      </c>
      <c r="C59" s="5"/>
      <c r="D59" s="5"/>
      <c r="E59" s="5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5"/>
      <c r="B60" s="4" t="s">
        <v>158</v>
      </c>
      <c r="C60" s="5"/>
      <c r="D60" s="5"/>
      <c r="E60" s="5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159</v>
      </c>
      <c r="B61" s="5"/>
      <c r="C61" s="5"/>
      <c r="D61" s="5"/>
      <c r="E61" s="5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160</v>
      </c>
      <c r="B62" s="5"/>
      <c r="C62" s="5"/>
      <c r="D62" s="5"/>
      <c r="E62" s="5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9"/>
      <c r="C63" s="29"/>
      <c r="D63" s="29"/>
      <c r="E63" s="29"/>
      <c r="F63" s="2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mergeCells count="14">
    <mergeCell ref="B36:B42"/>
    <mergeCell ref="B43:B44"/>
    <mergeCell ref="B45:B50"/>
    <mergeCell ref="B51:B52"/>
    <mergeCell ref="A4:A56"/>
    <mergeCell ref="A57:A58"/>
    <mergeCell ref="A59:A60"/>
    <mergeCell ref="B4:B9"/>
    <mergeCell ref="B10:B13"/>
    <mergeCell ref="B14:B22"/>
    <mergeCell ref="B24:B25"/>
    <mergeCell ref="B26:B31"/>
    <mergeCell ref="B32:B35"/>
    <mergeCell ref="B53:B56"/>
  </mergeCells>
  <conditionalFormatting sqref="F3:F1018">
    <cfRule type="containsText" dxfId="0" priority="1" operator="containsText" text="Completed">
      <formula>NOT(ISERROR(SEARCH(("Completed"),(F3))))</formula>
    </cfRule>
  </conditionalFormatting>
  <conditionalFormatting sqref="F3:F1018">
    <cfRule type="containsText" dxfId="1" priority="2" operator="containsText" text="Not Started">
      <formula>NOT(ISERROR(SEARCH(("Not Started"),(F3))))</formula>
    </cfRule>
  </conditionalFormatting>
  <conditionalFormatting sqref="F3:F1018">
    <cfRule type="containsText" dxfId="2" priority="3" operator="containsText" text="Blocked">
      <formula>NOT(ISERROR(SEARCH(("Blocked"),(F3))))</formula>
    </cfRule>
  </conditionalFormatting>
  <conditionalFormatting sqref="F3:F1018">
    <cfRule type="containsText" dxfId="3" priority="4" operator="containsText" text="On Track">
      <formula>NOT(ISERROR(SEARCH(("On Track"),(F3))))</formula>
    </cfRule>
  </conditionalFormatting>
  <conditionalFormatting sqref="F3:F1018">
    <cfRule type="containsText" dxfId="4" priority="5" operator="containsText" text="Delayed">
      <formula>NOT(ISERROR(SEARCH(("Delayed"),(F3))))</formula>
    </cfRule>
  </conditionalFormatting>
  <dataValidations>
    <dataValidation type="list" allowBlank="1" sqref="F3:F62">
      <formula1>"On Track,Completed,Not Started,Blocked,Delayed"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0"/>
    <col customWidth="1" min="4" max="4" width="49.0"/>
    <col customWidth="1" min="5" max="5" width="29.71"/>
  </cols>
  <sheetData>
    <row r="1">
      <c r="A1" s="9" t="s">
        <v>19</v>
      </c>
      <c r="B1" s="10"/>
      <c r="C1" s="9" t="s">
        <v>20</v>
      </c>
      <c r="D1" s="9" t="s">
        <v>22</v>
      </c>
      <c r="E1" s="11" t="s">
        <v>23</v>
      </c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17</v>
      </c>
      <c r="B2" s="5" t="s">
        <v>26</v>
      </c>
      <c r="C2" s="5" t="s">
        <v>27</v>
      </c>
      <c r="D2" s="5" t="s">
        <v>28</v>
      </c>
      <c r="E2" s="5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8"/>
      <c r="B3" s="5" t="s">
        <v>30</v>
      </c>
      <c r="C3" s="5" t="s">
        <v>31</v>
      </c>
      <c r="D3" s="5" t="s">
        <v>30</v>
      </c>
      <c r="E3" s="5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8"/>
      <c r="B4" s="14" t="s">
        <v>34</v>
      </c>
      <c r="C4" s="5" t="s">
        <v>35</v>
      </c>
      <c r="D4" s="5" t="s">
        <v>36</v>
      </c>
      <c r="E4" s="18" t="s">
        <v>37</v>
      </c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5.25" customHeight="1">
      <c r="A5" s="8"/>
      <c r="B5" s="15"/>
      <c r="C5" s="5" t="s">
        <v>42</v>
      </c>
      <c r="D5" s="5" t="s">
        <v>42</v>
      </c>
      <c r="E5" s="15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8"/>
      <c r="B6" s="21" t="s">
        <v>45</v>
      </c>
      <c r="C6" s="5" t="s">
        <v>46</v>
      </c>
      <c r="D6" s="5" t="s">
        <v>48</v>
      </c>
      <c r="E6" s="18" t="s">
        <v>49</v>
      </c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/>
      <c r="B7" s="8"/>
      <c r="C7" s="5" t="s">
        <v>51</v>
      </c>
      <c r="D7" s="5" t="s">
        <v>52</v>
      </c>
      <c r="E7" s="8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5"/>
      <c r="B8" s="15"/>
      <c r="C8" s="5" t="s">
        <v>54</v>
      </c>
      <c r="D8" s="5" t="s">
        <v>55</v>
      </c>
      <c r="E8" s="15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 t="s">
        <v>18</v>
      </c>
      <c r="B9" s="21"/>
      <c r="C9" s="21" t="s">
        <v>57</v>
      </c>
      <c r="D9" s="5" t="s">
        <v>58</v>
      </c>
      <c r="E9" s="22" t="s">
        <v>59</v>
      </c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/>
      <c r="B10" s="8"/>
      <c r="C10" s="8"/>
      <c r="D10" s="5" t="s">
        <v>62</v>
      </c>
      <c r="E10" s="8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8"/>
      <c r="B11" s="8"/>
      <c r="C11" s="8"/>
      <c r="D11" s="5" t="s">
        <v>65</v>
      </c>
      <c r="E11" s="8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8"/>
      <c r="B12" s="8"/>
      <c r="C12" s="8"/>
      <c r="D12" s="5" t="s">
        <v>69</v>
      </c>
      <c r="E12" s="8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/>
      <c r="B13" s="8"/>
      <c r="C13" s="15"/>
      <c r="D13" s="5" t="s">
        <v>72</v>
      </c>
      <c r="E13" s="8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8"/>
      <c r="B14" s="8"/>
      <c r="C14" s="5" t="s">
        <v>76</v>
      </c>
      <c r="D14" s="5" t="s">
        <v>77</v>
      </c>
      <c r="E14" s="8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8"/>
      <c r="B15" s="8"/>
      <c r="C15" s="5" t="s">
        <v>81</v>
      </c>
      <c r="D15" s="5" t="s">
        <v>82</v>
      </c>
      <c r="E15" s="8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5"/>
      <c r="B16" s="15"/>
      <c r="C16" s="5" t="s">
        <v>84</v>
      </c>
      <c r="D16" s="5" t="s">
        <v>86</v>
      </c>
      <c r="E16" s="15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 t="s">
        <v>21</v>
      </c>
      <c r="B17" s="21"/>
      <c r="C17" s="5" t="s">
        <v>88</v>
      </c>
      <c r="D17" s="5" t="s">
        <v>89</v>
      </c>
      <c r="E17" s="18" t="s">
        <v>90</v>
      </c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8"/>
      <c r="B18" s="8"/>
      <c r="C18" s="21" t="s">
        <v>94</v>
      </c>
      <c r="D18" s="5" t="s">
        <v>95</v>
      </c>
      <c r="E18" s="8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8"/>
      <c r="B19" s="8"/>
      <c r="C19" s="15"/>
      <c r="D19" s="5" t="s">
        <v>97</v>
      </c>
      <c r="E19" s="8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8"/>
      <c r="B20" s="8"/>
      <c r="C20" s="21" t="s">
        <v>99</v>
      </c>
      <c r="D20" s="5" t="s">
        <v>100</v>
      </c>
      <c r="E20" s="8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8"/>
      <c r="B21" s="8"/>
      <c r="C21" s="15"/>
      <c r="D21" s="5" t="s">
        <v>103</v>
      </c>
      <c r="E21" s="8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8"/>
      <c r="B22" s="8"/>
      <c r="C22" s="21" t="s">
        <v>107</v>
      </c>
      <c r="D22" s="5" t="s">
        <v>108</v>
      </c>
      <c r="E22" s="8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5"/>
      <c r="B23" s="15"/>
      <c r="C23" s="15"/>
      <c r="D23" s="4" t="s">
        <v>110</v>
      </c>
      <c r="E23" s="15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 t="s">
        <v>24</v>
      </c>
      <c r="B24" s="21"/>
      <c r="C24" s="21" t="s">
        <v>115</v>
      </c>
      <c r="D24" s="5" t="s">
        <v>116</v>
      </c>
      <c r="E24" s="5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8"/>
      <c r="B25" s="8"/>
      <c r="C25" s="15"/>
      <c r="D25" s="5" t="s">
        <v>118</v>
      </c>
      <c r="E25" s="5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5"/>
      <c r="B26" s="15"/>
      <c r="C26" s="5" t="s">
        <v>123</v>
      </c>
      <c r="D26" s="5" t="s">
        <v>124</v>
      </c>
      <c r="E26" s="5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 t="s">
        <v>25</v>
      </c>
      <c r="B27" s="21"/>
      <c r="C27" s="5" t="s">
        <v>128</v>
      </c>
      <c r="D27" s="23" t="s">
        <v>129</v>
      </c>
      <c r="E27" s="5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8"/>
      <c r="B28" s="8"/>
      <c r="C28" s="5"/>
      <c r="D28" s="24" t="s">
        <v>130</v>
      </c>
      <c r="E28" s="5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8"/>
      <c r="B29" s="8"/>
      <c r="C29" s="5"/>
      <c r="D29" s="23" t="s">
        <v>134</v>
      </c>
      <c r="E29" s="5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8"/>
      <c r="B30" s="8"/>
      <c r="C30" s="21" t="s">
        <v>138</v>
      </c>
      <c r="D30" s="23" t="s">
        <v>139</v>
      </c>
      <c r="E30" s="21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5"/>
      <c r="B31" s="15"/>
      <c r="C31" s="15"/>
      <c r="D31" s="5" t="s">
        <v>142</v>
      </c>
      <c r="E31" s="15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5" t="s">
        <v>29</v>
      </c>
      <c r="B32" s="5"/>
      <c r="C32" s="5" t="s">
        <v>144</v>
      </c>
      <c r="D32" s="5" t="s">
        <v>145</v>
      </c>
      <c r="E32" s="5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5" t="s">
        <v>61</v>
      </c>
      <c r="B33" s="5"/>
      <c r="C33" s="5" t="s">
        <v>144</v>
      </c>
      <c r="D33" s="23" t="s">
        <v>147</v>
      </c>
      <c r="E33" s="26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7" t="s">
        <v>150</v>
      </c>
      <c r="B34" s="5"/>
      <c r="C34" s="5" t="s">
        <v>144</v>
      </c>
      <c r="D34" s="23" t="s">
        <v>152</v>
      </c>
      <c r="E34" s="5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8"/>
      <c r="B35" s="28"/>
      <c r="C35" s="28"/>
      <c r="D35" s="28"/>
      <c r="E35" s="28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2">
    <mergeCell ref="E6:E8"/>
    <mergeCell ref="E9:E16"/>
    <mergeCell ref="E17:E23"/>
    <mergeCell ref="E30:E31"/>
    <mergeCell ref="A2:A8"/>
    <mergeCell ref="B4:B5"/>
    <mergeCell ref="E4:E5"/>
    <mergeCell ref="B6:B8"/>
    <mergeCell ref="A9:A16"/>
    <mergeCell ref="B9:B16"/>
    <mergeCell ref="C9:C13"/>
    <mergeCell ref="A24:A26"/>
    <mergeCell ref="A27:A31"/>
    <mergeCell ref="B27:B31"/>
    <mergeCell ref="C30:C31"/>
    <mergeCell ref="A17:A23"/>
    <mergeCell ref="B17:B23"/>
    <mergeCell ref="C18:C19"/>
    <mergeCell ref="C20:C21"/>
    <mergeCell ref="C22:C23"/>
    <mergeCell ref="B24:B26"/>
    <mergeCell ref="C24:C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3.14"/>
    <col customWidth="1" min="3" max="3" width="27.29"/>
    <col customWidth="1" min="4" max="5" width="13.14"/>
    <col customWidth="1" min="6" max="6" width="55.14"/>
    <col customWidth="1" min="7" max="7" width="39.29"/>
    <col customWidth="1" min="8" max="8" width="37.29"/>
  </cols>
  <sheetData>
    <row r="1">
      <c r="A1" s="30" t="s">
        <v>161</v>
      </c>
      <c r="B1" s="31" t="s">
        <v>19</v>
      </c>
      <c r="C1" s="32" t="s">
        <v>162</v>
      </c>
      <c r="D1" s="32" t="s">
        <v>163</v>
      </c>
      <c r="E1" s="32" t="s">
        <v>164</v>
      </c>
      <c r="F1" s="31" t="s">
        <v>165</v>
      </c>
      <c r="G1" s="32" t="s">
        <v>166</v>
      </c>
      <c r="H1" s="32" t="s">
        <v>167</v>
      </c>
      <c r="I1" s="2" t="s">
        <v>168</v>
      </c>
      <c r="J1" s="2" t="s">
        <v>169</v>
      </c>
      <c r="K1" s="2" t="s">
        <v>168</v>
      </c>
      <c r="L1" s="2" t="s">
        <v>169</v>
      </c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>
      <c r="A2" s="34">
        <f t="shared" ref="A2:A27" si="1">Row() - 1</f>
        <v>1</v>
      </c>
      <c r="B2" s="25" t="s">
        <v>17</v>
      </c>
      <c r="C2" s="35" t="s">
        <v>170</v>
      </c>
      <c r="D2" s="36" t="s">
        <v>171</v>
      </c>
      <c r="E2" s="36" t="s">
        <v>172</v>
      </c>
      <c r="F2" s="36" t="s">
        <v>173</v>
      </c>
      <c r="G2" s="36"/>
      <c r="H2" s="36" t="s">
        <v>174</v>
      </c>
      <c r="I2" s="4" t="s">
        <v>114</v>
      </c>
      <c r="J2" s="5"/>
      <c r="K2" s="5"/>
      <c r="L2" s="5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>
      <c r="A3" s="34">
        <f t="shared" si="1"/>
        <v>2</v>
      </c>
      <c r="B3" s="25" t="s">
        <v>17</v>
      </c>
      <c r="C3" s="35" t="s">
        <v>170</v>
      </c>
      <c r="D3" s="36" t="s">
        <v>171</v>
      </c>
      <c r="E3" s="36" t="s">
        <v>172</v>
      </c>
      <c r="F3" s="36" t="s">
        <v>175</v>
      </c>
      <c r="G3" s="36"/>
      <c r="H3" s="36" t="s">
        <v>176</v>
      </c>
      <c r="I3" s="4" t="s">
        <v>114</v>
      </c>
      <c r="J3" s="5"/>
      <c r="K3" s="5"/>
      <c r="L3" s="5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</row>
    <row r="4">
      <c r="A4" s="34">
        <f t="shared" si="1"/>
        <v>3</v>
      </c>
      <c r="B4" s="25" t="s">
        <v>17</v>
      </c>
      <c r="C4" s="35" t="s">
        <v>170</v>
      </c>
      <c r="D4" s="36" t="s">
        <v>171</v>
      </c>
      <c r="E4" s="36" t="s">
        <v>172</v>
      </c>
      <c r="F4" s="36" t="s">
        <v>177</v>
      </c>
      <c r="G4" s="36"/>
      <c r="H4" s="37" t="s">
        <v>178</v>
      </c>
      <c r="I4" s="4" t="s">
        <v>114</v>
      </c>
      <c r="J4" s="5"/>
      <c r="K4" s="5"/>
      <c r="L4" s="5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>
      <c r="A5" s="34">
        <f t="shared" si="1"/>
        <v>4</v>
      </c>
      <c r="B5" s="25" t="s">
        <v>17</v>
      </c>
      <c r="C5" s="35" t="s">
        <v>170</v>
      </c>
      <c r="D5" s="36" t="s">
        <v>171</v>
      </c>
      <c r="E5" s="36" t="s">
        <v>172</v>
      </c>
      <c r="F5" s="36" t="s">
        <v>179</v>
      </c>
      <c r="G5" s="36"/>
      <c r="H5" s="36" t="s">
        <v>180</v>
      </c>
      <c r="I5" s="4" t="s">
        <v>114</v>
      </c>
      <c r="J5" s="5"/>
      <c r="K5" s="5"/>
      <c r="L5" s="5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>
      <c r="A6" s="34">
        <f t="shared" si="1"/>
        <v>5</v>
      </c>
      <c r="B6" s="25" t="s">
        <v>17</v>
      </c>
      <c r="C6" s="35" t="s">
        <v>170</v>
      </c>
      <c r="D6" s="36" t="s">
        <v>171</v>
      </c>
      <c r="E6" s="36" t="s">
        <v>172</v>
      </c>
      <c r="F6" s="36" t="s">
        <v>181</v>
      </c>
      <c r="G6" s="36" t="s">
        <v>182</v>
      </c>
      <c r="H6" s="36"/>
      <c r="I6" s="4" t="s">
        <v>114</v>
      </c>
      <c r="J6" s="5"/>
      <c r="K6" s="5"/>
      <c r="L6" s="5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7">
      <c r="A7" s="34">
        <f t="shared" si="1"/>
        <v>6</v>
      </c>
      <c r="B7" s="25" t="s">
        <v>17</v>
      </c>
      <c r="C7" s="35" t="s">
        <v>170</v>
      </c>
      <c r="D7" s="36" t="s">
        <v>171</v>
      </c>
      <c r="E7" s="36" t="s">
        <v>172</v>
      </c>
      <c r="F7" s="36" t="s">
        <v>183</v>
      </c>
      <c r="G7" s="36" t="s">
        <v>184</v>
      </c>
      <c r="H7" s="36"/>
      <c r="I7" s="4" t="s">
        <v>114</v>
      </c>
      <c r="J7" s="5"/>
      <c r="K7" s="5"/>
      <c r="L7" s="5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>
      <c r="A8" s="34">
        <f t="shared" si="1"/>
        <v>7</v>
      </c>
      <c r="B8" s="25" t="s">
        <v>17</v>
      </c>
      <c r="C8" s="35" t="s">
        <v>170</v>
      </c>
      <c r="D8" s="36" t="s">
        <v>171</v>
      </c>
      <c r="E8" s="36" t="s">
        <v>172</v>
      </c>
      <c r="F8" s="36" t="s">
        <v>185</v>
      </c>
      <c r="G8" s="36" t="s">
        <v>186</v>
      </c>
      <c r="H8" s="36"/>
      <c r="I8" s="4" t="s">
        <v>114</v>
      </c>
      <c r="J8" s="5"/>
      <c r="K8" s="5"/>
      <c r="L8" s="5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>
      <c r="A9" s="34">
        <f t="shared" si="1"/>
        <v>8</v>
      </c>
      <c r="B9" s="25" t="s">
        <v>17</v>
      </c>
      <c r="C9" s="35" t="s">
        <v>170</v>
      </c>
      <c r="D9" s="36" t="s">
        <v>171</v>
      </c>
      <c r="E9" s="36" t="s">
        <v>172</v>
      </c>
      <c r="F9" s="36" t="s">
        <v>187</v>
      </c>
      <c r="G9" s="36"/>
      <c r="H9" s="36" t="s">
        <v>188</v>
      </c>
      <c r="I9" s="4" t="s">
        <v>119</v>
      </c>
      <c r="J9" s="5"/>
      <c r="K9" s="5"/>
      <c r="L9" s="5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>
      <c r="A10" s="34">
        <f t="shared" si="1"/>
        <v>9</v>
      </c>
      <c r="B10" s="25" t="s">
        <v>17</v>
      </c>
      <c r="C10" s="35" t="s">
        <v>170</v>
      </c>
      <c r="D10" s="36" t="s">
        <v>171</v>
      </c>
      <c r="E10" s="36" t="s">
        <v>172</v>
      </c>
      <c r="F10" s="36" t="s">
        <v>189</v>
      </c>
      <c r="G10" s="36" t="s">
        <v>190</v>
      </c>
      <c r="H10" s="36"/>
      <c r="I10" s="4" t="s">
        <v>114</v>
      </c>
      <c r="J10" s="5"/>
      <c r="K10" s="5"/>
      <c r="L10" s="5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>
      <c r="A11" s="34">
        <f t="shared" si="1"/>
        <v>10</v>
      </c>
      <c r="B11" s="25" t="s">
        <v>17</v>
      </c>
      <c r="C11" s="35" t="s">
        <v>170</v>
      </c>
      <c r="D11" s="36" t="s">
        <v>171</v>
      </c>
      <c r="E11" s="36" t="s">
        <v>172</v>
      </c>
      <c r="F11" s="36" t="s">
        <v>191</v>
      </c>
      <c r="G11" s="36"/>
      <c r="H11" s="36"/>
      <c r="I11" s="4" t="s">
        <v>114</v>
      </c>
      <c r="J11" s="5"/>
      <c r="K11" s="5"/>
      <c r="L11" s="5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>
      <c r="A12" s="34">
        <f t="shared" si="1"/>
        <v>11</v>
      </c>
      <c r="B12" s="25" t="s">
        <v>17</v>
      </c>
      <c r="C12" s="35" t="s">
        <v>170</v>
      </c>
      <c r="D12" s="36" t="s">
        <v>171</v>
      </c>
      <c r="E12" s="36" t="s">
        <v>172</v>
      </c>
      <c r="F12" s="36" t="s">
        <v>192</v>
      </c>
      <c r="G12" s="36"/>
      <c r="H12" s="36"/>
      <c r="I12" s="4" t="s">
        <v>114</v>
      </c>
      <c r="J12" s="5"/>
      <c r="K12" s="5"/>
      <c r="L12" s="5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>
      <c r="A13" s="34">
        <f t="shared" si="1"/>
        <v>12</v>
      </c>
      <c r="B13" s="25" t="s">
        <v>17</v>
      </c>
      <c r="C13" s="35" t="s">
        <v>170</v>
      </c>
      <c r="D13" s="36" t="s">
        <v>171</v>
      </c>
      <c r="E13" s="36" t="s">
        <v>172</v>
      </c>
      <c r="F13" s="36" t="s">
        <v>193</v>
      </c>
      <c r="G13" s="36"/>
      <c r="H13" s="36"/>
      <c r="I13" s="4" t="s">
        <v>114</v>
      </c>
      <c r="J13" s="5"/>
      <c r="K13" s="5"/>
      <c r="L13" s="5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>
      <c r="A14" s="34">
        <f t="shared" si="1"/>
        <v>13</v>
      </c>
      <c r="B14" s="25" t="s">
        <v>17</v>
      </c>
      <c r="C14" s="35" t="s">
        <v>170</v>
      </c>
      <c r="D14" s="36" t="s">
        <v>171</v>
      </c>
      <c r="E14" s="36" t="s">
        <v>172</v>
      </c>
      <c r="F14" s="36" t="s">
        <v>194</v>
      </c>
      <c r="G14" s="36"/>
      <c r="H14" s="36"/>
      <c r="I14" s="4" t="s">
        <v>114</v>
      </c>
      <c r="J14" s="5"/>
      <c r="K14" s="5"/>
      <c r="L14" s="5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>
      <c r="A15" s="34">
        <f t="shared" si="1"/>
        <v>14</v>
      </c>
      <c r="B15" s="25" t="s">
        <v>17</v>
      </c>
      <c r="C15" s="35" t="s">
        <v>170</v>
      </c>
      <c r="D15" s="36" t="s">
        <v>171</v>
      </c>
      <c r="E15" s="36" t="s">
        <v>172</v>
      </c>
      <c r="F15" s="36" t="s">
        <v>195</v>
      </c>
      <c r="G15" s="36"/>
      <c r="H15" s="36"/>
      <c r="I15" s="4" t="s">
        <v>114</v>
      </c>
      <c r="J15" s="5"/>
      <c r="K15" s="5"/>
      <c r="L15" s="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>
      <c r="A16" s="34">
        <f t="shared" si="1"/>
        <v>15</v>
      </c>
      <c r="B16" s="25" t="s">
        <v>17</v>
      </c>
      <c r="C16" s="35" t="s">
        <v>170</v>
      </c>
      <c r="D16" s="36" t="s">
        <v>171</v>
      </c>
      <c r="E16" s="36" t="s">
        <v>172</v>
      </c>
      <c r="F16" s="36" t="s">
        <v>196</v>
      </c>
      <c r="G16" s="36"/>
      <c r="H16" s="36"/>
      <c r="I16" s="4" t="s">
        <v>114</v>
      </c>
      <c r="J16" s="5"/>
      <c r="K16" s="5"/>
      <c r="L16" s="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</row>
    <row r="17" hidden="1">
      <c r="A17" s="34">
        <f t="shared" si="1"/>
        <v>16</v>
      </c>
      <c r="B17" s="25" t="s">
        <v>17</v>
      </c>
      <c r="C17" s="4" t="s">
        <v>197</v>
      </c>
      <c r="D17" s="36" t="s">
        <v>171</v>
      </c>
      <c r="E17" s="36" t="s">
        <v>172</v>
      </c>
      <c r="F17" s="36" t="s">
        <v>173</v>
      </c>
      <c r="G17" s="38"/>
      <c r="H17" s="36" t="s">
        <v>198</v>
      </c>
      <c r="I17" s="5"/>
      <c r="J17" s="5"/>
      <c r="K17" s="5"/>
      <c r="L17" s="5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hidden="1">
      <c r="A18" s="34">
        <f t="shared" si="1"/>
        <v>17</v>
      </c>
      <c r="B18" s="25" t="s">
        <v>17</v>
      </c>
      <c r="C18" s="4" t="s">
        <v>197</v>
      </c>
      <c r="D18" s="36" t="s">
        <v>171</v>
      </c>
      <c r="E18" s="36" t="s">
        <v>172</v>
      </c>
      <c r="F18" s="36" t="s">
        <v>175</v>
      </c>
      <c r="G18" s="38"/>
      <c r="H18" s="36" t="s">
        <v>176</v>
      </c>
      <c r="I18" s="5"/>
      <c r="J18" s="5"/>
      <c r="K18" s="5"/>
      <c r="L18" s="5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hidden="1">
      <c r="A19" s="34">
        <f t="shared" si="1"/>
        <v>18</v>
      </c>
      <c r="B19" s="25" t="s">
        <v>17</v>
      </c>
      <c r="C19" s="4" t="s">
        <v>197</v>
      </c>
      <c r="D19" s="36" t="s">
        <v>171</v>
      </c>
      <c r="E19" s="36" t="s">
        <v>172</v>
      </c>
      <c r="F19" s="36" t="s">
        <v>177</v>
      </c>
      <c r="G19" s="38"/>
      <c r="H19" s="36" t="s">
        <v>199</v>
      </c>
      <c r="I19" s="5"/>
      <c r="J19" s="5"/>
      <c r="K19" s="5"/>
      <c r="L19" s="5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hidden="1">
      <c r="A20" s="34">
        <f t="shared" si="1"/>
        <v>19</v>
      </c>
      <c r="B20" s="25" t="s">
        <v>17</v>
      </c>
      <c r="C20" s="4" t="s">
        <v>197</v>
      </c>
      <c r="D20" s="36" t="s">
        <v>171</v>
      </c>
      <c r="E20" s="36" t="s">
        <v>172</v>
      </c>
      <c r="F20" s="36" t="s">
        <v>179</v>
      </c>
      <c r="G20" s="38"/>
      <c r="H20" s="36" t="s">
        <v>180</v>
      </c>
      <c r="I20" s="5"/>
      <c r="J20" s="5"/>
      <c r="K20" s="5"/>
      <c r="L20" s="5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 hidden="1">
      <c r="A21" s="34">
        <f t="shared" si="1"/>
        <v>20</v>
      </c>
      <c r="B21" s="25" t="s">
        <v>17</v>
      </c>
      <c r="C21" s="4" t="s">
        <v>197</v>
      </c>
      <c r="D21" s="36" t="s">
        <v>171</v>
      </c>
      <c r="E21" s="36" t="s">
        <v>172</v>
      </c>
      <c r="F21" s="36" t="s">
        <v>200</v>
      </c>
      <c r="G21" s="36" t="s">
        <v>184</v>
      </c>
      <c r="H21" s="38"/>
      <c r="I21" s="5"/>
      <c r="J21" s="5"/>
      <c r="K21" s="5"/>
      <c r="L21" s="5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 hidden="1">
      <c r="A22" s="34">
        <f t="shared" si="1"/>
        <v>21</v>
      </c>
      <c r="B22" s="25" t="s">
        <v>17</v>
      </c>
      <c r="C22" s="4" t="s">
        <v>197</v>
      </c>
      <c r="D22" s="36" t="s">
        <v>171</v>
      </c>
      <c r="E22" s="36" t="s">
        <v>172</v>
      </c>
      <c r="F22" s="36" t="s">
        <v>201</v>
      </c>
      <c r="G22" s="38"/>
      <c r="H22" s="39" t="s">
        <v>202</v>
      </c>
      <c r="I22" s="5"/>
      <c r="J22" s="5"/>
      <c r="K22" s="5"/>
      <c r="L22" s="5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hidden="1">
      <c r="A23" s="34">
        <f t="shared" si="1"/>
        <v>22</v>
      </c>
      <c r="B23" s="25" t="s">
        <v>17</v>
      </c>
      <c r="C23" s="4" t="s">
        <v>197</v>
      </c>
      <c r="D23" s="36" t="s">
        <v>171</v>
      </c>
      <c r="E23" s="36" t="s">
        <v>172</v>
      </c>
      <c r="F23" s="36" t="s">
        <v>187</v>
      </c>
      <c r="G23" s="38"/>
      <c r="H23" s="36" t="s">
        <v>188</v>
      </c>
      <c r="I23" s="5"/>
      <c r="J23" s="5"/>
      <c r="K23" s="5"/>
      <c r="L23" s="5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hidden="1">
      <c r="A24" s="34">
        <f t="shared" si="1"/>
        <v>23</v>
      </c>
      <c r="B24" s="25" t="s">
        <v>17</v>
      </c>
      <c r="C24" s="4" t="s">
        <v>197</v>
      </c>
      <c r="D24" s="36" t="s">
        <v>171</v>
      </c>
      <c r="E24" s="36" t="s">
        <v>172</v>
      </c>
      <c r="F24" s="36" t="s">
        <v>189</v>
      </c>
      <c r="G24" s="36" t="s">
        <v>190</v>
      </c>
      <c r="H24" s="38"/>
      <c r="I24" s="5"/>
      <c r="J24" s="5"/>
      <c r="K24" s="5"/>
      <c r="L24" s="5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hidden="1">
      <c r="A25" s="34">
        <f t="shared" si="1"/>
        <v>24</v>
      </c>
      <c r="B25" s="25" t="s">
        <v>17</v>
      </c>
      <c r="C25" s="4" t="s">
        <v>197</v>
      </c>
      <c r="D25" s="36" t="s">
        <v>171</v>
      </c>
      <c r="E25" s="36" t="s">
        <v>172</v>
      </c>
      <c r="F25" s="36" t="s">
        <v>203</v>
      </c>
      <c r="G25" s="38"/>
      <c r="H25" s="38"/>
      <c r="I25" s="5"/>
      <c r="J25" s="5"/>
      <c r="K25" s="5"/>
      <c r="L25" s="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hidden="1">
      <c r="A26" s="34">
        <f t="shared" si="1"/>
        <v>25</v>
      </c>
      <c r="B26" s="25" t="s">
        <v>17</v>
      </c>
      <c r="C26" s="4" t="s">
        <v>197</v>
      </c>
      <c r="D26" s="36" t="s">
        <v>171</v>
      </c>
      <c r="E26" s="36" t="s">
        <v>172</v>
      </c>
      <c r="F26" s="36" t="s">
        <v>195</v>
      </c>
      <c r="G26" s="38"/>
      <c r="H26" s="38"/>
      <c r="I26" s="5"/>
      <c r="J26" s="5"/>
      <c r="K26" s="5"/>
      <c r="L26" s="5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 hidden="1">
      <c r="A27" s="34">
        <f t="shared" si="1"/>
        <v>26</v>
      </c>
      <c r="B27" s="25" t="s">
        <v>17</v>
      </c>
      <c r="C27" s="4" t="s">
        <v>197</v>
      </c>
      <c r="D27" s="36" t="s">
        <v>171</v>
      </c>
      <c r="E27" s="36" t="s">
        <v>172</v>
      </c>
      <c r="F27" s="36" t="s">
        <v>196</v>
      </c>
      <c r="G27" s="38"/>
      <c r="H27" s="38"/>
      <c r="I27" s="5"/>
      <c r="J27" s="5"/>
      <c r="K27" s="5"/>
      <c r="L27" s="5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>
      <c r="A28" s="34"/>
      <c r="B28" s="25"/>
      <c r="C28" s="38"/>
      <c r="D28" s="38"/>
      <c r="E28" s="38"/>
      <c r="F28" s="38"/>
      <c r="G28" s="38"/>
      <c r="H28" s="38"/>
      <c r="I28" s="5"/>
      <c r="J28" s="5"/>
      <c r="K28" s="5"/>
      <c r="L28" s="5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>
      <c r="A29" s="34"/>
      <c r="B29" s="25"/>
      <c r="C29" s="38"/>
      <c r="D29" s="38"/>
      <c r="E29" s="38"/>
      <c r="F29" s="38"/>
      <c r="G29" s="38"/>
      <c r="H29" s="38"/>
      <c r="I29" s="5"/>
      <c r="J29" s="5"/>
      <c r="K29" s="5"/>
      <c r="L29" s="5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>
      <c r="A30" s="34"/>
      <c r="B30" s="25"/>
      <c r="C30" s="38"/>
      <c r="D30" s="38"/>
      <c r="E30" s="38"/>
      <c r="F30" s="38"/>
      <c r="G30" s="38"/>
      <c r="H30" s="38"/>
      <c r="I30" s="5"/>
      <c r="J30" s="5"/>
      <c r="K30" s="5"/>
      <c r="L30" s="5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>
      <c r="A31" s="34"/>
      <c r="B31" s="25"/>
      <c r="C31" s="38"/>
      <c r="D31" s="38"/>
      <c r="E31" s="38"/>
      <c r="F31" s="38"/>
      <c r="G31" s="38"/>
      <c r="H31" s="38"/>
      <c r="I31" s="5"/>
      <c r="J31" s="5"/>
      <c r="K31" s="5"/>
      <c r="L31" s="5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2">
      <c r="A32" s="34"/>
      <c r="B32" s="25"/>
      <c r="C32" s="38"/>
      <c r="D32" s="38"/>
      <c r="E32" s="38"/>
      <c r="F32" s="38"/>
      <c r="G32" s="38"/>
      <c r="H32" s="38"/>
      <c r="I32" s="5"/>
      <c r="J32" s="5"/>
      <c r="K32" s="5"/>
      <c r="L32" s="5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>
      <c r="A33" s="34"/>
      <c r="B33" s="38"/>
      <c r="C33" s="38"/>
      <c r="D33" s="38"/>
      <c r="E33" s="38"/>
      <c r="F33" s="38"/>
      <c r="G33" s="38"/>
      <c r="H33" s="38"/>
      <c r="I33" s="5"/>
      <c r="J33" s="5"/>
      <c r="K33" s="5"/>
      <c r="L33" s="5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>
      <c r="A34" s="34"/>
      <c r="B34" s="38"/>
      <c r="C34" s="38"/>
      <c r="D34" s="38"/>
      <c r="E34" s="38"/>
      <c r="F34" s="38"/>
      <c r="G34" s="38"/>
      <c r="H34" s="38"/>
      <c r="I34" s="5"/>
      <c r="J34" s="5"/>
      <c r="K34" s="5"/>
      <c r="L34" s="5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>
      <c r="A35" s="34"/>
      <c r="B35" s="38"/>
      <c r="C35" s="38"/>
      <c r="D35" s="38"/>
      <c r="E35" s="38"/>
      <c r="F35" s="38"/>
      <c r="G35" s="38"/>
      <c r="H35" s="38"/>
      <c r="I35" s="5"/>
      <c r="J35" s="5"/>
      <c r="K35" s="5"/>
      <c r="L35" s="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>
      <c r="A36" s="34"/>
      <c r="B36" s="38"/>
      <c r="C36" s="38"/>
      <c r="D36" s="38"/>
      <c r="E36" s="38"/>
      <c r="F36" s="38"/>
      <c r="G36" s="38"/>
      <c r="H36" s="38"/>
      <c r="I36" s="5"/>
      <c r="J36" s="5"/>
      <c r="K36" s="5"/>
      <c r="L36" s="5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>
      <c r="A37" s="34"/>
      <c r="B37" s="38"/>
      <c r="C37" s="38"/>
      <c r="D37" s="38"/>
      <c r="E37" s="38"/>
      <c r="F37" s="38"/>
      <c r="G37" s="38"/>
      <c r="H37" s="38"/>
      <c r="I37" s="5"/>
      <c r="J37" s="5"/>
      <c r="K37" s="5"/>
      <c r="L37" s="5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>
      <c r="A38" s="34"/>
      <c r="B38" s="38"/>
      <c r="C38" s="38"/>
      <c r="D38" s="38"/>
      <c r="E38" s="38"/>
      <c r="F38" s="38"/>
      <c r="G38" s="38"/>
      <c r="H38" s="38"/>
      <c r="I38" s="5"/>
      <c r="J38" s="5"/>
      <c r="K38" s="5"/>
      <c r="L38" s="5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>
      <c r="A39" s="34"/>
      <c r="B39" s="38"/>
      <c r="C39" s="38"/>
      <c r="D39" s="38"/>
      <c r="E39" s="38"/>
      <c r="F39" s="38"/>
      <c r="G39" s="38"/>
      <c r="H39" s="38"/>
      <c r="I39" s="5"/>
      <c r="J39" s="5"/>
      <c r="K39" s="5"/>
      <c r="L39" s="5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>
      <c r="A40" s="34"/>
      <c r="B40" s="38"/>
      <c r="C40" s="38"/>
      <c r="D40" s="38"/>
      <c r="E40" s="38"/>
      <c r="F40" s="38"/>
      <c r="G40" s="38"/>
      <c r="H40" s="38"/>
      <c r="I40" s="5"/>
      <c r="J40" s="5"/>
      <c r="K40" s="5"/>
      <c r="L40" s="5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>
      <c r="A41" s="34"/>
      <c r="B41" s="38"/>
      <c r="C41" s="38"/>
      <c r="D41" s="38"/>
      <c r="E41" s="38"/>
      <c r="F41" s="38"/>
      <c r="G41" s="38"/>
      <c r="H41" s="38"/>
      <c r="I41" s="5"/>
      <c r="J41" s="5"/>
      <c r="K41" s="5"/>
      <c r="L41" s="5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>
      <c r="A42" s="34"/>
      <c r="B42" s="38"/>
      <c r="C42" s="38"/>
      <c r="D42" s="38"/>
      <c r="E42" s="38"/>
      <c r="F42" s="38"/>
      <c r="G42" s="38"/>
      <c r="H42" s="38"/>
      <c r="I42" s="5"/>
      <c r="J42" s="5"/>
      <c r="K42" s="5"/>
      <c r="L42" s="5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>
      <c r="A43" s="34"/>
      <c r="B43" s="38"/>
      <c r="C43" s="38"/>
      <c r="D43" s="38"/>
      <c r="E43" s="38"/>
      <c r="F43" s="38"/>
      <c r="G43" s="38"/>
      <c r="H43" s="38"/>
      <c r="I43" s="5"/>
      <c r="J43" s="5"/>
      <c r="K43" s="5"/>
      <c r="L43" s="5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</row>
  </sheetData>
  <autoFilter ref="$A$1:$AD$27">
    <filterColumn colId="2">
      <filters>
        <filter val="Create User&#10;/api/v1/users"/>
      </filters>
    </filterColumn>
  </autoFilter>
  <conditionalFormatting sqref="I2:I27">
    <cfRule type="containsText" dxfId="3" priority="1" operator="containsText" text="Pass">
      <formula>NOT(ISERROR(SEARCH(("Pass"),(I2))))</formula>
    </cfRule>
  </conditionalFormatting>
  <conditionalFormatting sqref="I2:I27">
    <cfRule type="containsText" dxfId="4" priority="2" operator="containsText" text="Fail">
      <formula>NOT(ISERROR(SEARCH(("Fail"),(I2))))</formula>
    </cfRule>
  </conditionalFormatting>
  <conditionalFormatting sqref="I2:I27">
    <cfRule type="containsText" dxfId="1" priority="3" operator="containsText" text="No Run">
      <formula>NOT(ISERROR(SEARCH(("No Run"),(I2))))</formula>
    </cfRule>
  </conditionalFormatting>
  <conditionalFormatting sqref="I2:I27">
    <cfRule type="containsText" dxfId="5" priority="4" operator="containsText" text="Blocked">
      <formula>NOT(ISERROR(SEARCH(("Blocked"),(I2))))</formula>
    </cfRule>
  </conditionalFormatting>
  <dataValidations>
    <dataValidation type="list" allowBlank="1" sqref="I2:I27">
      <formula1>"Pass,Fail,No Run,Blocked"</formula1>
    </dataValidation>
    <dataValidation type="list" allowBlank="1" sqref="D2:E1003">
      <formula1>"Yes,No"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4" width="49.71"/>
  </cols>
  <sheetData>
    <row r="1">
      <c r="A1" s="40" t="s">
        <v>161</v>
      </c>
      <c r="B1" s="40" t="s">
        <v>19</v>
      </c>
      <c r="C1" s="40" t="s">
        <v>204</v>
      </c>
      <c r="D1" s="40" t="s">
        <v>165</v>
      </c>
      <c r="E1" s="41" t="s">
        <v>168</v>
      </c>
      <c r="F1" s="41" t="s">
        <v>169</v>
      </c>
      <c r="G1" s="41" t="s">
        <v>168</v>
      </c>
      <c r="H1" s="41" t="s">
        <v>169</v>
      </c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42">
        <f>Row() - 1</f>
        <v>1</v>
      </c>
      <c r="B2" s="43" t="s">
        <v>17</v>
      </c>
      <c r="C2" s="5" t="s">
        <v>28</v>
      </c>
      <c r="D2" s="44" t="s">
        <v>205</v>
      </c>
      <c r="E2" s="45"/>
      <c r="F2" s="46"/>
      <c r="G2" s="46"/>
      <c r="H2" s="46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42"/>
      <c r="B3" s="47" t="s">
        <v>17</v>
      </c>
      <c r="C3" s="5"/>
      <c r="D3" s="48"/>
      <c r="E3" s="45"/>
      <c r="F3" s="46"/>
      <c r="G3" s="46"/>
      <c r="H3" s="46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42"/>
      <c r="B4" s="47" t="s">
        <v>17</v>
      </c>
      <c r="C4" s="5"/>
      <c r="D4" s="48"/>
      <c r="E4" s="45"/>
      <c r="F4" s="46"/>
      <c r="G4" s="46"/>
      <c r="H4" s="46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42"/>
      <c r="B5" s="47" t="s">
        <v>17</v>
      </c>
      <c r="C5" s="5"/>
      <c r="D5" s="48"/>
      <c r="E5" s="45"/>
      <c r="F5" s="46"/>
      <c r="G5" s="46"/>
      <c r="H5" s="46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42"/>
      <c r="B6" s="47" t="s">
        <v>17</v>
      </c>
      <c r="C6" s="5"/>
      <c r="D6" s="48"/>
      <c r="E6" s="45"/>
      <c r="F6" s="46"/>
      <c r="G6" s="46"/>
      <c r="H6" s="46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42"/>
      <c r="B7" s="47" t="s">
        <v>17</v>
      </c>
      <c r="C7" s="5"/>
      <c r="D7" s="48"/>
      <c r="E7" s="45"/>
      <c r="F7" s="46"/>
      <c r="G7" s="46"/>
      <c r="H7" s="46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42"/>
      <c r="B8" s="47" t="s">
        <v>17</v>
      </c>
      <c r="C8" s="5"/>
      <c r="D8" s="48"/>
      <c r="E8" s="45"/>
      <c r="F8" s="46"/>
      <c r="G8" s="46"/>
      <c r="H8" s="46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42"/>
      <c r="B9" s="47" t="s">
        <v>17</v>
      </c>
      <c r="C9" s="5"/>
      <c r="D9" s="48"/>
      <c r="E9" s="45"/>
      <c r="F9" s="46"/>
      <c r="G9" s="46"/>
      <c r="H9" s="46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42"/>
      <c r="B10" s="47" t="s">
        <v>17</v>
      </c>
      <c r="C10" s="5"/>
      <c r="D10" s="48"/>
      <c r="E10" s="45"/>
      <c r="F10" s="46"/>
      <c r="G10" s="46"/>
      <c r="H10" s="46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42"/>
      <c r="B11" s="47" t="s">
        <v>17</v>
      </c>
      <c r="C11" s="5"/>
      <c r="D11" s="48"/>
      <c r="E11" s="45"/>
      <c r="F11" s="46"/>
      <c r="G11" s="46"/>
      <c r="H11" s="46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42"/>
      <c r="B12" s="47" t="s">
        <v>17</v>
      </c>
      <c r="C12" s="5"/>
      <c r="D12" s="48"/>
      <c r="E12" s="45"/>
      <c r="F12" s="46"/>
      <c r="G12" s="46"/>
      <c r="H12" s="46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42"/>
      <c r="B13" s="47" t="s">
        <v>17</v>
      </c>
      <c r="C13" s="5"/>
      <c r="D13" s="48"/>
      <c r="E13" s="45"/>
      <c r="F13" s="46"/>
      <c r="G13" s="46"/>
      <c r="H13" s="46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42"/>
      <c r="B14" s="47" t="s">
        <v>17</v>
      </c>
      <c r="C14" s="5"/>
      <c r="D14" s="48"/>
      <c r="E14" s="45"/>
      <c r="F14" s="46"/>
      <c r="G14" s="46"/>
      <c r="H14" s="46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42"/>
      <c r="B15" s="47" t="s">
        <v>17</v>
      </c>
      <c r="C15" s="5"/>
      <c r="D15" s="48"/>
      <c r="E15" s="45"/>
      <c r="F15" s="46"/>
      <c r="G15" s="46"/>
      <c r="H15" s="46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42"/>
      <c r="B16" s="47" t="s">
        <v>17</v>
      </c>
      <c r="C16" s="5"/>
      <c r="D16" s="48"/>
      <c r="E16" s="45"/>
      <c r="F16" s="46"/>
      <c r="G16" s="46"/>
      <c r="H16" s="46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42"/>
      <c r="B17" s="47" t="s">
        <v>17</v>
      </c>
      <c r="C17" s="5"/>
      <c r="D17" s="48"/>
      <c r="E17" s="45"/>
      <c r="F17" s="46"/>
      <c r="G17" s="46"/>
      <c r="H17" s="46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42">
        <f>Row() - 1</f>
        <v>17</v>
      </c>
      <c r="B18" s="47" t="s">
        <v>17</v>
      </c>
      <c r="C18" s="5" t="s">
        <v>30</v>
      </c>
      <c r="D18" s="48"/>
      <c r="E18" s="45"/>
      <c r="F18" s="46"/>
      <c r="G18" s="46"/>
      <c r="H18" s="46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42"/>
      <c r="B19" s="47" t="s">
        <v>17</v>
      </c>
      <c r="C19" s="5"/>
      <c r="D19" s="48"/>
      <c r="E19" s="45"/>
      <c r="F19" s="46"/>
      <c r="G19" s="46"/>
      <c r="H19" s="46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42"/>
      <c r="B20" s="47" t="s">
        <v>17</v>
      </c>
      <c r="C20" s="5"/>
      <c r="D20" s="48"/>
      <c r="E20" s="45"/>
      <c r="F20" s="46"/>
      <c r="G20" s="46"/>
      <c r="H20" s="46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42"/>
      <c r="B21" s="47" t="s">
        <v>17</v>
      </c>
      <c r="C21" s="5"/>
      <c r="D21" s="48"/>
      <c r="E21" s="45"/>
      <c r="F21" s="46"/>
      <c r="G21" s="46"/>
      <c r="H21" s="46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42"/>
      <c r="B22" s="47" t="s">
        <v>17</v>
      </c>
      <c r="C22" s="5"/>
      <c r="D22" s="48"/>
      <c r="E22" s="45"/>
      <c r="F22" s="46"/>
      <c r="G22" s="46"/>
      <c r="H22" s="46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42"/>
      <c r="B23" s="47" t="s">
        <v>17</v>
      </c>
      <c r="C23" s="5"/>
      <c r="D23" s="48"/>
      <c r="E23" s="45"/>
      <c r="F23" s="46"/>
      <c r="G23" s="46"/>
      <c r="H23" s="46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42"/>
      <c r="B24" s="47" t="s">
        <v>17</v>
      </c>
      <c r="C24" s="5"/>
      <c r="D24" s="48"/>
      <c r="E24" s="45"/>
      <c r="F24" s="46"/>
      <c r="G24" s="46"/>
      <c r="H24" s="46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42"/>
      <c r="B25" s="47" t="s">
        <v>17</v>
      </c>
      <c r="C25" s="5"/>
      <c r="D25" s="48"/>
      <c r="E25" s="45"/>
      <c r="F25" s="46"/>
      <c r="G25" s="46"/>
      <c r="H25" s="46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42"/>
      <c r="B26" s="47" t="s">
        <v>17</v>
      </c>
      <c r="C26" s="5"/>
      <c r="D26" s="48"/>
      <c r="E26" s="45"/>
      <c r="F26" s="46"/>
      <c r="G26" s="46"/>
      <c r="H26" s="46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42"/>
      <c r="B27" s="47" t="s">
        <v>17</v>
      </c>
      <c r="C27" s="5"/>
      <c r="D27" s="48"/>
      <c r="E27" s="45"/>
      <c r="F27" s="46"/>
      <c r="G27" s="46"/>
      <c r="H27" s="46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42"/>
      <c r="B28" s="47" t="s">
        <v>17</v>
      </c>
      <c r="C28" s="5"/>
      <c r="D28" s="48"/>
      <c r="E28" s="45"/>
      <c r="F28" s="46"/>
      <c r="G28" s="46"/>
      <c r="H28" s="46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42"/>
      <c r="B29" s="47" t="s">
        <v>17</v>
      </c>
      <c r="C29" s="5"/>
      <c r="D29" s="48"/>
      <c r="E29" s="45"/>
      <c r="F29" s="46"/>
      <c r="G29" s="46"/>
      <c r="H29" s="46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42"/>
      <c r="B30" s="47" t="s">
        <v>17</v>
      </c>
      <c r="C30" s="5"/>
      <c r="D30" s="48"/>
      <c r="E30" s="45"/>
      <c r="F30" s="46"/>
      <c r="G30" s="46"/>
      <c r="H30" s="46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42">
        <f t="shared" ref="A31:A61" si="1">Row() - 1</f>
        <v>30</v>
      </c>
      <c r="B31" s="43" t="s">
        <v>17</v>
      </c>
      <c r="C31" s="5" t="s">
        <v>36</v>
      </c>
      <c r="D31" s="48"/>
      <c r="E31" s="45"/>
      <c r="F31" s="46"/>
      <c r="G31" s="46"/>
      <c r="H31" s="46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42">
        <f t="shared" si="1"/>
        <v>31</v>
      </c>
      <c r="B32" s="43" t="s">
        <v>17</v>
      </c>
      <c r="C32" s="5" t="s">
        <v>42</v>
      </c>
      <c r="D32" s="48"/>
      <c r="E32" s="45"/>
      <c r="F32" s="46"/>
      <c r="G32" s="46"/>
      <c r="H32" s="46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42">
        <f t="shared" si="1"/>
        <v>32</v>
      </c>
      <c r="B33" s="43" t="s">
        <v>17</v>
      </c>
      <c r="C33" s="5" t="s">
        <v>48</v>
      </c>
      <c r="D33" s="48"/>
      <c r="E33" s="45"/>
      <c r="F33" s="46"/>
      <c r="G33" s="46"/>
      <c r="H33" s="46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42">
        <f t="shared" si="1"/>
        <v>33</v>
      </c>
      <c r="B34" s="43" t="s">
        <v>17</v>
      </c>
      <c r="C34" s="5" t="s">
        <v>52</v>
      </c>
      <c r="D34" s="44"/>
      <c r="E34" s="45"/>
      <c r="F34" s="46"/>
      <c r="G34" s="46"/>
      <c r="H34" s="46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42">
        <f t="shared" si="1"/>
        <v>34</v>
      </c>
      <c r="B35" s="43" t="s">
        <v>17</v>
      </c>
      <c r="C35" s="5" t="s">
        <v>55</v>
      </c>
      <c r="D35" s="44"/>
      <c r="E35" s="45"/>
      <c r="F35" s="46"/>
      <c r="G35" s="46"/>
      <c r="H35" s="46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42">
        <f t="shared" si="1"/>
        <v>35</v>
      </c>
      <c r="B36" s="44" t="s">
        <v>18</v>
      </c>
      <c r="C36" s="5" t="s">
        <v>58</v>
      </c>
      <c r="D36" s="48"/>
      <c r="E36" s="45"/>
      <c r="F36" s="46"/>
      <c r="G36" s="46"/>
      <c r="H36" s="46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42">
        <f t="shared" si="1"/>
        <v>36</v>
      </c>
      <c r="B37" s="44" t="s">
        <v>18</v>
      </c>
      <c r="C37" s="5" t="s">
        <v>62</v>
      </c>
      <c r="D37" s="48"/>
      <c r="E37" s="45"/>
      <c r="F37" s="46"/>
      <c r="G37" s="46"/>
      <c r="H37" s="46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42">
        <f t="shared" si="1"/>
        <v>37</v>
      </c>
      <c r="B38" s="44" t="s">
        <v>18</v>
      </c>
      <c r="C38" s="5" t="s">
        <v>65</v>
      </c>
      <c r="D38" s="48"/>
      <c r="E38" s="45"/>
      <c r="F38" s="46"/>
      <c r="G38" s="46"/>
      <c r="H38" s="46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42">
        <f t="shared" si="1"/>
        <v>38</v>
      </c>
      <c r="B39" s="44" t="s">
        <v>18</v>
      </c>
      <c r="C39" s="5" t="s">
        <v>69</v>
      </c>
      <c r="D39" s="48"/>
      <c r="E39" s="45"/>
      <c r="F39" s="46"/>
      <c r="G39" s="46"/>
      <c r="H39" s="46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42">
        <f t="shared" si="1"/>
        <v>39</v>
      </c>
      <c r="B40" s="44" t="s">
        <v>18</v>
      </c>
      <c r="C40" s="5" t="s">
        <v>72</v>
      </c>
      <c r="D40" s="48"/>
      <c r="E40" s="45"/>
      <c r="F40" s="46"/>
      <c r="G40" s="46"/>
      <c r="H40" s="46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42">
        <f t="shared" si="1"/>
        <v>40</v>
      </c>
      <c r="B41" s="44" t="s">
        <v>18</v>
      </c>
      <c r="C41" s="5" t="s">
        <v>77</v>
      </c>
      <c r="D41" s="48"/>
      <c r="E41" s="46"/>
      <c r="F41" s="46"/>
      <c r="G41" s="46"/>
      <c r="H41" s="46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42">
        <f t="shared" si="1"/>
        <v>41</v>
      </c>
      <c r="B42" s="44" t="s">
        <v>18</v>
      </c>
      <c r="C42" s="5" t="s">
        <v>82</v>
      </c>
      <c r="D42" s="48"/>
      <c r="E42" s="46"/>
      <c r="F42" s="46"/>
      <c r="G42" s="46"/>
      <c r="H42" s="46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42">
        <f t="shared" si="1"/>
        <v>42</v>
      </c>
      <c r="B43" s="44" t="s">
        <v>18</v>
      </c>
      <c r="C43" s="5" t="s">
        <v>86</v>
      </c>
      <c r="D43" s="48"/>
      <c r="E43" s="46"/>
      <c r="F43" s="46"/>
      <c r="G43" s="46"/>
      <c r="H43" s="46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42">
        <f t="shared" si="1"/>
        <v>43</v>
      </c>
      <c r="B44" s="44" t="s">
        <v>21</v>
      </c>
      <c r="C44" s="5" t="s">
        <v>89</v>
      </c>
      <c r="D44" s="48"/>
      <c r="E44" s="46"/>
      <c r="F44" s="46"/>
      <c r="G44" s="46"/>
      <c r="H44" s="46"/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42">
        <f t="shared" si="1"/>
        <v>44</v>
      </c>
      <c r="B45" s="44" t="s">
        <v>21</v>
      </c>
      <c r="C45" s="5" t="s">
        <v>95</v>
      </c>
      <c r="D45" s="48"/>
      <c r="E45" s="46"/>
      <c r="F45" s="46"/>
      <c r="G45" s="46"/>
      <c r="H45" s="46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42">
        <f t="shared" si="1"/>
        <v>45</v>
      </c>
      <c r="B46" s="44" t="s">
        <v>21</v>
      </c>
      <c r="C46" s="5" t="s">
        <v>97</v>
      </c>
      <c r="D46" s="48"/>
      <c r="E46" s="46"/>
      <c r="F46" s="46"/>
      <c r="G46" s="46"/>
      <c r="H46" s="46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42">
        <f t="shared" si="1"/>
        <v>46</v>
      </c>
      <c r="B47" s="44" t="s">
        <v>21</v>
      </c>
      <c r="C47" s="5" t="s">
        <v>100</v>
      </c>
      <c r="D47" s="48"/>
      <c r="E47" s="46"/>
      <c r="F47" s="46"/>
      <c r="G47" s="46"/>
      <c r="H47" s="46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42">
        <f t="shared" si="1"/>
        <v>47</v>
      </c>
      <c r="B48" s="44" t="s">
        <v>21</v>
      </c>
      <c r="C48" s="5" t="s">
        <v>103</v>
      </c>
      <c r="D48" s="48"/>
      <c r="E48" s="46"/>
      <c r="F48" s="46"/>
      <c r="G48" s="46"/>
      <c r="H48" s="46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42">
        <f t="shared" si="1"/>
        <v>48</v>
      </c>
      <c r="B49" s="44" t="s">
        <v>21</v>
      </c>
      <c r="C49" s="5" t="s">
        <v>108</v>
      </c>
      <c r="D49" s="48"/>
      <c r="E49" s="46"/>
      <c r="F49" s="46"/>
      <c r="G49" s="46"/>
      <c r="H49" s="46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42">
        <f t="shared" si="1"/>
        <v>49</v>
      </c>
      <c r="B50" s="44" t="s">
        <v>21</v>
      </c>
      <c r="C50" s="4" t="s">
        <v>110</v>
      </c>
      <c r="D50" s="48"/>
      <c r="E50" s="46"/>
      <c r="F50" s="46"/>
      <c r="G50" s="46"/>
      <c r="H50" s="46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42">
        <f t="shared" si="1"/>
        <v>50</v>
      </c>
      <c r="B51" s="44" t="s">
        <v>24</v>
      </c>
      <c r="C51" s="5" t="s">
        <v>116</v>
      </c>
      <c r="D51" s="48"/>
      <c r="E51" s="46"/>
      <c r="F51" s="46"/>
      <c r="G51" s="46"/>
      <c r="H51" s="46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42">
        <f t="shared" si="1"/>
        <v>51</v>
      </c>
      <c r="B52" s="44" t="s">
        <v>24</v>
      </c>
      <c r="C52" s="5" t="s">
        <v>118</v>
      </c>
      <c r="D52" s="48"/>
      <c r="E52" s="46"/>
      <c r="F52" s="46"/>
      <c r="G52" s="46"/>
      <c r="H52" s="46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42">
        <f t="shared" si="1"/>
        <v>52</v>
      </c>
      <c r="B53" s="44" t="s">
        <v>24</v>
      </c>
      <c r="C53" s="5" t="s">
        <v>124</v>
      </c>
      <c r="D53" s="48"/>
      <c r="E53" s="46"/>
      <c r="F53" s="46"/>
      <c r="G53" s="46"/>
      <c r="H53" s="46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42">
        <f t="shared" si="1"/>
        <v>53</v>
      </c>
      <c r="B54" s="44" t="s">
        <v>25</v>
      </c>
      <c r="C54" s="23" t="s">
        <v>129</v>
      </c>
      <c r="D54" s="48"/>
      <c r="E54" s="46"/>
      <c r="F54" s="46"/>
      <c r="G54" s="46"/>
      <c r="H54" s="46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42">
        <f t="shared" si="1"/>
        <v>54</v>
      </c>
      <c r="B55" s="44" t="s">
        <v>25</v>
      </c>
      <c r="C55" s="24" t="s">
        <v>130</v>
      </c>
      <c r="D55" s="48"/>
      <c r="E55" s="46"/>
      <c r="F55" s="46"/>
      <c r="G55" s="46"/>
      <c r="H55" s="46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42">
        <f t="shared" si="1"/>
        <v>55</v>
      </c>
      <c r="B56" s="44" t="s">
        <v>25</v>
      </c>
      <c r="C56" s="23" t="s">
        <v>134</v>
      </c>
      <c r="D56" s="48"/>
      <c r="E56" s="46"/>
      <c r="F56" s="46"/>
      <c r="G56" s="46"/>
      <c r="H56" s="46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42">
        <f t="shared" si="1"/>
        <v>56</v>
      </c>
      <c r="B57" s="44" t="s">
        <v>25</v>
      </c>
      <c r="C57" s="23" t="s">
        <v>139</v>
      </c>
      <c r="D57" s="48"/>
      <c r="E57" s="46"/>
      <c r="F57" s="46"/>
      <c r="G57" s="46"/>
      <c r="H57" s="46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42">
        <f t="shared" si="1"/>
        <v>57</v>
      </c>
      <c r="B58" s="44" t="s">
        <v>25</v>
      </c>
      <c r="C58" s="5" t="s">
        <v>142</v>
      </c>
      <c r="D58" s="48"/>
      <c r="E58" s="46"/>
      <c r="F58" s="46"/>
      <c r="G58" s="46"/>
      <c r="H58" s="46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42">
        <f t="shared" si="1"/>
        <v>58</v>
      </c>
      <c r="B59" s="25" t="s">
        <v>29</v>
      </c>
      <c r="C59" s="5" t="s">
        <v>145</v>
      </c>
      <c r="D59" s="48"/>
      <c r="E59" s="46"/>
      <c r="F59" s="46"/>
      <c r="G59" s="46"/>
      <c r="H59" s="46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42">
        <f t="shared" si="1"/>
        <v>59</v>
      </c>
      <c r="B60" s="49" t="s">
        <v>61</v>
      </c>
      <c r="C60" s="23" t="s">
        <v>147</v>
      </c>
      <c r="D60" s="48"/>
      <c r="E60" s="46"/>
      <c r="F60" s="46"/>
      <c r="G60" s="46"/>
      <c r="H60" s="46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42">
        <f t="shared" si="1"/>
        <v>60</v>
      </c>
      <c r="B61" s="49" t="s">
        <v>150</v>
      </c>
      <c r="C61" s="23" t="s">
        <v>152</v>
      </c>
      <c r="D61" s="48"/>
      <c r="E61" s="46"/>
      <c r="F61" s="46"/>
      <c r="G61" s="46"/>
      <c r="H61" s="46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28"/>
      <c r="B62" s="50"/>
      <c r="C62" s="28"/>
      <c r="D62" s="28"/>
      <c r="E62" s="28"/>
      <c r="F62" s="28"/>
      <c r="G62" s="28"/>
      <c r="H62" s="28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</sheetData>
  <conditionalFormatting sqref="E2:E61">
    <cfRule type="containsText" dxfId="3" priority="1" operator="containsText" text="Pass">
      <formula>NOT(ISERROR(SEARCH(("Pass"),(E2))))</formula>
    </cfRule>
  </conditionalFormatting>
  <conditionalFormatting sqref="E2:E61">
    <cfRule type="containsText" dxfId="4" priority="2" operator="containsText" text="Fail">
      <formula>NOT(ISERROR(SEARCH(("Fail"),(E2))))</formula>
    </cfRule>
  </conditionalFormatting>
  <conditionalFormatting sqref="E2:E61">
    <cfRule type="containsText" dxfId="1" priority="3" operator="containsText" text="No Run">
      <formula>NOT(ISERROR(SEARCH(("No Run"),(E2))))</formula>
    </cfRule>
  </conditionalFormatting>
  <conditionalFormatting sqref="E2:E61">
    <cfRule type="containsText" dxfId="5" priority="4" operator="containsText" text="Blocked">
      <formula>NOT(ISERROR(SEARCH(("Blocked"),(E2))))</formula>
    </cfRule>
  </conditionalFormatting>
  <dataValidations>
    <dataValidation type="list" allowBlank="1" sqref="E2:E61">
      <formula1>"Pass,Fail,No Run,Blocked"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88.14"/>
  </cols>
  <sheetData>
    <row r="1">
      <c r="A1" s="41" t="s">
        <v>161</v>
      </c>
      <c r="B1" s="41" t="s">
        <v>206</v>
      </c>
      <c r="C1" s="41" t="s">
        <v>207</v>
      </c>
      <c r="D1" s="41" t="s">
        <v>208</v>
      </c>
      <c r="E1" s="41" t="s">
        <v>11</v>
      </c>
      <c r="F1" s="51" t="s">
        <v>209</v>
      </c>
      <c r="G1" s="51" t="s">
        <v>210</v>
      </c>
      <c r="H1" s="41" t="s">
        <v>211</v>
      </c>
      <c r="I1" s="41" t="s">
        <v>212</v>
      </c>
      <c r="J1" s="41" t="s">
        <v>213</v>
      </c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>
      <c r="A2" s="52">
        <v>1.0</v>
      </c>
      <c r="B2" s="52" t="s">
        <v>214</v>
      </c>
      <c r="C2" s="52" t="s">
        <v>63</v>
      </c>
      <c r="D2" s="46"/>
      <c r="E2" s="45" t="s">
        <v>43</v>
      </c>
      <c r="F2" s="46"/>
      <c r="G2" s="46"/>
      <c r="H2" s="46"/>
      <c r="I2" s="46"/>
      <c r="J2" s="46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46"/>
      <c r="B3" s="46"/>
      <c r="C3" s="46"/>
      <c r="D3" s="46"/>
      <c r="E3" s="45"/>
      <c r="F3" s="46"/>
      <c r="G3" s="46"/>
      <c r="H3" s="46"/>
      <c r="I3" s="46"/>
      <c r="J3" s="46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46"/>
      <c r="B4" s="46"/>
      <c r="C4" s="46"/>
      <c r="D4" s="46"/>
      <c r="E4" s="45"/>
      <c r="F4" s="46"/>
      <c r="G4" s="46"/>
      <c r="H4" s="46"/>
      <c r="I4" s="46"/>
      <c r="J4" s="46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46"/>
      <c r="B5" s="46"/>
      <c r="C5" s="46"/>
      <c r="D5" s="46"/>
      <c r="E5" s="45"/>
      <c r="F5" s="46"/>
      <c r="G5" s="46"/>
      <c r="H5" s="46"/>
      <c r="I5" s="46"/>
      <c r="J5" s="4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46"/>
      <c r="B6" s="46"/>
      <c r="C6" s="46"/>
      <c r="D6" s="46"/>
      <c r="E6" s="45"/>
      <c r="F6" s="46"/>
      <c r="G6" s="46"/>
      <c r="H6" s="46"/>
      <c r="I6" s="46"/>
      <c r="J6" s="46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46"/>
      <c r="B7" s="46"/>
      <c r="C7" s="46"/>
      <c r="D7" s="46"/>
      <c r="E7" s="45"/>
      <c r="F7" s="46"/>
      <c r="G7" s="46"/>
      <c r="H7" s="46"/>
      <c r="I7" s="46"/>
      <c r="J7" s="46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46"/>
      <c r="B8" s="46"/>
      <c r="C8" s="46"/>
      <c r="D8" s="46"/>
      <c r="E8" s="45"/>
      <c r="F8" s="46"/>
      <c r="G8" s="46"/>
      <c r="H8" s="46"/>
      <c r="I8" s="46"/>
      <c r="J8" s="46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46"/>
      <c r="B9" s="46"/>
      <c r="C9" s="46"/>
      <c r="D9" s="46"/>
      <c r="E9" s="45"/>
      <c r="F9" s="46"/>
      <c r="G9" s="46"/>
      <c r="H9" s="46"/>
      <c r="I9" s="46"/>
      <c r="J9" s="46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46"/>
      <c r="B10" s="46"/>
      <c r="C10" s="46"/>
      <c r="D10" s="46"/>
      <c r="E10" s="45"/>
      <c r="F10" s="46"/>
      <c r="G10" s="46"/>
      <c r="H10" s="46"/>
      <c r="I10" s="46"/>
      <c r="J10" s="46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46"/>
      <c r="B11" s="46"/>
      <c r="C11" s="46"/>
      <c r="D11" s="46"/>
      <c r="E11" s="45"/>
      <c r="F11" s="46"/>
      <c r="G11" s="46"/>
      <c r="H11" s="46"/>
      <c r="I11" s="46"/>
      <c r="J11" s="46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46"/>
      <c r="B12" s="46"/>
      <c r="C12" s="46"/>
      <c r="D12" s="46"/>
      <c r="E12" s="45"/>
      <c r="F12" s="46"/>
      <c r="G12" s="46"/>
      <c r="H12" s="46"/>
      <c r="I12" s="46"/>
      <c r="J12" s="46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46"/>
      <c r="B13" s="46"/>
      <c r="C13" s="46"/>
      <c r="D13" s="46"/>
      <c r="E13" s="45"/>
      <c r="F13" s="46"/>
      <c r="G13" s="46"/>
      <c r="H13" s="46"/>
      <c r="I13" s="46"/>
      <c r="J13" s="46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46"/>
      <c r="B14" s="46"/>
      <c r="C14" s="46"/>
      <c r="D14" s="46"/>
      <c r="E14" s="45"/>
      <c r="F14" s="46"/>
      <c r="G14" s="46"/>
      <c r="H14" s="46"/>
      <c r="I14" s="46"/>
      <c r="J14" s="46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46"/>
      <c r="B15" s="46"/>
      <c r="C15" s="46"/>
      <c r="D15" s="46"/>
      <c r="E15" s="45"/>
      <c r="F15" s="46"/>
      <c r="G15" s="46"/>
      <c r="H15" s="46"/>
      <c r="I15" s="46"/>
      <c r="J15" s="46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46"/>
      <c r="B16" s="46"/>
      <c r="C16" s="46"/>
      <c r="D16" s="46"/>
      <c r="E16" s="45"/>
      <c r="F16" s="46"/>
      <c r="G16" s="46"/>
      <c r="H16" s="46"/>
      <c r="I16" s="46"/>
      <c r="J16" s="46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46"/>
      <c r="B17" s="46"/>
      <c r="C17" s="46"/>
      <c r="D17" s="46"/>
      <c r="E17" s="45"/>
      <c r="F17" s="46"/>
      <c r="G17" s="46"/>
      <c r="H17" s="46"/>
      <c r="I17" s="46"/>
      <c r="J17" s="46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46"/>
      <c r="B18" s="46"/>
      <c r="C18" s="46"/>
      <c r="D18" s="46"/>
      <c r="E18" s="45"/>
      <c r="F18" s="46"/>
      <c r="G18" s="46"/>
      <c r="H18" s="46"/>
      <c r="I18" s="46"/>
      <c r="J18" s="46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46"/>
      <c r="B20" s="46"/>
      <c r="C20" s="46"/>
      <c r="D20" s="46"/>
      <c r="E20" s="45"/>
      <c r="F20" s="46"/>
      <c r="G20" s="46"/>
      <c r="H20" s="46"/>
      <c r="I20" s="46"/>
      <c r="J20" s="46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46"/>
      <c r="B22" s="46"/>
      <c r="C22" s="46"/>
      <c r="D22" s="46"/>
      <c r="E22" s="45"/>
      <c r="F22" s="46"/>
      <c r="G22" s="46"/>
      <c r="H22" s="46"/>
      <c r="I22" s="46"/>
      <c r="J22" s="46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46"/>
      <c r="B23" s="46"/>
      <c r="C23" s="46"/>
      <c r="D23" s="46"/>
      <c r="E23" s="45"/>
      <c r="F23" s="46"/>
      <c r="G23" s="46"/>
      <c r="H23" s="46"/>
      <c r="I23" s="46"/>
      <c r="J23" s="46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12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1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46"/>
      <c r="B27" s="46"/>
      <c r="C27" s="46"/>
      <c r="D27" s="46"/>
      <c r="E27" s="45"/>
      <c r="F27" s="46"/>
      <c r="G27" s="46"/>
      <c r="H27" s="46"/>
      <c r="I27" s="46"/>
      <c r="J27" s="46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</sheetData>
  <customSheetViews>
    <customSheetView guid="{8B46720D-A539-4B68-AC53-62B850C1445B}" filter="1" showAutoFilter="1">
      <autoFilter ref="$E$2:$E$30"/>
    </customSheetView>
  </customSheetViews>
  <conditionalFormatting sqref="E2:E30">
    <cfRule type="containsText" dxfId="4" priority="1" operator="containsText" text="New">
      <formula>NOT(ISERROR(SEARCH(("New"),(E2))))</formula>
    </cfRule>
  </conditionalFormatting>
  <conditionalFormatting sqref="E2:E30">
    <cfRule type="containsText" dxfId="4" priority="2" operator="containsText" text="Reopen">
      <formula>NOT(ISERROR(SEARCH(("Reopen"),(E2))))</formula>
    </cfRule>
  </conditionalFormatting>
  <conditionalFormatting sqref="E2:E30">
    <cfRule type="containsText" dxfId="6" priority="3" operator="containsText" text="Fixed">
      <formula>NOT(ISERROR(SEARCH(("Fixed"),(E2))))</formula>
    </cfRule>
  </conditionalFormatting>
  <conditionalFormatting sqref="E2:E30">
    <cfRule type="containsText" dxfId="3" priority="4" operator="containsText" text="QA Verified">
      <formula>NOT(ISERROR(SEARCH(("QA Verified"),(E2))))</formula>
    </cfRule>
  </conditionalFormatting>
  <conditionalFormatting sqref="E2:E30">
    <cfRule type="containsText" dxfId="1" priority="5" operator="containsText" text="Suggestion">
      <formula>NOT(ISERROR(SEARCH(("Suggestion"),(E2))))</formula>
    </cfRule>
  </conditionalFormatting>
  <conditionalFormatting sqref="E2:E30">
    <cfRule type="containsText" dxfId="1" priority="6" operator="containsText" text="Deferred">
      <formula>NOT(ISERROR(SEARCH(("Deferred"),(E2))))</formula>
    </cfRule>
  </conditionalFormatting>
  <conditionalFormatting sqref="E2:E30">
    <cfRule type="containsText" dxfId="7" priority="7" operator="containsText" text="Not an Issue">
      <formula>NOT(ISERROR(SEARCH(("Not an Issue"),(E2))))</formula>
    </cfRule>
  </conditionalFormatting>
  <dataValidations>
    <dataValidation type="list" allowBlank="1" sqref="F2:F30">
      <formula1>"Critical,Major,Minor,Low"</formula1>
    </dataValidation>
    <dataValidation type="list" allowBlank="1" sqref="E2:E30">
      <formula1>"New,Fixed,QA Verified,Not an Issue,Suggestion,Deferred,Reopen"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</cols>
  <sheetData>
    <row r="1">
      <c r="A1" s="41" t="s">
        <v>161</v>
      </c>
      <c r="B1" s="41" t="s">
        <v>206</v>
      </c>
      <c r="C1" s="41" t="s">
        <v>215</v>
      </c>
      <c r="D1" s="41" t="s">
        <v>207</v>
      </c>
      <c r="E1" s="41" t="s">
        <v>208</v>
      </c>
      <c r="F1" s="41" t="s">
        <v>11</v>
      </c>
      <c r="G1" s="41" t="s">
        <v>212</v>
      </c>
      <c r="H1" s="41" t="s">
        <v>213</v>
      </c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6"/>
      <c r="B2" s="46"/>
      <c r="C2" s="46"/>
      <c r="D2" s="46"/>
      <c r="E2" s="46"/>
      <c r="F2" s="45"/>
      <c r="G2" s="46"/>
      <c r="H2" s="46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6"/>
      <c r="B3" s="46"/>
      <c r="C3" s="46"/>
      <c r="D3" s="46"/>
      <c r="E3" s="46"/>
      <c r="F3" s="45"/>
      <c r="G3" s="46"/>
      <c r="H3" s="46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46"/>
      <c r="B4" s="46"/>
      <c r="C4" s="46"/>
      <c r="D4" s="46"/>
      <c r="E4" s="46"/>
      <c r="F4" s="45"/>
      <c r="G4" s="46"/>
      <c r="H4" s="46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46"/>
      <c r="B5" s="46"/>
      <c r="C5" s="46"/>
      <c r="D5" s="46"/>
      <c r="E5" s="46"/>
      <c r="F5" s="45"/>
      <c r="G5" s="46"/>
      <c r="H5" s="46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46"/>
      <c r="B6" s="46"/>
      <c r="C6" s="46"/>
      <c r="D6" s="46"/>
      <c r="E6" s="46"/>
      <c r="F6" s="45"/>
      <c r="G6" s="46"/>
      <c r="H6" s="46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46"/>
      <c r="B7" s="46"/>
      <c r="C7" s="46"/>
      <c r="D7" s="46"/>
      <c r="E7" s="46"/>
      <c r="F7" s="45"/>
      <c r="G7" s="46"/>
      <c r="H7" s="46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46"/>
      <c r="B8" s="46"/>
      <c r="C8" s="46"/>
      <c r="D8" s="46"/>
      <c r="E8" s="46"/>
      <c r="F8" s="45"/>
      <c r="G8" s="46"/>
      <c r="H8" s="46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46"/>
      <c r="B9" s="46"/>
      <c r="C9" s="46"/>
      <c r="D9" s="46"/>
      <c r="E9" s="46"/>
      <c r="F9" s="45"/>
      <c r="G9" s="46"/>
      <c r="H9" s="46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46"/>
      <c r="B10" s="46"/>
      <c r="C10" s="46"/>
      <c r="D10" s="46"/>
      <c r="E10" s="46"/>
      <c r="F10" s="45"/>
      <c r="G10" s="46"/>
      <c r="H10" s="46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46"/>
      <c r="B11" s="46"/>
      <c r="C11" s="46"/>
      <c r="D11" s="46"/>
      <c r="E11" s="46"/>
      <c r="F11" s="45"/>
      <c r="G11" s="46"/>
      <c r="H11" s="46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46"/>
      <c r="B12" s="46"/>
      <c r="C12" s="46"/>
      <c r="D12" s="46"/>
      <c r="E12" s="46"/>
      <c r="F12" s="46"/>
      <c r="G12" s="46"/>
      <c r="H12" s="46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46"/>
      <c r="B13" s="46"/>
      <c r="C13" s="46"/>
      <c r="D13" s="46"/>
      <c r="E13" s="46"/>
      <c r="F13" s="46"/>
      <c r="G13" s="46"/>
      <c r="H13" s="46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46"/>
      <c r="B14" s="46"/>
      <c r="C14" s="46"/>
      <c r="D14" s="46"/>
      <c r="E14" s="46"/>
      <c r="F14" s="46"/>
      <c r="G14" s="46"/>
      <c r="H14" s="46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46"/>
      <c r="B15" s="46"/>
      <c r="C15" s="46"/>
      <c r="D15" s="46"/>
      <c r="E15" s="46"/>
      <c r="F15" s="46"/>
      <c r="G15" s="46"/>
      <c r="H15" s="46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46"/>
      <c r="B16" s="46"/>
      <c r="C16" s="46"/>
      <c r="D16" s="46"/>
      <c r="E16" s="46"/>
      <c r="F16" s="45"/>
      <c r="G16" s="46"/>
      <c r="H16" s="46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46"/>
      <c r="B17" s="46"/>
      <c r="C17" s="46"/>
      <c r="D17" s="46"/>
      <c r="E17" s="46"/>
      <c r="F17" s="45"/>
      <c r="G17" s="46"/>
      <c r="H17" s="46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46"/>
      <c r="B18" s="46"/>
      <c r="C18" s="46"/>
      <c r="D18" s="46"/>
      <c r="E18" s="46"/>
      <c r="F18" s="45"/>
      <c r="G18" s="46"/>
      <c r="H18" s="46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46"/>
      <c r="B19" s="46"/>
      <c r="C19" s="46"/>
      <c r="D19" s="46"/>
      <c r="E19" s="46"/>
      <c r="F19" s="46"/>
      <c r="G19" s="46"/>
      <c r="H19" s="46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46"/>
      <c r="B20" s="46"/>
      <c r="C20" s="46"/>
      <c r="D20" s="46"/>
      <c r="E20" s="46"/>
      <c r="F20" s="46"/>
      <c r="G20" s="46"/>
      <c r="H20" s="46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46"/>
      <c r="B21" s="46"/>
      <c r="C21" s="46"/>
      <c r="D21" s="46"/>
      <c r="E21" s="46"/>
      <c r="F21" s="46"/>
      <c r="G21" s="46"/>
      <c r="H21" s="46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46"/>
      <c r="B22" s="46"/>
      <c r="C22" s="46"/>
      <c r="D22" s="46"/>
      <c r="E22" s="46"/>
      <c r="F22" s="46"/>
      <c r="G22" s="46"/>
      <c r="H22" s="46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46"/>
      <c r="B23" s="46"/>
      <c r="C23" s="46"/>
      <c r="D23" s="46"/>
      <c r="E23" s="46"/>
      <c r="F23" s="46"/>
      <c r="G23" s="46"/>
      <c r="H23" s="46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46"/>
      <c r="B24" s="46"/>
      <c r="C24" s="46"/>
      <c r="D24" s="46"/>
      <c r="E24" s="46"/>
      <c r="F24" s="46"/>
      <c r="G24" s="46"/>
      <c r="H24" s="46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46"/>
      <c r="B25" s="46"/>
      <c r="C25" s="46"/>
      <c r="D25" s="46"/>
      <c r="E25" s="46"/>
      <c r="F25" s="46"/>
      <c r="G25" s="46"/>
      <c r="H25" s="46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46"/>
      <c r="B26" s="46"/>
      <c r="C26" s="46"/>
      <c r="D26" s="46"/>
      <c r="E26" s="46"/>
      <c r="F26" s="46"/>
      <c r="G26" s="46"/>
      <c r="H26" s="46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46"/>
      <c r="B27" s="46"/>
      <c r="C27" s="46"/>
      <c r="D27" s="46"/>
      <c r="E27" s="46"/>
      <c r="F27" s="45"/>
      <c r="G27" s="46"/>
      <c r="H27" s="46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6"/>
      <c r="B28" s="46"/>
      <c r="C28" s="46"/>
      <c r="D28" s="46"/>
      <c r="E28" s="46"/>
      <c r="F28" s="46"/>
      <c r="G28" s="46"/>
      <c r="H28" s="46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46"/>
      <c r="B29" s="46"/>
      <c r="C29" s="46"/>
      <c r="D29" s="46"/>
      <c r="E29" s="46"/>
      <c r="F29" s="46"/>
      <c r="G29" s="46"/>
      <c r="H29" s="46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46"/>
      <c r="B30" s="46"/>
      <c r="C30" s="46"/>
      <c r="D30" s="46"/>
      <c r="E30" s="46"/>
      <c r="F30" s="46"/>
      <c r="G30" s="46"/>
      <c r="H30" s="46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8"/>
      <c r="B31" s="28"/>
      <c r="C31" s="28"/>
      <c r="D31" s="28"/>
      <c r="E31" s="28"/>
      <c r="F31" s="28"/>
      <c r="G31" s="28"/>
      <c r="H31" s="2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conditionalFormatting sqref="F2:F30">
    <cfRule type="containsText" dxfId="4" priority="1" operator="containsText" text="New">
      <formula>NOT(ISERROR(SEARCH(("New"),(F2))))</formula>
    </cfRule>
  </conditionalFormatting>
  <conditionalFormatting sqref="F2:F30">
    <cfRule type="containsText" dxfId="4" priority="2" operator="containsText" text="Reopen">
      <formula>NOT(ISERROR(SEARCH(("Reopen"),(F2))))</formula>
    </cfRule>
  </conditionalFormatting>
  <conditionalFormatting sqref="F2:F30">
    <cfRule type="containsText" dxfId="6" priority="3" operator="containsText" text="Fixed">
      <formula>NOT(ISERROR(SEARCH(("Fixed"),(F2))))</formula>
    </cfRule>
  </conditionalFormatting>
  <conditionalFormatting sqref="F2:F30">
    <cfRule type="containsText" dxfId="3" priority="4" operator="containsText" text="QA Verified">
      <formula>NOT(ISERROR(SEARCH(("QA Verified"),(F2))))</formula>
    </cfRule>
  </conditionalFormatting>
  <conditionalFormatting sqref="F2:F30">
    <cfRule type="containsText" dxfId="1" priority="5" operator="containsText" text="Suggestion">
      <formula>NOT(ISERROR(SEARCH(("Suggestion"),(F2))))</formula>
    </cfRule>
  </conditionalFormatting>
  <conditionalFormatting sqref="F2:F30">
    <cfRule type="containsText" dxfId="1" priority="6" operator="containsText" text="Deferred">
      <formula>NOT(ISERROR(SEARCH(("Deferred"),(F2))))</formula>
    </cfRule>
  </conditionalFormatting>
  <conditionalFormatting sqref="F2:F30">
    <cfRule type="containsText" dxfId="7" priority="7" operator="containsText" text="Not an Issue">
      <formula>NOT(ISERROR(SEARCH(("Not an Issue"),(F2))))</formula>
    </cfRule>
  </conditionalFormatting>
  <dataValidations>
    <dataValidation type="list" allowBlank="1" sqref="F2:F30">
      <formula1>"New,Fixed,QA Verified,Not an Issue,Suggestion,Deferred,Reopen"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3" max="3" width="38.86"/>
  </cols>
  <sheetData>
    <row r="1">
      <c r="A1" s="41" t="s">
        <v>161</v>
      </c>
      <c r="B1" s="41" t="s">
        <v>216</v>
      </c>
      <c r="C1" s="41" t="s">
        <v>217</v>
      </c>
      <c r="D1" s="41" t="s">
        <v>218</v>
      </c>
      <c r="E1" s="41" t="s">
        <v>213</v>
      </c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46"/>
      <c r="B2" s="46"/>
      <c r="C2" s="45" t="s">
        <v>219</v>
      </c>
      <c r="D2" s="46"/>
      <c r="E2" s="46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46"/>
      <c r="B3" s="46"/>
      <c r="C3" s="46"/>
      <c r="D3" s="46"/>
      <c r="E3" s="46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46"/>
      <c r="B4" s="46"/>
      <c r="C4" s="46"/>
      <c r="D4" s="46"/>
      <c r="E4" s="46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46"/>
      <c r="B5" s="46"/>
      <c r="C5" s="46"/>
      <c r="D5" s="46"/>
      <c r="E5" s="46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46"/>
      <c r="B6" s="46"/>
      <c r="C6" s="46"/>
      <c r="D6" s="46"/>
      <c r="E6" s="46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46"/>
      <c r="B7" s="46"/>
      <c r="C7" s="46"/>
      <c r="D7" s="46"/>
      <c r="E7" s="46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46"/>
      <c r="B8" s="46"/>
      <c r="C8" s="46"/>
      <c r="D8" s="46"/>
      <c r="E8" s="46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46"/>
      <c r="B9" s="46"/>
      <c r="C9" s="46"/>
      <c r="D9" s="46"/>
      <c r="E9" s="46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46"/>
      <c r="B10" s="46"/>
      <c r="C10" s="46"/>
      <c r="D10" s="46"/>
      <c r="E10" s="46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46"/>
      <c r="B11" s="46"/>
      <c r="C11" s="46"/>
      <c r="D11" s="46"/>
      <c r="E11" s="46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46"/>
      <c r="B12" s="46"/>
      <c r="C12" s="46"/>
      <c r="D12" s="46"/>
      <c r="E12" s="46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46"/>
      <c r="B13" s="46"/>
      <c r="C13" s="46"/>
      <c r="D13" s="46"/>
      <c r="E13" s="46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46"/>
      <c r="B14" s="46"/>
      <c r="C14" s="46"/>
      <c r="D14" s="46"/>
      <c r="E14" s="46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46"/>
      <c r="B15" s="46"/>
      <c r="C15" s="46"/>
      <c r="D15" s="46"/>
      <c r="E15" s="46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46"/>
      <c r="B16" s="46"/>
      <c r="C16" s="46"/>
      <c r="D16" s="46"/>
      <c r="E16" s="46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46"/>
      <c r="B17" s="46"/>
      <c r="C17" s="46"/>
      <c r="D17" s="46"/>
      <c r="E17" s="46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46"/>
      <c r="B18" s="46"/>
      <c r="C18" s="46"/>
      <c r="D18" s="46"/>
      <c r="E18" s="46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46"/>
      <c r="B19" s="46"/>
      <c r="C19" s="46"/>
      <c r="D19" s="46"/>
      <c r="E19" s="46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28"/>
      <c r="B20" s="28"/>
      <c r="C20" s="28"/>
      <c r="D20" s="28"/>
      <c r="E20" s="2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drawing r:id="rId1"/>
</worksheet>
</file>