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C008B8D-A00B-40E5-91B7-AF0C6CB5D26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25" i="1"/>
  <c r="G25" i="1" s="1"/>
  <c r="D25" i="1"/>
  <c r="E25" i="1" s="1"/>
  <c r="F22" i="1"/>
  <c r="G22" i="1" s="1"/>
  <c r="D22" i="1"/>
  <c r="E22" i="1" s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<sst xmlns="http://schemas.openxmlformats.org/spreadsheetml/2006/main" count="46" uniqueCount="26">
  <si>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</si>
  <si>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</si>
  <si>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</si>
  <si>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</si>
  <si>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</si>
  <si>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</si>
  <si>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</si>
  <si>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</si>
  <si>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</si>
  <si>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</si>
  <si>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</si>
  <si>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</si>
  <si>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</si>
  <si>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</si>
  <si>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</si>
  <si>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</si>
  <si>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</si>
  <si>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</si>
  <si>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</si>
  <si>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</si>
  <si>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</si>
  <si>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</si>
  <si>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</si>
  <si>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</si>
  <si>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</si>
  <si>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валют\Февраль\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</si>
</sst>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40.75</v>
      </c>
      <c r="C2" s="19">
        <v>37.619999999999997</v>
      </c>
      <c r="D2" s="19">
        <v>40.700000000000003</v>
      </c>
      <c r="E2" s="19">
        <v>37.604700000000001</v>
      </c>
      <c r="F2" s="19">
        <v>40.669499999999999</v>
      </c>
      <c r="G2" s="19">
        <v>37.6</v>
      </c>
      <c r="H2" s="19">
        <v>40.799999999999997</v>
      </c>
      <c r="J2" s="20">
        <f ca="1">TODAY()</f>
        <v>45323</v>
      </c>
    </row>
    <row r="3" spans="1:10" x14ac:dyDescent="0.25">
      <c r="A3" t="s">
        <v>3</v>
      </c>
      <c r="B3" s="19">
        <v>41.6</v>
      </c>
      <c r="C3" s="19">
        <v>37.67</v>
      </c>
      <c r="D3" s="19">
        <v>40.76</v>
      </c>
      <c r="E3" s="19"/>
      <c r="F3" s="19"/>
      <c r="G3" s="19">
        <v>38.15</v>
      </c>
      <c r="H3" s="19">
        <v>41.6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51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45324</v>
      </c>
      <c r="B2" s="28" t="s">
        <v>24</v>
      </c>
      <c r="C2" s="29">
        <v>45323.724415902776</v>
      </c>
      <c r="D2" s="29">
        <v>45323.724415902776</v>
      </c>
      <c r="E2" s="29">
        <v>45323.724415902776</v>
      </c>
      <c r="F2" s="28" t="s">
        <v>25</v>
      </c>
    </row>
    <row r="3" spans="1:6" x14ac:dyDescent="0.25">
      <c r="A3" s="20">
        <v>45324</v>
      </c>
      <c r="B3" s="28" t="s">
        <v>24</v>
      </c>
      <c r="C3" s="29">
        <v>45323.724416273151</v>
      </c>
      <c r="D3" s="29">
        <v>45323.724416053243</v>
      </c>
      <c r="E3" s="29">
        <v>45323.724415925928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K24" sqref="K24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45323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45323.724624768518</v>
      </c>
    </row>
    <row r="4" spans="3:13" x14ac:dyDescent="0.25">
      <c r="C4" s="1"/>
      <c r="D4" s="2" t="s">
        <v>2</v>
      </c>
      <c r="E4" s="3">
        <v>45323</v>
      </c>
      <c r="F4" s="5"/>
      <c r="G4" s="1"/>
      <c r="J4">
        <f>курсы!B3</f>
        <v>41.6</v>
      </c>
    </row>
    <row r="5" spans="3:13" x14ac:dyDescent="0.25">
      <c r="C5" s="2" t="s">
        <v>3</v>
      </c>
      <c r="D5" s="6">
        <v>37.5627</v>
      </c>
      <c r="E5" s="4">
        <v>-0.3119000000000014</v>
      </c>
      <c r="F5" s="6">
        <v>40.706699999999998</v>
      </c>
      <c r="G5" s="10">
        <v>-0.37780000000000058</v>
      </c>
    </row>
    <row r="6" spans="3:13" x14ac:dyDescent="0.25">
      <c r="C6" s="2"/>
      <c r="D6" s="21" t="s">
        <v>4</v>
      </c>
      <c r="E6" s="21"/>
      <c r="F6" s="12">
        <v>45323</v>
      </c>
      <c r="G6" s="1"/>
    </row>
    <row r="7" spans="3:13" x14ac:dyDescent="0.25">
      <c r="C7" s="2" t="s">
        <v>5</v>
      </c>
      <c r="D7" s="8">
        <v>37.5</v>
      </c>
      <c r="E7" s="11">
        <v>-0.14999999999999858</v>
      </c>
      <c r="F7" s="17">
        <v>40.81</v>
      </c>
      <c r="G7" s="10">
        <v>-3.9999999999999147E-2</v>
      </c>
    </row>
    <row r="8" spans="3:13" x14ac:dyDescent="0.25">
      <c r="C8" s="2" t="s">
        <v>3</v>
      </c>
      <c r="D8" s="8">
        <v>37.549999999999997</v>
      </c>
      <c r="E8" s="11">
        <v>-0.17000000000000171</v>
      </c>
      <c r="F8" s="17">
        <v>40.85</v>
      </c>
      <c r="G8" s="10">
        <v>-7.0000000000000284E-2</v>
      </c>
      <c r="H8" s="7">
        <f>F8/D8</f>
        <v>1.0878828229027964</v>
      </c>
    </row>
    <row r="9" spans="3:13" x14ac:dyDescent="0.25">
      <c r="C9" s="2"/>
      <c r="D9" s="21" t="s">
        <v>6</v>
      </c>
      <c r="E9" s="21"/>
      <c r="F9" s="12">
        <v>45323</v>
      </c>
      <c r="G9" s="1"/>
    </row>
    <row r="10" spans="3:13" x14ac:dyDescent="0.25">
      <c r="C10" s="2" t="s">
        <v>5</v>
      </c>
      <c r="D10" s="8">
        <v>37.700000000000003</v>
      </c>
      <c r="E10" s="11">
        <v>-9.9999999999994316E-2</v>
      </c>
      <c r="F10" s="22">
        <v>41</v>
      </c>
      <c r="G10" s="10">
        <v>0</v>
      </c>
    </row>
    <row r="11" spans="3:13" x14ac:dyDescent="0.25">
      <c r="C11" s="2" t="s">
        <v>3</v>
      </c>
      <c r="D11" s="8">
        <v>38.29</v>
      </c>
      <c r="E11" s="11">
        <v>-2.0000000000003126E-2</v>
      </c>
      <c r="F11" s="22">
        <v>41.7</v>
      </c>
      <c r="G11" s="10">
        <v>-0.14999999999999858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45322</v>
      </c>
      <c r="D13" s="8">
        <v>38.300000000000004</v>
      </c>
      <c r="E13" s="11">
        <v>0</v>
      </c>
      <c r="F13" s="26">
        <v>41.549204665959707</v>
      </c>
      <c r="G13" s="10">
        <v>0</v>
      </c>
    </row>
    <row r="14" spans="3:13" x14ac:dyDescent="0.25">
      <c r="C14" s="3">
        <v>45323</v>
      </c>
      <c r="D14" s="9">
        <v>38.1</v>
      </c>
      <c r="E14" s="11">
        <v>-0.20000000000000284</v>
      </c>
      <c r="F14" s="30">
        <v>41.448335552596546</v>
      </c>
      <c r="G14" s="11">
        <v>-0.10086911336316007</v>
      </c>
    </row>
    <row r="17" spans="3:8" ht="23.25" x14ac:dyDescent="0.25">
      <c r="C17" s="12">
        <f ca="1">TODAY()</f>
        <v>45323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45323</v>
      </c>
      <c r="F18" s="5"/>
      <c r="G18" s="1"/>
    </row>
    <row r="19" spans="3:8" x14ac:dyDescent="0.25">
      <c r="C19" s="2" t="s">
        <v>3</v>
      </c>
      <c r="D19" s="8">
        <f>курсы!E2</f>
        <v>37.604700000000001</v>
      </c>
      <c r="E19" s="24">
        <f>D19-D5</f>
        <v>4.2000000000001592E-2</v>
      </c>
      <c r="F19" s="8">
        <f>курсы!F2</f>
        <v>40.669499999999999</v>
      </c>
      <c r="G19" s="16">
        <f>F19-F5</f>
        <v>-3.7199999999998568E-2</v>
      </c>
    </row>
    <row r="20" spans="3:8" x14ac:dyDescent="0.25">
      <c r="C20" s="2"/>
      <c r="D20" s="21" t="s">
        <v>4</v>
      </c>
      <c r="E20" s="25"/>
      <c r="F20" s="12">
        <f ca="1">курсы!J2</f>
        <v>45323</v>
      </c>
      <c r="G20" s="9"/>
    </row>
    <row r="21" spans="3:8" x14ac:dyDescent="0.25">
      <c r="C21" s="2" t="s">
        <v>5</v>
      </c>
      <c r="D21" s="8">
        <f>курсы!C2</f>
        <v>37.619999999999997</v>
      </c>
      <c r="E21" s="16">
        <f>D21-D7</f>
        <v>0.11999999999999744</v>
      </c>
      <c r="F21" s="17">
        <f>курсы!D2</f>
        <v>40.700000000000003</v>
      </c>
      <c r="G21" s="16">
        <f>F21-F7</f>
        <v>-0.10999999999999943</v>
      </c>
    </row>
    <row r="22" spans="3:8" x14ac:dyDescent="0.25">
      <c r="C22" s="2" t="s">
        <v>3</v>
      </c>
      <c r="D22" s="17">
        <f>курсы!C3</f>
        <v>37.67</v>
      </c>
      <c r="E22" s="16">
        <f>D22-D8</f>
        <v>0.12000000000000455</v>
      </c>
      <c r="F22" s="17">
        <f>курсы!D3</f>
        <v>40.76</v>
      </c>
      <c r="G22" s="16">
        <f>F22-F8</f>
        <v>-9.0000000000003411E-2</v>
      </c>
      <c r="H22">
        <f>F22/D22</f>
        <v>1.0820281391027342</v>
      </c>
    </row>
    <row r="23" spans="3:8" x14ac:dyDescent="0.25">
      <c r="C23" s="2"/>
      <c r="D23" s="21" t="s">
        <v>6</v>
      </c>
      <c r="E23" s="25"/>
      <c r="F23" s="12">
        <f ca="1">курсы!J2</f>
        <v>45323</v>
      </c>
      <c r="G23" s="9"/>
    </row>
    <row r="24" spans="3:8" x14ac:dyDescent="0.25">
      <c r="C24" s="2" t="s">
        <v>5</v>
      </c>
      <c r="D24" s="8">
        <f>курсы!G2</f>
        <v>37.6</v>
      </c>
      <c r="E24" s="16">
        <f>D24-D10</f>
        <v>-0.10000000000000142</v>
      </c>
      <c r="F24" s="22">
        <f>курсы!H2</f>
        <v>40.799999999999997</v>
      </c>
      <c r="G24" s="16">
        <f>F24-F10</f>
        <v>-0.20000000000000284</v>
      </c>
    </row>
    <row r="25" spans="3:8" x14ac:dyDescent="0.25">
      <c r="C25" s="2" t="s">
        <v>3</v>
      </c>
      <c r="D25" s="8">
        <f>курсы!G3</f>
        <v>38.15</v>
      </c>
      <c r="E25" s="16">
        <f>D25-D11</f>
        <v>-0.14000000000000057</v>
      </c>
      <c r="F25" s="22">
        <f>курсы!H3</f>
        <v>41.6</v>
      </c>
      <c r="G25" s="16">
        <f>F25-F11</f>
        <v>-0.10000000000000142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45323</v>
      </c>
      <c r="D27" s="9">
        <f>D14</f>
        <v>38.1</v>
      </c>
      <c r="E27" s="16">
        <v>0</v>
      </c>
      <c r="F27" s="30">
        <f>F14</f>
        <v>41.448335552596546</v>
      </c>
      <c r="G27" s="16">
        <v>0</v>
      </c>
    </row>
    <row r="28" spans="3:8" x14ac:dyDescent="0.25">
      <c r="C28" s="12">
        <f ca="1">IF(HOUR(M3) &gt; 16,TODAY()+1,TODAY())</f>
        <v>45324</v>
      </c>
      <c r="D28" s="31">
        <f>MROUND(D22+D22*0.015,0.05)</f>
        <v>38.25</v>
      </c>
      <c r="E28" s="16">
        <f>D28-D27</f>
        <v>0.14999999999999858</v>
      </c>
      <c r="F28" s="32">
        <f>D28*H22</f>
        <v>41.387576320679585</v>
      </c>
      <c r="G28" s="16">
        <f>F28-F27</f>
        <v>-6.0759231916961198E-2</v>
      </c>
      <c r="H28">
        <f>F28/D28</f>
        <v>1.0820281391027342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6 4 p B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O u K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k F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6 4 p B W A D v q z u l A A A A 9 Q A A A B I A A A A A A A A A A A A A A A A A A A A A A E N v b m Z p Z y 9 Q Y W N r Y W d l L n h t b F B L A Q I t A B Q A A g A I A O u K Q V g P y u m r p A A A A O k A A A A T A A A A A A A A A A A A A A A A A P E A A A B b Q 2 9 u d G V u d F 9 U e X B l c 1 0 u e G 1 s U E s B A i 0 A F A A C A A g A 6 4 p B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y L T A x V D E 1 O j I z O j I z L j Y 2 O D E y M D Z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I t M D F U M T U 6 M j M 6 M j M u N j k 2 N j I 2 M F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4 d B P u k 8 + F c + / k e H D 9 M H J R 6 8 J + Q u m z o g q c t l W i J n z y 6 Y A A A A A D o A A A A A C A A A g A A A A P 6 v y L j R D r j W z N H N F Q f 2 V w K U x E J s 5 a 8 E w y S c 8 3 L D C p o p Q A A A A H X t 4 c d M i 5 c h J M Y u m 8 9 T S 7 Z e w 7 S g X j v 8 A U 1 4 z g a 3 w 1 8 a + s L v c D W k 3 R W 4 x 1 W w q W b X a m J F 0 i k + K L W g m G 9 p M V t m / j s S U X w A I 8 X H W x s q w r g E o h A 9 A A A A A + h A R 3 Z 5 d i i g V I C J h S p l Y k b N 4 x 3 8 p Q n p 5 C F L A g 5 / t f P s 0 N 7 S F r g l 2 2 d d k 6 P V t 4 r m J y 1 i X g i C e s E 6 8 t 3 V e G G 1 v B w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2024-02-01T15:23:30Z</dcterms:modified>
</cp:coreProperties>
</file>