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A444379-12C7-43D9-8160-051D92C75F9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J4" i="1"/>
  <c r="F25" i="1"/>
  <c r="G25" i="1" s="1"/>
  <c r="D25" i="1"/>
  <c r="E25" i="1" s="1"/>
  <c r="F22" i="1"/>
  <c r="G22" i="1" s="1"/>
  <c r="D22" i="1"/>
  <c r="E22" i="1" s="1"/>
  <c r="M3" i="1"/>
  <c r="C28" i="1" s="1"/>
  <c r="F24" i="1"/>
  <c r="G24" i="1" s="1"/>
  <c r="D24" i="1"/>
  <c r="E24" i="1" s="1"/>
  <c r="F21" i="1"/>
  <c r="G21" i="1" s="1"/>
  <c r="D21" i="1"/>
  <c r="E21" i="1" s="1"/>
  <c r="F19" i="1"/>
  <c r="G19" i="1" s="1"/>
  <c r="D19" i="1"/>
  <c r="E19" i="1" s="1"/>
  <c r="C17" i="1"/>
  <c r="C27" i="1"/>
  <c r="J2" i="2"/>
  <c r="D27" i="1"/>
  <c r="H22" i="1" l="1"/>
  <c r="D28" i="1"/>
  <c r="E18" i="1"/>
  <c r="F20" i="1"/>
  <c r="F23" i="1"/>
  <c r="H8" i="1"/>
  <c r="F28" i="1" l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<sst xmlns="http://schemas.openxmlformats.org/spreadsheetml/2006/main" count="46" uniqueCount="26">
  <si>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</si>
  <si>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</si>
  <si>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</si>
  <si>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</si>
  <si>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</si>
  <si>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</si>
  <si>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</si>
  <si>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</si>
  <si>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</si>
  <si>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</si>
  <si>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</si>
  <si>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</si>
  <si>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</si>
  <si>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</si>
  <si>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</si>
  <si>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</si>
  <si>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</si>
  <si>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</si>
  <si>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</si>
  <si>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</si>
  <si>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</si>
  <si>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</si>
  <si>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</si>
  <si>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</si>
  <si>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</si>
  <si>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D:\DALNOBOY\exchange_rates\курсы валют\Февраль\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</si>
</sst>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G17" sqref="G17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40.75</v>
      </c>
      <c r="C2" s="19">
        <v>37.58</v>
      </c>
      <c r="D2" s="19">
        <v>40.369999999999997</v>
      </c>
      <c r="E2" s="19">
        <v>37.554400000000001</v>
      </c>
      <c r="F2" s="19">
        <v>40.374699999999997</v>
      </c>
      <c r="G2" s="19">
        <v>37.549999999999997</v>
      </c>
      <c r="H2" s="19">
        <v>40.75</v>
      </c>
      <c r="J2" s="20">
        <f ca="1">TODAY()</f>
        <v>45327</v>
      </c>
    </row>
    <row r="3" spans="1:10" x14ac:dyDescent="0.25">
      <c r="A3" t="s">
        <v>3</v>
      </c>
      <c r="B3" s="19">
        <v>41.55</v>
      </c>
      <c r="C3" s="19">
        <v>37.61</v>
      </c>
      <c r="D3" s="19">
        <v>40.4</v>
      </c>
      <c r="E3" s="19"/>
      <c r="F3" s="19"/>
      <c r="G3" s="19">
        <v>38.1</v>
      </c>
      <c r="H3" s="19">
        <v>41.5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51.5703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45328</v>
      </c>
      <c r="B2" s="28" t="s">
        <v>24</v>
      </c>
      <c r="C2" s="29">
        <v>45327.72975402778</v>
      </c>
      <c r="D2" s="29">
        <v>45327.72975402778</v>
      </c>
      <c r="E2" s="29">
        <v>45327.72975402778</v>
      </c>
      <c r="F2" s="28" t="s">
        <v>25</v>
      </c>
    </row>
    <row r="3" spans="1:6" x14ac:dyDescent="0.25">
      <c r="A3" s="20">
        <v>45328</v>
      </c>
      <c r="B3" s="28" t="s">
        <v>24</v>
      </c>
      <c r="C3" s="29">
        <v>45327.72975421296</v>
      </c>
      <c r="D3" s="29">
        <v>45327.729754189815</v>
      </c>
      <c r="E3" s="29">
        <v>45327.729754050924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J26" sqref="J26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45327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45327.730523148151</v>
      </c>
    </row>
    <row r="4" spans="3:13" x14ac:dyDescent="0.25">
      <c r="C4" s="1"/>
      <c r="D4" s="2" t="s">
        <v>2</v>
      </c>
      <c r="E4" s="3">
        <v>45327</v>
      </c>
      <c r="F4" s="5"/>
      <c r="G4" s="1"/>
      <c r="J4">
        <f>курсы!B3</f>
        <v>41.55</v>
      </c>
    </row>
    <row r="5" spans="3:13" x14ac:dyDescent="0.25">
      <c r="C5" s="2" t="s">
        <v>3</v>
      </c>
      <c r="D5" s="6">
        <v>37.569800000000001</v>
      </c>
      <c r="E5" s="4">
        <v>-3.4900000000000375E-2</v>
      </c>
      <c r="F5" s="6">
        <v>40.8797</v>
      </c>
      <c r="G5" s="10">
        <v>0.21020000000000039</v>
      </c>
    </row>
    <row r="6" spans="3:13" x14ac:dyDescent="0.25">
      <c r="C6" s="2"/>
      <c r="D6" s="21" t="s">
        <v>4</v>
      </c>
      <c r="E6" s="21"/>
      <c r="F6" s="12">
        <v>45327</v>
      </c>
      <c r="G6" s="1"/>
    </row>
    <row r="7" spans="3:13" x14ac:dyDescent="0.25">
      <c r="C7" s="2" t="s">
        <v>5</v>
      </c>
      <c r="D7" s="8">
        <v>37.47</v>
      </c>
      <c r="E7" s="11">
        <v>-0.14999999999999858</v>
      </c>
      <c r="F7" s="17">
        <v>40.5</v>
      </c>
      <c r="G7" s="10">
        <v>-0.20000000000000284</v>
      </c>
    </row>
    <row r="8" spans="3:13" x14ac:dyDescent="0.25">
      <c r="C8" s="2" t="s">
        <v>3</v>
      </c>
      <c r="D8" s="8">
        <v>37.5</v>
      </c>
      <c r="E8" s="11">
        <v>-0.17000000000000171</v>
      </c>
      <c r="F8" s="17">
        <v>40.53</v>
      </c>
      <c r="G8" s="10">
        <v>-0.22999999999999687</v>
      </c>
      <c r="H8" s="7">
        <f>F8/D8</f>
        <v>1.0808</v>
      </c>
    </row>
    <row r="9" spans="3:13" x14ac:dyDescent="0.25">
      <c r="C9" s="2"/>
      <c r="D9" s="21" t="s">
        <v>6</v>
      </c>
      <c r="E9" s="21"/>
      <c r="F9" s="12">
        <v>45327</v>
      </c>
      <c r="G9" s="1"/>
    </row>
    <row r="10" spans="3:13" x14ac:dyDescent="0.25">
      <c r="C10" s="2" t="s">
        <v>5</v>
      </c>
      <c r="D10" s="8">
        <v>37.57</v>
      </c>
      <c r="E10" s="11">
        <v>-3.0000000000001137E-2</v>
      </c>
      <c r="F10" s="22">
        <v>40.75</v>
      </c>
      <c r="G10" s="10">
        <v>-4.9999999999997158E-2</v>
      </c>
    </row>
    <row r="11" spans="3:13" x14ac:dyDescent="0.25">
      <c r="C11" s="2" t="s">
        <v>3</v>
      </c>
      <c r="D11" s="8">
        <v>38.1</v>
      </c>
      <c r="E11" s="11">
        <v>-4.9999999999997158E-2</v>
      </c>
      <c r="F11" s="22">
        <v>41.6</v>
      </c>
      <c r="G11" s="10">
        <v>0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45324</v>
      </c>
      <c r="D13" s="8">
        <v>38.25</v>
      </c>
      <c r="E13" s="11">
        <v>0</v>
      </c>
      <c r="F13" s="26">
        <v>41.387576320679585</v>
      </c>
      <c r="G13" s="10">
        <v>0</v>
      </c>
    </row>
    <row r="14" spans="3:13" x14ac:dyDescent="0.25">
      <c r="C14" s="3">
        <v>45327</v>
      </c>
      <c r="D14" s="9">
        <v>38.050000000000004</v>
      </c>
      <c r="E14" s="11">
        <v>-0.19999999999999574</v>
      </c>
      <c r="F14" s="30">
        <v>41.124440000000007</v>
      </c>
      <c r="G14" s="11">
        <v>-0.26313632067957826</v>
      </c>
    </row>
    <row r="17" spans="3:8" ht="23.25" x14ac:dyDescent="0.25">
      <c r="C17" s="12">
        <f ca="1">TODAY()</f>
        <v>45327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45327</v>
      </c>
      <c r="F18" s="5"/>
      <c r="G18" s="1"/>
    </row>
    <row r="19" spans="3:8" x14ac:dyDescent="0.25">
      <c r="C19" s="2" t="s">
        <v>3</v>
      </c>
      <c r="D19" s="8">
        <f>курсы!E2</f>
        <v>37.554400000000001</v>
      </c>
      <c r="E19" s="24">
        <f>D19-D5</f>
        <v>-1.5399999999999636E-2</v>
      </c>
      <c r="F19" s="8">
        <f>курсы!F2</f>
        <v>40.374699999999997</v>
      </c>
      <c r="G19" s="16">
        <f>F19-F5</f>
        <v>-0.50500000000000256</v>
      </c>
    </row>
    <row r="20" spans="3:8" x14ac:dyDescent="0.25">
      <c r="C20" s="2"/>
      <c r="D20" s="21" t="s">
        <v>4</v>
      </c>
      <c r="E20" s="25"/>
      <c r="F20" s="12">
        <f ca="1">курсы!J2</f>
        <v>45327</v>
      </c>
      <c r="G20" s="9"/>
    </row>
    <row r="21" spans="3:8" x14ac:dyDescent="0.25">
      <c r="C21" s="2" t="s">
        <v>5</v>
      </c>
      <c r="D21" s="8">
        <f>курсы!C2</f>
        <v>37.58</v>
      </c>
      <c r="E21" s="16">
        <f>D21-D7</f>
        <v>0.10999999999999943</v>
      </c>
      <c r="F21" s="17">
        <f>курсы!D2</f>
        <v>40.369999999999997</v>
      </c>
      <c r="G21" s="16">
        <f>F21-F7</f>
        <v>-0.13000000000000256</v>
      </c>
    </row>
    <row r="22" spans="3:8" x14ac:dyDescent="0.25">
      <c r="C22" s="2" t="s">
        <v>3</v>
      </c>
      <c r="D22" s="17">
        <f>курсы!C3</f>
        <v>37.61</v>
      </c>
      <c r="E22" s="16">
        <f>D22-D8</f>
        <v>0.10999999999999943</v>
      </c>
      <c r="F22" s="17">
        <f>курсы!D3</f>
        <v>40.4</v>
      </c>
      <c r="G22" s="16">
        <f>F22-F8</f>
        <v>-0.13000000000000256</v>
      </c>
      <c r="H22">
        <f>F22/D22</f>
        <v>1.074182398298325</v>
      </c>
    </row>
    <row r="23" spans="3:8" x14ac:dyDescent="0.25">
      <c r="C23" s="2"/>
      <c r="D23" s="21" t="s">
        <v>6</v>
      </c>
      <c r="E23" s="25"/>
      <c r="F23" s="12">
        <f ca="1">курсы!J2</f>
        <v>45327</v>
      </c>
      <c r="G23" s="9"/>
    </row>
    <row r="24" spans="3:8" x14ac:dyDescent="0.25">
      <c r="C24" s="2" t="s">
        <v>5</v>
      </c>
      <c r="D24" s="8">
        <f>курсы!G2</f>
        <v>37.549999999999997</v>
      </c>
      <c r="E24" s="16">
        <f>D24-D10</f>
        <v>-2.0000000000003126E-2</v>
      </c>
      <c r="F24" s="22">
        <f>курсы!H2</f>
        <v>40.75</v>
      </c>
      <c r="G24" s="16">
        <f>F24-F10</f>
        <v>0</v>
      </c>
    </row>
    <row r="25" spans="3:8" x14ac:dyDescent="0.25">
      <c r="C25" s="2" t="s">
        <v>3</v>
      </c>
      <c r="D25" s="8">
        <f>курсы!G3</f>
        <v>38.1</v>
      </c>
      <c r="E25" s="16">
        <f>D25-D11</f>
        <v>0</v>
      </c>
      <c r="F25" s="22">
        <f>курсы!H3</f>
        <v>41.5</v>
      </c>
      <c r="G25" s="16">
        <f>F25-F11</f>
        <v>-0.10000000000000142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45327</v>
      </c>
      <c r="D27" s="9">
        <f>D14</f>
        <v>38.050000000000004</v>
      </c>
      <c r="E27" s="16">
        <v>0</v>
      </c>
      <c r="F27" s="30">
        <f>F14</f>
        <v>41.124440000000007</v>
      </c>
      <c r="G27" s="16">
        <v>0</v>
      </c>
    </row>
    <row r="28" spans="3:8" x14ac:dyDescent="0.25">
      <c r="C28" s="12">
        <f ca="1">IF(HOUR(M3) &gt; 16,TODAY()+1,TODAY())</f>
        <v>45328</v>
      </c>
      <c r="D28" s="31">
        <f>MROUND(D22+D22*0.015,0.05)</f>
        <v>38.15</v>
      </c>
      <c r="E28" s="16">
        <f>D28-D27</f>
        <v>9.9999999999994316E-2</v>
      </c>
      <c r="F28" s="32">
        <f>D28*H22</f>
        <v>40.980058495081096</v>
      </c>
      <c r="G28" s="16">
        <f>F28-F27</f>
        <v>-0.14438150491891122</v>
      </c>
      <c r="H28">
        <f>F28/D28</f>
        <v>1.074182398298325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7 Y t F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O 2 L R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i 0 V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7 Y t F W A D v q z u l A A A A 9 Q A A A B I A A A A A A A A A A A A A A A A A A A A A A E N v b m Z p Z y 9 Q Y W N r Y W d l L n h t b F B L A Q I t A B Q A A g A I A O 2 L R V g P y u m r p A A A A O k A A A A T A A A A A A A A A A A A A A A A A P E A A A B b Q 2 9 u d G V u d F 9 U e X B l c 1 0 u e G 1 s U E s B A i 0 A F A A C A A g A 7 Y t F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U X V l c n l J R C I g V m F s d W U 9 I n M 4 O T Q 4 O T k w M S 0 2 Y m Y 4 L T R k N j k t Y j g z M S 0 3 O D Y 3 N m F j N j g x M G U i I C 8 + P E V u d H J 5 I F R 5 c G U 9 I k Z p b G x M Y X N 0 V X B k Y X R l Z C I g V m F s d W U 9 I m Q y M D I 0 L T A y L T A 1 V D E 1 O j M x O j I 2 L j A 4 M T g 4 N j J a I i A v P j x F b n R y e S B U e X B l P S J G a W x s R X J y b 3 J D b 3 V u d C I g V m F s d W U 9 I m w w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R d W V y e U l E I i B W Y W x 1 Z T 0 i c z Y 0 N m M 3 N T k x L T U z Z j k t N G N h M i 0 4 O D A x L T h k N D c 2 M j J m N G M x Y y I g L z 4 8 R W 5 0 c n k g V H l w Z T 0 i R m l s b E x h c 3 R V c G R h d G V k I i B W Y W x 1 Z T 0 i Z D I w M j Q t M D I t M D V U M T U 6 M z E 6 M j Y u M T I w O D k 2 O F o i I C 8 + P E V u d H J 5 I F R 5 c G U 9 I k Z p b G x F c n J v c k N v d W 5 0 I i B W Y W x 1 Z T 0 i b D E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i 1 M 8 Q Y a Z A T X o A v G q v z d U U M 1 Q 7 W v Q X J y 9 8 m K p B r 9 K s n M A A A A A D o A A A A A C A A A g A A A A / R s M E H 4 i B o n i o M 3 i c 8 j k M S v i o c y i s z b N s G K h x v y L e h J Q A A A A Y 5 J v Z s T 2 M 6 i 6 M V a h y 0 P a j E Y Y K 3 K V V 1 G e g L A C n / h D e 5 v y M O t K 6 5 / / l D v N j a 3 t / 4 E z A c N b 7 E c Y 6 M u 2 A c c u n w r V f V I h h A t f O h R D L X V M m 9 f X r N 9 A A A A A q 9 N i 1 t 2 u P q E o K W + l 0 q M g V F h 4 A I j J l 5 Y m W W q k p S 8 B w W l C Y F A p p v m A n j y E t y N / s Y g s B B 1 e F H f E A I p 1 X A P t T O d o r w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2024-02-05T15:33:10Z</dcterms:modified>
</cp:coreProperties>
</file>