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12292F1-AC41-4E11-A715-8066BE46A7F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<sst xmlns="http://schemas.openxmlformats.org/spreadsheetml/2006/main" count="50" uniqueCount="29">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</sst>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39" sqref="C39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41.75</v>
      </c>
      <c r="C2" s="19">
        <v>38.56</v>
      </c>
      <c r="D2" s="19">
        <v>42.1</v>
      </c>
      <c r="E2" s="19">
        <v>38.492400000000004</v>
      </c>
      <c r="F2" s="19">
        <v>42.041400000000003</v>
      </c>
      <c r="G2" s="19">
        <v>38.200000000000003</v>
      </c>
      <c r="H2" s="19">
        <v>41.75</v>
      </c>
      <c r="J2" s="20">
        <f ca="1">TODAY()</f>
        <v>45363</v>
      </c>
    </row>
    <row r="3" spans="1:10" x14ac:dyDescent="0.25">
      <c r="A3" t="s">
        <v>3</v>
      </c>
      <c r="B3" s="19">
        <v>42.35</v>
      </c>
      <c r="C3" s="19">
        <v>38.6</v>
      </c>
      <c r="D3" s="19">
        <v>42.13</v>
      </c>
      <c r="E3" s="19"/>
      <c r="F3" s="19"/>
      <c r="G3" s="19">
        <v>38.700000000000003</v>
      </c>
      <c r="H3" s="19">
        <v>42.35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39.200000000000003</v>
      </c>
      <c r="C13" s="34">
        <f>Table3[[#This Row],[USD]]*Table3[[#This Row],[cross]]</f>
        <v>42.784870466321244</v>
      </c>
      <c r="D13" s="33">
        <f t="shared" ref="D13" si="1">D3/C3</f>
        <v>1.0914507772020725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45364</v>
      </c>
      <c r="B2" s="28" t="s">
        <v>24</v>
      </c>
      <c r="C2" s="29">
        <v>45363.734723796297</v>
      </c>
      <c r="D2" s="29">
        <v>45363.734723796297</v>
      </c>
      <c r="E2" s="29">
        <v>45363.734723796297</v>
      </c>
      <c r="F2" s="28" t="s">
        <v>28</v>
      </c>
    </row>
    <row r="3" spans="1:6" x14ac:dyDescent="0.25">
      <c r="A3" s="20">
        <v>45364</v>
      </c>
      <c r="B3" s="28" t="s">
        <v>24</v>
      </c>
      <c r="C3" s="29">
        <v>45363.734724131944</v>
      </c>
      <c r="D3" s="29">
        <v>45363.734724097223</v>
      </c>
      <c r="E3" s="29">
        <v>45363.734723819442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zoomScale="115" zoomScaleNormal="115" workbookViewId="0">
      <selection activeCell="J17" sqref="J17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45364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45363.735603587964</v>
      </c>
    </row>
    <row r="4" spans="3:13" x14ac:dyDescent="0.25">
      <c r="C4" s="1"/>
      <c r="D4" s="2" t="s">
        <v>2</v>
      </c>
      <c r="E4" s="3">
        <v>45364</v>
      </c>
      <c r="F4" s="5"/>
      <c r="G4" s="1"/>
      <c r="J4">
        <f>курсы!B3</f>
        <v>42.35</v>
      </c>
    </row>
    <row r="5" spans="3:13" x14ac:dyDescent="0.25">
      <c r="C5" s="2" t="s">
        <v>3</v>
      </c>
      <c r="D5" s="6">
        <v>38.3825</v>
      </c>
      <c r="E5" s="4">
        <v>0.24150000000000205</v>
      </c>
      <c r="F5" s="6">
        <v>41.9559</v>
      </c>
      <c r="G5" s="10">
        <v>0.26019999999999754</v>
      </c>
    </row>
    <row r="6" spans="3:13" x14ac:dyDescent="0.25">
      <c r="C6" s="2"/>
      <c r="D6" s="21" t="s">
        <v>4</v>
      </c>
      <c r="E6" s="21"/>
      <c r="F6" s="12">
        <v>45363</v>
      </c>
      <c r="G6" s="1"/>
    </row>
    <row r="7" spans="3:13" x14ac:dyDescent="0.25">
      <c r="C7" s="2" t="s">
        <v>5</v>
      </c>
      <c r="D7" s="8">
        <v>38.369999999999997</v>
      </c>
      <c r="E7" s="11">
        <v>0.18999999999999773</v>
      </c>
      <c r="F7" s="17">
        <v>41.92</v>
      </c>
      <c r="G7" s="10">
        <v>9.0000000000003411E-2</v>
      </c>
    </row>
    <row r="8" spans="3:13" x14ac:dyDescent="0.25">
      <c r="C8" s="2" t="s">
        <v>3</v>
      </c>
      <c r="D8" s="8">
        <v>38.4</v>
      </c>
      <c r="E8" s="11">
        <v>0.17999999999999972</v>
      </c>
      <c r="F8" s="17">
        <v>41.94</v>
      </c>
      <c r="G8" s="10">
        <v>7.0000000000000284E-2</v>
      </c>
      <c r="H8" s="7">
        <f>F8/D8</f>
        <v>1.0921875000000001</v>
      </c>
    </row>
    <row r="9" spans="3:13" x14ac:dyDescent="0.25">
      <c r="C9" s="2"/>
      <c r="D9" s="21" t="s">
        <v>6</v>
      </c>
      <c r="E9" s="21"/>
      <c r="F9" s="12">
        <v>45363</v>
      </c>
      <c r="G9" s="1"/>
    </row>
    <row r="10" spans="3:13" x14ac:dyDescent="0.25">
      <c r="C10" s="2" t="s">
        <v>5</v>
      </c>
      <c r="D10" s="8">
        <v>38.1</v>
      </c>
      <c r="E10" s="11">
        <v>0.10000000000000142</v>
      </c>
      <c r="F10" s="22">
        <v>41.6</v>
      </c>
      <c r="G10" s="10">
        <v>0</v>
      </c>
    </row>
    <row r="11" spans="3:13" x14ac:dyDescent="0.25">
      <c r="C11" s="2" t="s">
        <v>3</v>
      </c>
      <c r="D11" s="8">
        <v>38.6</v>
      </c>
      <c r="E11" s="11">
        <v>5.0000000000004263E-2</v>
      </c>
      <c r="F11" s="22">
        <v>42.25</v>
      </c>
      <c r="G11" s="10">
        <v>4.9999999999997158E-2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45362</v>
      </c>
      <c r="D13" s="8">
        <v>38.799999999999997</v>
      </c>
      <c r="E13" s="11"/>
      <c r="F13" s="26">
        <v>42.2</v>
      </c>
      <c r="G13" s="10"/>
    </row>
    <row r="14" spans="3:13" x14ac:dyDescent="0.25">
      <c r="C14" s="12">
        <v>45364</v>
      </c>
      <c r="D14" s="9">
        <v>38.799999999999997</v>
      </c>
      <c r="E14" s="11">
        <v>0</v>
      </c>
      <c r="F14" s="30">
        <v>42.3</v>
      </c>
      <c r="G14" s="11">
        <v>9.9999999999994316E-2</v>
      </c>
    </row>
    <row r="17" spans="3:8" ht="23.25" x14ac:dyDescent="0.25">
      <c r="C17" s="12">
        <f ca="1">IF(HOUR(M3) &gt; 16,TODAY()+1,TODAY())</f>
        <v>45364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45364</v>
      </c>
      <c r="F18" s="5"/>
      <c r="G18" s="1"/>
    </row>
    <row r="19" spans="3:8" x14ac:dyDescent="0.25">
      <c r="C19" s="2" t="s">
        <v>3</v>
      </c>
      <c r="D19" s="8">
        <f>курсы!E2</f>
        <v>38.492400000000004</v>
      </c>
      <c r="E19" s="24">
        <f>D19-D5</f>
        <v>0.10990000000000322</v>
      </c>
      <c r="F19" s="8">
        <f>курсы!F2</f>
        <v>42.041400000000003</v>
      </c>
      <c r="G19" s="16">
        <f>F19-F5</f>
        <v>8.550000000000324E-2</v>
      </c>
    </row>
    <row r="20" spans="3:8" x14ac:dyDescent="0.25">
      <c r="C20" s="2"/>
      <c r="D20" s="21" t="s">
        <v>4</v>
      </c>
      <c r="E20" s="25"/>
      <c r="F20" s="12">
        <f ca="1">курсы!J2</f>
        <v>45363</v>
      </c>
      <c r="G20" s="9"/>
    </row>
    <row r="21" spans="3:8" x14ac:dyDescent="0.25">
      <c r="C21" s="2" t="s">
        <v>5</v>
      </c>
      <c r="D21" s="8">
        <f>курсы!C2</f>
        <v>38.56</v>
      </c>
      <c r="E21" s="16">
        <f>D21-D7</f>
        <v>0.19000000000000483</v>
      </c>
      <c r="F21" s="17">
        <f>курсы!D2</f>
        <v>42.1</v>
      </c>
      <c r="G21" s="16">
        <f>F21-F7</f>
        <v>0.17999999999999972</v>
      </c>
    </row>
    <row r="22" spans="3:8" x14ac:dyDescent="0.25">
      <c r="C22" s="2" t="s">
        <v>3</v>
      </c>
      <c r="D22" s="17">
        <f>курсы!C3</f>
        <v>38.6</v>
      </c>
      <c r="E22" s="16">
        <f>D22-D8</f>
        <v>0.20000000000000284</v>
      </c>
      <c r="F22" s="17">
        <f>курсы!D3</f>
        <v>42.13</v>
      </c>
      <c r="G22" s="16">
        <f>F22-F8</f>
        <v>0.19000000000000483</v>
      </c>
      <c r="H22">
        <f>F22/D22</f>
        <v>1.0914507772020725</v>
      </c>
    </row>
    <row r="23" spans="3:8" x14ac:dyDescent="0.25">
      <c r="C23" s="2"/>
      <c r="D23" s="21" t="s">
        <v>6</v>
      </c>
      <c r="E23" s="25"/>
      <c r="F23" s="12">
        <f ca="1">курсы!J2</f>
        <v>45363</v>
      </c>
      <c r="G23" s="9"/>
    </row>
    <row r="24" spans="3:8" x14ac:dyDescent="0.25">
      <c r="C24" s="2" t="s">
        <v>5</v>
      </c>
      <c r="D24" s="8">
        <f>курсы!G2</f>
        <v>38.200000000000003</v>
      </c>
      <c r="E24" s="16">
        <f>D24-D10</f>
        <v>0.10000000000000142</v>
      </c>
      <c r="F24" s="22">
        <f>курсы!H2</f>
        <v>41.75</v>
      </c>
      <c r="G24" s="16">
        <f>F24-F10</f>
        <v>0.14999999999999858</v>
      </c>
    </row>
    <row r="25" spans="3:8" x14ac:dyDescent="0.25">
      <c r="C25" s="2" t="s">
        <v>3</v>
      </c>
      <c r="D25" s="8">
        <f>курсы!G3</f>
        <v>38.700000000000003</v>
      </c>
      <c r="E25" s="16">
        <f>D25-D11</f>
        <v>0.10000000000000142</v>
      </c>
      <c r="F25" s="22">
        <f>курсы!H3</f>
        <v>42.35</v>
      </c>
      <c r="G25" s="16">
        <f>F25-F11</f>
        <v>0.10000000000000142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45364</v>
      </c>
      <c r="D27" s="9">
        <f>D14</f>
        <v>38.799999999999997</v>
      </c>
      <c r="E27" s="16"/>
      <c r="F27" s="30">
        <f>F14</f>
        <v>42.3</v>
      </c>
      <c r="G27" s="16"/>
    </row>
    <row r="28" spans="3:8" x14ac:dyDescent="0.25">
      <c r="C28" s="12">
        <f ca="1">IF(HOUR(M3) &gt; 16,TODAY()+1,TODAY())</f>
        <v>45364</v>
      </c>
      <c r="D28" s="31">
        <v>39</v>
      </c>
      <c r="E28" s="16">
        <f>D28-D27</f>
        <v>0.20000000000000284</v>
      </c>
      <c r="F28" s="32">
        <v>42</v>
      </c>
      <c r="G28" s="16">
        <f>F28-F27</f>
        <v>-0.29999999999999716</v>
      </c>
      <c r="H28" s="35" cm="1">
        <f t="array" ref="H28">Table3[cross]</f>
        <v>1.0914507772020725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2024-03-12T15:40:20Z</dcterms:modified>
</cp:coreProperties>
</file>