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2AA45B9-C583-482C-BBC3-0AC35105CAD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M3" i="1"/>
  <c r="F25" i="1"/>
  <c r="G25" i="1" s="1"/>
  <c r="F24" i="1"/>
  <c r="G24" i="1" s="1"/>
  <c r="D25" i="1"/>
  <c r="E25" i="1" s="1"/>
  <c r="D24" i="1"/>
  <c r="E24" i="1" s="1"/>
  <c r="F22" i="1"/>
  <c r="G22" i="1" s="1"/>
  <c r="F21" i="1"/>
  <c r="G21" i="1" s="1"/>
  <c r="D22" i="1"/>
  <c r="E22" i="1" s="1"/>
  <c r="D21" i="1"/>
  <c r="E21" i="1" s="1"/>
  <c r="F19" i="1"/>
  <c r="G19" i="1" s="1"/>
  <c r="D19" i="1"/>
  <c r="E19" i="1" s="1"/>
  <c r="C17" i="1"/>
  <c r="C27" i="1"/>
  <c r="J4" i="1"/>
  <c r="J2" i="2"/>
  <c r="D27" i="1"/>
  <c r="H22" i="1" l="1"/>
  <c r="D28" i="1"/>
  <c r="E18" i="1"/>
  <c r="F20" i="1"/>
  <c r="F23" i="1"/>
  <c r="H8" i="1"/>
  <c r="F28" i="1" l="1"/>
  <c r="H28" i="1" s="1"/>
  <c r="E28" i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sharedStrings.xml><?xml version="1.0" encoding="utf-8"?>
<sst xmlns="http://schemas.openxmlformats.org/spreadsheetml/2006/main" count="46" uniqueCount="26">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</sst>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"/>
    <numFmt numFmtId="165" formatCode="0.0"/>
    <numFmt numFmtId="166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2">
    <cellStyle name="Comma" xfId="1" builtinId="3"/>
    <cellStyle name="Normal" xfId="0" builtinId="0"/>
  </cellStyles>
  <dxfs count="15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4" dataDxfId="13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3"/>
  <sheetViews>
    <sheetView workbookViewId="0">
      <selection activeCell="J10" sqref="J10"/>
    </sheetView>
  </sheetViews>
  <sheetFormatPr defaultRowHeight="15" x14ac:dyDescent="0.25"/>
  <cols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42</v>
      </c>
      <c r="C2" s="19">
        <v>37.89</v>
      </c>
      <c r="D2" s="19">
        <v>41.47</v>
      </c>
      <c r="E2" s="19">
        <v>37.864100000000001</v>
      </c>
      <c r="F2" s="19">
        <v>41.476300000000002</v>
      </c>
      <c r="G2" s="19">
        <v>38.200000000000003</v>
      </c>
      <c r="H2" s="19">
        <v>42</v>
      </c>
      <c r="J2" s="20">
        <f ca="1">TODAY()</f>
        <v>45306</v>
      </c>
    </row>
    <row r="3" spans="1:10" x14ac:dyDescent="0.25">
      <c r="A3" t="s">
        <v>3</v>
      </c>
      <c r="B3" s="19">
        <v>42.7</v>
      </c>
      <c r="C3" s="19">
        <v>37.950000000000003</v>
      </c>
      <c r="D3" s="19">
        <v>41.52</v>
      </c>
      <c r="E3" s="19"/>
      <c r="F3" s="19"/>
      <c r="G3" s="19">
        <v>38.85</v>
      </c>
      <c r="H3" s="19">
        <v>42.7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29.8554687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45306</v>
      </c>
      <c r="B2" s="29" t="s">
        <v>24</v>
      </c>
      <c r="C2" s="30">
        <v>45306.7467865625</v>
      </c>
      <c r="D2" s="30">
        <v>45306.7467865625</v>
      </c>
      <c r="E2" s="30">
        <v>45306.746786550924</v>
      </c>
      <c r="F2" s="29" t="s">
        <v>25</v>
      </c>
    </row>
    <row r="3" spans="1:6" x14ac:dyDescent="0.25">
      <c r="A3" s="20">
        <v>45306</v>
      </c>
      <c r="B3" s="29" t="s">
        <v>24</v>
      </c>
      <c r="C3" s="30">
        <v>45306.745318634261</v>
      </c>
      <c r="D3" s="30">
        <v>45306.487812013889</v>
      </c>
      <c r="E3" s="30">
        <v>45306.386399513889</v>
      </c>
      <c r="F3" s="29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M15" sqref="M15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45306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8">
        <f ca="1">NOW()</f>
        <v>45306.747210416666</v>
      </c>
    </row>
    <row r="4" spans="3:13" x14ac:dyDescent="0.25">
      <c r="C4" s="1"/>
      <c r="D4" s="2" t="s">
        <v>2</v>
      </c>
      <c r="E4" s="3">
        <v>45306</v>
      </c>
      <c r="F4" s="5"/>
      <c r="G4" s="1"/>
      <c r="J4">
        <f>курсы!B3</f>
        <v>42.7</v>
      </c>
    </row>
    <row r="5" spans="3:13" x14ac:dyDescent="0.25">
      <c r="C5" s="2" t="s">
        <v>3</v>
      </c>
      <c r="D5" s="6">
        <v>37.8386</v>
      </c>
      <c r="E5" s="4">
        <v>-0.35139999999999816</v>
      </c>
      <c r="F5" s="6">
        <v>41.387900000000002</v>
      </c>
      <c r="G5" s="10">
        <v>-0.41209999999999525</v>
      </c>
    </row>
    <row r="6" spans="3:13" x14ac:dyDescent="0.25">
      <c r="C6" s="2"/>
      <c r="D6" s="21" t="s">
        <v>4</v>
      </c>
      <c r="E6" s="21"/>
      <c r="F6" s="22">
        <v>45306</v>
      </c>
      <c r="G6" s="1"/>
    </row>
    <row r="7" spans="3:13" x14ac:dyDescent="0.25">
      <c r="C7" s="2" t="s">
        <v>5</v>
      </c>
      <c r="D7" s="8">
        <v>37.869999999999997</v>
      </c>
      <c r="E7" s="11">
        <v>5.9999999999995168E-2</v>
      </c>
      <c r="F7" s="17">
        <v>41.52</v>
      </c>
      <c r="G7" s="10">
        <v>0.10000000000000142</v>
      </c>
    </row>
    <row r="8" spans="3:13" x14ac:dyDescent="0.25">
      <c r="C8" s="2" t="s">
        <v>3</v>
      </c>
      <c r="D8" s="8">
        <v>37.92</v>
      </c>
      <c r="E8" s="11">
        <v>-3.0000000000001137E-2</v>
      </c>
      <c r="F8" s="17">
        <v>41.56</v>
      </c>
      <c r="G8" s="10">
        <v>0</v>
      </c>
      <c r="H8" s="7">
        <f>F8/D8</f>
        <v>1.0959915611814346</v>
      </c>
    </row>
    <row r="9" spans="3:13" x14ac:dyDescent="0.25">
      <c r="C9" s="2"/>
      <c r="D9" s="21" t="s">
        <v>6</v>
      </c>
      <c r="E9" s="21"/>
      <c r="F9" s="22">
        <v>45306</v>
      </c>
      <c r="G9" s="1"/>
    </row>
    <row r="10" spans="3:13" x14ac:dyDescent="0.25">
      <c r="C10" s="2" t="s">
        <v>5</v>
      </c>
      <c r="D10" s="8">
        <v>38.200000000000003</v>
      </c>
      <c r="E10" s="11">
        <v>-0.29999999999999716</v>
      </c>
      <c r="F10" s="23">
        <v>42</v>
      </c>
      <c r="G10" s="10">
        <v>-0.20000000000000284</v>
      </c>
    </row>
    <row r="11" spans="3:13" x14ac:dyDescent="0.25">
      <c r="C11" s="2" t="s">
        <v>3</v>
      </c>
      <c r="D11" s="8">
        <v>38.9</v>
      </c>
      <c r="E11" s="11">
        <v>-0.20000000000000284</v>
      </c>
      <c r="F11" s="23">
        <v>42.75</v>
      </c>
      <c r="G11" s="10">
        <v>-0.14999999999999858</v>
      </c>
    </row>
    <row r="12" spans="3:13" x14ac:dyDescent="0.25">
      <c r="C12" s="2"/>
      <c r="D12" s="21" t="s">
        <v>7</v>
      </c>
      <c r="E12" s="21"/>
      <c r="F12" s="24"/>
      <c r="G12" s="1"/>
    </row>
    <row r="13" spans="3:13" x14ac:dyDescent="0.25">
      <c r="C13" s="12">
        <v>45303</v>
      </c>
      <c r="D13" s="8">
        <v>38.5</v>
      </c>
      <c r="E13" s="11">
        <v>0</v>
      </c>
      <c r="F13" s="27">
        <v>42.162318840579715</v>
      </c>
      <c r="G13" s="10">
        <v>0</v>
      </c>
    </row>
    <row r="14" spans="3:13" x14ac:dyDescent="0.25">
      <c r="C14" s="3">
        <v>45306</v>
      </c>
      <c r="D14" s="8">
        <v>38.5</v>
      </c>
      <c r="E14" s="11">
        <v>0</v>
      </c>
      <c r="F14" s="23">
        <v>42.195675105485229</v>
      </c>
      <c r="G14" s="11">
        <v>3.335626490551391E-2</v>
      </c>
    </row>
    <row r="17" spans="3:8" ht="23.25" x14ac:dyDescent="0.25">
      <c r="C17" s="12">
        <f ca="1">TODAY()</f>
        <v>45306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45306</v>
      </c>
      <c r="F18" s="5"/>
      <c r="G18" s="1"/>
    </row>
    <row r="19" spans="3:8" x14ac:dyDescent="0.25">
      <c r="C19" s="2" t="s">
        <v>3</v>
      </c>
      <c r="D19" s="8">
        <f>курсы!E2</f>
        <v>37.864100000000001</v>
      </c>
      <c r="E19" s="25">
        <f>D19-D5</f>
        <v>2.5500000000000966E-2</v>
      </c>
      <c r="F19" s="8">
        <f>курсы!F2</f>
        <v>41.476300000000002</v>
      </c>
      <c r="G19" s="16">
        <f>F19-F5</f>
        <v>8.8400000000000034E-2</v>
      </c>
    </row>
    <row r="20" spans="3:8" x14ac:dyDescent="0.25">
      <c r="C20" s="2"/>
      <c r="D20" s="21" t="s">
        <v>4</v>
      </c>
      <c r="E20" s="26"/>
      <c r="F20" s="12">
        <f ca="1">курсы!J2</f>
        <v>45306</v>
      </c>
      <c r="G20" s="9"/>
    </row>
    <row r="21" spans="3:8" x14ac:dyDescent="0.25">
      <c r="C21" s="2" t="s">
        <v>5</v>
      </c>
      <c r="D21" s="8">
        <f>курсы!C2</f>
        <v>37.89</v>
      </c>
      <c r="E21" s="16">
        <f>D21-D7</f>
        <v>2.0000000000003126E-2</v>
      </c>
      <c r="F21" s="17">
        <f>курсы!D2</f>
        <v>41.47</v>
      </c>
      <c r="G21" s="16">
        <f>F21-F7</f>
        <v>-5.0000000000004263E-2</v>
      </c>
    </row>
    <row r="22" spans="3:8" x14ac:dyDescent="0.25">
      <c r="C22" s="2" t="s">
        <v>3</v>
      </c>
      <c r="D22" s="17">
        <f>курсы!C3</f>
        <v>37.950000000000003</v>
      </c>
      <c r="E22" s="16">
        <f>D22-D8</f>
        <v>3.0000000000001137E-2</v>
      </c>
      <c r="F22" s="17">
        <f>курсы!D3</f>
        <v>41.52</v>
      </c>
      <c r="G22" s="16">
        <f>F22-F8</f>
        <v>-3.9999999999999147E-2</v>
      </c>
      <c r="H22">
        <f>F22/D22</f>
        <v>1.0940711462450592</v>
      </c>
    </row>
    <row r="23" spans="3:8" x14ac:dyDescent="0.25">
      <c r="C23" s="2"/>
      <c r="D23" s="21" t="s">
        <v>6</v>
      </c>
      <c r="E23" s="26"/>
      <c r="F23" s="12">
        <f ca="1">курсы!J2</f>
        <v>45306</v>
      </c>
      <c r="G23" s="9"/>
    </row>
    <row r="24" spans="3:8" x14ac:dyDescent="0.25">
      <c r="C24" s="2" t="s">
        <v>5</v>
      </c>
      <c r="D24" s="8">
        <f>курсы!G2</f>
        <v>38.200000000000003</v>
      </c>
      <c r="E24" s="16">
        <f>D24-D10</f>
        <v>0</v>
      </c>
      <c r="F24" s="23">
        <f>курсы!H2</f>
        <v>42</v>
      </c>
      <c r="G24" s="16">
        <f>F24-F10</f>
        <v>0</v>
      </c>
    </row>
    <row r="25" spans="3:8" x14ac:dyDescent="0.25">
      <c r="C25" s="2" t="s">
        <v>3</v>
      </c>
      <c r="D25" s="8">
        <f>курсы!G3</f>
        <v>38.85</v>
      </c>
      <c r="E25" s="16">
        <f>D25-D11</f>
        <v>-4.9999999999997158E-2</v>
      </c>
      <c r="F25" s="23">
        <f>курсы!H3</f>
        <v>42.7</v>
      </c>
      <c r="G25" s="16">
        <f>F25-F11</f>
        <v>-4.9999999999997158E-2</v>
      </c>
    </row>
    <row r="26" spans="3:8" x14ac:dyDescent="0.25">
      <c r="C26" s="2"/>
      <c r="D26" s="21" t="s">
        <v>7</v>
      </c>
      <c r="E26" s="26"/>
      <c r="F26" s="24"/>
      <c r="G26" s="9"/>
    </row>
    <row r="27" spans="3:8" x14ac:dyDescent="0.25">
      <c r="C27" s="12">
        <f>C14</f>
        <v>45306</v>
      </c>
      <c r="D27" s="8">
        <f>D14</f>
        <v>38.5</v>
      </c>
      <c r="E27" s="16">
        <v>0</v>
      </c>
      <c r="F27" s="23">
        <f>F14</f>
        <v>42.195675105485229</v>
      </c>
      <c r="G27" s="16">
        <v>0</v>
      </c>
    </row>
    <row r="28" spans="3:8" x14ac:dyDescent="0.25">
      <c r="C28" s="12">
        <f ca="1">IF(HOUR(M3) &gt; 16,TODAY()+1,TODAY())</f>
        <v>45307</v>
      </c>
      <c r="D28" s="8">
        <f>MROUND(D22+D22*0.015,0.05)</f>
        <v>38.5</v>
      </c>
      <c r="E28" s="16">
        <f>D28-D27</f>
        <v>0</v>
      </c>
      <c r="F28" s="23">
        <f>D28*H22</f>
        <v>42.121739130434776</v>
      </c>
      <c r="G28" s="16">
        <f>F28-F27</f>
        <v>-7.3935975050453351E-2</v>
      </c>
      <c r="H28">
        <f>F28/D28</f>
        <v>1.0940711462450592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2024-01-15T15:56:07Z</dcterms:modified>
</cp:coreProperties>
</file>