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753B651-8873-4A44-8D85-6D859385A9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<sst xmlns="http://schemas.openxmlformats.org/spreadsheetml/2006/main" count="46" uniqueCount="26">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</sst>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L21" sqref="L21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41.6</v>
      </c>
      <c r="C2" s="19">
        <v>37.83</v>
      </c>
      <c r="D2" s="19">
        <v>41.04</v>
      </c>
      <c r="E2" s="19">
        <v>37.8977</v>
      </c>
      <c r="F2" s="19">
        <v>41.21</v>
      </c>
      <c r="G2" s="19">
        <v>38</v>
      </c>
      <c r="H2" s="19">
        <v>41.6</v>
      </c>
      <c r="J2" s="20">
        <f ca="1">TODAY()</f>
        <v>45308</v>
      </c>
    </row>
    <row r="3" spans="1:10" x14ac:dyDescent="0.25">
      <c r="A3" t="s">
        <v>3</v>
      </c>
      <c r="B3" s="19">
        <v>42.4</v>
      </c>
      <c r="C3" s="19">
        <v>37.9</v>
      </c>
      <c r="D3" s="19">
        <v>41.11</v>
      </c>
      <c r="E3" s="19"/>
      <c r="F3" s="19"/>
      <c r="G3" s="19">
        <v>38.6</v>
      </c>
      <c r="H3" s="19">
        <v>42.4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45309</v>
      </c>
      <c r="B2" s="29" t="s">
        <v>24</v>
      </c>
      <c r="C2" s="30">
        <v>45308.725926296298</v>
      </c>
      <c r="D2" s="30">
        <v>45308.725926296298</v>
      </c>
      <c r="E2" s="30">
        <v>45308.725926284722</v>
      </c>
      <c r="F2" s="29" t="s">
        <v>25</v>
      </c>
    </row>
    <row r="3" spans="1:6" x14ac:dyDescent="0.25">
      <c r="A3" s="20">
        <v>45309</v>
      </c>
      <c r="B3" s="29" t="s">
        <v>24</v>
      </c>
      <c r="C3" s="30">
        <v>45308.725926631945</v>
      </c>
      <c r="D3" s="30">
        <v>45308.725926597224</v>
      </c>
      <c r="E3" s="30">
        <v>45308.725926319443</v>
      </c>
      <c r="F3" s="29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K22" sqref="K22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45308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8">
        <f ca="1">NOW()</f>
        <v>45308.727280439816</v>
      </c>
    </row>
    <row r="4" spans="3:13" x14ac:dyDescent="0.25">
      <c r="C4" s="1"/>
      <c r="D4" s="2" t="s">
        <v>2</v>
      </c>
      <c r="E4" s="3">
        <v>45308</v>
      </c>
      <c r="F4" s="5"/>
      <c r="G4" s="1"/>
      <c r="J4">
        <f>курсы!B3</f>
        <v>42.4</v>
      </c>
    </row>
    <row r="5" spans="3:13" x14ac:dyDescent="0.25">
      <c r="C5" s="2" t="s">
        <v>3</v>
      </c>
      <c r="D5" s="6">
        <v>37.924700000000001</v>
      </c>
      <c r="E5" s="4">
        <v>8.6100000000001842E-2</v>
      </c>
      <c r="F5" s="6">
        <v>41.284799999999997</v>
      </c>
      <c r="G5" s="10">
        <v>-0.10310000000000485</v>
      </c>
    </row>
    <row r="6" spans="3:13" x14ac:dyDescent="0.25">
      <c r="C6" s="2"/>
      <c r="D6" s="21" t="s">
        <v>4</v>
      </c>
      <c r="E6" s="21"/>
      <c r="F6" s="22">
        <v>45308</v>
      </c>
      <c r="G6" s="1"/>
    </row>
    <row r="7" spans="3:13" x14ac:dyDescent="0.25">
      <c r="C7" s="2" t="s">
        <v>5</v>
      </c>
      <c r="D7" s="8">
        <v>37.909999999999997</v>
      </c>
      <c r="E7" s="11">
        <v>3.9999999999999147E-2</v>
      </c>
      <c r="F7" s="17">
        <v>41.23</v>
      </c>
      <c r="G7" s="10">
        <v>-0.29000000000000625</v>
      </c>
    </row>
    <row r="8" spans="3:13" x14ac:dyDescent="0.25">
      <c r="C8" s="2" t="s">
        <v>3</v>
      </c>
      <c r="D8" s="8">
        <v>37.950000000000003</v>
      </c>
      <c r="E8" s="11">
        <v>3.0000000000001137E-2</v>
      </c>
      <c r="F8" s="17">
        <v>41.25</v>
      </c>
      <c r="G8" s="10">
        <v>-0.31000000000000227</v>
      </c>
      <c r="H8" s="7">
        <f>F8/D8</f>
        <v>1.0869565217391304</v>
      </c>
    </row>
    <row r="9" spans="3:13" x14ac:dyDescent="0.25">
      <c r="C9" s="2"/>
      <c r="D9" s="21" t="s">
        <v>6</v>
      </c>
      <c r="E9" s="21"/>
      <c r="F9" s="22">
        <v>45308</v>
      </c>
      <c r="G9" s="1"/>
    </row>
    <row r="10" spans="3:13" x14ac:dyDescent="0.25">
      <c r="C10" s="2" t="s">
        <v>5</v>
      </c>
      <c r="D10" s="8">
        <v>38</v>
      </c>
      <c r="E10" s="11">
        <v>-0.20000000000000284</v>
      </c>
      <c r="F10" s="23">
        <v>41.62</v>
      </c>
      <c r="G10" s="10">
        <v>-0.38000000000000256</v>
      </c>
    </row>
    <row r="11" spans="3:13" x14ac:dyDescent="0.25">
      <c r="C11" s="2" t="s">
        <v>3</v>
      </c>
      <c r="D11" s="8">
        <v>38.68</v>
      </c>
      <c r="E11" s="11">
        <v>-0.21999999999999886</v>
      </c>
      <c r="F11" s="23">
        <v>42.42</v>
      </c>
      <c r="G11" s="10">
        <v>-0.32999999999999829</v>
      </c>
    </row>
    <row r="12" spans="3:13" x14ac:dyDescent="0.25">
      <c r="C12" s="2"/>
      <c r="D12" s="21" t="s">
        <v>7</v>
      </c>
      <c r="E12" s="21"/>
      <c r="F12" s="24"/>
      <c r="G12" s="1"/>
    </row>
    <row r="13" spans="3:13" x14ac:dyDescent="0.25">
      <c r="C13" s="12">
        <v>45306</v>
      </c>
      <c r="D13" s="8">
        <v>38.5</v>
      </c>
      <c r="E13" s="11">
        <v>0</v>
      </c>
      <c r="F13" s="27">
        <v>42.195675105485229</v>
      </c>
      <c r="G13" s="10">
        <v>0</v>
      </c>
    </row>
    <row r="14" spans="3:13" x14ac:dyDescent="0.25">
      <c r="C14" s="3">
        <v>45308</v>
      </c>
      <c r="D14" s="8">
        <v>38.5</v>
      </c>
      <c r="E14" s="11">
        <v>0</v>
      </c>
      <c r="F14" s="23">
        <v>41.847826086956516</v>
      </c>
      <c r="G14" s="11">
        <v>-0.34784901852871286</v>
      </c>
    </row>
    <row r="17" spans="3:8" ht="23.25" x14ac:dyDescent="0.25">
      <c r="C17" s="12">
        <f ca="1">TODAY()</f>
        <v>45308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45308</v>
      </c>
      <c r="F18" s="5"/>
      <c r="G18" s="1"/>
    </row>
    <row r="19" spans="3:8" x14ac:dyDescent="0.25">
      <c r="C19" s="2" t="s">
        <v>3</v>
      </c>
      <c r="D19" s="8">
        <f>курсы!E2</f>
        <v>37.8977</v>
      </c>
      <c r="E19" s="25">
        <f>D19-D5</f>
        <v>-2.7000000000001023E-2</v>
      </c>
      <c r="F19" s="8">
        <f>курсы!F2</f>
        <v>41.21</v>
      </c>
      <c r="G19" s="16">
        <f>F19-F5</f>
        <v>-7.4799999999996203E-2</v>
      </c>
    </row>
    <row r="20" spans="3:8" x14ac:dyDescent="0.25">
      <c r="C20" s="2"/>
      <c r="D20" s="21" t="s">
        <v>4</v>
      </c>
      <c r="E20" s="26"/>
      <c r="F20" s="12">
        <f ca="1">курсы!J2</f>
        <v>45308</v>
      </c>
      <c r="G20" s="9"/>
    </row>
    <row r="21" spans="3:8" x14ac:dyDescent="0.25">
      <c r="C21" s="2" t="s">
        <v>5</v>
      </c>
      <c r="D21" s="8">
        <f>курсы!C2</f>
        <v>37.83</v>
      </c>
      <c r="E21" s="16">
        <f>D21-D7</f>
        <v>-7.9999999999998295E-2</v>
      </c>
      <c r="F21" s="17">
        <f>курсы!D2</f>
        <v>41.04</v>
      </c>
      <c r="G21" s="16">
        <f>F21-F7</f>
        <v>-0.18999999999999773</v>
      </c>
    </row>
    <row r="22" spans="3:8" x14ac:dyDescent="0.25">
      <c r="C22" s="2" t="s">
        <v>3</v>
      </c>
      <c r="D22" s="17">
        <f>курсы!C3</f>
        <v>37.9</v>
      </c>
      <c r="E22" s="16">
        <f>D22-D8</f>
        <v>-5.0000000000004263E-2</v>
      </c>
      <c r="F22" s="17">
        <f>курсы!D3</f>
        <v>41.11</v>
      </c>
      <c r="G22" s="16">
        <f>F22-F8</f>
        <v>-0.14000000000000057</v>
      </c>
      <c r="H22">
        <f>F22/D22</f>
        <v>1.0846965699208444</v>
      </c>
    </row>
    <row r="23" spans="3:8" x14ac:dyDescent="0.25">
      <c r="C23" s="2"/>
      <c r="D23" s="21" t="s">
        <v>6</v>
      </c>
      <c r="E23" s="26"/>
      <c r="F23" s="12">
        <f ca="1">курсы!J2</f>
        <v>45308</v>
      </c>
      <c r="G23" s="9"/>
    </row>
    <row r="24" spans="3:8" x14ac:dyDescent="0.25">
      <c r="C24" s="2" t="s">
        <v>5</v>
      </c>
      <c r="D24" s="8">
        <f>курсы!G2</f>
        <v>38</v>
      </c>
      <c r="E24" s="16">
        <f>D24-D10</f>
        <v>0</v>
      </c>
      <c r="F24" s="23">
        <f>курсы!H2</f>
        <v>41.6</v>
      </c>
      <c r="G24" s="16">
        <f>F24-F10</f>
        <v>-1.9999999999996021E-2</v>
      </c>
    </row>
    <row r="25" spans="3:8" x14ac:dyDescent="0.25">
      <c r="C25" s="2" t="s">
        <v>3</v>
      </c>
      <c r="D25" s="8">
        <f>курсы!G3</f>
        <v>38.6</v>
      </c>
      <c r="E25" s="16">
        <f>D25-D11</f>
        <v>-7.9999999999998295E-2</v>
      </c>
      <c r="F25" s="23">
        <f>курсы!H3</f>
        <v>42.4</v>
      </c>
      <c r="G25" s="16">
        <f>F25-F11</f>
        <v>-2.0000000000003126E-2</v>
      </c>
    </row>
    <row r="26" spans="3:8" x14ac:dyDescent="0.25">
      <c r="C26" s="2"/>
      <c r="D26" s="21" t="s">
        <v>7</v>
      </c>
      <c r="E26" s="26"/>
      <c r="F26" s="24"/>
      <c r="G26" s="9"/>
    </row>
    <row r="27" spans="3:8" x14ac:dyDescent="0.25">
      <c r="C27" s="12">
        <f>C14</f>
        <v>45308</v>
      </c>
      <c r="D27" s="9">
        <f>D14</f>
        <v>38.5</v>
      </c>
      <c r="E27" s="16">
        <v>0</v>
      </c>
      <c r="F27" s="31">
        <f>F14</f>
        <v>41.847826086956516</v>
      </c>
      <c r="G27" s="16">
        <v>0</v>
      </c>
    </row>
    <row r="28" spans="3:8" x14ac:dyDescent="0.25">
      <c r="C28" s="12">
        <f ca="1">IF(HOUR(M3) &gt; 16,TODAY()+1,TODAY())</f>
        <v>45309</v>
      </c>
      <c r="D28" s="32">
        <f>MROUND(D22+D22*0.015,0.05)</f>
        <v>38.450000000000003</v>
      </c>
      <c r="E28" s="16">
        <f>D28-D27</f>
        <v>-4.9999999999997158E-2</v>
      </c>
      <c r="F28" s="33">
        <f>D28*H22</f>
        <v>41.706583113456468</v>
      </c>
      <c r="G28" s="16">
        <f>F28-F27</f>
        <v>-0.14124297350004866</v>
      </c>
      <c r="H28">
        <f>F28/D28</f>
        <v>1.0846965699208444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N I s x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D S L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i z F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N I s x W A D v q z u l A A A A 9 Q A A A B I A A A A A A A A A A A A A A A A A A A A A A E N v b m Z p Z y 9 Q Y W N r Y W d l L n h t b F B L A Q I t A B Q A A g A I A D S L M V g P y u m r p A A A A O k A A A A T A A A A A A A A A A A A A A A A A P E A A A B b Q 2 9 u d G V u d F 9 U e X B l c 1 0 u e G 1 s U E s B A i 0 A F A A C A A g A N I s x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n N G D 0 L r Q s N G H 0 L X Q s t C + I E V V U i Z x d W 9 0 O y w m c X V v d D v Q n N C 1 0 L b Q s d C w 0 L 3 Q u i B V U 0 Q m c X V v d D s s J n F 1 b 3 Q 7 0 J z Q t d C 2 0 L H Q s N C 9 0 L o g R V V S J n F 1 b 3 Q 7 L C Z x d W 9 0 O 9 C d 0 J H Q o y B V U 0 Q m c X V v d D s s J n F 1 b 3 Q 7 0 J 3 Q k d C j I E V V U i Z x d W 9 0 O y w m c X V v d D v Q k d C w 0 L 3 Q u t C 4 I F V T R C Z x d W 9 0 O y w m c X V v d D v Q k d C w 0 L 3 Q u t C 4 I E V V U i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0 L T A x L T E 3 V D E 1 O j I 1 O j Q w L j A w M j Q 0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R d W V y e U l E I i B W Y W x 1 Z T 0 i c z g 5 N D g 5 O T A x L T Z i Z j g t N G Q 2 O S 1 i O D M x L T c 4 N j c 2 Y W M 2 O D E w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n R l b n Q m c X V v d D s s J n F 1 b 3 Q 7 T m F t Z S 4 y L j E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R U F r R 0 J 3 Y 0 h C Z z 0 9 I i A v P j x F b n R y e S B U e X B l P S J G a W x s T G F z d F V w Z G F 0 Z W Q i I F Z h b H V l P S J k M j A y N C 0 w M S 0 x N 1 Q x N T o y N T o 0 M C 4 w N D g 5 N D E x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i I g L z 4 8 R W 5 0 c n k g V H l w Z T 0 i U X V l c n l J R C I g V m F s d W U 9 I n M 2 N D Z j N z U 5 M S 0 1 M 2 Y 5 L T R j Y T I t O D g w M S 0 4 Z D Q 3 N j I y Z j R j M W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m w u 0 M N m k X b Y q l 6 1 q N 6 3 r L s 5 2 3 Y m 9 M o V a m + o U R y 7 M u x k A A A A A D o A A A A A C A A A g A A A A F L r s f E 4 M h W 4 v P w / Y N Y P 4 c c q P q J k U X 6 J 7 m 4 l u c V C P w w F Q A A A A B v L b 7 A d + B 1 8 E f B X Y A v q L M i y c v s l M s s k F C 0 o M W 9 m D + Q f B V a g G Z G h M r P q 6 L 9 m d 3 P c X N O G j 4 t x V l U T w d K w F 0 d + O 6 i B 8 s D c s B I P B P K w 5 r 0 T C S L t A A A A A t k T F V q x m 3 f K J g 4 I 3 J v 1 P 5 4 + F D Y r 3 w Q k r h b s a 7 B 0 A D j i M X M y f 4 s T B N V d 5 / y g A 6 k I 3 + s K + V S v T 6 W 0 w P 2 L + j 7 o L r A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2024-01-17T15:29:24Z</dcterms:modified>
</cp:coreProperties>
</file>