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7416D945-67D7-4339-B2AC-8A1787095DA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C28" i="1" s="1"/>
  <c r="F25" i="1"/>
  <c r="G25" i="1" s="1"/>
  <c r="F24" i="1"/>
  <c r="G24" i="1" s="1"/>
  <c r="D25" i="1"/>
  <c r="E25" i="1" s="1"/>
  <c r="D24" i="1"/>
  <c r="E24" i="1" s="1"/>
  <c r="F22" i="1"/>
  <c r="G22" i="1" s="1"/>
  <c r="F21" i="1"/>
  <c r="G21" i="1" s="1"/>
  <c r="D22" i="1"/>
  <c r="E22" i="1" s="1"/>
  <c r="D21" i="1"/>
  <c r="E21" i="1" s="1"/>
  <c r="F19" i="1"/>
  <c r="G19" i="1" s="1"/>
  <c r="D19" i="1"/>
  <c r="E19" i="1" s="1"/>
  <c r="C17" i="1"/>
  <c r="C27" i="1"/>
  <c r="J4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<sst xmlns="http://schemas.openxmlformats.org/spreadsheetml/2006/main" count="46" uniqueCount="26">
  <si>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</si>
  <si>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</si>
  <si>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</si>
  <si>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</si>
  <si>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</si>
  <si>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</si>
  <si>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</si>
  <si>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</si>
  <si>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</si>
  <si>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</si>
  <si>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</si>
  <si>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</si>
  <si>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</si>
  <si>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</si>
  <si>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</si>
  <si>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</si>
  <si>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</si>
  <si>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</si>
  <si>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</si>
  <si>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</si>
  <si>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</si>
  <si>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</si>
  <si>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</si>
  <si>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</si>
  <si>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</si>
  <si>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D:\DALNOBOY\exchange_rates\курсы валют\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</si>
</sst>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K6" sqref="K6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40.82</v>
      </c>
      <c r="C2" s="19">
        <v>37.450000000000003</v>
      </c>
      <c r="D2" s="19">
        <v>40.85</v>
      </c>
      <c r="E2" s="19">
        <v>37.525199999999998</v>
      </c>
      <c r="F2" s="19">
        <v>40.883699999999997</v>
      </c>
      <c r="G2" s="19">
        <v>37.6</v>
      </c>
      <c r="H2" s="19">
        <v>40.92</v>
      </c>
      <c r="J2" s="20">
        <f ca="1">TODAY()</f>
        <v>45316</v>
      </c>
    </row>
    <row r="3" spans="1:10" x14ac:dyDescent="0.25">
      <c r="A3" t="s">
        <v>3</v>
      </c>
      <c r="B3" s="19">
        <v>41.72</v>
      </c>
      <c r="C3" s="19">
        <v>37.49</v>
      </c>
      <c r="D3" s="19">
        <v>40.869999999999997</v>
      </c>
      <c r="E3" s="19"/>
      <c r="F3" s="19"/>
      <c r="G3" s="19">
        <v>38.200000000000003</v>
      </c>
      <c r="H3" s="19">
        <v>41.7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4.5703125" bestFit="1" customWidth="1"/>
    <col min="6" max="6" width="42.570312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45316</v>
      </c>
      <c r="B2" s="28" t="s">
        <v>24</v>
      </c>
      <c r="C2" s="29">
        <v>45316.387903460651</v>
      </c>
      <c r="D2" s="29">
        <v>45316.387903460651</v>
      </c>
      <c r="E2" s="29">
        <v>45316.387903460651</v>
      </c>
      <c r="F2" s="28" t="s">
        <v>25</v>
      </c>
    </row>
    <row r="3" spans="1:6" x14ac:dyDescent="0.25">
      <c r="A3" s="20">
        <v>45316</v>
      </c>
      <c r="B3" s="28" t="s">
        <v>24</v>
      </c>
      <c r="C3" s="29">
        <v>45316.387904409719</v>
      </c>
      <c r="D3" s="29">
        <v>45316.387903958333</v>
      </c>
      <c r="E3" s="29">
        <v>45316.387903483796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J18" sqref="J18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45316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45316.388109027779</v>
      </c>
    </row>
    <row r="4" spans="3:13" x14ac:dyDescent="0.25">
      <c r="C4" s="1"/>
      <c r="D4" s="2" t="s">
        <v>2</v>
      </c>
      <c r="E4" s="3">
        <v>45316</v>
      </c>
      <c r="F4" s="5"/>
      <c r="G4" s="1"/>
      <c r="J4">
        <f>курсы!B3</f>
        <v>41.72</v>
      </c>
    </row>
    <row r="5" spans="3:13" x14ac:dyDescent="0.25">
      <c r="C5" s="2" t="s">
        <v>3</v>
      </c>
      <c r="D5" s="6">
        <v>37.4544</v>
      </c>
      <c r="E5" s="4">
        <v>2.2999999999981924E-3</v>
      </c>
      <c r="F5" s="6">
        <v>40.6905</v>
      </c>
      <c r="G5" s="10">
        <v>-0.10229999999999961</v>
      </c>
    </row>
    <row r="6" spans="3:13" x14ac:dyDescent="0.25">
      <c r="C6" s="2"/>
      <c r="D6" s="21" t="s">
        <v>4</v>
      </c>
      <c r="E6" s="21"/>
      <c r="F6" s="12">
        <v>45316</v>
      </c>
      <c r="G6" s="1"/>
    </row>
    <row r="7" spans="3:13" x14ac:dyDescent="0.25">
      <c r="C7" s="2" t="s">
        <v>5</v>
      </c>
      <c r="D7" s="8">
        <v>37.450000000000003</v>
      </c>
      <c r="E7" s="11">
        <v>3.0000000000001137E-2</v>
      </c>
      <c r="F7" s="17">
        <v>40.64</v>
      </c>
      <c r="G7" s="10">
        <v>-0.10999999999999943</v>
      </c>
    </row>
    <row r="8" spans="3:13" x14ac:dyDescent="0.25">
      <c r="C8" s="2" t="s">
        <v>3</v>
      </c>
      <c r="D8" s="8">
        <v>37.47</v>
      </c>
      <c r="E8" s="11">
        <v>9.9999999999980105E-3</v>
      </c>
      <c r="F8" s="17">
        <v>40.659999999999997</v>
      </c>
      <c r="G8" s="10">
        <v>-0.12000000000000455</v>
      </c>
      <c r="H8" s="7">
        <f>F8/D8</f>
        <v>1.0851347744862556</v>
      </c>
    </row>
    <row r="9" spans="3:13" x14ac:dyDescent="0.25">
      <c r="C9" s="2"/>
      <c r="D9" s="21" t="s">
        <v>6</v>
      </c>
      <c r="E9" s="21"/>
      <c r="F9" s="12">
        <v>45316</v>
      </c>
      <c r="G9" s="1"/>
    </row>
    <row r="10" spans="3:13" x14ac:dyDescent="0.25">
      <c r="C10" s="2" t="s">
        <v>5</v>
      </c>
      <c r="D10" s="8">
        <v>37.549999999999997</v>
      </c>
      <c r="E10" s="11">
        <v>-0.15000000000000568</v>
      </c>
      <c r="F10" s="22">
        <v>40.92</v>
      </c>
      <c r="G10" s="10">
        <v>-7.9999999999998295E-2</v>
      </c>
    </row>
    <row r="11" spans="3:13" x14ac:dyDescent="0.25">
      <c r="C11" s="2" t="s">
        <v>3</v>
      </c>
      <c r="D11" s="8">
        <v>38.15</v>
      </c>
      <c r="E11" s="11">
        <v>-0.10000000000000142</v>
      </c>
      <c r="F11" s="22">
        <v>41.75</v>
      </c>
      <c r="G11" s="10">
        <v>0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45314</v>
      </c>
      <c r="D13" s="8">
        <v>38</v>
      </c>
      <c r="E13" s="11">
        <v>0</v>
      </c>
      <c r="F13" s="26">
        <v>41.367859049652964</v>
      </c>
      <c r="G13" s="10">
        <v>0</v>
      </c>
    </row>
    <row r="14" spans="3:13" x14ac:dyDescent="0.25">
      <c r="C14" s="3">
        <v>45315</v>
      </c>
      <c r="D14" s="9">
        <v>38.050000000000004</v>
      </c>
      <c r="E14" s="11">
        <v>5.0000000000004263E-2</v>
      </c>
      <c r="F14" s="30">
        <v>41.289378169202031</v>
      </c>
      <c r="G14" s="11">
        <v>-7.8480880450932489E-2</v>
      </c>
    </row>
    <row r="17" spans="3:8" ht="23.25" x14ac:dyDescent="0.25">
      <c r="C17" s="12">
        <f ca="1">TODAY()</f>
        <v>45316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45316</v>
      </c>
      <c r="F18" s="5"/>
      <c r="G18" s="1"/>
    </row>
    <row r="19" spans="3:8" x14ac:dyDescent="0.25">
      <c r="C19" s="2" t="s">
        <v>3</v>
      </c>
      <c r="D19" s="8">
        <f>курсы!E2</f>
        <v>37.525199999999998</v>
      </c>
      <c r="E19" s="24">
        <f>D19-D5</f>
        <v>7.079999999999842E-2</v>
      </c>
      <c r="F19" s="8">
        <f>курсы!F2</f>
        <v>40.883699999999997</v>
      </c>
      <c r="G19" s="16">
        <f>F19-F5</f>
        <v>0.19319999999999737</v>
      </c>
    </row>
    <row r="20" spans="3:8" x14ac:dyDescent="0.25">
      <c r="C20" s="2"/>
      <c r="D20" s="21" t="s">
        <v>4</v>
      </c>
      <c r="E20" s="25"/>
      <c r="F20" s="12">
        <f ca="1">курсы!J2</f>
        <v>45316</v>
      </c>
      <c r="G20" s="9"/>
    </row>
    <row r="21" spans="3:8" x14ac:dyDescent="0.25">
      <c r="C21" s="2" t="s">
        <v>5</v>
      </c>
      <c r="D21" s="8">
        <f>курсы!C2</f>
        <v>37.450000000000003</v>
      </c>
      <c r="E21" s="16">
        <f>D21-D7</f>
        <v>0</v>
      </c>
      <c r="F21" s="17">
        <f>курсы!D2</f>
        <v>40.85</v>
      </c>
      <c r="G21" s="16">
        <f>F21-F7</f>
        <v>0.21000000000000085</v>
      </c>
    </row>
    <row r="22" spans="3:8" x14ac:dyDescent="0.25">
      <c r="C22" s="2" t="s">
        <v>3</v>
      </c>
      <c r="D22" s="17">
        <f>курсы!C3</f>
        <v>37.49</v>
      </c>
      <c r="E22" s="16">
        <f>D22-D8</f>
        <v>2.0000000000003126E-2</v>
      </c>
      <c r="F22" s="17">
        <f>курсы!D3</f>
        <v>40.869999999999997</v>
      </c>
      <c r="G22" s="16">
        <f>F22-F8</f>
        <v>0.21000000000000085</v>
      </c>
      <c r="H22">
        <f>F22/D22</f>
        <v>1.0901573753000799</v>
      </c>
    </row>
    <row r="23" spans="3:8" x14ac:dyDescent="0.25">
      <c r="C23" s="2"/>
      <c r="D23" s="21" t="s">
        <v>6</v>
      </c>
      <c r="E23" s="25"/>
      <c r="F23" s="12">
        <f ca="1">курсы!J2</f>
        <v>45316</v>
      </c>
      <c r="G23" s="9"/>
    </row>
    <row r="24" spans="3:8" x14ac:dyDescent="0.25">
      <c r="C24" s="2" t="s">
        <v>5</v>
      </c>
      <c r="D24" s="8">
        <f>курсы!G2</f>
        <v>37.6</v>
      </c>
      <c r="E24" s="16">
        <f>D24-D10</f>
        <v>5.0000000000004263E-2</v>
      </c>
      <c r="F24" s="22">
        <f>курсы!H2</f>
        <v>40.92</v>
      </c>
      <c r="G24" s="16">
        <f>F24-F10</f>
        <v>0</v>
      </c>
    </row>
    <row r="25" spans="3:8" x14ac:dyDescent="0.25">
      <c r="C25" s="2" t="s">
        <v>3</v>
      </c>
      <c r="D25" s="8">
        <f>курсы!G3</f>
        <v>38.200000000000003</v>
      </c>
      <c r="E25" s="16">
        <f>D25-D11</f>
        <v>5.0000000000004263E-2</v>
      </c>
      <c r="F25" s="22">
        <f>курсы!H3</f>
        <v>41.7</v>
      </c>
      <c r="G25" s="16">
        <f>F25-F11</f>
        <v>-4.9999999999997158E-2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45315</v>
      </c>
      <c r="D27" s="9">
        <f>D14</f>
        <v>38.050000000000004</v>
      </c>
      <c r="E27" s="16">
        <v>0</v>
      </c>
      <c r="F27" s="30">
        <f>F14</f>
        <v>41.289378169202031</v>
      </c>
      <c r="G27" s="16">
        <v>0</v>
      </c>
    </row>
    <row r="28" spans="3:8" x14ac:dyDescent="0.25">
      <c r="C28" s="12">
        <f ca="1">IF(HOUR(M3) &gt; 16,TODAY()+1,TODAY())</f>
        <v>45316</v>
      </c>
      <c r="D28" s="31">
        <f>MROUND(D22+D22*0.015,0.05)</f>
        <v>38.050000000000004</v>
      </c>
      <c r="E28" s="16">
        <f>D28-D27</f>
        <v>0</v>
      </c>
      <c r="F28" s="32">
        <f>D28*H22</f>
        <v>41.480488130168048</v>
      </c>
      <c r="G28" s="16">
        <f>F28-F27</f>
        <v>0.19110996096601696</v>
      </c>
      <c r="H28">
        <f>F28/D28</f>
        <v>1.0901573753000799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W k o 5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F p K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j l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W k o 5 W A D v q z u l A A A A 9 Q A A A B I A A A A A A A A A A A A A A A A A A A A A A E N v b m Z p Z y 9 Q Y W N r Y W d l L n h t b F B L A Q I t A B Q A A g A I A F p K O V g P y u m r p A A A A O k A A A A T A A A A A A A A A A A A A A A A A P E A A A B b Q 2 9 u d G V u d F 9 U e X B l c 1 0 u e G 1 s U E s B A i 0 A F A A C A A g A W k o 5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E t M j V U M D c 6 M T g 6 N T M u M D Y w O T k 1 M V o i I C 8 + P E V u d H J 5 I F R 5 c G U 9 I l F 1 Z X J 5 S U Q i I F Z h b H V l P S J z O D k 0 O D k 5 M D E t N m J m O C 0 0 Z D Y 5 L W I 4 M z E t N z g 2 N z Z h Y z Y 4 M T B l I i A v P j x F b n R y e S B U e X B l P S J G a W x s R X J y b 3 J D b 3 V u d C I g V m F s d W U 9 I m w w I i A v P j x F b n R y e S B U e X B l P S J G a W x s Q 2 9 s d W 1 u V H l w Z X M i I F Z h b H V l P S J z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M S 0 y N V Q w N z o x O D o 1 M y 4 x M T E w M D Q 5 W i I g L z 4 8 R W 5 0 c n k g V H l w Z T 0 i U X V l c n l J R C I g V m F s d W U 9 I n M 2 N D Z j N z U 5 M S 0 1 M 2 Y 5 L T R j Y T I t O D g w M S 0 4 Z D Q 3 N j I y Z j R j M W M i I C 8 + P E V u d H J 5 I F R 5 c G U 9 I k Z p b G x F c n J v c k N v d W 5 0 I i B W Y W x 1 Z T 0 i b D E i I C 8 + P E V u d H J 5 I F R 5 c G U 9 I k Z p b G x D b 2 x 1 b W 5 U e X B l c y I g V m F s d W U 9 I n N F Q W t H Q n d j S E J n P T 0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l P 5 d k 1 a j R 4 n A W t p 9 K 6 B 7 g T q W N b m B I l k F F e S T S 5 U M u a Q A A A A A D o A A A A A C A A A g A A A A w s F w S j d G j e t 8 6 O w Y X T o X L e b o z r i P X I a r Y F 4 R a 2 b i N X x Q A A A A O J C 0 + I 9 3 m / E j X S + Q i H z G e C w I t f I d N U R R C M p o I v m g e / v U T k 3 + q N Z b T x I l V d l r j J Y 4 8 / 5 9 s Z o e W y J 4 + P 1 B 4 8 o 0 E k A 0 q / i 5 F P C m 6 M L t n K K S f z J A A A A A c Q S c 8 s i V u + K 8 7 B w B C D U u E R + 8 x 9 x x l S h 8 j L 5 A t a g 7 / N Q k F 3 K v x n V 3 V 3 t F T T T e N H 0 M z B S l S u 8 6 d l F P 2 4 I q 1 S s Q P Q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2024-01-25T07:18:59Z</dcterms:modified>
</cp:coreProperties>
</file>