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3D09857-AE96-48AE-B0E0-A00E232D1CB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exchange_rates!$A$1:$F$3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<sst xmlns="http://schemas.openxmlformats.org/spreadsheetml/2006/main" count="46" uniqueCount="26">
  <si>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</si>
  <si>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</si>
  <si>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</si>
  <si>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</si>
  <si>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</si>
  <si>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</si>
  <si>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</si>
  <si>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</si>
  <si>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</si>
  <si>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</si>
  <si>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</si>
  <si>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</si>
  <si>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</si>
  <si>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</si>
  <si>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</si>
  <si>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</si>
  <si>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</si>
  <si>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</si>
  <si>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</si>
  <si>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</si>
  <si>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</si>
  <si>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</si>
  <si>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</si>
  <si>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</si>
  <si>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</si>
  <si>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D:\DALNOBOY\exchange_rates\курсы валют\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</si>
</sst>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  <xf numFmtId="165" fontId="0" fillId="0" borderId="2" xfId="0" applyNumberFormat="1" applyBorder="1"/>
    <xf numFmtId="165" fontId="0" fillId="2" borderId="1" xfId="0" applyNumberFormat="1" applyFill="1" applyBorder="1"/>
    <xf numFmtId="165" fontId="0" fillId="3" borderId="2" xfId="0" applyNumberFormat="1" applyFill="1" applyBorder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3" tableType="queryTable" totalsRowShown="0">
  <autoFilter ref="A1:F3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K6" sqref="K6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40.9</v>
      </c>
      <c r="C2" s="19">
        <v>37.61</v>
      </c>
      <c r="D2" s="19">
        <v>40.85</v>
      </c>
      <c r="E2" s="19">
        <v>37.582500000000003</v>
      </c>
      <c r="F2" s="19">
        <v>40.9161</v>
      </c>
      <c r="G2" s="19">
        <v>37.6</v>
      </c>
      <c r="H2" s="19">
        <v>40.950000000000003</v>
      </c>
      <c r="J2" s="20">
        <f ca="1">TODAY()</f>
        <v>45316</v>
      </c>
    </row>
    <row r="3" spans="1:10" x14ac:dyDescent="0.25">
      <c r="A3" t="s">
        <v>3</v>
      </c>
      <c r="B3" s="19">
        <v>41.8</v>
      </c>
      <c r="C3" s="19">
        <v>37.630000000000003</v>
      </c>
      <c r="D3" s="19">
        <v>40.86</v>
      </c>
      <c r="E3" s="19"/>
      <c r="F3" s="19"/>
      <c r="G3" s="19">
        <v>38.200000000000003</v>
      </c>
      <c r="H3" s="19">
        <v>41.8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3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42.5703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45317</v>
      </c>
      <c r="B2" s="28" t="s">
        <v>24</v>
      </c>
      <c r="C2" s="29">
        <v>45316.745111469907</v>
      </c>
      <c r="D2" s="29">
        <v>45316.745111469907</v>
      </c>
      <c r="E2" s="29">
        <v>45316.745111469907</v>
      </c>
      <c r="F2" s="28" t="s">
        <v>25</v>
      </c>
    </row>
    <row r="3" spans="1:6" x14ac:dyDescent="0.25">
      <c r="A3" s="20">
        <v>45317</v>
      </c>
      <c r="B3" s="28" t="s">
        <v>24</v>
      </c>
      <c r="C3" s="29">
        <v>45316.745111932869</v>
      </c>
      <c r="D3" s="29">
        <v>45316.74511171296</v>
      </c>
      <c r="E3" s="29">
        <v>45316.745111493059</v>
      </c>
      <c r="F3" s="28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J21" sqref="J21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45316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7">
        <f ca="1">NOW()</f>
        <v>45316.745304861113</v>
      </c>
    </row>
    <row r="4" spans="3:13" x14ac:dyDescent="0.25">
      <c r="C4" s="1"/>
      <c r="D4" s="2" t="s">
        <v>2</v>
      </c>
      <c r="E4" s="3">
        <v>45316</v>
      </c>
      <c r="F4" s="5"/>
      <c r="G4" s="1"/>
      <c r="J4">
        <f>курсы!B3</f>
        <v>41.8</v>
      </c>
    </row>
    <row r="5" spans="3:13" x14ac:dyDescent="0.25">
      <c r="C5" s="2" t="s">
        <v>3</v>
      </c>
      <c r="D5" s="6">
        <v>37.525199999999998</v>
      </c>
      <c r="E5" s="4">
        <v>7.079999999999842E-2</v>
      </c>
      <c r="F5" s="6">
        <v>40.883699999999997</v>
      </c>
      <c r="G5" s="10">
        <v>0.19319999999999737</v>
      </c>
    </row>
    <row r="6" spans="3:13" x14ac:dyDescent="0.25">
      <c r="C6" s="2"/>
      <c r="D6" s="21" t="s">
        <v>4</v>
      </c>
      <c r="E6" s="21"/>
      <c r="F6" s="12">
        <v>45316</v>
      </c>
      <c r="G6" s="1"/>
    </row>
    <row r="7" spans="3:13" x14ac:dyDescent="0.25">
      <c r="C7" s="2" t="s">
        <v>5</v>
      </c>
      <c r="D7" s="8">
        <v>37.450000000000003</v>
      </c>
      <c r="E7" s="11">
        <v>0</v>
      </c>
      <c r="F7" s="17">
        <v>40.85</v>
      </c>
      <c r="G7" s="10">
        <v>0.21000000000000085</v>
      </c>
    </row>
    <row r="8" spans="3:13" x14ac:dyDescent="0.25">
      <c r="C8" s="2" t="s">
        <v>3</v>
      </c>
      <c r="D8" s="8">
        <v>37.49</v>
      </c>
      <c r="E8" s="11">
        <v>2.0000000000003126E-2</v>
      </c>
      <c r="F8" s="17">
        <v>40.869999999999997</v>
      </c>
      <c r="G8" s="10">
        <v>0.21000000000000085</v>
      </c>
      <c r="H8" s="7">
        <f>F8/D8</f>
        <v>1.0901573753000799</v>
      </c>
    </row>
    <row r="9" spans="3:13" x14ac:dyDescent="0.25">
      <c r="C9" s="2"/>
      <c r="D9" s="21" t="s">
        <v>6</v>
      </c>
      <c r="E9" s="21"/>
      <c r="F9" s="12">
        <v>45316</v>
      </c>
      <c r="G9" s="1"/>
    </row>
    <row r="10" spans="3:13" x14ac:dyDescent="0.25">
      <c r="C10" s="2" t="s">
        <v>5</v>
      </c>
      <c r="D10" s="8">
        <v>37.6</v>
      </c>
      <c r="E10" s="11">
        <v>5.0000000000004263E-2</v>
      </c>
      <c r="F10" s="22">
        <v>40.92</v>
      </c>
      <c r="G10" s="10">
        <v>0</v>
      </c>
    </row>
    <row r="11" spans="3:13" x14ac:dyDescent="0.25">
      <c r="C11" s="2" t="s">
        <v>3</v>
      </c>
      <c r="D11" s="8">
        <v>38.200000000000003</v>
      </c>
      <c r="E11" s="11">
        <v>5.0000000000004263E-2</v>
      </c>
      <c r="F11" s="22">
        <v>41.7</v>
      </c>
      <c r="G11" s="10">
        <v>-4.9999999999997158E-2</v>
      </c>
    </row>
    <row r="12" spans="3:13" x14ac:dyDescent="0.25">
      <c r="C12" s="2"/>
      <c r="D12" s="21" t="s">
        <v>7</v>
      </c>
      <c r="E12" s="21"/>
      <c r="F12" s="23"/>
      <c r="G12" s="1"/>
    </row>
    <row r="13" spans="3:13" x14ac:dyDescent="0.25">
      <c r="C13" s="12">
        <v>45315</v>
      </c>
      <c r="D13" s="8">
        <v>38.050000000000004</v>
      </c>
      <c r="E13" s="11">
        <v>0</v>
      </c>
      <c r="F13" s="26">
        <v>41.289378169202031</v>
      </c>
      <c r="G13" s="10">
        <v>0</v>
      </c>
    </row>
    <row r="14" spans="3:13" x14ac:dyDescent="0.25">
      <c r="C14" s="3">
        <v>45316</v>
      </c>
      <c r="D14" s="9">
        <v>38.050000000000004</v>
      </c>
      <c r="E14" s="11">
        <v>0</v>
      </c>
      <c r="F14" s="30">
        <v>41.480488130168048</v>
      </c>
      <c r="G14" s="11">
        <v>0.19110996096601696</v>
      </c>
    </row>
    <row r="17" spans="3:8" ht="23.25" x14ac:dyDescent="0.25">
      <c r="C17" s="12">
        <f ca="1">TODAY()</f>
        <v>45316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45316</v>
      </c>
      <c r="F18" s="5"/>
      <c r="G18" s="1"/>
    </row>
    <row r="19" spans="3:8" x14ac:dyDescent="0.25">
      <c r="C19" s="2" t="s">
        <v>3</v>
      </c>
      <c r="D19" s="8">
        <f>курсы!E2</f>
        <v>37.582500000000003</v>
      </c>
      <c r="E19" s="24">
        <f>D19-D5</f>
        <v>5.7300000000005014E-2</v>
      </c>
      <c r="F19" s="8">
        <f>курсы!F2</f>
        <v>40.9161</v>
      </c>
      <c r="G19" s="16">
        <f>F19-F5</f>
        <v>3.2400000000002649E-2</v>
      </c>
    </row>
    <row r="20" spans="3:8" x14ac:dyDescent="0.25">
      <c r="C20" s="2"/>
      <c r="D20" s="21" t="s">
        <v>4</v>
      </c>
      <c r="E20" s="25"/>
      <c r="F20" s="12">
        <f ca="1">курсы!J2</f>
        <v>45316</v>
      </c>
      <c r="G20" s="9"/>
    </row>
    <row r="21" spans="3:8" x14ac:dyDescent="0.25">
      <c r="C21" s="2" t="s">
        <v>5</v>
      </c>
      <c r="D21" s="8">
        <f>курсы!C2</f>
        <v>37.61</v>
      </c>
      <c r="E21" s="16">
        <f>D21-D7</f>
        <v>0.15999999999999659</v>
      </c>
      <c r="F21" s="17">
        <f>курсы!D2</f>
        <v>40.85</v>
      </c>
      <c r="G21" s="16">
        <f>F21-F7</f>
        <v>0</v>
      </c>
    </row>
    <row r="22" spans="3:8" x14ac:dyDescent="0.25">
      <c r="C22" s="2" t="s">
        <v>3</v>
      </c>
      <c r="D22" s="17">
        <f>курсы!C3</f>
        <v>37.630000000000003</v>
      </c>
      <c r="E22" s="16">
        <f>D22-D8</f>
        <v>0.14000000000000057</v>
      </c>
      <c r="F22" s="17">
        <f>курсы!D3</f>
        <v>40.86</v>
      </c>
      <c r="G22" s="16">
        <f>F22-F8</f>
        <v>-9.9999999999980105E-3</v>
      </c>
      <c r="H22">
        <f>F22/D22</f>
        <v>1.085835769332979</v>
      </c>
    </row>
    <row r="23" spans="3:8" x14ac:dyDescent="0.25">
      <c r="C23" s="2"/>
      <c r="D23" s="21" t="s">
        <v>6</v>
      </c>
      <c r="E23" s="25"/>
      <c r="F23" s="12">
        <f ca="1">курсы!J2</f>
        <v>45316</v>
      </c>
      <c r="G23" s="9"/>
    </row>
    <row r="24" spans="3:8" x14ac:dyDescent="0.25">
      <c r="C24" s="2" t="s">
        <v>5</v>
      </c>
      <c r="D24" s="8">
        <f>курсы!G2</f>
        <v>37.6</v>
      </c>
      <c r="E24" s="16">
        <f>D24-D10</f>
        <v>0</v>
      </c>
      <c r="F24" s="22">
        <f>курсы!H2</f>
        <v>40.950000000000003</v>
      </c>
      <c r="G24" s="16">
        <f>F24-F10</f>
        <v>3.0000000000001137E-2</v>
      </c>
    </row>
    <row r="25" spans="3:8" x14ac:dyDescent="0.25">
      <c r="C25" s="2" t="s">
        <v>3</v>
      </c>
      <c r="D25" s="8">
        <f>курсы!G3</f>
        <v>38.200000000000003</v>
      </c>
      <c r="E25" s="16">
        <f>D25-D11</f>
        <v>0</v>
      </c>
      <c r="F25" s="22">
        <f>курсы!H3</f>
        <v>41.8</v>
      </c>
      <c r="G25" s="16">
        <f>F25-F11</f>
        <v>9.9999999999994316E-2</v>
      </c>
    </row>
    <row r="26" spans="3:8" x14ac:dyDescent="0.25">
      <c r="C26" s="2"/>
      <c r="D26" s="21" t="s">
        <v>7</v>
      </c>
      <c r="E26" s="25"/>
      <c r="F26" s="23"/>
      <c r="G26" s="9"/>
    </row>
    <row r="27" spans="3:8" x14ac:dyDescent="0.25">
      <c r="C27" s="12">
        <f>C14</f>
        <v>45316</v>
      </c>
      <c r="D27" s="9">
        <f>D14</f>
        <v>38.050000000000004</v>
      </c>
      <c r="E27" s="16">
        <v>0</v>
      </c>
      <c r="F27" s="30">
        <f>F14</f>
        <v>41.480488130168048</v>
      </c>
      <c r="G27" s="16">
        <v>0</v>
      </c>
    </row>
    <row r="28" spans="3:8" x14ac:dyDescent="0.25">
      <c r="C28" s="12">
        <f ca="1">IF(HOUR(M3) &gt; 16,TODAY()+1,TODAY())</f>
        <v>45317</v>
      </c>
      <c r="D28" s="31">
        <f>MROUND(D22+D22*0.015,0.05)</f>
        <v>38.200000000000003</v>
      </c>
      <c r="E28" s="16">
        <f>D28-D27</f>
        <v>0.14999999999999858</v>
      </c>
      <c r="F28" s="32">
        <f>D28*H22</f>
        <v>41.478926388519803</v>
      </c>
      <c r="G28" s="16">
        <f>F28-F27</f>
        <v>-1.5617416482456292E-3</v>
      </c>
      <c r="H28">
        <f>F28/D28</f>
        <v>1.085835769332979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p 4 4 5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K e O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j j l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p 4 4 5 W A D v q z u l A A A A 9 Q A A A B I A A A A A A A A A A A A A A A A A A A A A A E N v b m Z p Z y 9 Q Y W N r Y W d l L n h t b F B L A Q I t A B Q A A g A I A K e O O V g P y u m r p A A A A O k A A A A T A A A A A A A A A A A A A A A A A P E A A A B b Q 2 9 u d G V u d F 9 U e X B l c 1 0 u e G 1 s U E s B A i 0 A F A A C A A g A p 4 4 5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U X V l c n l J R C I g V m F s d W U 9 I n M 4 O T Q 4 O T k w M S 0 2 Y m Y 4 L T R k N j k t Y j g z M S 0 3 O D Y 3 N m F j N j g x M G U i I C 8 + P E V u d H J 5 I F R 5 c G U 9 I k Z p b G x M Y X N 0 V X B k Y X R l Z C I g V m F s d W U 9 I m Q y M D I 0 L T A x L T I 1 V D E 1 O j U z O j E 1 L j A x O D E 2 M z B a I i A v P j x F b n R y e S B U e X B l P S J G a W x s R X J y b 3 J D b 3 V u d C I g V m F s d W U 9 I m w w I i A v P j x F b n R y e S B U e X B l P S J G a W x s Q 2 9 s d W 1 u V H l w Z X M i I F Z h b H V l P S J z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0 J z R g 9 C 6 0 L D R h 9 C 1 0 L L Q v i B F V V I m c X V v d D s s J n F 1 b 3 Q 7 0 J z Q t d C 2 0 L H Q s N C 9 0 L o g V V N E J n F 1 b 3 Q 7 L C Z x d W 9 0 O 9 C c 0 L X Q t t C x 0 L D Q v d C 6 I E V V U i Z x d W 9 0 O y w m c X V v d D v Q n d C R 0 K M g V V N E J n F 1 b 3 Q 7 L C Z x d W 9 0 O 9 C d 0 J H Q o y B F V V I m c X V v d D s s J n F 1 b 3 Q 7 0 J H Q s N C 9 0 L r Q u C B V U 0 Q m c X V v d D s s J n F 1 b 3 Q 7 0 J H Q s N C 9 0 L r Q u C B F V V I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D 0 Y D R g d G L L 0 N o Y W 5 n Z W Q g V H l w Z S 5 7 0 J z R g 9 C 6 0 L D R h 9 C 1 0 L L Q v i B F V V I s M H 0 m c X V v d D s s J n F 1 b 3 Q 7 U 2 V j d G l v b j E v 0 L r R g 9 G A 0 Y H R i y 9 D a G F u Z 2 V k I F R 5 c G U u e 9 C c 0 L X Q t t C x 0 L D Q v d C 6 I F V T R C w x f S Z x d W 9 0 O y w m c X V v d D t T Z W N 0 a W 9 u M S / Q u t G D 0 Y D R g d G L L 0 N o Y W 5 n Z W Q g V H l w Z S 5 7 0 J z Q t d C 2 0 L H Q s N C 9 0 L o g R V V S L D J 9 J n F 1 b 3 Q 7 L C Z x d W 9 0 O 1 N l Y 3 R p b 2 4 x L 9 C 6 0 Y P R g N G B 0 Y s v Q 2 h h b m d l Z C B U e X B l L n v Q n d C R 0 K M g V V N E L D N 9 J n F 1 b 3 Q 7 L C Z x d W 9 0 O 1 N l Y 3 R p b 2 4 x L 9 C 6 0 Y P R g N G B 0 Y s v Q 2 h h b m d l Z C B U e X B l L n v Q n d C R 0 K M g R V V S L D R 9 J n F 1 b 3 Q 7 L C Z x d W 9 0 O 1 N l Y 3 R p b 2 4 x L 9 C 6 0 Y P R g N G B 0 Y s v Q 2 h h b m d l Z C B U e X B l L n v Q k d C w 0 L 3 Q u t C 4 I F V T R C w 1 f S Z x d W 9 0 O y w m c X V v d D t T Z W N 0 a W 9 u M S / Q u t G D 0 Y D R g d G L L 0 N o Y W 5 n Z W Q g V H l w Z S 5 7 0 J H Q s N C 9 0 L r Q u C B F V V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R d W V y e U l E I i B W Y W x 1 Z T 0 i c z Y 0 N m M 3 N T k x L T U z Z j k t N G N h M i 0 4 O D A x L T h k N D c 2 M j J m N G M x Y y I g L z 4 8 R W 5 0 c n k g V H l w Z T 0 i R m l s b E x h c 3 R V c G R h d G V k I i B W Y W x 1 Z T 0 i Z D I w M j Q t M D E t M j V U M T U 6 N T M 6 M T U u M D Y 2 N j c 0 M 1 o i I C 8 + P E V u d H J 5 I F R 5 c G U 9 I k Z p b G x F c n J v c k N v d W 5 0 I i B W Y W x 1 Z T 0 i b D E i I C 8 + P E V u d H J 5 I F R 5 c G U 9 I k Z p b G x D b 2 x 1 b W 5 U e X B l c y I g V m F s d W U 9 I n N F Q W t H Q n d j S E J n P T 0 i I C 8 + P E V u d H J 5 I F R 5 c G U 9 I k Z p b G x F c n J v c k N v Z G U i I F Z h b H V l P S J z V W 5 r b m 9 3 b i I g L z 4 8 R W 5 0 c n k g V H l w Z T 0 i R m l s b E N v b H V t b k 5 h b W V z I i B W Y W x 1 Z T 0 i c 1 s m c X V v d D t D b 2 5 0 Z W 5 0 J n F 1 b 3 Q 7 L C Z x d W 9 0 O 0 5 h b W U u M i 4 x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L R h 9 C 1 0 Y D Q s C 9 T b 3 V y Y 2 U u e 0 N v b n R l b n Q s M H 0 m c X V v d D s s J n F 1 b 3 Q 7 U 2 V j d G l v b j E v 0 L L R h 9 C 1 0 Y D Q s C 9 D a G F u Z 2 V k I F R 5 c G U y L n t O Y W 1 l L j I u M S w x f S Z x d W 9 0 O y w m c X V v d D t T Z W N 0 a W 9 u M S / Q s t G H 0 L X R g N C w L 1 N v d X J j Z S 5 7 R X h 0 Z W 5 z a W 9 u L D J 9 J n F 1 b 3 Q 7 L C Z x d W 9 0 O 1 N l Y 3 R p b 2 4 x L 9 C y 0 Y f Q t d G A 0 L A v U 2 9 1 c m N l L n t E Y X R l I G F j Y 2 V z c 2 V k L D N 9 J n F 1 b 3 Q 7 L C Z x d W 9 0 O 1 N l Y 3 R p b 2 4 x L 9 C y 0 Y f Q t d G A 0 L A v U 2 9 1 c m N l L n t E Y X R l I G 1 v Z G l m a W V k L D R 9 J n F 1 b 3 Q 7 L C Z x d W 9 0 O 1 N l Y 3 R p b 2 4 x L 9 C y 0 Y f Q t d G A 0 L A v U 2 9 1 c m N l L n t E Y X R l I G N y Z W F 0 Z W Q s N X 0 m c X V v d D s s J n F 1 b 3 Q 7 U 2 V j d G l v b j E v 0 L L R h 9 C 1 0 Y D Q s C 9 T b 3 V y Y 2 U u e 0 Z v b G R l c i B Q Y X R o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/ / + A R f 7 M M p q r A p G h v B N v J D + c i R t L / Y O 7 B 3 / T t B z l t Y c A A A A A D o A A A A A C A A A g A A A A U f o j 1 9 e V m d n N H D M S L P z Q I H L q I f x a I b n E g e h 9 S + p d g a 5 Q A A A A A X i H P N C O Y J N 4 g m Y V G Y Q 7 j 6 C F a 6 T V j e e z g N O v S c L E e q s e J z O 1 D g H U G U L w 7 l S H 5 Q 5 v G 0 F E 7 3 s a 3 W S i J 4 o 9 u y z Q p I H W z H + b a u A S i q X s 6 F m 2 l b x A A A A A 0 J v v D H q R E M E e S c o m 4 Z Z b v n G D E Z 9 R D b n w e E q K L P g e z u d B m G + 1 y x D Q 7 H f R 2 3 v n a z C d D f y / 7 Z 0 t W R G O h 9 3 F A g a X q A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2024-01-25T15:53:18Z</dcterms:modified>
</cp:coreProperties>
</file>