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5945FE3-C564-48D3-B156-1EEE56E0FB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D28" i="1"/>
  <c r="E18" i="1"/>
  <c r="F20" i="1"/>
  <c r="F23" i="1"/>
  <c r="H8" i="1"/>
  <c r="F28" i="1" l="1"/>
  <c r="H28" i="1" s="1"/>
  <c r="E28" i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sharedStrings.xml><?xml version="1.0" encoding="utf-8"?>
<sst xmlns="http://schemas.openxmlformats.org/spreadsheetml/2006/main" count="46" uniqueCount="26">
  <si>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</si>
  <si>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</si>
  <si>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</si>
  <si>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</si>
  <si>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</si>
  <si>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</si>
  <si>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</si>
  <si>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</si>
  <si>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</si>
  <si>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</si>
  <si>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</si>
  <si>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</si>
  <si>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</si>
  <si>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</si>
  <si>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</si>
  <si>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</si>
  <si>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</si>
  <si>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</si>
  <si>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</si>
  <si>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</si>
  <si>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</si>
  <si>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</si>
  <si>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</si>
  <si>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</si>
  <si>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</si>
  <si>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валют\Январь\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</si>
</sst>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0.0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</cellXfs>
  <cellStyles count="2">
    <cellStyle name="Comma" xfId="1" builtinId="3"/>
    <cellStyle name="Normal" xfId="0" builtinId="0"/>
  </cellStyles>
  <dxfs count="15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4" dataDxfId="13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3"/>
  <sheetViews>
    <sheetView workbookViewId="0">
      <selection activeCell="G17" sqref="G17"/>
    </sheetView>
  </sheetViews>
  <sheetFormatPr defaultRowHeight="15" x14ac:dyDescent="0.25"/>
  <cols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</v>
      </c>
      <c r="C2" s="19">
        <v>37.65</v>
      </c>
      <c r="D2" s="19">
        <v>40.85</v>
      </c>
      <c r="E2" s="19">
        <v>37.874600000000001</v>
      </c>
      <c r="F2" s="19">
        <v>41.084499999999998</v>
      </c>
      <c r="G2" s="19">
        <v>37.799999999999997</v>
      </c>
      <c r="H2" s="19">
        <v>41</v>
      </c>
      <c r="J2" s="20">
        <f ca="1">TODAY()</f>
        <v>45321</v>
      </c>
    </row>
    <row r="3" spans="1:10" x14ac:dyDescent="0.25">
      <c r="A3" t="s">
        <v>3</v>
      </c>
      <c r="B3" s="19">
        <v>41.85</v>
      </c>
      <c r="C3" s="19">
        <v>37.72</v>
      </c>
      <c r="D3" s="19">
        <v>40.92</v>
      </c>
      <c r="E3" s="19"/>
      <c r="F3" s="19"/>
      <c r="G3" s="19">
        <v>38.31</v>
      </c>
      <c r="H3" s="19">
        <v>41.85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0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45322</v>
      </c>
      <c r="B2" s="28" t="s">
        <v>24</v>
      </c>
      <c r="C2" s="29">
        <v>45321.727407164355</v>
      </c>
      <c r="D2" s="29">
        <v>45321.727407164355</v>
      </c>
      <c r="E2" s="29">
        <v>45321.727407164355</v>
      </c>
      <c r="F2" s="28" t="s">
        <v>25</v>
      </c>
    </row>
    <row r="3" spans="1:6" x14ac:dyDescent="0.25">
      <c r="A3" s="20">
        <v>45322</v>
      </c>
      <c r="B3" s="28" t="s">
        <v>24</v>
      </c>
      <c r="C3" s="29">
        <v>45321.727407372688</v>
      </c>
      <c r="D3" s="29">
        <v>45321.727407349535</v>
      </c>
      <c r="E3" s="29">
        <v>45321.7274071875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I27" sqref="I2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45321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45321.727691319444</v>
      </c>
    </row>
    <row r="4" spans="3:13" x14ac:dyDescent="0.25">
      <c r="C4" s="1"/>
      <c r="D4" s="2" t="s">
        <v>2</v>
      </c>
      <c r="E4" s="3">
        <v>45321</v>
      </c>
      <c r="F4" s="5"/>
      <c r="G4" s="1"/>
      <c r="J4">
        <f>курсы!B3</f>
        <v>41.85</v>
      </c>
    </row>
    <row r="5" spans="3:13" x14ac:dyDescent="0.25">
      <c r="C5" s="2" t="s">
        <v>3</v>
      </c>
      <c r="D5" s="6">
        <v>37.886200000000002</v>
      </c>
      <c r="E5" s="4">
        <v>0.10510000000000019</v>
      </c>
      <c r="F5" s="6">
        <v>41.004199999999997</v>
      </c>
      <c r="G5" s="10">
        <v>-5.250000000000199E-2</v>
      </c>
    </row>
    <row r="6" spans="3:13" x14ac:dyDescent="0.25">
      <c r="C6" s="2"/>
      <c r="D6" s="21" t="s">
        <v>4</v>
      </c>
      <c r="E6" s="21"/>
      <c r="F6" s="12">
        <v>45321</v>
      </c>
      <c r="G6" s="1"/>
    </row>
    <row r="7" spans="3:13" x14ac:dyDescent="0.25">
      <c r="C7" s="2" t="s">
        <v>5</v>
      </c>
      <c r="D7" s="8">
        <v>37.840000000000003</v>
      </c>
      <c r="E7" s="11">
        <v>9.0000000000003411E-2</v>
      </c>
      <c r="F7" s="17">
        <v>40.9</v>
      </c>
      <c r="G7" s="10">
        <v>-0.14000000000000057</v>
      </c>
    </row>
    <row r="8" spans="3:13" x14ac:dyDescent="0.25">
      <c r="C8" s="2" t="s">
        <v>3</v>
      </c>
      <c r="D8" s="8">
        <v>37.869999999999997</v>
      </c>
      <c r="E8" s="11">
        <v>7.9999999999998295E-2</v>
      </c>
      <c r="F8" s="17">
        <v>40.93</v>
      </c>
      <c r="G8" s="10">
        <v>-0.14999999999999858</v>
      </c>
      <c r="H8" s="7">
        <f>F8/D8</f>
        <v>1.080802746237127</v>
      </c>
    </row>
    <row r="9" spans="3:13" x14ac:dyDescent="0.25">
      <c r="C9" s="2"/>
      <c r="D9" s="21" t="s">
        <v>6</v>
      </c>
      <c r="E9" s="21"/>
      <c r="F9" s="12">
        <v>45321</v>
      </c>
      <c r="G9" s="1"/>
    </row>
    <row r="10" spans="3:13" x14ac:dyDescent="0.25">
      <c r="C10" s="2" t="s">
        <v>5</v>
      </c>
      <c r="D10" s="8">
        <v>37.799999999999997</v>
      </c>
      <c r="E10" s="11">
        <v>9.9999999999994316E-2</v>
      </c>
      <c r="F10" s="22">
        <v>41.1</v>
      </c>
      <c r="G10" s="10">
        <v>0.10000000000000142</v>
      </c>
    </row>
    <row r="11" spans="3:13" x14ac:dyDescent="0.25">
      <c r="C11" s="2" t="s">
        <v>3</v>
      </c>
      <c r="D11" s="8">
        <v>38.299999999999997</v>
      </c>
      <c r="E11" s="11">
        <v>-2.0000000000003126E-2</v>
      </c>
      <c r="F11" s="22">
        <v>41.85</v>
      </c>
      <c r="G11" s="10">
        <v>-1.9999999999996021E-2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45320</v>
      </c>
      <c r="D13" s="8">
        <v>38.35</v>
      </c>
      <c r="E13" s="11">
        <v>0</v>
      </c>
      <c r="F13" s="26">
        <v>41.688753638528709</v>
      </c>
      <c r="G13" s="10">
        <v>0</v>
      </c>
    </row>
    <row r="14" spans="3:13" x14ac:dyDescent="0.25">
      <c r="C14" s="3">
        <v>45321</v>
      </c>
      <c r="D14" s="9">
        <v>38.450000000000003</v>
      </c>
      <c r="E14" s="11">
        <v>0.10000000000000142</v>
      </c>
      <c r="F14" s="30">
        <v>41.556865592817537</v>
      </c>
      <c r="G14" s="11">
        <v>-0.13188804571117174</v>
      </c>
    </row>
    <row r="17" spans="3:8" ht="23.25" x14ac:dyDescent="0.25">
      <c r="C17" s="12">
        <f ca="1">TODAY()</f>
        <v>45321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45321</v>
      </c>
      <c r="F18" s="5"/>
      <c r="G18" s="1"/>
    </row>
    <row r="19" spans="3:8" x14ac:dyDescent="0.25">
      <c r="C19" s="2" t="s">
        <v>3</v>
      </c>
      <c r="D19" s="8">
        <f>курсы!E2</f>
        <v>37.874600000000001</v>
      </c>
      <c r="E19" s="24">
        <f>D19-D5</f>
        <v>-1.1600000000001387E-2</v>
      </c>
      <c r="F19" s="8">
        <f>курсы!F2</f>
        <v>41.084499999999998</v>
      </c>
      <c r="G19" s="16">
        <f>F19-F5</f>
        <v>8.0300000000001148E-2</v>
      </c>
    </row>
    <row r="20" spans="3:8" x14ac:dyDescent="0.25">
      <c r="C20" s="2"/>
      <c r="D20" s="21" t="s">
        <v>4</v>
      </c>
      <c r="E20" s="25"/>
      <c r="F20" s="12">
        <f ca="1">курсы!J2</f>
        <v>45321</v>
      </c>
      <c r="G20" s="9"/>
    </row>
    <row r="21" spans="3:8" x14ac:dyDescent="0.25">
      <c r="C21" s="2" t="s">
        <v>5</v>
      </c>
      <c r="D21" s="8">
        <f>курсы!C2</f>
        <v>37.65</v>
      </c>
      <c r="E21" s="16">
        <f>D21-D7</f>
        <v>-0.19000000000000483</v>
      </c>
      <c r="F21" s="17">
        <f>курсы!D2</f>
        <v>40.85</v>
      </c>
      <c r="G21" s="16">
        <f>F21-F7</f>
        <v>-4.9999999999997158E-2</v>
      </c>
    </row>
    <row r="22" spans="3:8" x14ac:dyDescent="0.25">
      <c r="C22" s="2" t="s">
        <v>3</v>
      </c>
      <c r="D22" s="17">
        <f>курсы!C3</f>
        <v>37.72</v>
      </c>
      <c r="E22" s="16">
        <f>D22-D8</f>
        <v>-0.14999999999999858</v>
      </c>
      <c r="F22" s="17">
        <f>курсы!D3</f>
        <v>40.92</v>
      </c>
      <c r="G22" s="16">
        <f>F22-F8</f>
        <v>-9.9999999999980105E-3</v>
      </c>
      <c r="H22">
        <f>F22/D22</f>
        <v>1.0848356309650053</v>
      </c>
    </row>
    <row r="23" spans="3:8" x14ac:dyDescent="0.25">
      <c r="C23" s="2"/>
      <c r="D23" s="21" t="s">
        <v>6</v>
      </c>
      <c r="E23" s="25"/>
      <c r="F23" s="12">
        <f ca="1">курсы!J2</f>
        <v>45321</v>
      </c>
      <c r="G23" s="9"/>
    </row>
    <row r="24" spans="3:8" x14ac:dyDescent="0.25">
      <c r="C24" s="2" t="s">
        <v>5</v>
      </c>
      <c r="D24" s="8">
        <f>курсы!G2</f>
        <v>37.799999999999997</v>
      </c>
      <c r="E24" s="16">
        <f>D24-D10</f>
        <v>0</v>
      </c>
      <c r="F24" s="22">
        <f>курсы!H2</f>
        <v>41</v>
      </c>
      <c r="G24" s="16">
        <f>F24-F10</f>
        <v>-0.10000000000000142</v>
      </c>
    </row>
    <row r="25" spans="3:8" x14ac:dyDescent="0.25">
      <c r="C25" s="2" t="s">
        <v>3</v>
      </c>
      <c r="D25" s="8">
        <f>курсы!G3</f>
        <v>38.31</v>
      </c>
      <c r="E25" s="16">
        <f>D25-D11</f>
        <v>1.0000000000005116E-2</v>
      </c>
      <c r="F25" s="22">
        <f>курсы!H3</f>
        <v>41.85</v>
      </c>
      <c r="G25" s="16">
        <f>F25-F11</f>
        <v>0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45321</v>
      </c>
      <c r="D27" s="9">
        <f>D14</f>
        <v>38.450000000000003</v>
      </c>
      <c r="E27" s="16">
        <v>0</v>
      </c>
      <c r="F27" s="30">
        <f>F14</f>
        <v>41.556865592817537</v>
      </c>
      <c r="G27" s="16">
        <v>0</v>
      </c>
    </row>
    <row r="28" spans="3:8" x14ac:dyDescent="0.25">
      <c r="C28" s="12">
        <f ca="1">IF(HOUR(M3) &gt; 16,TODAY()+1,TODAY())</f>
        <v>45322</v>
      </c>
      <c r="D28" s="31">
        <f>MROUND(D22+D22*0.015,0.05)</f>
        <v>38.300000000000004</v>
      </c>
      <c r="E28" s="16">
        <f>D28-D27</f>
        <v>-0.14999999999999858</v>
      </c>
      <c r="F28" s="32">
        <f>D28*H22</f>
        <v>41.549204665959707</v>
      </c>
      <c r="G28" s="16">
        <f>F28-F27</f>
        <v>-7.6609268578309297E-3</v>
      </c>
      <c r="H28">
        <f>F28/D28</f>
        <v>1.0848356309650053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2024-01-30T15:28:31Z</dcterms:modified>
</cp:coreProperties>
</file>