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dor\3D Objects\"/>
    </mc:Choice>
  </mc:AlternateContent>
  <bookViews>
    <workbookView xWindow="-120" yWindow="-120" windowWidth="20730" windowHeight="11160" tabRatio="691" firstSheet="4" activeTab="13"/>
  </bookViews>
  <sheets>
    <sheet name="DIESEL" sheetId="1" r:id="rId1"/>
    <sheet name="Hoja2" sheetId="2" state="hidden" r:id="rId2"/>
    <sheet name="Hoja3" sheetId="3" state="hidden" r:id="rId3"/>
    <sheet name="PREMIUM" sheetId="4" r:id="rId4"/>
    <sheet name="MAGNA" sheetId="5" r:id="rId5"/>
    <sheet name="PRECIO VIEJO" sheetId="6" r:id="rId6"/>
    <sheet name="NOTAS" sheetId="7" r:id="rId7"/>
    <sheet name="ACEITES" sheetId="8" r:id="rId8"/>
    <sheet name="Hoja6" sheetId="22" state="hidden" r:id="rId9"/>
    <sheet name="Hoja5" sheetId="19" state="hidden" r:id="rId10"/>
    <sheet name="CASTROL" sheetId="9" r:id="rId11"/>
    <sheet name="TIENDA" sheetId="10" r:id="rId12"/>
    <sheet name="PALETAS" sheetId="11" r:id="rId13"/>
    <sheet name="COMPROVACION" sheetId="12" r:id="rId14"/>
    <sheet name="Hoja4" sheetId="18" state="hidden" r:id="rId15"/>
    <sheet name="COMPROVACION2" sheetId="13" r:id="rId16"/>
    <sheet name="DOMINGO" sheetId="21" r:id="rId17"/>
    <sheet name="Hoja7" sheetId="23" r:id="rId18"/>
    <sheet name="Hoja1" sheetId="17" state="hidden" r:id="rId19"/>
    <sheet name="FAJILLAS" sheetId="14" state="hidden" r:id="rId20"/>
    <sheet name="HOJA DE REPARTO" sheetId="15" state="hidden" r:id="rId21"/>
    <sheet name="FOLIOS" sheetId="16" state="hidden" r:id="rId22"/>
  </sheets>
  <definedNames>
    <definedName name="_xlnm._FilterDatabase" localSheetId="0" hidden="1">DIESEL!$G$51:$J$70</definedName>
    <definedName name="_xlnm._FilterDatabase" localSheetId="11" hidden="1">TIENDA!$D$5:$J$110</definedName>
    <definedName name="_xlnm.Print_Area" localSheetId="7">ACEITES!$A$1:$H$107</definedName>
    <definedName name="_xlnm.Print_Area" localSheetId="10">CASTROL!$B$1:$I$44</definedName>
    <definedName name="_xlnm.Print_Area" localSheetId="13">COMPROVACION!$B$2:$H$42</definedName>
    <definedName name="_xlnm.Print_Area" localSheetId="15">COMPROVACION2!$B$3:$F$40</definedName>
    <definedName name="_xlnm.Print_Area" localSheetId="0">DIESEL!$A$1:$E$37</definedName>
    <definedName name="_xlnm.Print_Area" localSheetId="19">FAJILLAS!$A$1:$H$68</definedName>
    <definedName name="_xlnm.Print_Area" localSheetId="20">'HOJA DE REPARTO'!$B$4:$E$36</definedName>
    <definedName name="_xlnm.Print_Area" localSheetId="9">Hoja5!$E$3:$H$23</definedName>
    <definedName name="_xlnm.Print_Area" localSheetId="4">MAGNA!$A$1:$F$44</definedName>
    <definedName name="_xlnm.Print_Area" localSheetId="6">NOTAS!$B$1:$F$37</definedName>
    <definedName name="_xlnm.Print_Area" localSheetId="12">PALETAS!$B$2:$J$35</definedName>
    <definedName name="_xlnm.Print_Area" localSheetId="5">'PRECIO VIEJO'!$A$1:$E$35,'PRECIO VIEJO'!$A$38:$E$74,'PRECIO VIEJO'!$A$76:$E$112</definedName>
    <definedName name="_xlnm.Print_Area" localSheetId="3">PREMIUM!$A$1:$F$47</definedName>
    <definedName name="_xlnm.Print_Area" localSheetId="11">TIENDA!$B$1:$I$115</definedName>
    <definedName name="Z_4DAAABAD_BC5F_44AC_9B3F_907B044CCA5F_.wvu.Cols" localSheetId="10" hidden="1">CASTROL!$A:$A</definedName>
    <definedName name="Z_4DAAABAD_BC5F_44AC_9B3F_907B044CCA5F_.wvu.Cols" localSheetId="0" hidden="1">DIESEL!$F:$F</definedName>
    <definedName name="Z_4DAAABAD_BC5F_44AC_9B3F_907B044CCA5F_.wvu.Cols" localSheetId="12" hidden="1">PALETAS!$G:$G</definedName>
    <definedName name="Z_4DAAABAD_BC5F_44AC_9B3F_907B044CCA5F_.wvu.FilterData" localSheetId="0" hidden="1">DIESEL!$G$51:$J$70</definedName>
    <definedName name="Z_4DAAABAD_BC5F_44AC_9B3F_907B044CCA5F_.wvu.PrintArea" localSheetId="7" hidden="1">ACEITES!$A$1:$I$109</definedName>
    <definedName name="Z_4DAAABAD_BC5F_44AC_9B3F_907B044CCA5F_.wvu.PrintArea" localSheetId="10" hidden="1">CASTROL!$B$1:$I$43</definedName>
    <definedName name="Z_4DAAABAD_BC5F_44AC_9B3F_907B044CCA5F_.wvu.PrintArea" localSheetId="13" hidden="1">COMPROVACION!$B$3:$G$39</definedName>
    <definedName name="Z_4DAAABAD_BC5F_44AC_9B3F_907B044CCA5F_.wvu.PrintArea" localSheetId="15" hidden="1">COMPROVACION2!$A$4:$F$40</definedName>
    <definedName name="Z_4DAAABAD_BC5F_44AC_9B3F_907B044CCA5F_.wvu.PrintArea" localSheetId="0" hidden="1">DIESEL!$A$42:$E$91</definedName>
    <definedName name="Z_4DAAABAD_BC5F_44AC_9B3F_907B044CCA5F_.wvu.PrintArea" localSheetId="19" hidden="1">FAJILLAS!$A$1:$H$68</definedName>
    <definedName name="Z_4DAAABAD_BC5F_44AC_9B3F_907B044CCA5F_.wvu.PrintArea" localSheetId="20" hidden="1">'HOJA DE REPARTO'!$B$4:$E$36</definedName>
    <definedName name="Z_4DAAABAD_BC5F_44AC_9B3F_907B044CCA5F_.wvu.PrintArea" localSheetId="4" hidden="1">MAGNA!$A$1:$F$44</definedName>
    <definedName name="Z_4DAAABAD_BC5F_44AC_9B3F_907B044CCA5F_.wvu.PrintArea" localSheetId="6" hidden="1">NOTAS!$B$1:$F$37</definedName>
    <definedName name="Z_4DAAABAD_BC5F_44AC_9B3F_907B044CCA5F_.wvu.PrintArea" localSheetId="12" hidden="1">PALETAS!$B$2:$J$34</definedName>
    <definedName name="Z_4DAAABAD_BC5F_44AC_9B3F_907B044CCA5F_.wvu.PrintArea" localSheetId="5" hidden="1">'PRECIO VIEJO'!$A$1:$E$32,'PRECIO VIEJO'!$A$38:$E$74,'PRECIO VIEJO'!$A$76:$E$112</definedName>
    <definedName name="Z_4DAAABAD_BC5F_44AC_9B3F_907B044CCA5F_.wvu.PrintArea" localSheetId="3" hidden="1">PREMIUM!$A$1:$F$47</definedName>
    <definedName name="Z_4DAAABAD_BC5F_44AC_9B3F_907B044CCA5F_.wvu.PrintArea" localSheetId="11" hidden="1">TIENDA!$B$1:$I$115</definedName>
    <definedName name="Z_4DAAABAD_BC5F_44AC_9B3F_907B044CCA5F_.wvu.Rows" localSheetId="0" hidden="1">DIESEL!$7:$7,DIESEL!$46:$47,DIESEL!#REF!,DIESEL!#REF!</definedName>
    <definedName name="Z_4DAAABAD_BC5F_44AC_9B3F_907B044CCA5F_.wvu.Rows" localSheetId="20" hidden="1">'HOJA DE REPARTO'!$99:$99</definedName>
    <definedName name="Z_4DAAABAD_BC5F_44AC_9B3F_907B044CCA5F_.wvu.Rows" localSheetId="4" hidden="1">MAGNA!$12:$13,MAGNA!$53:$55</definedName>
    <definedName name="Z_4DAAABAD_BC5F_44AC_9B3F_907B044CCA5F_.wvu.Rows" localSheetId="12" hidden="1">PALETAS!$11:$11</definedName>
    <definedName name="Z_4DAAABAD_BC5F_44AC_9B3F_907B044CCA5F_.wvu.Rows" localSheetId="3" hidden="1">PREMIUM!$4:$4,PREMIUM!$20:$21,PREMIUM!$23:$23,PREMIUM!$58:$91</definedName>
    <definedName name="Z_79F0E626_27F7_4612_9CC9_F0A974973A7D_.wvu.Cols" localSheetId="10" hidden="1">CASTROL!$A:$A</definedName>
    <definedName name="Z_79F0E626_27F7_4612_9CC9_F0A974973A7D_.wvu.Cols" localSheetId="12" hidden="1">PALETAS!$G:$G</definedName>
    <definedName name="Z_79F0E626_27F7_4612_9CC9_F0A974973A7D_.wvu.FilterData" localSheetId="0" hidden="1">DIESEL!$G$51:$J$70</definedName>
    <definedName name="Z_79F0E626_27F7_4612_9CC9_F0A974973A7D_.wvu.PrintArea" localSheetId="7" hidden="1">ACEITES!$A$1:$H$107</definedName>
    <definedName name="Z_79F0E626_27F7_4612_9CC9_F0A974973A7D_.wvu.PrintArea" localSheetId="10" hidden="1">CASTROL!$B$1:$I$43</definedName>
    <definedName name="Z_79F0E626_27F7_4612_9CC9_F0A974973A7D_.wvu.PrintArea" localSheetId="13" hidden="1">COMPROVACION!$B$1:$G$39</definedName>
    <definedName name="Z_79F0E626_27F7_4612_9CC9_F0A974973A7D_.wvu.PrintArea" localSheetId="15" hidden="1">COMPROVACION2!$B$3:$F$40</definedName>
    <definedName name="Z_79F0E626_27F7_4612_9CC9_F0A974973A7D_.wvu.PrintArea" localSheetId="0" hidden="1">DIESEL!$A$42:$E$91</definedName>
    <definedName name="Z_79F0E626_27F7_4612_9CC9_F0A974973A7D_.wvu.PrintArea" localSheetId="19" hidden="1">FAJILLAS!$A$1:$H$68</definedName>
    <definedName name="Z_79F0E626_27F7_4612_9CC9_F0A974973A7D_.wvu.PrintArea" localSheetId="20" hidden="1">'HOJA DE REPARTO'!$B$4:$E$36</definedName>
    <definedName name="Z_79F0E626_27F7_4612_9CC9_F0A974973A7D_.wvu.PrintArea" localSheetId="4" hidden="1">MAGNA!$B$1:$F$44</definedName>
    <definedName name="Z_79F0E626_27F7_4612_9CC9_F0A974973A7D_.wvu.PrintArea" localSheetId="6" hidden="1">NOTAS!$B$1:$F$37</definedName>
    <definedName name="Z_79F0E626_27F7_4612_9CC9_F0A974973A7D_.wvu.PrintArea" localSheetId="12" hidden="1">PALETAS!$B$3:$K$36</definedName>
    <definedName name="Z_79F0E626_27F7_4612_9CC9_F0A974973A7D_.wvu.PrintArea" localSheetId="5" hidden="1">'PRECIO VIEJO'!$A$1:$E$32,'PRECIO VIEJO'!$A$38:$E$74,'PRECIO VIEJO'!$A$76:$E$112</definedName>
    <definedName name="Z_79F0E626_27F7_4612_9CC9_F0A974973A7D_.wvu.PrintArea" localSheetId="3" hidden="1">PREMIUM!$A$1:$F$45</definedName>
    <definedName name="Z_79F0E626_27F7_4612_9CC9_F0A974973A7D_.wvu.PrintArea" localSheetId="11" hidden="1">TIENDA!$B$1:$I$115</definedName>
    <definedName name="Z_79F0E626_27F7_4612_9CC9_F0A974973A7D_.wvu.Rows" localSheetId="0" hidden="1">DIESEL!$7:$7,DIESEL!$13:$13,DIESEL!$46:$47,DIESEL!#REF!,DIESEL!#REF!</definedName>
    <definedName name="Z_79F0E626_27F7_4612_9CC9_F0A974973A7D_.wvu.Rows" localSheetId="20" hidden="1">'HOJA DE REPARTO'!$99:$99</definedName>
    <definedName name="Z_79F0E626_27F7_4612_9CC9_F0A974973A7D_.wvu.Rows" localSheetId="4" hidden="1">MAGNA!$12:$13,MAGNA!$53:$55</definedName>
    <definedName name="Z_79F0E626_27F7_4612_9CC9_F0A974973A7D_.wvu.Rows" localSheetId="12" hidden="1">PALETAS!$11:$11</definedName>
    <definedName name="Z_79F0E626_27F7_4612_9CC9_F0A974973A7D_.wvu.Rows" localSheetId="3" hidden="1">PREMIUM!$4:$4,PREMIUM!$20:$21,PREMIUM!$23:$23,PREMIUM!$58:$91</definedName>
    <definedName name="Z_BF17821F_9570_4DD7_9AE6_83D9C9F4754D_.wvu.Cols" localSheetId="10" hidden="1">CASTROL!$A:$A</definedName>
    <definedName name="Z_BF17821F_9570_4DD7_9AE6_83D9C9F4754D_.wvu.Cols" localSheetId="0" hidden="1">DIESEL!$F:$F</definedName>
    <definedName name="Z_BF17821F_9570_4DD7_9AE6_83D9C9F4754D_.wvu.Cols" localSheetId="12" hidden="1">PALETAS!$G:$G</definedName>
    <definedName name="Z_BF17821F_9570_4DD7_9AE6_83D9C9F4754D_.wvu.FilterData" localSheetId="0" hidden="1">DIESEL!$G$51:$J$70</definedName>
    <definedName name="Z_BF17821F_9570_4DD7_9AE6_83D9C9F4754D_.wvu.PrintArea" localSheetId="7" hidden="1">ACEITES!$A$1:$I$109</definedName>
    <definedName name="Z_BF17821F_9570_4DD7_9AE6_83D9C9F4754D_.wvu.PrintArea" localSheetId="10" hidden="1">CASTROL!$B$1:$I$43</definedName>
    <definedName name="Z_BF17821F_9570_4DD7_9AE6_83D9C9F4754D_.wvu.PrintArea" localSheetId="13" hidden="1">COMPROVACION!$B$3:$G$39</definedName>
    <definedName name="Z_BF17821F_9570_4DD7_9AE6_83D9C9F4754D_.wvu.PrintArea" localSheetId="15" hidden="1">COMPROVACION2!$A$4:$F$40</definedName>
    <definedName name="Z_BF17821F_9570_4DD7_9AE6_83D9C9F4754D_.wvu.PrintArea" localSheetId="0" hidden="1">DIESEL!$A$42:$E$91</definedName>
    <definedName name="Z_BF17821F_9570_4DD7_9AE6_83D9C9F4754D_.wvu.PrintArea" localSheetId="19" hidden="1">FAJILLAS!$A$1:$H$68</definedName>
    <definedName name="Z_BF17821F_9570_4DD7_9AE6_83D9C9F4754D_.wvu.PrintArea" localSheetId="20" hidden="1">'HOJA DE REPARTO'!$B$4:$E$36</definedName>
    <definedName name="Z_BF17821F_9570_4DD7_9AE6_83D9C9F4754D_.wvu.PrintArea" localSheetId="4" hidden="1">MAGNA!$A$1:$F$44</definedName>
    <definedName name="Z_BF17821F_9570_4DD7_9AE6_83D9C9F4754D_.wvu.PrintArea" localSheetId="6" hidden="1">NOTAS!$B$1:$F$37</definedName>
    <definedName name="Z_BF17821F_9570_4DD7_9AE6_83D9C9F4754D_.wvu.PrintArea" localSheetId="12" hidden="1">PALETAS!$L$3:$S$27</definedName>
    <definedName name="Z_BF17821F_9570_4DD7_9AE6_83D9C9F4754D_.wvu.PrintArea" localSheetId="5" hidden="1">'PRECIO VIEJO'!$A$1:$E$32,'PRECIO VIEJO'!$A$38:$E$74,'PRECIO VIEJO'!$A$76:$E$112</definedName>
    <definedName name="Z_BF17821F_9570_4DD7_9AE6_83D9C9F4754D_.wvu.PrintArea" localSheetId="3" hidden="1">PREMIUM!$A$1:$F$47</definedName>
    <definedName name="Z_BF17821F_9570_4DD7_9AE6_83D9C9F4754D_.wvu.PrintArea" localSheetId="11" hidden="1">TIENDA!$B$1:$I$115</definedName>
    <definedName name="Z_BF17821F_9570_4DD7_9AE6_83D9C9F4754D_.wvu.Rows" localSheetId="0" hidden="1">DIESEL!$7:$7,DIESEL!$46:$47,DIESEL!#REF!,DIESEL!#REF!</definedName>
    <definedName name="Z_BF17821F_9570_4DD7_9AE6_83D9C9F4754D_.wvu.Rows" localSheetId="20" hidden="1">'HOJA DE REPARTO'!$99:$99</definedName>
    <definedName name="Z_BF17821F_9570_4DD7_9AE6_83D9C9F4754D_.wvu.Rows" localSheetId="4" hidden="1">MAGNA!$12:$13,MAGNA!$53:$55</definedName>
    <definedName name="Z_BF17821F_9570_4DD7_9AE6_83D9C9F4754D_.wvu.Rows" localSheetId="12" hidden="1">PALETAS!$11:$11</definedName>
    <definedName name="Z_BF17821F_9570_4DD7_9AE6_83D9C9F4754D_.wvu.Rows" localSheetId="3" hidden="1">PREMIUM!$4:$4,PREMIUM!$20:$21,PREMIUM!$23:$23,PREMIUM!$58:$91</definedName>
    <definedName name="Z_DEC257E9_9CD6_424D_88A2_5445FE9CFAAD_.wvu.Cols" localSheetId="10" hidden="1">CASTROL!$A:$A</definedName>
    <definedName name="Z_DEC257E9_9CD6_424D_88A2_5445FE9CFAAD_.wvu.Cols" localSheetId="12" hidden="1">PALETAS!$G:$G</definedName>
    <definedName name="Z_DEC257E9_9CD6_424D_88A2_5445FE9CFAAD_.wvu.FilterData" localSheetId="0" hidden="1">DIESEL!$G$51:$J$62</definedName>
    <definedName name="Z_DEC257E9_9CD6_424D_88A2_5445FE9CFAAD_.wvu.PrintArea" localSheetId="7" hidden="1">ACEITES!$A$1:$H$107</definedName>
    <definedName name="Z_DEC257E9_9CD6_424D_88A2_5445FE9CFAAD_.wvu.PrintArea" localSheetId="10" hidden="1">CASTROL!$B$1:$I$43</definedName>
    <definedName name="Z_DEC257E9_9CD6_424D_88A2_5445FE9CFAAD_.wvu.PrintArea" localSheetId="13" hidden="1">COMPROVACION!$B$1:$G$39</definedName>
    <definedName name="Z_DEC257E9_9CD6_424D_88A2_5445FE9CFAAD_.wvu.PrintArea" localSheetId="15" hidden="1">COMPROVACION2!$B$3:$F$40</definedName>
    <definedName name="Z_DEC257E9_9CD6_424D_88A2_5445FE9CFAAD_.wvu.PrintArea" localSheetId="0" hidden="1">DIESEL!$A$1:$E$37</definedName>
    <definedName name="Z_DEC257E9_9CD6_424D_88A2_5445FE9CFAAD_.wvu.PrintArea" localSheetId="19" hidden="1">FAJILLAS!$A$1:$H$68</definedName>
    <definedName name="Z_DEC257E9_9CD6_424D_88A2_5445FE9CFAAD_.wvu.PrintArea" localSheetId="20" hidden="1">'HOJA DE REPARTO'!$B$4:$E$36</definedName>
    <definedName name="Z_DEC257E9_9CD6_424D_88A2_5445FE9CFAAD_.wvu.PrintArea" localSheetId="4" hidden="1">MAGNA!$B$1:$F$44</definedName>
    <definedName name="Z_DEC257E9_9CD6_424D_88A2_5445FE9CFAAD_.wvu.PrintArea" localSheetId="6" hidden="1">NOTAS!$B$1:$F$37</definedName>
    <definedName name="Z_DEC257E9_9CD6_424D_88A2_5445FE9CFAAD_.wvu.PrintArea" localSheetId="12" hidden="1">PALETAS!$M$2:$R$28</definedName>
    <definedName name="Z_DEC257E9_9CD6_424D_88A2_5445FE9CFAAD_.wvu.PrintArea" localSheetId="5" hidden="1">'PRECIO VIEJO'!$A$1:$E$32,'PRECIO VIEJO'!$A$38:$E$74,'PRECIO VIEJO'!$A$76:$E$112</definedName>
    <definedName name="Z_DEC257E9_9CD6_424D_88A2_5445FE9CFAAD_.wvu.PrintArea" localSheetId="3" hidden="1">PREMIUM!$A$1:$F$45</definedName>
    <definedName name="Z_DEC257E9_9CD6_424D_88A2_5445FE9CFAAD_.wvu.PrintArea" localSheetId="11" hidden="1">TIENDA!$B$1:$I$115</definedName>
    <definedName name="Z_DEC257E9_9CD6_424D_88A2_5445FE9CFAAD_.wvu.Rows" localSheetId="0" hidden="1">DIESEL!$7:$7,DIESEL!$13:$13,DIESEL!$46:$47,DIESEL!#REF!,DIESEL!#REF!</definedName>
    <definedName name="Z_DEC257E9_9CD6_424D_88A2_5445FE9CFAAD_.wvu.Rows" localSheetId="20" hidden="1">'HOJA DE REPARTO'!$99:$99</definedName>
    <definedName name="Z_DEC257E9_9CD6_424D_88A2_5445FE9CFAAD_.wvu.Rows" localSheetId="4" hidden="1">MAGNA!$12:$13,MAGNA!$53:$55</definedName>
    <definedName name="Z_DEC257E9_9CD6_424D_88A2_5445FE9CFAAD_.wvu.Rows" localSheetId="12" hidden="1">PALETAS!$11:$11</definedName>
    <definedName name="Z_DEC257E9_9CD6_424D_88A2_5445FE9CFAAD_.wvu.Rows" localSheetId="3" hidden="1">PREMIUM!$4:$4,PREMIUM!$20:$21,PREMIUM!$23:$23,PREMIUM!$58:$91</definedName>
  </definedNames>
  <calcPr calcId="152511"/>
  <customWorkbookViews>
    <customWorkbookView name="Gasolineria - Vista personalizada" guid="{4DAAABAD-BC5F-44AC-9B3F-907B044CCA5F}" mergeInterval="0" personalView="1" maximized="1" xWindow="-8" yWindow="-8" windowWidth="1296" windowHeight="776" tabRatio="691" activeSheetId="7"/>
    <customWorkbookView name="contabilidad - Vista personalizada" guid="{DEC257E9-9CD6-424D-88A2-5445FE9CFAAD}" mergeInterval="0" personalView="1" maximized="1" xWindow="1" yWindow="1" windowWidth="1440" windowHeight="670" tabRatio="691" activeSheetId="1"/>
    <customWorkbookView name="operador - Vista personalizada" guid="{BF17821F-9570-4DD7-9AE6-83D9C9F4754D}" mergeInterval="0" personalView="1" maximized="1" xWindow="-8" yWindow="-8" windowWidth="1456" windowHeight="876" tabRatio="691" activeSheetId="1"/>
    <customWorkbookView name="ajuar - Vista personalizada" guid="{79F0E626-27F7-4612-9CC9-F0A974973A7D}" mergeInterval="0" personalView="1" maximized="1" xWindow="-8" yWindow="-8" windowWidth="1382" windowHeight="744" tabRatio="691" activeSheetId="1"/>
  </customWorkbookViews>
  <fileRecoveryPr autoRecover="0"/>
</workbook>
</file>

<file path=xl/calcChain.xml><?xml version="1.0" encoding="utf-8"?>
<calcChain xmlns="http://schemas.openxmlformats.org/spreadsheetml/2006/main">
  <c r="H26" i="7" l="1"/>
  <c r="C27" i="4" l="1"/>
  <c r="E27" i="4"/>
  <c r="E28" i="7" l="1"/>
  <c r="E36" i="7" s="1"/>
  <c r="K105" i="8" l="1"/>
  <c r="E39" i="5" l="1"/>
  <c r="C103" i="1" l="1"/>
  <c r="E49" i="10" l="1"/>
  <c r="H54" i="8" l="1"/>
  <c r="D54" i="8"/>
  <c r="E54" i="8" s="1"/>
  <c r="H53" i="8"/>
  <c r="D53" i="8"/>
  <c r="E53" i="8" s="1"/>
  <c r="C39" i="5" l="1"/>
  <c r="C40" i="5"/>
  <c r="C41" i="5" l="1"/>
  <c r="G27" i="12" l="1"/>
  <c r="L47" i="21" l="1"/>
  <c r="L18" i="21"/>
  <c r="F58" i="21"/>
  <c r="F21" i="21"/>
  <c r="L58" i="21"/>
  <c r="K59" i="21"/>
  <c r="M60" i="21"/>
  <c r="M64" i="21" s="1"/>
  <c r="L41" i="21"/>
  <c r="L50" i="21" s="1"/>
  <c r="K39" i="21"/>
  <c r="F43" i="21"/>
  <c r="L13" i="21"/>
  <c r="L21" i="21" s="1"/>
  <c r="K14" i="21"/>
  <c r="J9" i="21"/>
  <c r="E41" i="21"/>
  <c r="F16" i="21"/>
  <c r="E19" i="21"/>
  <c r="D8" i="21"/>
  <c r="F61" i="21" l="1"/>
  <c r="F24" i="21"/>
  <c r="K18" i="21"/>
  <c r="E22" i="21"/>
  <c r="L64" i="21"/>
  <c r="B102" i="6"/>
  <c r="B83" i="6"/>
  <c r="B85" i="6" s="1"/>
  <c r="D83" i="6"/>
  <c r="B90" i="6"/>
  <c r="D102" i="6"/>
  <c r="B96" i="6"/>
  <c r="D90" i="6"/>
  <c r="D108" i="6"/>
  <c r="B108" i="6"/>
  <c r="D96" i="6"/>
  <c r="D84" i="6"/>
  <c r="B91" i="6"/>
  <c r="D91" i="6"/>
  <c r="B97" i="6"/>
  <c r="D97" i="6"/>
  <c r="B103" i="6"/>
  <c r="D103" i="6"/>
  <c r="B109" i="6"/>
  <c r="D109" i="6"/>
  <c r="B98" i="6" l="1"/>
  <c r="D104" i="6"/>
  <c r="B110" i="6"/>
  <c r="D92" i="6"/>
  <c r="D85" i="6"/>
  <c r="D110" i="6"/>
  <c r="B104" i="6"/>
  <c r="D98" i="6"/>
  <c r="B92" i="6"/>
  <c r="D112" i="6"/>
  <c r="E13" i="12" l="1"/>
  <c r="E12" i="12"/>
  <c r="E11" i="12"/>
  <c r="B1" i="6" l="1"/>
  <c r="D17" i="1" l="1"/>
  <c r="E40" i="5"/>
  <c r="D58" i="6" l="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4" i="4" l="1"/>
  <c r="B1" i="10"/>
  <c r="D24" i="1" l="1"/>
  <c r="I110" i="10" l="1"/>
  <c r="E110" i="10"/>
  <c r="F110" i="10" s="1"/>
  <c r="J8" i="18" l="1"/>
  <c r="H15" i="18"/>
  <c r="G52" i="18"/>
  <c r="D32" i="6" l="1"/>
  <c r="B32" i="6"/>
  <c r="D31" i="6"/>
  <c r="B31" i="6"/>
  <c r="D25" i="6"/>
  <c r="B25" i="6"/>
  <c r="D24" i="6"/>
  <c r="B24" i="6"/>
  <c r="D18" i="6"/>
  <c r="B18" i="6"/>
  <c r="D17" i="6"/>
  <c r="B17" i="6"/>
  <c r="D11" i="6"/>
  <c r="D10" i="6"/>
  <c r="D12" i="6" s="1"/>
  <c r="B10" i="6"/>
  <c r="B12" i="6" s="1"/>
  <c r="B19" i="6" l="1"/>
  <c r="B33" i="6"/>
  <c r="D19" i="6"/>
  <c r="D26" i="6"/>
  <c r="D33" i="6"/>
  <c r="D35" i="6"/>
  <c r="B26" i="6"/>
  <c r="F32" i="6" l="1"/>
  <c r="B42" i="1"/>
  <c r="C9" i="5" l="1"/>
  <c r="C11" i="5" s="1"/>
  <c r="B10" i="1" l="1"/>
  <c r="H30" i="7" l="1"/>
  <c r="E18" i="5" l="1"/>
  <c r="D10" i="1" l="1"/>
  <c r="D11" i="1"/>
  <c r="D12" i="1" l="1"/>
  <c r="B17" i="1"/>
  <c r="B18" i="1"/>
  <c r="B24" i="1"/>
  <c r="B25" i="1"/>
  <c r="B31" i="1"/>
  <c r="B12" i="1" l="1"/>
  <c r="G12" i="1" s="1"/>
  <c r="B26" i="1"/>
  <c r="B19" i="1"/>
  <c r="E19" i="5" l="1"/>
  <c r="E20" i="5" l="1"/>
  <c r="C69" i="16" l="1"/>
  <c r="H68" i="16"/>
  <c r="C49" i="16"/>
  <c r="H48" i="16"/>
  <c r="C30" i="16"/>
  <c r="H35" i="16"/>
  <c r="C18" i="16"/>
  <c r="H29" i="16"/>
  <c r="H63" i="16"/>
  <c r="C60" i="16"/>
  <c r="C10" i="16"/>
  <c r="H20" i="16"/>
  <c r="C72" i="16" l="1"/>
  <c r="H72" i="16"/>
  <c r="E36" i="10" l="1"/>
  <c r="F36" i="10" s="1"/>
  <c r="E109" i="10" l="1"/>
  <c r="F109" i="10" s="1"/>
  <c r="I109" i="10"/>
  <c r="E108" i="10"/>
  <c r="F108" i="10" s="1"/>
  <c r="I108" i="10"/>
  <c r="E34" i="13" l="1"/>
  <c r="I16" i="10" l="1"/>
  <c r="E16" i="10"/>
  <c r="F16" i="10" s="1"/>
  <c r="E17" i="10"/>
  <c r="F17" i="10" s="1"/>
  <c r="I17" i="10"/>
  <c r="E18" i="10"/>
  <c r="F18" i="10" s="1"/>
  <c r="I18" i="10"/>
  <c r="E102" i="10" l="1"/>
  <c r="F102" i="10" s="1"/>
  <c r="I102" i="10"/>
  <c r="E103" i="10"/>
  <c r="F103" i="10" s="1"/>
  <c r="I103" i="10"/>
  <c r="B1" i="5" l="1"/>
  <c r="E111" i="10" l="1"/>
  <c r="F111" i="10" s="1"/>
  <c r="I111" i="10"/>
  <c r="E106" i="10" l="1"/>
  <c r="F106" i="10" s="1"/>
  <c r="I106" i="10"/>
  <c r="B8" i="13" l="1"/>
  <c r="E105" i="10" l="1"/>
  <c r="F105" i="10" s="1"/>
  <c r="E104" i="10"/>
  <c r="F104" i="10" s="1"/>
  <c r="I105" i="10"/>
  <c r="I104" i="10"/>
  <c r="E50" i="10" l="1"/>
  <c r="F50" i="10" s="1"/>
  <c r="E107" i="10"/>
  <c r="F107" i="10" s="1"/>
  <c r="E101" i="10"/>
  <c r="F101" i="10" s="1"/>
  <c r="E100" i="10"/>
  <c r="F100" i="10" s="1"/>
  <c r="E99" i="10"/>
  <c r="F99" i="10" s="1"/>
  <c r="I107" i="10"/>
  <c r="I101" i="10"/>
  <c r="I100" i="10"/>
  <c r="I99" i="10"/>
  <c r="I97" i="10"/>
  <c r="E97" i="10"/>
  <c r="F97" i="10" s="1"/>
  <c r="E15" i="13"/>
  <c r="I11" i="10"/>
  <c r="J22" i="11"/>
  <c r="J21" i="11"/>
  <c r="I96" i="10"/>
  <c r="E96" i="10"/>
  <c r="F96" i="10" s="1"/>
  <c r="I98" i="10"/>
  <c r="E98" i="10"/>
  <c r="F98" i="10" s="1"/>
  <c r="E11" i="10"/>
  <c r="F11" i="10" s="1"/>
  <c r="H102" i="8"/>
  <c r="D102" i="8"/>
  <c r="E102" i="8" s="1"/>
  <c r="E10" i="10"/>
  <c r="F10" i="10" s="1"/>
  <c r="I10" i="10"/>
  <c r="I94" i="10"/>
  <c r="E94" i="10"/>
  <c r="F94" i="10" s="1"/>
  <c r="I95" i="10"/>
  <c r="E95" i="10"/>
  <c r="F95" i="10" s="1"/>
  <c r="I9" i="10"/>
  <c r="E9" i="10"/>
  <c r="F9" i="10" s="1"/>
  <c r="E8" i="10"/>
  <c r="F8" i="10" s="1"/>
  <c r="I8" i="10"/>
  <c r="I93" i="10"/>
  <c r="I92" i="10"/>
  <c r="E93" i="10"/>
  <c r="F93" i="10" s="1"/>
  <c r="E92" i="10"/>
  <c r="F92" i="10" s="1"/>
  <c r="B7" i="13"/>
  <c r="B6" i="12"/>
  <c r="B5" i="12"/>
  <c r="E25" i="5"/>
  <c r="B70" i="6"/>
  <c r="E44" i="10" l="1"/>
  <c r="F44" i="10" s="1"/>
  <c r="E13" i="13" l="1"/>
  <c r="E19" i="13" s="1"/>
  <c r="I7" i="10" l="1"/>
  <c r="E7" i="10"/>
  <c r="F7" i="10" s="1"/>
  <c r="H86" i="8" l="1"/>
  <c r="E17" i="4" l="1"/>
  <c r="G34" i="12" l="1"/>
  <c r="H104" i="8" l="1"/>
  <c r="B3" i="5" l="1"/>
  <c r="B2" i="5"/>
  <c r="M5" i="11"/>
  <c r="G35" i="12" l="1"/>
  <c r="I91" i="10" l="1"/>
  <c r="I90" i="10"/>
  <c r="E91" i="10"/>
  <c r="F91" i="10" s="1"/>
  <c r="E90" i="10"/>
  <c r="F90" i="10" s="1"/>
  <c r="I89" i="10"/>
  <c r="I88" i="10"/>
  <c r="I87" i="10"/>
  <c r="E89" i="10"/>
  <c r="F89" i="10" s="1"/>
  <c r="E88" i="10"/>
  <c r="F88" i="10" s="1"/>
  <c r="E87" i="10"/>
  <c r="F87" i="10" s="1"/>
  <c r="I86" i="10"/>
  <c r="E86" i="10"/>
  <c r="F86" i="10" s="1"/>
  <c r="I82" i="10"/>
  <c r="E82" i="10"/>
  <c r="F82" i="10" s="1"/>
  <c r="B5" i="13" l="1"/>
  <c r="E35" i="13"/>
  <c r="E36" i="13"/>
  <c r="D31" i="1"/>
  <c r="H63" i="8"/>
  <c r="H45" i="8"/>
  <c r="H103" i="8"/>
  <c r="D104" i="8"/>
  <c r="E104" i="8" s="1"/>
  <c r="D64" i="6" l="1"/>
  <c r="J31" i="11"/>
  <c r="D65" i="8"/>
  <c r="E65" i="8" s="1"/>
  <c r="H52" i="8"/>
  <c r="I85" i="10"/>
  <c r="E84" i="10"/>
  <c r="F84" i="10" s="1"/>
  <c r="E85" i="10"/>
  <c r="F85" i="10" s="1"/>
  <c r="I83" i="10"/>
  <c r="E83" i="10"/>
  <c r="F83" i="10" s="1"/>
  <c r="H66" i="8"/>
  <c r="D45" i="6"/>
  <c r="D52" i="8"/>
  <c r="E52" i="8" s="1"/>
  <c r="D66" i="8"/>
  <c r="E66" i="8" s="1"/>
  <c r="I79" i="10"/>
  <c r="E79" i="10"/>
  <c r="F79" i="10" s="1"/>
  <c r="D63" i="8"/>
  <c r="E63" i="8" s="1"/>
  <c r="D45" i="8"/>
  <c r="E45" i="8" s="1"/>
  <c r="C10" i="4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C3" i="9"/>
  <c r="C2" i="9"/>
  <c r="C1" i="9"/>
  <c r="E12" i="9"/>
  <c r="F12" i="9" s="1"/>
  <c r="E11" i="9"/>
  <c r="F11" i="9" s="1"/>
  <c r="I10" i="9"/>
  <c r="E10" i="9"/>
  <c r="F10" i="9" s="1"/>
  <c r="I9" i="9"/>
  <c r="E9" i="9"/>
  <c r="F9" i="9" s="1"/>
  <c r="I8" i="9"/>
  <c r="E8" i="9"/>
  <c r="F8" i="9" s="1"/>
  <c r="I7" i="9"/>
  <c r="E7" i="9"/>
  <c r="F7" i="9" s="1"/>
  <c r="C34" i="4"/>
  <c r="I81" i="10"/>
  <c r="E81" i="10"/>
  <c r="F81" i="10" s="1"/>
  <c r="H58" i="8"/>
  <c r="C19" i="5"/>
  <c r="I78" i="10"/>
  <c r="B3" i="14"/>
  <c r="I80" i="10"/>
  <c r="E41" i="4"/>
  <c r="D37" i="1"/>
  <c r="D87" i="1" s="1"/>
  <c r="I35" i="10"/>
  <c r="E35" i="10"/>
  <c r="F35" i="10" s="1"/>
  <c r="H49" i="8"/>
  <c r="D49" i="8"/>
  <c r="E49" i="8" s="1"/>
  <c r="I34" i="10"/>
  <c r="E34" i="10"/>
  <c r="F34" i="10" s="1"/>
  <c r="D58" i="8"/>
  <c r="E58" i="8" s="1"/>
  <c r="D60" i="8"/>
  <c r="E60" i="8" s="1"/>
  <c r="H60" i="8"/>
  <c r="D59" i="8"/>
  <c r="E59" i="8" s="1"/>
  <c r="H59" i="8"/>
  <c r="R12" i="11"/>
  <c r="R10" i="11"/>
  <c r="R18" i="11"/>
  <c r="R16" i="11"/>
  <c r="R15" i="11"/>
  <c r="R13" i="11"/>
  <c r="R14" i="11"/>
  <c r="R20" i="11"/>
  <c r="R19" i="11"/>
  <c r="R17" i="11"/>
  <c r="I40" i="9" l="1"/>
  <c r="C12" i="4"/>
  <c r="R27" i="11"/>
  <c r="H55" i="8"/>
  <c r="E53" i="10"/>
  <c r="F53" i="10" s="1"/>
  <c r="I53" i="10"/>
  <c r="E80" i="10"/>
  <c r="F80" i="10" s="1"/>
  <c r="C18" i="4"/>
  <c r="B3" i="6"/>
  <c r="D59" i="6"/>
  <c r="B59" i="6"/>
  <c r="D71" i="6"/>
  <c r="B71" i="6"/>
  <c r="D65" i="6"/>
  <c r="B65" i="6"/>
  <c r="D53" i="6"/>
  <c r="B53" i="6"/>
  <c r="D80" i="1" l="1"/>
  <c r="E25" i="13"/>
  <c r="B78" i="6"/>
  <c r="B40" i="6"/>
  <c r="G21" i="12"/>
  <c r="D78" i="1"/>
  <c r="G24" i="12"/>
  <c r="B43" i="1"/>
  <c r="B44" i="1"/>
  <c r="D70" i="6"/>
  <c r="D72" i="6" s="1"/>
  <c r="B72" i="6"/>
  <c r="D66" i="6"/>
  <c r="D60" i="6"/>
  <c r="B64" i="6"/>
  <c r="B66" i="6" s="1"/>
  <c r="B58" i="6"/>
  <c r="B60" i="6" s="1"/>
  <c r="E5" i="10"/>
  <c r="F5" i="10" s="1"/>
  <c r="H100" i="8" l="1"/>
  <c r="E73" i="10" l="1"/>
  <c r="F73" i="10" s="1"/>
  <c r="D55" i="8" l="1"/>
  <c r="E55" i="8" s="1"/>
  <c r="B3" i="11" l="1"/>
  <c r="M3" i="11" s="1"/>
  <c r="J10" i="11"/>
  <c r="E9" i="5" l="1"/>
  <c r="H81" i="8" l="1"/>
  <c r="B1" i="8"/>
  <c r="H80" i="8"/>
  <c r="I68" i="10"/>
  <c r="H79" i="8"/>
  <c r="H101" i="8"/>
  <c r="D103" i="8"/>
  <c r="E103" i="8" s="1"/>
  <c r="D101" i="8"/>
  <c r="E101" i="8" s="1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H85" i="8"/>
  <c r="D85" i="8"/>
  <c r="E85" i="8" s="1"/>
  <c r="H84" i="8"/>
  <c r="D84" i="8"/>
  <c r="E84" i="8" s="1"/>
  <c r="H83" i="8"/>
  <c r="D83" i="8"/>
  <c r="E83" i="8" s="1"/>
  <c r="H82" i="8"/>
  <c r="D82" i="8"/>
  <c r="E82" i="8" s="1"/>
  <c r="D81" i="8"/>
  <c r="E81" i="8" s="1"/>
  <c r="D80" i="8"/>
  <c r="E80" i="8" s="1"/>
  <c r="D79" i="8"/>
  <c r="E79" i="8" s="1"/>
  <c r="H78" i="8"/>
  <c r="D78" i="8"/>
  <c r="E78" i="8" s="1"/>
  <c r="H77" i="8"/>
  <c r="D77" i="8"/>
  <c r="E77" i="8" s="1"/>
  <c r="H76" i="8"/>
  <c r="D76" i="8"/>
  <c r="E76" i="8" s="1"/>
  <c r="H75" i="8"/>
  <c r="D75" i="8"/>
  <c r="E75" i="8" s="1"/>
  <c r="H74" i="8"/>
  <c r="D74" i="8"/>
  <c r="E74" i="8" s="1"/>
  <c r="H73" i="8"/>
  <c r="D73" i="8"/>
  <c r="E73" i="8" s="1"/>
  <c r="H72" i="8"/>
  <c r="D72" i="8"/>
  <c r="E72" i="8" s="1"/>
  <c r="H71" i="8"/>
  <c r="D71" i="8"/>
  <c r="E71" i="8" s="1"/>
  <c r="H70" i="8"/>
  <c r="D70" i="8"/>
  <c r="E70" i="8" s="1"/>
  <c r="H69" i="8"/>
  <c r="D69" i="8"/>
  <c r="E69" i="8" s="1"/>
  <c r="H68" i="8"/>
  <c r="D68" i="8"/>
  <c r="E68" i="8" s="1"/>
  <c r="H67" i="8"/>
  <c r="D67" i="8"/>
  <c r="E67" i="8" s="1"/>
  <c r="H65" i="8"/>
  <c r="H64" i="8"/>
  <c r="D64" i="8"/>
  <c r="E64" i="8" s="1"/>
  <c r="H62" i="8"/>
  <c r="D62" i="8"/>
  <c r="E62" i="8" s="1"/>
  <c r="H61" i="8"/>
  <c r="D61" i="8"/>
  <c r="E61" i="8" s="1"/>
  <c r="H57" i="8"/>
  <c r="D57" i="8"/>
  <c r="E57" i="8" s="1"/>
  <c r="H56" i="8"/>
  <c r="D56" i="8"/>
  <c r="E56" i="8" s="1"/>
  <c r="H51" i="8"/>
  <c r="H50" i="8"/>
  <c r="D50" i="8"/>
  <c r="E50" i="8" s="1"/>
  <c r="H48" i="8"/>
  <c r="D48" i="8"/>
  <c r="E48" i="8" s="1"/>
  <c r="H47" i="8"/>
  <c r="D47" i="8"/>
  <c r="E47" i="8" s="1"/>
  <c r="H46" i="8"/>
  <c r="D46" i="8"/>
  <c r="E46" i="8" s="1"/>
  <c r="H44" i="8"/>
  <c r="D44" i="8"/>
  <c r="E44" i="8" s="1"/>
  <c r="H43" i="8"/>
  <c r="D43" i="8"/>
  <c r="E43" i="8" s="1"/>
  <c r="H42" i="8"/>
  <c r="D42" i="8"/>
  <c r="E42" i="8" s="1"/>
  <c r="H41" i="8"/>
  <c r="D41" i="8"/>
  <c r="E41" i="8" s="1"/>
  <c r="H40" i="8"/>
  <c r="D40" i="8"/>
  <c r="E40" i="8" s="1"/>
  <c r="H39" i="8"/>
  <c r="D39" i="8"/>
  <c r="E39" i="8" s="1"/>
  <c r="H38" i="8"/>
  <c r="D38" i="8"/>
  <c r="E38" i="8" s="1"/>
  <c r="H37" i="8"/>
  <c r="D37" i="8"/>
  <c r="E37" i="8" s="1"/>
  <c r="H36" i="8"/>
  <c r="D36" i="8"/>
  <c r="E36" i="8" s="1"/>
  <c r="H35" i="8"/>
  <c r="D35" i="8"/>
  <c r="E35" i="8" s="1"/>
  <c r="H34" i="8"/>
  <c r="D34" i="8"/>
  <c r="E34" i="8" s="1"/>
  <c r="H33" i="8"/>
  <c r="D33" i="8"/>
  <c r="E33" i="8" s="1"/>
  <c r="H32" i="8"/>
  <c r="D32" i="8"/>
  <c r="E32" i="8" s="1"/>
  <c r="H31" i="8"/>
  <c r="D31" i="8"/>
  <c r="E31" i="8" s="1"/>
  <c r="D30" i="8"/>
  <c r="H29" i="8"/>
  <c r="D29" i="8"/>
  <c r="E29" i="8" s="1"/>
  <c r="H28" i="8"/>
  <c r="D28" i="8"/>
  <c r="E28" i="8" s="1"/>
  <c r="H27" i="8"/>
  <c r="D27" i="8"/>
  <c r="E27" i="8" s="1"/>
  <c r="H26" i="8"/>
  <c r="D26" i="8"/>
  <c r="E26" i="8" s="1"/>
  <c r="H25" i="8"/>
  <c r="D25" i="8"/>
  <c r="E25" i="8" s="1"/>
  <c r="H24" i="8"/>
  <c r="D24" i="8"/>
  <c r="E24" i="8" s="1"/>
  <c r="H23" i="8"/>
  <c r="D23" i="8"/>
  <c r="E23" i="8" s="1"/>
  <c r="H22" i="8"/>
  <c r="D22" i="8"/>
  <c r="E22" i="8" s="1"/>
  <c r="H21" i="8"/>
  <c r="D21" i="8"/>
  <c r="E21" i="8" s="1"/>
  <c r="H20" i="8"/>
  <c r="D20" i="8"/>
  <c r="E20" i="8" s="1"/>
  <c r="H19" i="8"/>
  <c r="D19" i="8"/>
  <c r="E19" i="8" s="1"/>
  <c r="H18" i="8"/>
  <c r="D18" i="8"/>
  <c r="E18" i="8" s="1"/>
  <c r="H17" i="8"/>
  <c r="D17" i="8"/>
  <c r="E17" i="8" s="1"/>
  <c r="H16" i="8"/>
  <c r="D16" i="8"/>
  <c r="E16" i="8" s="1"/>
  <c r="H15" i="8"/>
  <c r="D15" i="8"/>
  <c r="E15" i="8" s="1"/>
  <c r="H14" i="8"/>
  <c r="D14" i="8"/>
  <c r="E14" i="8" s="1"/>
  <c r="H13" i="8"/>
  <c r="D13" i="8"/>
  <c r="E13" i="8" s="1"/>
  <c r="H12" i="8"/>
  <c r="D12" i="8"/>
  <c r="E12" i="8" s="1"/>
  <c r="H11" i="8"/>
  <c r="D11" i="8"/>
  <c r="E11" i="8" s="1"/>
  <c r="H10" i="8"/>
  <c r="D10" i="8"/>
  <c r="E10" i="8" s="1"/>
  <c r="H9" i="8"/>
  <c r="D9" i="8"/>
  <c r="E9" i="8" s="1"/>
  <c r="H8" i="8"/>
  <c r="D8" i="8"/>
  <c r="E8" i="8" s="1"/>
  <c r="H7" i="8"/>
  <c r="D7" i="8"/>
  <c r="E7" i="8" s="1"/>
  <c r="H6" i="8"/>
  <c r="D6" i="8"/>
  <c r="E6" i="8" s="1"/>
  <c r="H5" i="8"/>
  <c r="D5" i="8"/>
  <c r="E5" i="8" s="1"/>
  <c r="I84" i="10"/>
  <c r="E10" i="4"/>
  <c r="I21" i="10"/>
  <c r="I76" i="10"/>
  <c r="I77" i="10" l="1"/>
  <c r="I75" i="10"/>
  <c r="I74" i="10"/>
  <c r="I73" i="10"/>
  <c r="I72" i="10"/>
  <c r="I71" i="10"/>
  <c r="I70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2" i="10"/>
  <c r="I51" i="10"/>
  <c r="I50" i="10"/>
  <c r="I48" i="10"/>
  <c r="I47" i="10"/>
  <c r="I46" i="10"/>
  <c r="I45" i="10"/>
  <c r="I43" i="10"/>
  <c r="I42" i="10"/>
  <c r="I41" i="10"/>
  <c r="I40" i="10"/>
  <c r="I39" i="10"/>
  <c r="I36" i="10"/>
  <c r="I33" i="10"/>
  <c r="I32" i="10"/>
  <c r="I31" i="10"/>
  <c r="I30" i="10"/>
  <c r="I29" i="10"/>
  <c r="I28" i="10"/>
  <c r="I27" i="10"/>
  <c r="I26" i="10"/>
  <c r="I25" i="10"/>
  <c r="I24" i="10"/>
  <c r="I23" i="10"/>
  <c r="I5" i="10"/>
  <c r="I49" i="10" l="1"/>
  <c r="I44" i="10"/>
  <c r="I38" i="10"/>
  <c r="I37" i="10"/>
  <c r="I12" i="10"/>
  <c r="J13" i="11" l="1"/>
  <c r="J14" i="11"/>
  <c r="J15" i="11"/>
  <c r="J16" i="11"/>
  <c r="J17" i="11"/>
  <c r="J20" i="11"/>
  <c r="J28" i="11"/>
  <c r="D32" i="1"/>
  <c r="D33" i="1" s="1"/>
  <c r="B32" i="1"/>
  <c r="B3" i="12"/>
  <c r="B3" i="8"/>
  <c r="J11" i="11"/>
  <c r="J12" i="11"/>
  <c r="J18" i="11"/>
  <c r="J19" i="11"/>
  <c r="J23" i="11"/>
  <c r="J24" i="11"/>
  <c r="J25" i="11"/>
  <c r="J26" i="11"/>
  <c r="J27" i="11"/>
  <c r="J29" i="11"/>
  <c r="J30" i="11"/>
  <c r="D25" i="1"/>
  <c r="C26" i="5"/>
  <c r="D18" i="1"/>
  <c r="C78" i="15"/>
  <c r="C28" i="4"/>
  <c r="E18" i="4"/>
  <c r="C41" i="4"/>
  <c r="C25" i="5"/>
  <c r="E42" i="4"/>
  <c r="E10" i="5"/>
  <c r="C18" i="5"/>
  <c r="D51" i="1"/>
  <c r="E26" i="5"/>
  <c r="C32" i="5"/>
  <c r="C33" i="5"/>
  <c r="E32" i="5"/>
  <c r="E33" i="5"/>
  <c r="E11" i="4"/>
  <c r="E12" i="4" s="1"/>
  <c r="C17" i="4"/>
  <c r="E28" i="4"/>
  <c r="C35" i="4"/>
  <c r="E35" i="4"/>
  <c r="C42" i="4"/>
  <c r="B3" i="10"/>
  <c r="B3" i="7"/>
  <c r="B3" i="4"/>
  <c r="B45" i="6"/>
  <c r="D46" i="6"/>
  <c r="B52" i="6"/>
  <c r="B54" i="6" s="1"/>
  <c r="D52" i="6"/>
  <c r="D54" i="6" s="1"/>
  <c r="B1" i="14"/>
  <c r="B2" i="4"/>
  <c r="B1" i="7"/>
  <c r="B1" i="4"/>
  <c r="B2" i="8"/>
  <c r="B2" i="6"/>
  <c r="B2" i="7"/>
  <c r="B2" i="10"/>
  <c r="B2" i="14"/>
  <c r="J33" i="11" l="1"/>
  <c r="E44" i="5"/>
  <c r="D85" i="1" s="1"/>
  <c r="E45" i="4"/>
  <c r="D86" i="1" s="1"/>
  <c r="B76" i="6"/>
  <c r="B38" i="6"/>
  <c r="B77" i="6"/>
  <c r="B39" i="6"/>
  <c r="D75" i="1"/>
  <c r="B47" i="6"/>
  <c r="D74" i="6"/>
  <c r="D47" i="6"/>
  <c r="E36" i="4"/>
  <c r="D65" i="1" s="1"/>
  <c r="B33" i="1"/>
  <c r="E41" i="5"/>
  <c r="D57" i="1" s="1"/>
  <c r="C27" i="5"/>
  <c r="D52" i="1" s="1"/>
  <c r="C19" i="4"/>
  <c r="D59" i="1"/>
  <c r="E43" i="4"/>
  <c r="D67" i="1" s="1"/>
  <c r="C36" i="4"/>
  <c r="D64" i="1" s="1"/>
  <c r="D19" i="1"/>
  <c r="C20" i="5"/>
  <c r="D50" i="1" s="1"/>
  <c r="G36" i="12"/>
  <c r="E34" i="5"/>
  <c r="D55" i="1" s="1"/>
  <c r="C34" i="5"/>
  <c r="D54" i="1" s="1"/>
  <c r="E27" i="5"/>
  <c r="D53" i="1" s="1"/>
  <c r="E11" i="5"/>
  <c r="D49" i="1" s="1"/>
  <c r="C43" i="4"/>
  <c r="D66" i="1" s="1"/>
  <c r="C29" i="4"/>
  <c r="D62" i="1" s="1"/>
  <c r="E19" i="4"/>
  <c r="D61" i="1" s="1"/>
  <c r="D26" i="1"/>
  <c r="D72" i="1"/>
  <c r="D69" i="1"/>
  <c r="E29" i="4"/>
  <c r="D63" i="1" s="1"/>
  <c r="C35" i="13" l="1"/>
  <c r="C34" i="13"/>
  <c r="D82" i="1"/>
  <c r="E27" i="13"/>
  <c r="D73" i="1"/>
  <c r="G59" i="1" s="1"/>
  <c r="I59" i="1" s="1"/>
  <c r="D71" i="1"/>
  <c r="I28" i="4"/>
  <c r="G32" i="1"/>
  <c r="I22" i="5"/>
  <c r="D56" i="1"/>
  <c r="G41" i="5"/>
  <c r="D68" i="1"/>
  <c r="G63" i="1" s="1"/>
  <c r="D60" i="1"/>
  <c r="G55" i="1" s="1"/>
  <c r="I55" i="1" s="1"/>
  <c r="D74" i="1"/>
  <c r="D70" i="1"/>
  <c r="D48" i="1"/>
  <c r="D58" i="1"/>
  <c r="F112" i="6"/>
  <c r="F74" i="6"/>
  <c r="C36" i="13"/>
  <c r="I15" i="10"/>
  <c r="I22" i="10"/>
  <c r="I14" i="10"/>
  <c r="I19" i="10"/>
  <c r="I20" i="10"/>
  <c r="I13" i="10"/>
  <c r="G23" i="12" l="1"/>
  <c r="G57" i="1"/>
  <c r="I57" i="1" s="1"/>
  <c r="G61" i="1"/>
  <c r="I61" i="1" s="1"/>
  <c r="G53" i="1"/>
  <c r="I53" i="1" s="1"/>
  <c r="D77" i="1"/>
  <c r="I89" i="6"/>
  <c r="C38" i="13"/>
  <c r="G19" i="12" l="1"/>
  <c r="E20" i="10" l="1"/>
  <c r="F20" i="10" s="1"/>
  <c r="E19" i="10"/>
  <c r="F19" i="10" s="1"/>
  <c r="F49" i="10"/>
  <c r="E70" i="10"/>
  <c r="F70" i="10" s="1"/>
  <c r="E21" i="10"/>
  <c r="F21" i="10" s="1"/>
  <c r="E66" i="10"/>
  <c r="F66" i="10" s="1"/>
  <c r="E74" i="10"/>
  <c r="F74" i="10" s="1"/>
  <c r="E64" i="10"/>
  <c r="F64" i="10" s="1"/>
  <c r="E62" i="10"/>
  <c r="F62" i="10" s="1"/>
  <c r="E59" i="10"/>
  <c r="F59" i="10" s="1"/>
  <c r="E78" i="10"/>
  <c r="F78" i="10" s="1"/>
  <c r="E71" i="10"/>
  <c r="F71" i="10" s="1"/>
  <c r="E39" i="10"/>
  <c r="F39" i="10" s="1"/>
  <c r="E57" i="10"/>
  <c r="F57" i="10" s="1"/>
  <c r="E26" i="10"/>
  <c r="F26" i="10" s="1"/>
  <c r="E45" i="10"/>
  <c r="F45" i="10" s="1"/>
  <c r="E67" i="10"/>
  <c r="F67" i="10" s="1"/>
  <c r="E29" i="10"/>
  <c r="F29" i="10" s="1"/>
  <c r="E51" i="10"/>
  <c r="F51" i="10" s="1"/>
  <c r="E68" i="10"/>
  <c r="F68" i="10" s="1"/>
  <c r="E63" i="10"/>
  <c r="F63" i="10" s="1"/>
  <c r="E15" i="10"/>
  <c r="F15" i="10" s="1"/>
  <c r="E28" i="10"/>
  <c r="F28" i="10" s="1"/>
  <c r="E37" i="10"/>
  <c r="F37" i="10" s="1"/>
  <c r="E52" i="10"/>
  <c r="F52" i="10" s="1"/>
  <c r="E42" i="10"/>
  <c r="F42" i="10" s="1"/>
  <c r="E14" i="10"/>
  <c r="F14" i="10" s="1"/>
  <c r="E12" i="10"/>
  <c r="F12" i="10" s="1"/>
  <c r="E61" i="10"/>
  <c r="F61" i="10" s="1"/>
  <c r="E32" i="10"/>
  <c r="F32" i="10" s="1"/>
  <c r="E41" i="10"/>
  <c r="F41" i="10" s="1"/>
  <c r="E65" i="10"/>
  <c r="F65" i="10" s="1"/>
  <c r="E6" i="10"/>
  <c r="F6" i="10" s="1"/>
  <c r="E27" i="10"/>
  <c r="F27" i="10" s="1"/>
  <c r="E75" i="10"/>
  <c r="F75" i="10" s="1"/>
  <c r="E76" i="10"/>
  <c r="F76" i="10" s="1"/>
  <c r="E58" i="10"/>
  <c r="F58" i="10" s="1"/>
  <c r="E54" i="10"/>
  <c r="F54" i="10" s="1"/>
  <c r="E56" i="10"/>
  <c r="F56" i="10" s="1"/>
  <c r="E69" i="10"/>
  <c r="F69" i="10" s="1"/>
  <c r="E46" i="10"/>
  <c r="F46" i="10" s="1"/>
  <c r="E60" i="10"/>
  <c r="F60" i="10" s="1"/>
  <c r="E22" i="10"/>
  <c r="F22" i="10" s="1"/>
  <c r="E13" i="10"/>
  <c r="F13" i="10" s="1"/>
  <c r="E24" i="10"/>
  <c r="F24" i="10" s="1"/>
  <c r="E43" i="10"/>
  <c r="F43" i="10" s="1"/>
  <c r="E31" i="10"/>
  <c r="F31" i="10" s="1"/>
  <c r="E23" i="10"/>
  <c r="F23" i="10" s="1"/>
  <c r="E77" i="10"/>
  <c r="F77" i="10" s="1"/>
  <c r="E72" i="10"/>
  <c r="F72" i="10" s="1"/>
  <c r="E55" i="10"/>
  <c r="F55" i="10" s="1"/>
  <c r="E30" i="10"/>
  <c r="F30" i="10" s="1"/>
  <c r="E38" i="10"/>
  <c r="F38" i="10" s="1"/>
  <c r="E47" i="10"/>
  <c r="F47" i="10" s="1"/>
  <c r="E40" i="10"/>
  <c r="F40" i="10" s="1"/>
  <c r="E48" i="10"/>
  <c r="F48" i="10" s="1"/>
  <c r="E33" i="10"/>
  <c r="F33" i="10" s="1"/>
  <c r="E25" i="10"/>
  <c r="F25" i="10" s="1"/>
  <c r="E30" i="8"/>
  <c r="H30" i="8"/>
  <c r="H105" i="8" s="1"/>
  <c r="E24" i="13" l="1"/>
  <c r="D79" i="1"/>
  <c r="G20" i="12" s="1"/>
  <c r="I69" i="10"/>
  <c r="I6" i="10"/>
  <c r="I113" i="10" l="1"/>
  <c r="D81" i="1" l="1"/>
  <c r="E26" i="13"/>
  <c r="E30" i="13" s="1"/>
  <c r="I66" i="1" l="1"/>
  <c r="I67" i="1" s="1"/>
  <c r="G22" i="12"/>
  <c r="G25" i="12" s="1"/>
  <c r="G31" i="12" s="1"/>
  <c r="G38" i="12" s="1"/>
  <c r="D83" i="1"/>
  <c r="E48" i="7" s="1"/>
  <c r="D51" i="8"/>
  <c r="E51" i="8" s="1"/>
  <c r="I30" i="7" l="1"/>
  <c r="H33" i="7" s="1"/>
</calcChain>
</file>

<file path=xl/sharedStrings.xml><?xml version="1.0" encoding="utf-8"?>
<sst xmlns="http://schemas.openxmlformats.org/spreadsheetml/2006/main" count="664" uniqueCount="492">
  <si>
    <t xml:space="preserve"> </t>
  </si>
  <si>
    <t xml:space="preserve">  </t>
  </si>
  <si>
    <t>D1</t>
  </si>
  <si>
    <t>D2</t>
  </si>
  <si>
    <t>D7</t>
  </si>
  <si>
    <t>D8</t>
  </si>
  <si>
    <t>D9</t>
  </si>
  <si>
    <t>D10</t>
  </si>
  <si>
    <t>D11</t>
  </si>
  <si>
    <t>D12</t>
  </si>
  <si>
    <t xml:space="preserve">LITROS VENDIDOS </t>
  </si>
  <si>
    <t xml:space="preserve">                  IMPORTES TOTALES </t>
  </si>
  <si>
    <t>PRECIO NUEVO</t>
  </si>
  <si>
    <t>M1</t>
  </si>
  <si>
    <t>M2</t>
  </si>
  <si>
    <t>M3</t>
  </si>
  <si>
    <t>M4</t>
  </si>
  <si>
    <t>M7</t>
  </si>
  <si>
    <t>M8</t>
  </si>
  <si>
    <t>M9</t>
  </si>
  <si>
    <t>M10</t>
  </si>
  <si>
    <t>M11</t>
  </si>
  <si>
    <t>M12</t>
  </si>
  <si>
    <t>P1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</si>
  <si>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</si>
  <si>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</si>
  <si>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</si>
  <si>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</si>
  <si>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</si>
  <si>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</si>
  <si>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</si>
  <si>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</si>
  <si>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</si>
  <si>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ACEITES</t>
  </si>
  <si>
    <t>TIENDA</t>
  </si>
  <si>
    <t>VENTA PALETAS HOLANDA</t>
  </si>
  <si>
    <t>VENTA TOTAL</t>
  </si>
  <si>
    <t>VENTA DE PREMIUM</t>
  </si>
  <si>
    <t>VENTA DE DIESEL</t>
  </si>
  <si>
    <t>EXISTENCIA DE PREMIUM</t>
  </si>
  <si>
    <t>EXISTENCIA DE DIESEL</t>
  </si>
  <si>
    <t>.</t>
  </si>
  <si>
    <t>LITROS VENDIDOS</t>
  </si>
  <si>
    <t>PRECIO</t>
  </si>
  <si>
    <t>IMPORTE</t>
  </si>
  <si>
    <t>CERVEZAS</t>
  </si>
  <si>
    <t>PAPEL HIGIENICO</t>
  </si>
  <si>
    <t>FRITURAS</t>
  </si>
  <si>
    <t>BARCEL</t>
  </si>
  <si>
    <t>TIA ROSA</t>
  </si>
  <si>
    <t>CLORETS</t>
  </si>
  <si>
    <t>CARIBES</t>
  </si>
  <si>
    <t>VASOS</t>
  </si>
  <si>
    <t>NUTRIPLEN</t>
  </si>
  <si>
    <t>KINDER BUENO</t>
  </si>
  <si>
    <t>CIGARROS SUELTOS</t>
  </si>
  <si>
    <t>AGUA CIEL</t>
  </si>
  <si>
    <t>SUMA DE ROLLOS Y NOTAS</t>
  </si>
  <si>
    <t>ULTIMA FAJILLA</t>
  </si>
  <si>
    <t>ROL</t>
  </si>
  <si>
    <t>NOMBRE</t>
  </si>
  <si>
    <t>REVISO</t>
  </si>
  <si>
    <t>ROLLO</t>
  </si>
  <si>
    <t>ESTEBAN</t>
  </si>
  <si>
    <t>ALFONSO</t>
  </si>
  <si>
    <t>REFRESCOS DE BOTE</t>
  </si>
  <si>
    <t>BIMBO</t>
  </si>
  <si>
    <t>PISTACHES</t>
  </si>
  <si>
    <t>REF DE 600 ML</t>
  </si>
  <si>
    <t>TARJ -30</t>
  </si>
  <si>
    <t>TARJ -100</t>
  </si>
  <si>
    <t>TARJ- 200</t>
  </si>
  <si>
    <t>TARJ- 300</t>
  </si>
  <si>
    <t>TARJ- 500</t>
  </si>
  <si>
    <t>CIGARROS</t>
  </si>
  <si>
    <t>HIELIN</t>
  </si>
  <si>
    <t>JUGO 2 LTS</t>
  </si>
  <si>
    <t>REFRESCO DE 1 L</t>
  </si>
  <si>
    <t>CERV.BARRIL Y SOL</t>
  </si>
  <si>
    <t>ALKASELTSER</t>
  </si>
  <si>
    <t>AGUA CIEL 20 L</t>
  </si>
  <si>
    <t>PRESERVATIVOS THERMAX</t>
  </si>
  <si>
    <t>CUERNOS Y ESTROPAJOS</t>
  </si>
  <si>
    <t>ENVASES CIEL  20 L</t>
  </si>
  <si>
    <t>LAMPARAS YPILAS</t>
  </si>
  <si>
    <t>ENVASES COCA-COLA 2 1/2</t>
  </si>
  <si>
    <t>GASAS</t>
  </si>
  <si>
    <t>CERVEZA MEGA</t>
  </si>
  <si>
    <t>ENVACES MEGA.</t>
  </si>
  <si>
    <t>LAMPARAS 1  LEDS</t>
  </si>
  <si>
    <t>COCA COLA 3 LTS</t>
  </si>
  <si>
    <t>TRAIDENS 4 PASTILLAS</t>
  </si>
  <si>
    <t>CERVEZAS BUDWELSER</t>
  </si>
  <si>
    <t>POWERADE  1 L</t>
  </si>
  <si>
    <t>PEÑAFIEL 2 LTS SABOR</t>
  </si>
  <si>
    <t>PRODUCTO</t>
  </si>
  <si>
    <t>HABIAN</t>
  </si>
  <si>
    <t>QUEDAN</t>
  </si>
  <si>
    <t>P.CHEMISSE</t>
  </si>
  <si>
    <t>P.CHOCOCREM</t>
  </si>
  <si>
    <t>MORDISCO CLASICO</t>
  </si>
  <si>
    <t>MAGNUM CLASICA</t>
  </si>
  <si>
    <t>PARADISE</t>
  </si>
  <si>
    <t>CORNETTO</t>
  </si>
  <si>
    <t>VIENNETA</t>
  </si>
  <si>
    <t>MINICHOC</t>
  </si>
  <si>
    <t>SOLERO CASERO</t>
  </si>
  <si>
    <t>MICHA OREO</t>
  </si>
  <si>
    <t>MICHA NAPOLIT</t>
  </si>
  <si>
    <t xml:space="preserve">   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</si>
  <si>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</si>
  <si>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VENTA DE ACEITES Y ADITIVOS</t>
  </si>
  <si>
    <t>VENTA BRUTA</t>
  </si>
  <si>
    <t>VALES NOTAS Y GASTOS VARIOS</t>
  </si>
  <si>
    <t>DIFERENCIA EN ENTREGA</t>
  </si>
  <si>
    <t>LITROS DE DIESEL</t>
  </si>
  <si>
    <t>LITROS DE PREMIUM</t>
  </si>
  <si>
    <t>TEOTITLAN</t>
  </si>
  <si>
    <t xml:space="preserve">VIAJE DE MIAUATLAN  </t>
  </si>
  <si>
    <t>RECIBI</t>
  </si>
  <si>
    <t>CHECO SISA</t>
  </si>
  <si>
    <t>LUNES 30 DE JUNIO DEL 2014</t>
  </si>
  <si>
    <t>LITROS COMPRADOS  MAGNA</t>
  </si>
  <si>
    <t>45000 LTS</t>
  </si>
  <si>
    <t>1/4 SISA</t>
  </si>
  <si>
    <t>1/2 SISA</t>
  </si>
  <si>
    <t>TOCANDO FILO</t>
  </si>
  <si>
    <t>225000 LTS</t>
  </si>
  <si>
    <t>LITROS COMPRADOS</t>
  </si>
  <si>
    <t>225563 LTS</t>
  </si>
  <si>
    <t>SOBRANTE</t>
  </si>
  <si>
    <t>563  LTS</t>
  </si>
  <si>
    <t>RENDIMIENTO=563 LTS/225000TS=0.0025</t>
  </si>
  <si>
    <t>POR EL .004 FALTAN 337 LTS</t>
  </si>
  <si>
    <t>337 LTS X 12.77 $4303.49</t>
  </si>
  <si>
    <t>JUEVES 21 DE OCTUBRE  DEL 2011</t>
  </si>
  <si>
    <t>13:29 pm</t>
  </si>
  <si>
    <t>RECIBI 45000 LTS DE PEMEX -DIESEL</t>
  </si>
  <si>
    <t>RECIBIDA EN LA E.S. 5787  1/4 DE SISA</t>
  </si>
  <si>
    <t xml:space="preserve">VIAJE DE MIAHUATLAN  </t>
  </si>
  <si>
    <t>CARGO EN LA GARZA #6</t>
  </si>
  <si>
    <t>NO SE TERMINO QUEDAN 7187 LTS</t>
  </si>
  <si>
    <t xml:space="preserve">JOSE </t>
  </si>
  <si>
    <t>INICIAL</t>
  </si>
  <si>
    <t>EXST.</t>
  </si>
  <si>
    <t>FINAL</t>
  </si>
  <si>
    <t>VTA</t>
  </si>
  <si>
    <t>TOTAL</t>
  </si>
  <si>
    <t>A</t>
  </si>
  <si>
    <t>EXIST.</t>
  </si>
  <si>
    <t>PREC</t>
  </si>
  <si>
    <t>FABULOSOS 1 LT</t>
  </si>
  <si>
    <t xml:space="preserve">         </t>
  </si>
  <si>
    <t>EXT DE 50 KG POLVO ABC</t>
  </si>
  <si>
    <t>EXT DE 9 KG CO2 BC</t>
  </si>
  <si>
    <t>EXT DE 9 KG POLVO ABC</t>
  </si>
  <si>
    <t xml:space="preserve">    </t>
  </si>
  <si>
    <t xml:space="preserve">        </t>
  </si>
  <si>
    <t>PEMEX AZUL 1 LTO.</t>
  </si>
  <si>
    <t>PEMEX VERDE 1 LTO</t>
  </si>
  <si>
    <t xml:space="preserve">PEMEX VERDE 5 LTS </t>
  </si>
  <si>
    <t>PEMEX AZUL 5 LTS</t>
  </si>
  <si>
    <t>PEMEX AZUL 19LTS</t>
  </si>
  <si>
    <t xml:space="preserve">PEMEX MH300 19 LTS </t>
  </si>
  <si>
    <t>FLUIDO PARA TRANSMISIONES AUTOMATICAS ATF 1 LITRO (T.A)</t>
  </si>
  <si>
    <t>ACEITE MULTIGRADO SJ 1 LTO.</t>
  </si>
  <si>
    <t>ADITIVO LS 90</t>
  </si>
  <si>
    <t xml:space="preserve">ADITIVO PARA DIESEL 350 ML BARDHAL </t>
  </si>
  <si>
    <t xml:space="preserve">INJECTOR CLEANER BARDHAL </t>
  </si>
  <si>
    <t>LIQUIDO PARA FRENOS 350 ML</t>
  </si>
  <si>
    <t xml:space="preserve">LIQUIDO PARA FRENOS DE 1 LTO </t>
  </si>
  <si>
    <t xml:space="preserve">AGUA PARA BATERIA AKRON </t>
  </si>
  <si>
    <t xml:space="preserve">ADITIVO TOP OIL PLUS BARDHAL </t>
  </si>
  <si>
    <t xml:space="preserve">ADITIVO BARDHAL  1 DE 450 ML </t>
  </si>
  <si>
    <t>ADITIVO BARDHAL 2 DE 450 ML</t>
  </si>
  <si>
    <t>ADITIVO BARDHAL 2 DE 1 LTO.</t>
  </si>
  <si>
    <t>ANTICOGENLANTE CONCENTRADO BARDHAL 1 LTO.</t>
  </si>
  <si>
    <t>ARRANCADOR 310 G</t>
  </si>
  <si>
    <t>ANTICOGENLANTE AKRON 1 LTO.</t>
  </si>
  <si>
    <t>ANTICONGERLANTE AKRON 5 LTS</t>
  </si>
  <si>
    <t>ADITIVO PARA DIESEL DE 1 LT AKRON</t>
  </si>
  <si>
    <t xml:space="preserve">ADITIVO PARA DIESEL DE 1 LITRO BARDHAL </t>
  </si>
  <si>
    <t xml:space="preserve">ADITIVO PARA GASOLINA 250 ML AKRON </t>
  </si>
  <si>
    <t>ADITIVO PARA INJECTOR 250 ML AKRON</t>
  </si>
  <si>
    <t xml:space="preserve">LIQUIDO PARA FRENOS DE 250 ML AKRON </t>
  </si>
  <si>
    <t xml:space="preserve">ADITIVO PARA ACEITE DE 443 ML AKRON </t>
  </si>
  <si>
    <t xml:space="preserve">ADITIVO PARA MOTO DOS TIEMPOS 250 ML BARDHAL </t>
  </si>
  <si>
    <t xml:space="preserve">FLUIDO PARA TRANSMISION AUTOMATICA  DE 1 LTO. AKRON </t>
  </si>
  <si>
    <t xml:space="preserve">FLUIDO PARA DIRECCION HIDRAULICA 250 ML AKRON </t>
  </si>
  <si>
    <t>ANTICONGELANTE COOLANT BARDHAL DE 1 LTO.</t>
  </si>
  <si>
    <t>AFLOJA TODO BW50</t>
  </si>
  <si>
    <t>GRASA BENTONA DE 250 GRAMOS BARDHAL</t>
  </si>
  <si>
    <t xml:space="preserve">GRASA PARA CHASIS DE 450 GRAMOS BARDHAL </t>
  </si>
  <si>
    <t xml:space="preserve">GRASA BENTONA DE 3.5 KG BARDHAL </t>
  </si>
  <si>
    <t xml:space="preserve">GRASA PARA CHASIS DE 3.5 KG BARDHAL </t>
  </si>
  <si>
    <t xml:space="preserve">ACEITE PARA DIESEL OIL DE 1 LTO. BARDHAL </t>
  </si>
  <si>
    <t>QUAKER HD PARA GASOLINA 1 LTO.</t>
  </si>
  <si>
    <t xml:space="preserve">QUAKER PARA DIESEL SERIES III DE 1 LTO. </t>
  </si>
  <si>
    <t xml:space="preserve">ADITIVO PARA RADIADOR </t>
  </si>
  <si>
    <t xml:space="preserve">ACEITE ALTO KILOMETRAJE 1 LTO. </t>
  </si>
  <si>
    <t xml:space="preserve">HIDRAHULICO 300  19 LTS QUAKER </t>
  </si>
  <si>
    <t xml:space="preserve">ACEITE PARA DIESEL SERIES III MULTIGRADO  19 LTS QUAKER </t>
  </si>
  <si>
    <t xml:space="preserve">ATF ALTO KILOMETRAJE DE UN 1 LTO. QUAKER BOTELLA ROJA </t>
  </si>
  <si>
    <t>ATF ALTO KILOMETRAJE DE 1 LTO. QUAKER BOTELLA GRIS</t>
  </si>
  <si>
    <t xml:space="preserve">ACEITE RACING OIL 4 TIEMPOS QUAKER </t>
  </si>
  <si>
    <t xml:space="preserve">DIFAY ALTO KILOMETRAJE 1 LTO QUAKER </t>
  </si>
  <si>
    <t xml:space="preserve">ANTICONGELANTE COOLANT BARDHAL 19 LTS </t>
  </si>
  <si>
    <t xml:space="preserve">ANTICONGELANTE CONCENTRADO BARDHAL 19 LTS </t>
  </si>
  <si>
    <t xml:space="preserve">ANTICONGELANTE IDEAL DE 1 LTO QUAKER </t>
  </si>
  <si>
    <t xml:space="preserve">ANTICONGELANTE IDEAL  DE 5 LTS QUAKER </t>
  </si>
  <si>
    <t>ANTICOGELANTE IDEAL QUAKER  DE 19 LTS</t>
  </si>
  <si>
    <t xml:space="preserve">HIDRAULICO 68 DE 19 LTS QUAKER </t>
  </si>
  <si>
    <t xml:space="preserve">GREEN OIL DEL # 90 QUAKER 1 LTO BARDHAL Y GEAR OIL # 90 1LTO BARDHAL </t>
  </si>
  <si>
    <t xml:space="preserve">GREEN OIL DEL # 140 QUAKER 1 LT Y GEAR OIL DEL # 140 1LTO BARDHAL </t>
  </si>
  <si>
    <t xml:space="preserve">GREEN OIL DEL # 250 QUAKER 1 LT Y  GEAR OIL DEL # 250 1LTO BARDHAL </t>
  </si>
  <si>
    <t xml:space="preserve">FUSION BARDHAL 1 LTO </t>
  </si>
  <si>
    <t xml:space="preserve">ANTICOGELANTE OPTIMA  DE 1 LTO. QUAKER  </t>
  </si>
  <si>
    <t xml:space="preserve">ANTICOGELANTE OPTIMA  DE 5 LTS QUAKER  </t>
  </si>
  <si>
    <t xml:space="preserve">GREEN OIL DEL 90 QUAKER 19 LTS </t>
  </si>
  <si>
    <t xml:space="preserve">GREEN OIL DEL 140 QUAKER 19 LTS </t>
  </si>
  <si>
    <t xml:space="preserve">GREEN OIL DE 250 QUAKER 19 LTS </t>
  </si>
  <si>
    <t>ADITIVO PARA TRATAMIENTO GASOLINA QUAKER</t>
  </si>
  <si>
    <t xml:space="preserve">ADITIVO PARA LIMPIADOR INJECTOR QUAKER </t>
  </si>
  <si>
    <t>ADITIVO INCREMENTADOR OCTANAJE</t>
  </si>
  <si>
    <t xml:space="preserve">FLUIDO PARA DIRECCION HIDRAHULICA QUAKER </t>
  </si>
  <si>
    <t xml:space="preserve">POWER RIDE 2 TIEMPOS QUAKER </t>
  </si>
  <si>
    <t xml:space="preserve">ADITIVO PARA ACEITE QUAKER </t>
  </si>
  <si>
    <t xml:space="preserve">LIQUIDO PARA FRENOS QUAKER </t>
  </si>
  <si>
    <t xml:space="preserve">NANOX BARDHAL PARA INJECTOR </t>
  </si>
  <si>
    <t xml:space="preserve">NANOX BARDHAL AUMENTA LA POTENCIA </t>
  </si>
  <si>
    <t xml:space="preserve">NANOX BARDHAL TOP OIL </t>
  </si>
  <si>
    <t xml:space="preserve">ACEITE PARA DIESEL OIL MULTIGRADO 19 LTS BARDHAL </t>
  </si>
  <si>
    <t xml:space="preserve">PENZZOIL PLATINUM DE 1 LTO </t>
  </si>
  <si>
    <t>PENZZOIL ULTRA DE 1 LTO.</t>
  </si>
  <si>
    <t xml:space="preserve">ACEITE AKRON RESINTANCE DE 1LTO PARA GASOLINA </t>
  </si>
  <si>
    <t xml:space="preserve">GARRAFA PARA GASOLINA MONOGRADO DE 5 LTS QUAKER </t>
  </si>
  <si>
    <t>ALTO KILOMETRAJE 25W50 QUAU 5 L</t>
  </si>
  <si>
    <t>POWER RIDEBOAT 2 TIEMPOS</t>
  </si>
  <si>
    <t xml:space="preserve">ADITIVO PARA MOTO  4 TIEMPOS DE 1 LTO. BARDHAL </t>
  </si>
  <si>
    <t>REFRESCO SABOR 3LT</t>
  </si>
  <si>
    <t>VENTA</t>
  </si>
  <si>
    <t xml:space="preserve">                         </t>
  </si>
  <si>
    <t>PASTA DENTAL 75 ML</t>
  </si>
  <si>
    <t>COCA 2.5 RETORNABLE</t>
  </si>
  <si>
    <t>VENTA DE TIENDA</t>
  </si>
  <si>
    <t>VENTA DE PALETAS</t>
  </si>
  <si>
    <t>MANTECADAS VAINILLA</t>
  </si>
  <si>
    <t xml:space="preserve">COCA COLA 2 1/2 </t>
  </si>
  <si>
    <t>PANQUE 255 GRAMOS</t>
  </si>
  <si>
    <t>AGUA CIEL 10 L</t>
  </si>
  <si>
    <t>XTR PRO MULTIGRADO 4 LTS</t>
  </si>
  <si>
    <t>FILTROS QUAQUER</t>
  </si>
  <si>
    <t>EA QS 2870A</t>
  </si>
  <si>
    <t>EA QS 2805</t>
  </si>
  <si>
    <t>EA QS 3387A</t>
  </si>
  <si>
    <t>EA QS 3980</t>
  </si>
  <si>
    <t>EA QS 3600</t>
  </si>
  <si>
    <t>EA QS 3682</t>
  </si>
  <si>
    <t>EA QS 3614</t>
  </si>
  <si>
    <t>EA QS 14612</t>
  </si>
  <si>
    <t>EA QS 5</t>
  </si>
  <si>
    <t>EA QS8A</t>
  </si>
  <si>
    <t>VENTA DE FILTROS</t>
  </si>
  <si>
    <t>ACEITE MULTIGRADO P/DIESEL MAXIMA VISCOSIDAD 5 LTS 25W50 QUAKER</t>
  </si>
  <si>
    <t>ACEITE MULTIGRADO P/GASOLINA 20W50 RACING OIL 5 LT QUAQ</t>
  </si>
  <si>
    <t>ACEITES MULT P/GASOLINA 20W50 MAXIMA POTENCIA 5 LT QUAQ</t>
  </si>
  <si>
    <t>ACEITE MAXIMA VISCOCIDAD 19 LTS 25W50 QUAQ</t>
  </si>
  <si>
    <t>ACEITE SERIE III MONOGRADO 19 LTS QUAQ</t>
  </si>
  <si>
    <t>SUPER SERIE PLUS 19 LT QUAQ</t>
  </si>
  <si>
    <t>CIGARROS 2 CAPSULAS</t>
  </si>
  <si>
    <t>ANTICONGELANTE BARDAL DE 4 LTS</t>
  </si>
  <si>
    <t>XTR PRO MULTIGRADO 1 LT</t>
  </si>
  <si>
    <t>CIGARROS CLAVO</t>
  </si>
  <si>
    <t xml:space="preserve">DESODORANTE AXE </t>
  </si>
  <si>
    <t>CIGARROS PALMAN</t>
  </si>
  <si>
    <t xml:space="preserve">ACEITES </t>
  </si>
  <si>
    <t>PALETAS</t>
  </si>
  <si>
    <t>VENTAS  LTS</t>
  </si>
  <si>
    <t>EXISTENCIAS LTS</t>
  </si>
  <si>
    <t>P</t>
  </si>
  <si>
    <t>D</t>
  </si>
  <si>
    <t>CIGARROS LUKV</t>
  </si>
  <si>
    <t>BONAFON 6 LTS</t>
  </si>
  <si>
    <t>GEL ANTIBACTERIAL</t>
  </si>
  <si>
    <t>CIGARROS DALTON</t>
  </si>
  <si>
    <t>CORNETO HERSHEY</t>
  </si>
  <si>
    <t>REFRESCO SABOR 2 L</t>
  </si>
  <si>
    <t>HEINEKEN</t>
  </si>
  <si>
    <t xml:space="preserve">                   C A S T R O L </t>
  </si>
  <si>
    <t>ACEITES  CASTROL</t>
  </si>
  <si>
    <t>VENTA DE ACEITES CASTROL</t>
  </si>
  <si>
    <t>ACEITES CASTROL</t>
  </si>
  <si>
    <t>GTX ULTRACLEAN 5W20</t>
  </si>
  <si>
    <t>GTX ULTRACLEAN 5W30</t>
  </si>
  <si>
    <t>MEXICAN GTX 10W30</t>
  </si>
  <si>
    <t>GTX 15W40</t>
  </si>
  <si>
    <t>GTX 20W50</t>
  </si>
  <si>
    <t>GTX HI MILEAGE 25W60 1 LT</t>
  </si>
  <si>
    <t>GTX 20W50 5 QT SPAN</t>
  </si>
  <si>
    <t>GTX HM 25W60 5 QT</t>
  </si>
  <si>
    <t>EDGE 5W20 US 1 QT SPAN</t>
  </si>
  <si>
    <t>EDGE 5W30 US 1 QT SPAN</t>
  </si>
  <si>
    <t>SINTETICO EDGE 5W40 1</t>
  </si>
  <si>
    <t xml:space="preserve">SINTETICO EDGE 5W50 </t>
  </si>
  <si>
    <t>EDGE 5W50 US 5 QT SPAN</t>
  </si>
  <si>
    <t>MAGNATEC 10W30</t>
  </si>
  <si>
    <t>MAGNATEC 15W40</t>
  </si>
  <si>
    <t>MAGNATEC 20W50 1 QT</t>
  </si>
  <si>
    <t>MAGNATEC 20W50 5 QT</t>
  </si>
  <si>
    <t>HD VISCOCIDAD OPTIMA 40</t>
  </si>
  <si>
    <t>HD VISCOCIDAD OPTIMA 50</t>
  </si>
  <si>
    <t>ATF DOMESTIC MULTIVEICLE</t>
  </si>
  <si>
    <t>IMPORT MULTIVEHICLE 1 QT</t>
  </si>
  <si>
    <t>ACTEVO 4T 20W50</t>
  </si>
  <si>
    <t>ACTEVO GO 2T</t>
  </si>
  <si>
    <t>POWER 1 4T 10W50</t>
  </si>
  <si>
    <t>ACTEVO 4T 10W40 PART 1 Q</t>
  </si>
  <si>
    <t>GARDEN 2T 1 QT</t>
  </si>
  <si>
    <t>SUPER OUTBOARD PLUS 12/1</t>
  </si>
  <si>
    <t>VECTON 15W40 3.78 LT SPAN</t>
  </si>
  <si>
    <t>VECTON 15W40 PLUS 19 L</t>
  </si>
  <si>
    <t>CRB VISCUS 25W60 946 ML</t>
  </si>
  <si>
    <t>CRB VISCUS 25W60 18.9 L</t>
  </si>
  <si>
    <t>CRB VISCUS 25W60 3.78 L</t>
  </si>
  <si>
    <t>PASTA DENTAL 100 ML</t>
  </si>
  <si>
    <t>FLUIDO P/TRANSM. BARDAHL</t>
  </si>
  <si>
    <t>ACEITES SUPER RACING OIL 1 LTO.BARDAHL</t>
  </si>
  <si>
    <t>ATF- 3  19 LTS QUAQUER</t>
  </si>
  <si>
    <t>DELICADOS 24 PZS</t>
  </si>
  <si>
    <t>R1</t>
  </si>
  <si>
    <t>R2</t>
  </si>
  <si>
    <t>R4</t>
  </si>
  <si>
    <t>R3</t>
  </si>
  <si>
    <t>R7</t>
  </si>
  <si>
    <t>R8</t>
  </si>
  <si>
    <t>R9</t>
  </si>
  <si>
    <t>R10</t>
  </si>
  <si>
    <t>R12</t>
  </si>
  <si>
    <t>R11</t>
  </si>
  <si>
    <t>R</t>
  </si>
  <si>
    <t>VENTA DE REGULAR</t>
  </si>
  <si>
    <t>EXISTENCIA DE REGULAR</t>
  </si>
  <si>
    <t>ATF GRIS 5 LTS QUAKER</t>
  </si>
  <si>
    <t>MAXIMA VISCOCIDAD  1 LT</t>
  </si>
  <si>
    <t>JUEVES 07 DE MARZO DEL 2019</t>
  </si>
  <si>
    <t>RECIBI 45000 LTS DE PEMEX REGULAR</t>
  </si>
  <si>
    <t>RECIBIDA EN LA E.S BP 628        MEDIA SISA</t>
  </si>
  <si>
    <t>CONDUCTOR</t>
  </si>
  <si>
    <t>HORA DE DESCARGA</t>
  </si>
  <si>
    <t>TEOTITLAN   BP 628</t>
  </si>
  <si>
    <t>NUMERACION</t>
  </si>
  <si>
    <t>NOMBRE DEL ENCARGADO</t>
  </si>
  <si>
    <t>NOMBRE DE LOS QUE LA CHECAN</t>
  </si>
  <si>
    <t xml:space="preserve">SE TERMINO O AUN QUEDAN </t>
  </si>
  <si>
    <t>HEINEKEN 1 LT</t>
  </si>
  <si>
    <t>PILAS AAA</t>
  </si>
  <si>
    <t>PAPAS  110 GR</t>
  </si>
  <si>
    <t>CERDO 115 MG</t>
  </si>
  <si>
    <t>KOLORIN</t>
  </si>
  <si>
    <t xml:space="preserve">DEPOSITO EN COMETRA </t>
  </si>
  <si>
    <t>DEPOSITO COMETRA</t>
  </si>
  <si>
    <t xml:space="preserve">ENTREGA A COMETRA </t>
  </si>
  <si>
    <t>ANT.COOLANT HIBRIDO 4 LTS</t>
  </si>
  <si>
    <t>RED BULL 250 ML</t>
  </si>
  <si>
    <t>JABON PARA MANOS</t>
  </si>
  <si>
    <t>GEL ANTIBACTERIAL 1 L</t>
  </si>
  <si>
    <t>GEL ANTIBACTERIAL 1/2 L</t>
  </si>
  <si>
    <t>GEL ANTIBACTERIAL 210 ML</t>
  </si>
  <si>
    <t>ATUN 133 GRAMOS</t>
  </si>
  <si>
    <t>SARDINA 425 GRAMOS</t>
  </si>
  <si>
    <t>CERVEZA XX LAGUER</t>
  </si>
  <si>
    <t>CER/ NEGRA MODELO</t>
  </si>
  <si>
    <t>PREMIUM</t>
  </si>
  <si>
    <t>DIESEL</t>
  </si>
  <si>
    <t>REGULAR</t>
  </si>
  <si>
    <t>PRECIOS  COMBUSTIBLES</t>
  </si>
  <si>
    <t xml:space="preserve">          PRECIO   VIEJO</t>
  </si>
  <si>
    <t xml:space="preserve">                       PRECIO NUEVO</t>
  </si>
  <si>
    <t xml:space="preserve">            PRECIO NUEVO</t>
  </si>
  <si>
    <t xml:space="preserve">              PRECIO NUEVO</t>
  </si>
  <si>
    <t>CERV/VICT/MODELO LATON</t>
  </si>
  <si>
    <t>XXLAGUER Y HEYN CAGUAMA</t>
  </si>
  <si>
    <t>TECATE TITANIUM</t>
  </si>
  <si>
    <t>VALLE FRUT 3 LTS</t>
  </si>
  <si>
    <t>CERV/VICTORIA BOTE 1/2</t>
  </si>
  <si>
    <t xml:space="preserve">IMPORTE TOTAL DE VENTAS </t>
  </si>
  <si>
    <t xml:space="preserve">                                      TOTAL</t>
  </si>
  <si>
    <t>VELADORA GRANDE</t>
  </si>
  <si>
    <t>CAGUAMITA CARTA/BLANCA</t>
  </si>
  <si>
    <t>RACING OIL 1 LT QUAKER</t>
  </si>
  <si>
    <t>H 300  DE  5 LTS</t>
  </si>
  <si>
    <t>STRONGBOW</t>
  </si>
  <si>
    <t>CERV. VICTORIA 710 ML</t>
  </si>
  <si>
    <t>HOLANDA MORDISCO HEL RED</t>
  </si>
  <si>
    <t>SOLERO CITRUS CHAMOY</t>
  </si>
  <si>
    <t>LAMPARAS DE LEDS</t>
  </si>
  <si>
    <t>ENVACES VICTORIA 355M1</t>
  </si>
  <si>
    <t>CIGARROS CAMEL</t>
  </si>
  <si>
    <t>MONSTER</t>
  </si>
  <si>
    <t>ENVACES COCA 355 ML</t>
  </si>
  <si>
    <t>ALCOHOL 250 Y 220 ML</t>
  </si>
  <si>
    <t>AGUA CIEL DE 5 LTS</t>
  </si>
  <si>
    <t>HUEVO KINDER</t>
  </si>
  <si>
    <t>REPELENTE P/ MOSQUITOS</t>
  </si>
  <si>
    <t>COCA COLA  2 LT</t>
  </si>
  <si>
    <t>GATORADE 1LT</t>
  </si>
  <si>
    <t>JUMEX 1 LT</t>
  </si>
  <si>
    <t>TECATE ORIGINAL 473 ML</t>
  </si>
  <si>
    <t>HEINEKEN BOTELLA 355 ML</t>
  </si>
  <si>
    <t>HEINEKEN LATON</t>
  </si>
  <si>
    <t>HEINEKEN  473 ML ( SOL)</t>
  </si>
  <si>
    <t>MAGNUM WHITE</t>
  </si>
  <si>
    <t>COCA DE 1 1/4 RT</t>
  </si>
  <si>
    <t>ENVACES COCA 1 1/4 LT</t>
  </si>
  <si>
    <t>DOMINGO 04 DE ABRIL DEL 2021</t>
  </si>
  <si>
    <t>CLIENTE</t>
  </si>
  <si>
    <t>FOLIO</t>
  </si>
  <si>
    <t>BANCOMER</t>
  </si>
  <si>
    <t>TARJETA</t>
  </si>
  <si>
    <t>B1-2 MANUEL</t>
  </si>
  <si>
    <t>PAYBAC</t>
  </si>
  <si>
    <t>B3-4 GUADALUPE</t>
  </si>
  <si>
    <t>TICKET CAR</t>
  </si>
  <si>
    <t>B7-8 PEDRO</t>
  </si>
  <si>
    <t>B11-12 JEREMIAS</t>
  </si>
  <si>
    <t>B9-10 AIDA</t>
  </si>
  <si>
    <t>MUNICIPIO DE TEOTITLAN</t>
  </si>
  <si>
    <t>GAS DE OAXACA</t>
  </si>
  <si>
    <t>EFECTICAR</t>
  </si>
  <si>
    <t>INSTITUTO NACIONAL</t>
  </si>
  <si>
    <t>BANORTE</t>
  </si>
  <si>
    <t>TIENDA  ESTEBAN</t>
  </si>
  <si>
    <t xml:space="preserve">                      PRECIO    VIEJO</t>
  </si>
  <si>
    <t xml:space="preserve">TOALLAS SANITARIAS </t>
  </si>
  <si>
    <t>LITROS DE REGULAR</t>
  </si>
  <si>
    <t xml:space="preserve">           SABADO 29 DE MAYO DEL 2021</t>
  </si>
  <si>
    <t>IMPORTE TOTAL</t>
  </si>
  <si>
    <t>PAPAS 260 G</t>
  </si>
  <si>
    <t xml:space="preserve">SOLERO CITRUS </t>
  </si>
  <si>
    <t>CORNETO  BROUWNEN</t>
  </si>
  <si>
    <t>MAGNUM ALMENDRA</t>
  </si>
  <si>
    <t>MAGNUM AVELLANA</t>
  </si>
  <si>
    <t xml:space="preserve">B1-2 </t>
  </si>
  <si>
    <t>GUADALUPE</t>
  </si>
  <si>
    <t>NOTAS</t>
  </si>
  <si>
    <t>COFRE</t>
  </si>
  <si>
    <t xml:space="preserve">B11-12 </t>
  </si>
  <si>
    <t>AIDA</t>
  </si>
  <si>
    <t xml:space="preserve">B3-4 </t>
  </si>
  <si>
    <t>JEREMIAS</t>
  </si>
  <si>
    <t>MANUEL</t>
  </si>
  <si>
    <t>B7-8</t>
  </si>
  <si>
    <t>B9-10</t>
  </si>
  <si>
    <t>PEDRO</t>
  </si>
  <si>
    <t xml:space="preserve"> ACEITE MONOGRADO P/DIESEL5 LT SERIE 3 DEL 50 Y 40 QUAQ</t>
  </si>
  <si>
    <t>ACEITE MULTIGRADO P/DIESEL 15W40SUPER SERIE 3 DE 5 LT QUAQ</t>
  </si>
  <si>
    <t>NABOR QUIJANO</t>
  </si>
  <si>
    <t>ABONOS VARIOS</t>
  </si>
  <si>
    <t>PEDRO GONZALES</t>
  </si>
  <si>
    <t>JOSE SARAUT</t>
  </si>
  <si>
    <t>JEREMIAS VALDIVIA</t>
  </si>
  <si>
    <t>ARMANDO MORENO</t>
  </si>
  <si>
    <t>ESTEBAN LUCAS</t>
  </si>
  <si>
    <t>ALFONSO JUAREZ</t>
  </si>
  <si>
    <t>PATRICIA GOMEZ</t>
  </si>
  <si>
    <t>PAGO PRODUCTOS 12/07/21</t>
  </si>
  <si>
    <t>FRUTOS ROJOS</t>
  </si>
  <si>
    <t>2 MAXI</t>
  </si>
  <si>
    <t>1 GREES</t>
  </si>
  <si>
    <t>HUGO,GUADALUPE,MANUEL,GEREMIAS,PEDRO,AIDA .</t>
  </si>
  <si>
    <t>02 VALES ARCENIO ARROYO SANTIAGO</t>
  </si>
  <si>
    <t xml:space="preserve">01 VALE PASAJES A POSEROS </t>
  </si>
  <si>
    <t>01 VALE CUBREBOCAS PERSONAL</t>
  </si>
  <si>
    <t>01 VALE REFRESCO POLICIA ESTATAL</t>
  </si>
  <si>
    <t>TEOTITLAN (5787) MIERCOLES 18  DE AGOSTO  DEL   2021</t>
  </si>
  <si>
    <t>FALTANTE FELIPE (COFRE)</t>
  </si>
  <si>
    <t>TRABAJARON : ESTEBAN,ANTONIO,FELIPE,JOSE,NABOR,EMANUEL.</t>
  </si>
  <si>
    <t>ENCARGADO : ESTEBAN LUCAS</t>
  </si>
  <si>
    <t>FALTANTE GUADALUPE (COFRE)</t>
  </si>
  <si>
    <t>FALTANTE AIDA (COFRE)</t>
  </si>
  <si>
    <t>10 VALES MUNICIPIO DE TEOTITLAN DE FLORES M</t>
  </si>
  <si>
    <t>02 VALES UNIVERSIDAD DE LA CAÑADA</t>
  </si>
  <si>
    <t>14 VALES ANALI CONCEPCION VELA GUTIERREZ</t>
  </si>
  <si>
    <t>08 VALES TICKET CARD</t>
  </si>
  <si>
    <t>04 VALES EFECTICARD</t>
  </si>
  <si>
    <t xml:space="preserve">34 VALES TPV BANCOMER </t>
  </si>
  <si>
    <t>02 VALES TPV BANORTE</t>
  </si>
  <si>
    <t>02 VALES I.N.E.</t>
  </si>
  <si>
    <t>100 VALES EFECTIVALE</t>
  </si>
  <si>
    <t>02 NOTAS PRUEBA DE JARREO</t>
  </si>
  <si>
    <t>01 NOTA COMPRA BIMBO</t>
  </si>
  <si>
    <t>01 NOTA COMPRA PISTACHES DE LA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</si>
</sst>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[$€-2]* #,##0.00_-;\-[$€-2]* #,##0.00_-;_-[$€-2]* &quot;-&quot;??_-"/>
    <numFmt numFmtId="168" formatCode="[$$-80A]#,##0.00;[Red]\-[$$-80A]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97">
    <xf numFmtId="0" fontId="0" fillId="0" borderId="0" xfId="0"/>
    <xf numFmtId="0" fontId="0" fillId="0" borderId="1" xfId="0" applyBorder="1"/>
    <xf numFmtId="164" fontId="0" fillId="0" borderId="0" xfId="3" applyFont="1"/>
    <xf numFmtId="0" fontId="5" fillId="0" borderId="0" xfId="0" applyFont="1"/>
    <xf numFmtId="0" fontId="6" fillId="0" borderId="0" xfId="0" applyFont="1"/>
    <xf numFmtId="164" fontId="6" fillId="0" borderId="0" xfId="3" applyFont="1"/>
    <xf numFmtId="164" fontId="0" fillId="0" borderId="0" xfId="0" applyNumberFormat="1"/>
    <xf numFmtId="0" fontId="0" fillId="0" borderId="0" xfId="0" applyBorder="1"/>
    <xf numFmtId="164" fontId="6" fillId="0" borderId="0" xfId="3" applyFont="1" applyBorder="1"/>
    <xf numFmtId="0" fontId="5" fillId="0" borderId="0" xfId="0" applyFont="1" applyAlignment="1">
      <alignment horizontal="right"/>
    </xf>
    <xf numFmtId="164" fontId="0" fillId="0" borderId="0" xfId="3" applyFont="1" applyBorder="1"/>
    <xf numFmtId="0" fontId="0" fillId="0" borderId="2" xfId="0" applyBorder="1"/>
    <xf numFmtId="0" fontId="0" fillId="0" borderId="4" xfId="0" applyBorder="1"/>
    <xf numFmtId="0" fontId="6" fillId="0" borderId="8" xfId="0" applyFont="1" applyBorder="1"/>
    <xf numFmtId="0" fontId="7" fillId="0" borderId="0" xfId="0" applyFont="1"/>
    <xf numFmtId="0" fontId="0" fillId="0" borderId="8" xfId="0" applyBorder="1"/>
    <xf numFmtId="0" fontId="9" fillId="0" borderId="8" xfId="0" applyFont="1" applyBorder="1" applyAlignment="1">
      <alignment horizontal="right"/>
    </xf>
    <xf numFmtId="0" fontId="8" fillId="0" borderId="6" xfId="0" applyFont="1" applyBorder="1"/>
    <xf numFmtId="0" fontId="9" fillId="0" borderId="6" xfId="0" applyFont="1" applyBorder="1"/>
    <xf numFmtId="0" fontId="8" fillId="0" borderId="10" xfId="0" applyFont="1" applyBorder="1"/>
    <xf numFmtId="0" fontId="7" fillId="0" borderId="10" xfId="0" applyFont="1" applyBorder="1"/>
    <xf numFmtId="0" fontId="11" fillId="2" borderId="0" xfId="0" applyFont="1" applyFill="1"/>
    <xf numFmtId="0" fontId="0" fillId="2" borderId="0" xfId="0" applyFill="1"/>
    <xf numFmtId="0" fontId="7" fillId="0" borderId="8" xfId="0" applyFont="1" applyFill="1" applyBorder="1"/>
    <xf numFmtId="0" fontId="8" fillId="0" borderId="0" xfId="0" applyFont="1" applyBorder="1"/>
    <xf numFmtId="0" fontId="7" fillId="0" borderId="0" xfId="0" applyFont="1" applyBorder="1"/>
    <xf numFmtId="0" fontId="0" fillId="0" borderId="0" xfId="0" applyFill="1" applyBorder="1"/>
    <xf numFmtId="0" fontId="11" fillId="3" borderId="0" xfId="0" applyFont="1" applyFill="1"/>
    <xf numFmtId="0" fontId="5" fillId="0" borderId="0" xfId="0" applyFont="1" applyBorder="1" applyAlignment="1">
      <alignment horizontal="right"/>
    </xf>
    <xf numFmtId="0" fontId="14" fillId="0" borderId="0" xfId="0" applyFont="1"/>
    <xf numFmtId="164" fontId="5" fillId="0" borderId="0" xfId="0" applyNumberFormat="1" applyFont="1"/>
    <xf numFmtId="0" fontId="8" fillId="0" borderId="0" xfId="0" applyFont="1"/>
    <xf numFmtId="0" fontId="13" fillId="0" borderId="0" xfId="0" applyFont="1"/>
    <xf numFmtId="0" fontId="15" fillId="0" borderId="7" xfId="0" applyFont="1" applyBorder="1"/>
    <xf numFmtId="0" fontId="0" fillId="0" borderId="0" xfId="0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/>
    <xf numFmtId="0" fontId="0" fillId="3" borderId="0" xfId="0" applyFill="1"/>
    <xf numFmtId="18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0" fontId="0" fillId="0" borderId="0" xfId="0" applyBorder="1" applyAlignment="1"/>
    <xf numFmtId="0" fontId="17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166" fontId="5" fillId="0" borderId="0" xfId="0" applyNumberFormat="1" applyFont="1" applyBorder="1"/>
    <xf numFmtId="0" fontId="6" fillId="0" borderId="0" xfId="0" applyFont="1" applyAlignment="1">
      <alignment horizontal="center"/>
    </xf>
    <xf numFmtId="0" fontId="0" fillId="3" borderId="1" xfId="0" applyFill="1" applyBorder="1"/>
    <xf numFmtId="164" fontId="11" fillId="3" borderId="0" xfId="0" applyNumberFormat="1" applyFont="1" applyFill="1"/>
    <xf numFmtId="0" fontId="9" fillId="0" borderId="0" xfId="0" applyFont="1"/>
    <xf numFmtId="0" fontId="4" fillId="0" borderId="0" xfId="0" applyFont="1"/>
    <xf numFmtId="0" fontId="7" fillId="0" borderId="1" xfId="0" applyFont="1" applyBorder="1"/>
    <xf numFmtId="0" fontId="5" fillId="0" borderId="0" xfId="0" applyFont="1" applyBorder="1"/>
    <xf numFmtId="14" fontId="0" fillId="0" borderId="0" xfId="0" applyNumberFormat="1"/>
    <xf numFmtId="164" fontId="5" fillId="0" borderId="0" xfId="3" applyFont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0" fontId="10" fillId="0" borderId="4" xfId="0" applyFont="1" applyBorder="1"/>
    <xf numFmtId="0" fontId="13" fillId="0" borderId="8" xfId="0" applyFont="1" applyBorder="1"/>
    <xf numFmtId="0" fontId="13" fillId="0" borderId="5" xfId="0" applyFont="1" applyBorder="1"/>
    <xf numFmtId="164" fontId="0" fillId="0" borderId="0" xfId="0" applyNumberFormat="1" applyBorder="1"/>
    <xf numFmtId="0" fontId="18" fillId="0" borderId="0" xfId="0" applyFont="1" applyFill="1" applyBorder="1"/>
    <xf numFmtId="16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17" fillId="0" borderId="0" xfId="0" applyFont="1" applyBorder="1" applyAlignment="1">
      <alignment horizontal="left"/>
    </xf>
    <xf numFmtId="18" fontId="0" fillId="0" borderId="0" xfId="0" applyNumberForma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19" fillId="0" borderId="0" xfId="0" applyFont="1" applyBorder="1"/>
    <xf numFmtId="0" fontId="10" fillId="0" borderId="7" xfId="0" applyFont="1" applyBorder="1"/>
    <xf numFmtId="4" fontId="5" fillId="0" borderId="1" xfId="0" applyNumberFormat="1" applyFont="1" applyBorder="1" applyAlignment="1">
      <alignment horizontal="center"/>
    </xf>
    <xf numFmtId="164" fontId="10" fillId="0" borderId="0" xfId="0" applyNumberFormat="1" applyFont="1"/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3" borderId="0" xfId="0" applyFont="1" applyFill="1" applyBorder="1"/>
    <xf numFmtId="0" fontId="10" fillId="0" borderId="0" xfId="0" applyFont="1" applyBorder="1"/>
    <xf numFmtId="0" fontId="20" fillId="0" borderId="0" xfId="0" applyFont="1" applyFill="1" applyBorder="1" applyAlignment="1"/>
    <xf numFmtId="0" fontId="20" fillId="0" borderId="0" xfId="0" applyFont="1" applyAlignment="1"/>
    <xf numFmtId="0" fontId="0" fillId="0" borderId="0" xfId="0" applyAlignment="1"/>
    <xf numFmtId="0" fontId="7" fillId="0" borderId="6" xfId="0" applyFont="1" applyBorder="1"/>
    <xf numFmtId="165" fontId="0" fillId="0" borderId="0" xfId="2" applyFont="1"/>
    <xf numFmtId="164" fontId="5" fillId="0" borderId="0" xfId="3" applyFont="1" applyBorder="1"/>
    <xf numFmtId="0" fontId="5" fillId="0" borderId="0" xfId="0" applyFont="1" applyBorder="1" applyAlignment="1">
      <alignment horizontal="center"/>
    </xf>
    <xf numFmtId="0" fontId="10" fillId="0" borderId="6" xfId="0" applyFont="1" applyBorder="1"/>
    <xf numFmtId="0" fontId="4" fillId="0" borderId="6" xfId="0" applyFont="1" applyBorder="1"/>
    <xf numFmtId="164" fontId="4" fillId="0" borderId="6" xfId="3" applyFont="1" applyBorder="1"/>
    <xf numFmtId="0" fontId="4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4" xfId="0" applyFont="1" applyBorder="1" applyAlignment="1">
      <alignment horizontal="center"/>
    </xf>
    <xf numFmtId="0" fontId="8" fillId="0" borderId="7" xfId="0" applyFont="1" applyBorder="1"/>
    <xf numFmtId="0" fontId="7" fillId="0" borderId="9" xfId="0" applyFont="1" applyBorder="1"/>
    <xf numFmtId="0" fontId="15" fillId="0" borderId="10" xfId="0" applyFont="1" applyBorder="1"/>
    <xf numFmtId="0" fontId="15" fillId="0" borderId="4" xfId="0" applyFont="1" applyBorder="1"/>
    <xf numFmtId="164" fontId="15" fillId="0" borderId="9" xfId="3" applyFont="1" applyBorder="1"/>
    <xf numFmtId="164" fontId="15" fillId="0" borderId="10" xfId="0" applyNumberFormat="1" applyFont="1" applyBorder="1"/>
    <xf numFmtId="164" fontId="15" fillId="0" borderId="10" xfId="3" applyFont="1" applyBorder="1"/>
    <xf numFmtId="0" fontId="15" fillId="0" borderId="6" xfId="0" applyFont="1" applyBorder="1"/>
    <xf numFmtId="164" fontId="15" fillId="0" borderId="9" xfId="0" applyNumberFormat="1" applyFont="1" applyBorder="1"/>
    <xf numFmtId="0" fontId="15" fillId="0" borderId="10" xfId="0" applyFont="1" applyFill="1" applyBorder="1"/>
    <xf numFmtId="0" fontId="6" fillId="0" borderId="10" xfId="0" applyFont="1" applyBorder="1"/>
    <xf numFmtId="164" fontId="7" fillId="0" borderId="10" xfId="3" applyFont="1" applyBorder="1"/>
    <xf numFmtId="0" fontId="15" fillId="0" borderId="0" xfId="0" applyFont="1"/>
    <xf numFmtId="0" fontId="10" fillId="0" borderId="10" xfId="0" applyFont="1" applyBorder="1"/>
    <xf numFmtId="0" fontId="1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164" fontId="15" fillId="0" borderId="6" xfId="3" applyFont="1" applyBorder="1"/>
    <xf numFmtId="2" fontId="15" fillId="0" borderId="0" xfId="0" applyNumberFormat="1" applyFont="1"/>
    <xf numFmtId="0" fontId="5" fillId="0" borderId="0" xfId="0" applyFont="1" applyAlignment="1">
      <alignment horizontal="center"/>
    </xf>
    <xf numFmtId="0" fontId="15" fillId="0" borderId="1" xfId="0" applyFont="1" applyBorder="1"/>
    <xf numFmtId="164" fontId="15" fillId="0" borderId="1" xfId="3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164" fontId="7" fillId="0" borderId="0" xfId="3" applyFont="1" applyBorder="1"/>
    <xf numFmtId="0" fontId="6" fillId="0" borderId="0" xfId="0" applyFont="1" applyBorder="1"/>
    <xf numFmtId="0" fontId="15" fillId="0" borderId="0" xfId="0" applyFont="1" applyAlignment="1">
      <alignment horizontal="left"/>
    </xf>
    <xf numFmtId="14" fontId="5" fillId="0" borderId="0" xfId="0" applyNumberFormat="1" applyFont="1"/>
    <xf numFmtId="0" fontId="5" fillId="0" borderId="0" xfId="0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23" fillId="0" borderId="10" xfId="0" applyFont="1" applyBorder="1"/>
    <xf numFmtId="164" fontId="23" fillId="0" borderId="10" xfId="3" applyFont="1" applyBorder="1"/>
    <xf numFmtId="166" fontId="23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5" borderId="10" xfId="0" applyFill="1" applyBorder="1"/>
    <xf numFmtId="164" fontId="5" fillId="0" borderId="0" xfId="0" applyNumberFormat="1" applyFont="1" applyBorder="1"/>
    <xf numFmtId="164" fontId="4" fillId="5" borderId="6" xfId="3" applyFont="1" applyFill="1" applyBorder="1"/>
    <xf numFmtId="164" fontId="13" fillId="0" borderId="0" xfId="3" applyFont="1" applyBorder="1"/>
    <xf numFmtId="0" fontId="23" fillId="0" borderId="10" xfId="0" applyFont="1" applyFill="1" applyBorder="1"/>
    <xf numFmtId="0" fontId="24" fillId="0" borderId="10" xfId="0" applyFont="1" applyBorder="1"/>
    <xf numFmtId="0" fontId="24" fillId="0" borderId="10" xfId="0" applyFont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164" fontId="5" fillId="0" borderId="1" xfId="3" applyFont="1" applyBorder="1"/>
    <xf numFmtId="166" fontId="2" fillId="5" borderId="10" xfId="4" applyNumberFormat="1" applyFont="1" applyFill="1" applyBorder="1"/>
    <xf numFmtId="0" fontId="16" fillId="0" borderId="1" xfId="0" applyFont="1" applyBorder="1"/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0" fontId="26" fillId="0" borderId="10" xfId="0" applyFont="1" applyFill="1" applyBorder="1"/>
    <xf numFmtId="0" fontId="6" fillId="0" borderId="1" xfId="0" applyFont="1" applyBorder="1"/>
    <xf numFmtId="0" fontId="22" fillId="0" borderId="0" xfId="0" applyFont="1"/>
    <xf numFmtId="0" fontId="25" fillId="5" borderId="10" xfId="5" applyFont="1" applyFill="1" applyBorder="1"/>
    <xf numFmtId="0" fontId="27" fillId="5" borderId="10" xfId="0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center"/>
    </xf>
    <xf numFmtId="168" fontId="4" fillId="5" borderId="10" xfId="0" applyNumberFormat="1" applyFont="1" applyFill="1" applyBorder="1" applyAlignment="1">
      <alignment horizontal="right"/>
    </xf>
    <xf numFmtId="0" fontId="25" fillId="5" borderId="10" xfId="5" applyFont="1" applyFill="1" applyBorder="1" applyAlignment="1">
      <alignment wrapText="1"/>
    </xf>
    <xf numFmtId="0" fontId="4" fillId="5" borderId="10" xfId="0" applyFont="1" applyFill="1" applyBorder="1" applyAlignment="1">
      <alignment horizontal="right"/>
    </xf>
    <xf numFmtId="0" fontId="4" fillId="5" borderId="12" xfId="0" applyFont="1" applyFill="1" applyBorder="1"/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68" fontId="4" fillId="5" borderId="12" xfId="0" applyNumberFormat="1" applyFont="1" applyFill="1" applyBorder="1" applyAlignment="1">
      <alignment horizontal="right"/>
    </xf>
    <xf numFmtId="168" fontId="4" fillId="5" borderId="10" xfId="0" applyNumberFormat="1" applyFont="1" applyFill="1" applyBorder="1"/>
    <xf numFmtId="0" fontId="25" fillId="5" borderId="5" xfId="5" applyFont="1" applyFill="1" applyBorder="1" applyAlignment="1">
      <alignment wrapText="1"/>
    </xf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28" fillId="5" borderId="10" xfId="5" applyFont="1" applyFill="1" applyBorder="1" applyAlignment="1">
      <alignment wrapText="1"/>
    </xf>
    <xf numFmtId="0" fontId="29" fillId="5" borderId="10" xfId="5" applyFont="1" applyFill="1" applyBorder="1"/>
    <xf numFmtId="0" fontId="16" fillId="0" borderId="0" xfId="0" applyFont="1" applyBorder="1"/>
    <xf numFmtId="0" fontId="21" fillId="0" borderId="0" xfId="0" applyFont="1"/>
    <xf numFmtId="164" fontId="22" fillId="0" borderId="0" xfId="0" applyNumberFormat="1" applyFont="1"/>
    <xf numFmtId="164" fontId="22" fillId="0" borderId="0" xfId="0" applyNumberFormat="1" applyFont="1" applyBorder="1"/>
    <xf numFmtId="164" fontId="22" fillId="0" borderId="0" xfId="3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7" fillId="0" borderId="7" xfId="0" applyFont="1" applyBorder="1"/>
    <xf numFmtId="0" fontId="7" fillId="0" borderId="7" xfId="0" applyFont="1" applyFill="1" applyBorder="1"/>
    <xf numFmtId="0" fontId="0" fillId="2" borderId="1" xfId="0" applyFill="1" applyBorder="1"/>
    <xf numFmtId="0" fontId="15" fillId="0" borderId="4" xfId="0" applyFont="1" applyFill="1" applyBorder="1"/>
    <xf numFmtId="0" fontId="30" fillId="0" borderId="10" xfId="0" applyFont="1" applyBorder="1"/>
    <xf numFmtId="0" fontId="7" fillId="5" borderId="10" xfId="0" applyFont="1" applyFill="1" applyBorder="1"/>
    <xf numFmtId="0" fontId="30" fillId="0" borderId="7" xfId="0" applyFont="1" applyBorder="1"/>
    <xf numFmtId="0" fontId="30" fillId="0" borderId="10" xfId="0" applyFont="1" applyFill="1" applyBorder="1"/>
    <xf numFmtId="0" fontId="0" fillId="5" borderId="0" xfId="0" applyFill="1"/>
    <xf numFmtId="0" fontId="7" fillId="5" borderId="8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2" fontId="22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164" fontId="22" fillId="0" borderId="0" xfId="3" applyFont="1"/>
    <xf numFmtId="0" fontId="21" fillId="0" borderId="0" xfId="0" applyFont="1" applyAlignment="1">
      <alignment horizontal="right"/>
    </xf>
    <xf numFmtId="0" fontId="22" fillId="0" borderId="1" xfId="0" applyFont="1" applyBorder="1"/>
    <xf numFmtId="0" fontId="0" fillId="0" borderId="16" xfId="0" applyBorder="1"/>
    <xf numFmtId="2" fontId="0" fillId="0" borderId="0" xfId="0" applyNumberFormat="1" applyAlignment="1">
      <alignment horizontal="left"/>
    </xf>
    <xf numFmtId="0" fontId="10" fillId="0" borderId="11" xfId="0" applyFont="1" applyBorder="1"/>
    <xf numFmtId="0" fontId="4" fillId="0" borderId="16" xfId="0" applyFont="1" applyBorder="1"/>
    <xf numFmtId="164" fontId="0" fillId="6" borderId="0" xfId="0" applyNumberFormat="1" applyFill="1"/>
    <xf numFmtId="2" fontId="5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horizontal="left"/>
    </xf>
    <xf numFmtId="164" fontId="5" fillId="5" borderId="0" xfId="0" applyNumberFormat="1" applyFont="1" applyFill="1" applyBorder="1"/>
    <xf numFmtId="0" fontId="7" fillId="3" borderId="10" xfId="0" applyFont="1" applyFill="1" applyBorder="1"/>
    <xf numFmtId="0" fontId="30" fillId="0" borderId="21" xfId="0" applyFont="1" applyFill="1" applyBorder="1"/>
    <xf numFmtId="0" fontId="30" fillId="0" borderId="22" xfId="0" applyFont="1" applyFill="1" applyBorder="1"/>
    <xf numFmtId="0" fontId="30" fillId="0" borderId="23" xfId="0" applyFont="1" applyFill="1" applyBorder="1"/>
    <xf numFmtId="0" fontId="5" fillId="0" borderId="17" xfId="0" applyFont="1" applyBorder="1"/>
    <xf numFmtId="0" fontId="5" fillId="0" borderId="10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9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6" xfId="0" applyFont="1" applyBorder="1"/>
    <xf numFmtId="166" fontId="5" fillId="0" borderId="26" xfId="0" applyNumberFormat="1" applyFont="1" applyBorder="1"/>
    <xf numFmtId="164" fontId="5" fillId="0" borderId="28" xfId="3" applyFont="1" applyBorder="1"/>
    <xf numFmtId="164" fontId="5" fillId="0" borderId="29" xfId="3" applyFont="1" applyBorder="1"/>
    <xf numFmtId="164" fontId="5" fillId="0" borderId="17" xfId="3" applyFont="1" applyBorder="1"/>
    <xf numFmtId="164" fontId="5" fillId="0" borderId="18" xfId="3" applyFont="1" applyBorder="1"/>
    <xf numFmtId="164" fontId="5" fillId="0" borderId="9" xfId="3" applyFont="1" applyBorder="1"/>
    <xf numFmtId="164" fontId="5" fillId="0" borderId="31" xfId="3" applyFont="1" applyBorder="1"/>
    <xf numFmtId="164" fontId="5" fillId="0" borderId="10" xfId="3" applyFont="1" applyBorder="1"/>
    <xf numFmtId="164" fontId="5" fillId="0" borderId="33" xfId="3" applyFont="1" applyBorder="1"/>
    <xf numFmtId="164" fontId="5" fillId="0" borderId="26" xfId="3" applyFont="1" applyBorder="1"/>
    <xf numFmtId="164" fontId="5" fillId="0" borderId="19" xfId="3" applyFont="1" applyBorder="1"/>
    <xf numFmtId="166" fontId="14" fillId="0" borderId="0" xfId="0" applyNumberFormat="1" applyFont="1"/>
    <xf numFmtId="164" fontId="14" fillId="0" borderId="0" xfId="0" applyNumberFormat="1" applyFont="1"/>
    <xf numFmtId="0" fontId="0" fillId="0" borderId="20" xfId="0" applyBorder="1"/>
    <xf numFmtId="166" fontId="0" fillId="0" borderId="20" xfId="0" applyNumberFormat="1" applyBorder="1"/>
    <xf numFmtId="0" fontId="4" fillId="5" borderId="9" xfId="0" applyFont="1" applyFill="1" applyBorder="1"/>
    <xf numFmtId="0" fontId="29" fillId="5" borderId="8" xfId="5" applyFont="1" applyFill="1" applyBorder="1" applyAlignment="1">
      <alignment wrapText="1"/>
    </xf>
    <xf numFmtId="0" fontId="25" fillId="5" borderId="8" xfId="5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0" fontId="0" fillId="0" borderId="0" xfId="0" applyNumberFormat="1"/>
    <xf numFmtId="0" fontId="6" fillId="5" borderId="10" xfId="0" applyFont="1" applyFill="1" applyBorder="1"/>
    <xf numFmtId="0" fontId="23" fillId="5" borderId="10" xfId="0" applyFont="1" applyFill="1" applyBorder="1"/>
    <xf numFmtId="0" fontId="5" fillId="0" borderId="0" xfId="0" applyFont="1" applyAlignment="1">
      <alignment horizontal="center"/>
    </xf>
    <xf numFmtId="0" fontId="4" fillId="0" borderId="10" xfId="0" applyFont="1" applyFill="1" applyBorder="1"/>
    <xf numFmtId="0" fontId="16" fillId="0" borderId="10" xfId="0" applyFont="1" applyBorder="1"/>
    <xf numFmtId="0" fontId="4" fillId="5" borderId="11" xfId="0" applyFont="1" applyFill="1" applyBorder="1" applyAlignment="1">
      <alignment horizontal="center"/>
    </xf>
    <xf numFmtId="0" fontId="7" fillId="0" borderId="17" xfId="0" applyFont="1" applyFill="1" applyBorder="1"/>
    <xf numFmtId="0" fontId="26" fillId="0" borderId="9" xfId="0" applyFont="1" applyBorder="1"/>
    <xf numFmtId="0" fontId="26" fillId="0" borderId="9" xfId="0" applyFont="1" applyBorder="1" applyAlignment="1">
      <alignment horizontal="center"/>
    </xf>
    <xf numFmtId="0" fontId="26" fillId="0" borderId="9" xfId="0" applyFont="1" applyFill="1" applyBorder="1"/>
    <xf numFmtId="0" fontId="21" fillId="0" borderId="1" xfId="0" applyFont="1" applyBorder="1"/>
    <xf numFmtId="0" fontId="0" fillId="0" borderId="10" xfId="0" applyBorder="1"/>
    <xf numFmtId="164" fontId="32" fillId="5" borderId="10" xfId="3" applyFont="1" applyFill="1" applyBorder="1"/>
    <xf numFmtId="164" fontId="6" fillId="0" borderId="10" xfId="3" applyFont="1" applyBorder="1"/>
    <xf numFmtId="0" fontId="0" fillId="0" borderId="34" xfId="0" applyBorder="1"/>
    <xf numFmtId="0" fontId="0" fillId="0" borderId="15" xfId="0" applyBorder="1"/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5" fillId="0" borderId="35" xfId="3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0" fontId="8" fillId="0" borderId="0" xfId="0" applyFont="1" applyBorder="1" applyAlignment="1">
      <alignment horizontal="center"/>
    </xf>
    <xf numFmtId="0" fontId="10" fillId="0" borderId="0" xfId="0" applyFont="1" applyFill="1" applyBorder="1"/>
    <xf numFmtId="0" fontId="0" fillId="3" borderId="10" xfId="0" applyFill="1" applyBorder="1"/>
    <xf numFmtId="166" fontId="2" fillId="5" borderId="12" xfId="4" applyNumberFormat="1" applyFont="1" applyFill="1" applyBorder="1"/>
    <xf numFmtId="0" fontId="23" fillId="0" borderId="12" xfId="0" applyFont="1" applyFill="1" applyBorder="1"/>
    <xf numFmtId="0" fontId="0" fillId="3" borderId="12" xfId="0" applyFill="1" applyBorder="1"/>
    <xf numFmtId="166" fontId="4" fillId="0" borderId="10" xfId="0" applyNumberFormat="1" applyFont="1" applyBorder="1"/>
    <xf numFmtId="0" fontId="4" fillId="5" borderId="0" xfId="0" applyFont="1" applyFill="1" applyBorder="1" applyAlignment="1">
      <alignment horizontal="right"/>
    </xf>
    <xf numFmtId="0" fontId="24" fillId="0" borderId="10" xfId="0" applyFont="1" applyFill="1" applyBorder="1"/>
    <xf numFmtId="0" fontId="21" fillId="0" borderId="0" xfId="0" applyFont="1" applyAlignment="1">
      <alignment horizontal="center"/>
    </xf>
    <xf numFmtId="164" fontId="23" fillId="5" borderId="10" xfId="3" applyFont="1" applyFill="1" applyBorder="1"/>
    <xf numFmtId="164" fontId="4" fillId="0" borderId="0" xfId="3" applyFont="1"/>
    <xf numFmtId="43" fontId="0" fillId="0" borderId="0" xfId="0" applyNumberFormat="1"/>
    <xf numFmtId="164" fontId="22" fillId="0" borderId="0" xfId="3" applyFont="1" applyAlignment="1">
      <alignment horizontal="center"/>
    </xf>
    <xf numFmtId="0" fontId="22" fillId="0" borderId="0" xfId="0" applyFont="1" applyBorder="1" applyAlignment="1">
      <alignment horizontal="right"/>
    </xf>
    <xf numFmtId="164" fontId="22" fillId="0" borderId="0" xfId="3" applyFont="1" applyAlignment="1">
      <alignment horizontal="right"/>
    </xf>
    <xf numFmtId="0" fontId="30" fillId="0" borderId="10" xfId="0" applyFont="1" applyBorder="1" applyAlignment="1">
      <alignment wrapText="1"/>
    </xf>
    <xf numFmtId="43" fontId="22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1" xfId="0" applyFont="1" applyFill="1" applyBorder="1" applyAlignment="1">
      <alignment horizontal="right"/>
    </xf>
    <xf numFmtId="164" fontId="22" fillId="0" borderId="0" xfId="3" applyFont="1" applyFill="1" applyAlignment="1">
      <alignment horizontal="right"/>
    </xf>
    <xf numFmtId="0" fontId="0" fillId="0" borderId="6" xfId="0" applyFill="1" applyBorder="1"/>
    <xf numFmtId="164" fontId="5" fillId="0" borderId="0" xfId="3" applyFont="1" applyAlignment="1">
      <alignment horizontal="left"/>
    </xf>
    <xf numFmtId="0" fontId="21" fillId="5" borderId="0" xfId="0" applyFont="1" applyFill="1" applyBorder="1"/>
    <xf numFmtId="0" fontId="5" fillId="0" borderId="0" xfId="0" applyFont="1" applyAlignment="1">
      <alignment horizontal="center"/>
    </xf>
    <xf numFmtId="164" fontId="0" fillId="5" borderId="0" xfId="0" applyNumberFormat="1" applyFill="1"/>
    <xf numFmtId="0" fontId="7" fillId="0" borderId="12" xfId="0" applyFont="1" applyBorder="1"/>
    <xf numFmtId="0" fontId="4" fillId="0" borderId="12" xfId="0" applyFont="1" applyFill="1" applyBorder="1"/>
    <xf numFmtId="0" fontId="15" fillId="0" borderId="11" xfId="0" applyFont="1" applyBorder="1"/>
    <xf numFmtId="0" fontId="4" fillId="0" borderId="17" xfId="0" applyFont="1" applyFill="1" applyBorder="1"/>
    <xf numFmtId="164" fontId="0" fillId="0" borderId="1" xfId="0" applyNumberFormat="1" applyBorder="1"/>
    <xf numFmtId="164" fontId="21" fillId="0" borderId="0" xfId="0" applyNumberFormat="1" applyFont="1"/>
    <xf numFmtId="0" fontId="2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168" fontId="21" fillId="0" borderId="13" xfId="0" applyNumberFormat="1" applyFont="1" applyBorder="1"/>
    <xf numFmtId="164" fontId="14" fillId="0" borderId="0" xfId="3" applyFont="1"/>
    <xf numFmtId="0" fontId="13" fillId="5" borderId="8" xfId="0" applyFont="1" applyFill="1" applyBorder="1"/>
    <xf numFmtId="0" fontId="13" fillId="5" borderId="1" xfId="0" applyFont="1" applyFill="1" applyBorder="1"/>
    <xf numFmtId="164" fontId="13" fillId="5" borderId="6" xfId="3" applyFont="1" applyFill="1" applyBorder="1"/>
    <xf numFmtId="0" fontId="13" fillId="0" borderId="7" xfId="0" applyFont="1" applyBorder="1"/>
    <xf numFmtId="0" fontId="4" fillId="0" borderId="0" xfId="0" applyFont="1" applyFill="1" applyBorder="1"/>
    <xf numFmtId="0" fontId="19" fillId="0" borderId="10" xfId="0" applyFont="1" applyBorder="1"/>
    <xf numFmtId="0" fontId="10" fillId="5" borderId="10" xfId="0" applyFont="1" applyFill="1" applyBorder="1"/>
    <xf numFmtId="0" fontId="7" fillId="5" borderId="12" xfId="0" applyFont="1" applyFill="1" applyBorder="1"/>
    <xf numFmtId="0" fontId="6" fillId="5" borderId="12" xfId="0" applyFont="1" applyFill="1" applyBorder="1"/>
    <xf numFmtId="164" fontId="0" fillId="5" borderId="10" xfId="3" applyFont="1" applyFill="1" applyBorder="1"/>
    <xf numFmtId="164" fontId="23" fillId="5" borderId="6" xfId="3" applyFont="1" applyFill="1" applyBorder="1"/>
    <xf numFmtId="164" fontId="0" fillId="5" borderId="12" xfId="3" applyFont="1" applyFill="1" applyBorder="1"/>
    <xf numFmtId="166" fontId="5" fillId="0" borderId="15" xfId="0" applyNumberFormat="1" applyFont="1" applyBorder="1"/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/>
    <xf numFmtId="164" fontId="4" fillId="5" borderId="0" xfId="3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7" fillId="5" borderId="5" xfId="0" applyFont="1" applyFill="1" applyBorder="1"/>
    <xf numFmtId="164" fontId="5" fillId="0" borderId="0" xfId="3" applyFont="1" applyAlignment="1">
      <alignment horizontal="right"/>
    </xf>
    <xf numFmtId="0" fontId="4" fillId="0" borderId="4" xfId="0" applyFont="1" applyBorder="1" applyAlignment="1">
      <alignment horizontal="center"/>
    </xf>
    <xf numFmtId="164" fontId="34" fillId="5" borderId="0" xfId="3" applyFont="1" applyFill="1" applyBorder="1" applyAlignment="1">
      <alignment horizontal="center"/>
    </xf>
    <xf numFmtId="0" fontId="22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13" fillId="5" borderId="0" xfId="0" applyFont="1" applyFill="1" applyBorder="1"/>
    <xf numFmtId="0" fontId="13" fillId="0" borderId="0" xfId="0" applyFont="1" applyBorder="1"/>
    <xf numFmtId="0" fontId="34" fillId="5" borderId="0" xfId="0" applyFont="1" applyFill="1" applyBorder="1"/>
    <xf numFmtId="0" fontId="29" fillId="5" borderId="0" xfId="0" applyFont="1" applyFill="1" applyBorder="1"/>
    <xf numFmtId="0" fontId="35" fillId="5" borderId="0" xfId="0" applyFont="1" applyFill="1" applyBorder="1" applyAlignment="1">
      <alignment horizontal="center"/>
    </xf>
    <xf numFmtId="164" fontId="34" fillId="5" borderId="1" xfId="3" applyFont="1" applyFill="1" applyBorder="1" applyAlignment="1">
      <alignment horizontal="center"/>
    </xf>
    <xf numFmtId="0" fontId="8" fillId="5" borderId="1" xfId="0" applyFont="1" applyFill="1" applyBorder="1"/>
    <xf numFmtId="164" fontId="5" fillId="0" borderId="0" xfId="0" applyNumberFormat="1" applyFont="1" applyFill="1" applyBorder="1"/>
    <xf numFmtId="2" fontId="0" fillId="0" borderId="0" xfId="0" applyNumberFormat="1"/>
    <xf numFmtId="43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164" fontId="0" fillId="0" borderId="0" xfId="3" applyFont="1" applyAlignment="1">
      <alignment horizontal="center"/>
    </xf>
    <xf numFmtId="164" fontId="5" fillId="0" borderId="0" xfId="3" applyFont="1" applyAlignment="1">
      <alignment horizontal="center"/>
    </xf>
    <xf numFmtId="164" fontId="4" fillId="0" borderId="0" xfId="3" applyFont="1" applyAlignment="1">
      <alignment horizontal="center"/>
    </xf>
    <xf numFmtId="164" fontId="5" fillId="7" borderId="0" xfId="3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Border="1"/>
    <xf numFmtId="0" fontId="5" fillId="2" borderId="0" xfId="0" applyFont="1" applyFill="1" applyBorder="1"/>
    <xf numFmtId="164" fontId="5" fillId="2" borderId="0" xfId="0" applyNumberFormat="1" applyFont="1" applyFill="1" applyBorder="1"/>
    <xf numFmtId="0" fontId="8" fillId="5" borderId="0" xfId="0" applyFont="1" applyFill="1" applyBorder="1"/>
    <xf numFmtId="164" fontId="7" fillId="5" borderId="0" xfId="0" applyNumberFormat="1" applyFont="1" applyFill="1"/>
    <xf numFmtId="164" fontId="7" fillId="5" borderId="0" xfId="0" applyNumberFormat="1" applyFont="1" applyFill="1" applyBorder="1"/>
    <xf numFmtId="1" fontId="22" fillId="0" borderId="0" xfId="3" applyNumberFormat="1" applyFont="1" applyBorder="1"/>
    <xf numFmtId="2" fontId="21" fillId="0" borderId="0" xfId="0" applyNumberFormat="1" applyFont="1" applyBorder="1"/>
    <xf numFmtId="0" fontId="22" fillId="0" borderId="0" xfId="0" applyFont="1" applyFill="1" applyBorder="1"/>
    <xf numFmtId="0" fontId="21" fillId="0" borderId="0" xfId="0" applyFont="1" applyFill="1" applyBorder="1"/>
    <xf numFmtId="164" fontId="5" fillId="0" borderId="0" xfId="0" applyNumberFormat="1" applyFont="1" applyAlignment="1">
      <alignment horizontal="right"/>
    </xf>
    <xf numFmtId="0" fontId="22" fillId="5" borderId="0" xfId="0" applyFont="1" applyFill="1" applyBorder="1"/>
    <xf numFmtId="0" fontId="14" fillId="2" borderId="0" xfId="0" applyFont="1" applyFill="1" applyBorder="1"/>
    <xf numFmtId="164" fontId="14" fillId="2" borderId="0" xfId="0" applyNumberFormat="1" applyFont="1" applyFill="1" applyBorder="1"/>
    <xf numFmtId="0" fontId="14" fillId="3" borderId="0" xfId="0" applyFont="1" applyFill="1" applyBorder="1"/>
    <xf numFmtId="0" fontId="6" fillId="3" borderId="0" xfId="0" applyFont="1" applyFill="1" applyBorder="1"/>
    <xf numFmtId="0" fontId="13" fillId="0" borderId="0" xfId="0" applyFont="1" applyAlignment="1">
      <alignment horizontal="right"/>
    </xf>
    <xf numFmtId="0" fontId="13" fillId="5" borderId="0" xfId="0" applyFont="1" applyFill="1" applyBorder="1" applyAlignment="1">
      <alignment horizontal="left"/>
    </xf>
    <xf numFmtId="0" fontId="13" fillId="2" borderId="0" xfId="0" applyFont="1" applyFill="1" applyBorder="1"/>
    <xf numFmtId="0" fontId="6" fillId="5" borderId="0" xfId="0" applyFont="1" applyFill="1" applyBorder="1"/>
    <xf numFmtId="164" fontId="0" fillId="0" borderId="0" xfId="0" applyNumberFormat="1" applyAlignment="1">
      <alignment horizontal="center"/>
    </xf>
    <xf numFmtId="164" fontId="0" fillId="0" borderId="0" xfId="3" applyNumberFormat="1" applyFont="1" applyAlignment="1">
      <alignment horizontal="center"/>
    </xf>
    <xf numFmtId="0" fontId="0" fillId="7" borderId="0" xfId="0" applyFill="1" applyAlignment="1">
      <alignment horizontal="center"/>
    </xf>
    <xf numFmtId="164" fontId="4" fillId="0" borderId="1" xfId="3" applyFont="1" applyBorder="1"/>
    <xf numFmtId="0" fontId="5" fillId="0" borderId="0" xfId="0" applyNumberFormat="1" applyFont="1"/>
    <xf numFmtId="164" fontId="21" fillId="0" borderId="1" xfId="0" applyNumberFormat="1" applyFont="1" applyBorder="1"/>
    <xf numFmtId="0" fontId="8" fillId="0" borderId="5" xfId="0" applyFont="1" applyBorder="1"/>
    <xf numFmtId="164" fontId="6" fillId="5" borderId="6" xfId="3" applyFont="1" applyFill="1" applyBorder="1"/>
    <xf numFmtId="0" fontId="6" fillId="0" borderId="7" xfId="0" applyFont="1" applyBorder="1"/>
    <xf numFmtId="164" fontId="7" fillId="6" borderId="0" xfId="0" applyNumberFormat="1" applyFont="1" applyFill="1"/>
    <xf numFmtId="0" fontId="0" fillId="0" borderId="10" xfId="0" applyBorder="1" applyAlignment="1"/>
    <xf numFmtId="0" fontId="22" fillId="0" borderId="0" xfId="0" applyFont="1" applyProtection="1"/>
    <xf numFmtId="164" fontId="21" fillId="0" borderId="0" xfId="0" applyNumberFormat="1" applyFont="1" applyBorder="1"/>
    <xf numFmtId="164" fontId="36" fillId="3" borderId="14" xfId="0" applyNumberFormat="1" applyFont="1" applyFill="1" applyBorder="1"/>
    <xf numFmtId="2" fontId="22" fillId="0" borderId="0" xfId="3" applyNumberFormat="1" applyFont="1"/>
    <xf numFmtId="0" fontId="5" fillId="0" borderId="0" xfId="0" applyFont="1" applyAlignment="1">
      <alignment horizontal="center"/>
    </xf>
    <xf numFmtId="43" fontId="0" fillId="0" borderId="0" xfId="0" applyNumberFormat="1" applyFill="1"/>
    <xf numFmtId="164" fontId="0" fillId="0" borderId="10" xfId="3" applyFont="1" applyBorder="1"/>
    <xf numFmtId="164" fontId="0" fillId="0" borderId="9" xfId="3" applyFont="1" applyBorder="1" applyAlignment="1">
      <alignment horizontal="center"/>
    </xf>
    <xf numFmtId="0" fontId="25" fillId="5" borderId="1" xfId="5" applyFont="1" applyFill="1" applyBorder="1" applyAlignment="1">
      <alignment wrapText="1"/>
    </xf>
    <xf numFmtId="0" fontId="29" fillId="5" borderId="5" xfId="5" applyFont="1" applyFill="1" applyBorder="1" applyAlignment="1">
      <alignment wrapText="1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31" fillId="0" borderId="10" xfId="0" applyFont="1" applyFill="1" applyBorder="1"/>
    <xf numFmtId="0" fontId="23" fillId="0" borderId="6" xfId="0" applyFont="1" applyFill="1" applyBorder="1"/>
    <xf numFmtId="0" fontId="0" fillId="0" borderId="10" xfId="0" applyFill="1" applyBorder="1"/>
    <xf numFmtId="0" fontId="0" fillId="0" borderId="12" xfId="0" applyFill="1" applyBorder="1"/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7">
    <cellStyle name="20% - Énfasis1" xfId="4" builtinId="30"/>
    <cellStyle name="Euro" xfId="1"/>
    <cellStyle name="Millares" xfId="2" builtinId="3"/>
    <cellStyle name="Moneda" xfId="3" builtinId="4"/>
    <cellStyle name="Moneda 2" xfId="6"/>
    <cellStyle name="Normal" xfId="0" builtinId="0"/>
    <cellStyle name="Normal 2" xf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5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zoomScale="80" zoomScaleNormal="80" workbookViewId="0">
      <selection sqref="A1:E37"/>
    </sheetView>
  </sheetViews>
  <sheetFormatPr baseColWidth="10" defaultColWidth="11.42578125" defaultRowHeight="12.75" x14ac:dyDescent="0.2"/>
  <cols>
    <col min="1" max="1" width="5.85546875" customWidth="1"/>
    <col min="2" max="2" width="22.28515625" customWidth="1"/>
    <col min="3" max="3" width="12.42578125" customWidth="1"/>
    <col min="4" max="4" width="26.140625" customWidth="1"/>
    <col min="5" max="5" width="9.28515625" customWidth="1"/>
    <col min="6" max="6" width="16.7109375" customWidth="1"/>
    <col min="7" max="7" width="19.28515625" customWidth="1"/>
    <col min="8" max="8" width="16.85546875" customWidth="1"/>
    <col min="9" max="9" width="22.28515625" customWidth="1"/>
    <col min="10" max="10" width="20.140625" customWidth="1"/>
    <col min="11" max="11" width="21" customWidth="1"/>
    <col min="12" max="256" width="11.42578125" customWidth="1"/>
  </cols>
  <sheetData>
    <row r="1" spans="1:13" ht="13.5" customHeight="1" x14ac:dyDescent="0.2">
      <c r="A1" s="348"/>
      <c r="B1" s="55" t="s">
        <v>474</v>
      </c>
      <c r="C1" s="55"/>
      <c r="D1" s="55"/>
      <c r="E1" s="55" t="s">
        <v>0</v>
      </c>
    </row>
    <row r="2" spans="1:13" x14ac:dyDescent="0.2">
      <c r="A2" s="348"/>
      <c r="B2" s="348" t="s">
        <v>476</v>
      </c>
      <c r="C2" s="348"/>
      <c r="D2" s="348"/>
      <c r="E2" s="348"/>
      <c r="I2" t="s">
        <v>0</v>
      </c>
    </row>
    <row r="3" spans="1:13" x14ac:dyDescent="0.2">
      <c r="A3" s="348"/>
      <c r="B3" s="348" t="s">
        <v>469</v>
      </c>
      <c r="C3" s="348"/>
      <c r="D3" s="348"/>
      <c r="E3" s="348"/>
    </row>
    <row r="4" spans="1:13" x14ac:dyDescent="0.2">
      <c r="A4" s="348"/>
      <c r="B4" s="348"/>
      <c r="C4" s="348"/>
      <c r="D4" s="348"/>
      <c r="E4" s="348"/>
    </row>
    <row r="5" spans="1:13" ht="15.75" x14ac:dyDescent="0.25">
      <c r="A5" s="172"/>
      <c r="B5" s="188" t="s">
        <v>377</v>
      </c>
      <c r="C5" s="172"/>
      <c r="D5" s="172"/>
      <c r="E5" s="172"/>
    </row>
    <row r="6" spans="1:13" ht="25.5" customHeight="1" x14ac:dyDescent="0.2">
      <c r="A6" s="172"/>
      <c r="B6" s="172" t="s">
        <v>0</v>
      </c>
      <c r="C6" s="172"/>
      <c r="D6" s="172"/>
      <c r="E6" s="172"/>
    </row>
    <row r="7" spans="1:13" ht="15" hidden="1" x14ac:dyDescent="0.2">
      <c r="A7" s="172"/>
      <c r="B7" s="172"/>
      <c r="C7" s="172"/>
      <c r="D7" s="172"/>
      <c r="E7" s="172"/>
      <c r="G7" s="7"/>
    </row>
    <row r="8" spans="1:13" ht="15.75" x14ac:dyDescent="0.25">
      <c r="A8" s="189" t="s">
        <v>2</v>
      </c>
      <c r="B8" s="172">
        <v>50976</v>
      </c>
      <c r="C8" s="189" t="s">
        <v>3</v>
      </c>
      <c r="D8" s="172">
        <v>52967</v>
      </c>
      <c r="E8" s="172"/>
      <c r="F8" t="s">
        <v>0</v>
      </c>
      <c r="I8" s="7"/>
      <c r="J8" s="9"/>
    </row>
    <row r="9" spans="1:13" ht="15" x14ac:dyDescent="0.2">
      <c r="A9" s="172"/>
      <c r="B9" s="172">
        <v>50976</v>
      </c>
      <c r="C9" s="172"/>
      <c r="D9" s="172">
        <v>52711</v>
      </c>
      <c r="E9" s="172"/>
      <c r="G9" s="235"/>
      <c r="I9" s="7"/>
      <c r="M9" s="5"/>
    </row>
    <row r="10" spans="1:13" ht="15" x14ac:dyDescent="0.2">
      <c r="A10" s="172"/>
      <c r="B10" s="172">
        <f>B8-B9</f>
        <v>0</v>
      </c>
      <c r="C10" s="172"/>
      <c r="D10" s="172">
        <f>D8-D9</f>
        <v>256</v>
      </c>
      <c r="E10" s="172"/>
      <c r="M10" s="5"/>
    </row>
    <row r="11" spans="1:13" ht="15" x14ac:dyDescent="0.2">
      <c r="A11" s="172"/>
      <c r="B11" s="193">
        <v>22.25</v>
      </c>
      <c r="C11" s="172"/>
      <c r="D11" s="193">
        <f>B11</f>
        <v>22.25</v>
      </c>
      <c r="E11" s="172"/>
      <c r="G11" s="6"/>
      <c r="H11" s="7"/>
      <c r="I11" s="7"/>
      <c r="J11" s="6"/>
      <c r="M11" s="5"/>
    </row>
    <row r="12" spans="1:13" ht="16.5" customHeight="1" x14ac:dyDescent="0.25">
      <c r="A12" s="172"/>
      <c r="B12" s="171">
        <f>B10*B11</f>
        <v>0</v>
      </c>
      <c r="C12" s="172"/>
      <c r="D12" s="171">
        <f>D10*D11</f>
        <v>5696</v>
      </c>
      <c r="E12" s="188"/>
      <c r="F12" s="6"/>
      <c r="G12" s="6">
        <f>B12+D12</f>
        <v>5696</v>
      </c>
      <c r="H12" s="2"/>
      <c r="I12" s="2"/>
      <c r="J12" s="6"/>
      <c r="M12" s="5"/>
    </row>
    <row r="13" spans="1:13" ht="15" hidden="1" x14ac:dyDescent="0.2">
      <c r="A13" s="172"/>
      <c r="B13" s="172"/>
      <c r="C13" s="172"/>
      <c r="D13" s="172"/>
      <c r="E13" s="172"/>
      <c r="J13" s="6"/>
      <c r="M13" s="5"/>
    </row>
    <row r="14" spans="1:13" ht="37.5" customHeight="1" x14ac:dyDescent="0.2">
      <c r="A14" s="172"/>
      <c r="B14" s="172"/>
      <c r="C14" s="172"/>
      <c r="D14" s="172"/>
      <c r="E14" s="172"/>
      <c r="J14" s="6"/>
      <c r="M14" s="5"/>
    </row>
    <row r="15" spans="1:13" ht="15.75" x14ac:dyDescent="0.25">
      <c r="A15" s="189" t="s">
        <v>4</v>
      </c>
      <c r="B15" s="172">
        <v>1382276</v>
      </c>
      <c r="C15" s="189" t="s">
        <v>5</v>
      </c>
      <c r="D15" s="172">
        <v>1424297</v>
      </c>
      <c r="E15" s="172"/>
      <c r="G15" s="6"/>
      <c r="J15" s="6"/>
      <c r="M15" s="5"/>
    </row>
    <row r="16" spans="1:13" ht="15.75" x14ac:dyDescent="0.25">
      <c r="A16" s="172"/>
      <c r="B16" s="172">
        <v>1381779</v>
      </c>
      <c r="C16" s="189"/>
      <c r="D16" s="172">
        <v>1423368</v>
      </c>
      <c r="E16" s="172"/>
      <c r="G16" s="276"/>
      <c r="J16" s="6"/>
      <c r="M16" s="5"/>
    </row>
    <row r="17" spans="1:13" ht="15" x14ac:dyDescent="0.2">
      <c r="A17" s="172"/>
      <c r="B17" s="172">
        <f>B15-B16</f>
        <v>497</v>
      </c>
      <c r="C17" s="172"/>
      <c r="D17" s="172">
        <f>D15-D16</f>
        <v>929</v>
      </c>
      <c r="E17" s="172"/>
      <c r="H17" s="6"/>
      <c r="I17" s="53" t="s">
        <v>241</v>
      </c>
      <c r="J17" s="6"/>
      <c r="M17" s="5"/>
    </row>
    <row r="18" spans="1:13" ht="15" x14ac:dyDescent="0.2">
      <c r="A18" s="172"/>
      <c r="B18" s="193">
        <f>B11</f>
        <v>22.25</v>
      </c>
      <c r="C18" s="172"/>
      <c r="D18" s="193">
        <f>B11</f>
        <v>22.25</v>
      </c>
      <c r="E18" s="172"/>
      <c r="J18" s="6"/>
      <c r="M18" s="5"/>
    </row>
    <row r="19" spans="1:13" ht="15.75" x14ac:dyDescent="0.25">
      <c r="A19" s="172"/>
      <c r="B19" s="171">
        <f>B17*B18</f>
        <v>11058.25</v>
      </c>
      <c r="C19" s="172"/>
      <c r="D19" s="171">
        <f>D17*D18</f>
        <v>20670.25</v>
      </c>
      <c r="E19" s="188"/>
      <c r="J19" s="6"/>
      <c r="M19" s="5"/>
    </row>
    <row r="20" spans="1:13" ht="30.75" customHeight="1" x14ac:dyDescent="0.2">
      <c r="A20" s="172"/>
      <c r="B20" s="172"/>
      <c r="C20" s="172"/>
      <c r="D20" s="171"/>
      <c r="E20" s="172"/>
      <c r="J20" s="6"/>
      <c r="M20" s="5"/>
    </row>
    <row r="21" spans="1:13" ht="30.75" customHeight="1" x14ac:dyDescent="0.2">
      <c r="A21" s="172"/>
      <c r="B21" s="172"/>
      <c r="C21" s="172"/>
      <c r="D21" s="172"/>
      <c r="E21" s="172"/>
      <c r="J21" s="6"/>
      <c r="M21" s="5"/>
    </row>
    <row r="22" spans="1:13" ht="21.75" customHeight="1" x14ac:dyDescent="0.25">
      <c r="A22" s="189" t="s">
        <v>6</v>
      </c>
      <c r="B22" s="172">
        <v>1111540</v>
      </c>
      <c r="C22" s="189" t="s">
        <v>7</v>
      </c>
      <c r="D22" s="356">
        <v>1065350</v>
      </c>
      <c r="E22" s="356"/>
      <c r="F22" s="327"/>
      <c r="G22" s="327"/>
      <c r="H22" s="328"/>
      <c r="J22" s="6"/>
      <c r="M22" s="5"/>
    </row>
    <row r="23" spans="1:13" ht="15" x14ac:dyDescent="0.2">
      <c r="A23" s="172"/>
      <c r="B23" s="172">
        <v>1111279</v>
      </c>
      <c r="C23" s="172"/>
      <c r="D23" s="356">
        <v>1065301</v>
      </c>
      <c r="E23" s="356"/>
      <c r="F23" s="327"/>
      <c r="G23" s="327"/>
      <c r="H23" s="327"/>
      <c r="J23" s="6"/>
      <c r="K23" s="276"/>
      <c r="M23" s="5"/>
    </row>
    <row r="24" spans="1:13" ht="15.75" x14ac:dyDescent="0.25">
      <c r="A24" s="172"/>
      <c r="B24" s="172">
        <f>B22-B23</f>
        <v>261</v>
      </c>
      <c r="C24" s="172"/>
      <c r="D24" s="172">
        <f>D22-D23</f>
        <v>49</v>
      </c>
      <c r="E24" s="357"/>
      <c r="F24" s="327"/>
      <c r="G24" s="327"/>
      <c r="H24" s="327"/>
      <c r="J24" s="6"/>
      <c r="K24" s="276"/>
      <c r="M24" s="5"/>
    </row>
    <row r="25" spans="1:13" ht="15" x14ac:dyDescent="0.2">
      <c r="A25" s="172"/>
      <c r="B25" s="193">
        <f>B11</f>
        <v>22.25</v>
      </c>
      <c r="C25" s="172"/>
      <c r="D25" s="193">
        <f>B11</f>
        <v>22.25</v>
      </c>
      <c r="E25" s="172"/>
      <c r="F25" t="s">
        <v>156</v>
      </c>
      <c r="J25" s="6"/>
      <c r="M25" s="5"/>
    </row>
    <row r="26" spans="1:13" ht="15" x14ac:dyDescent="0.2">
      <c r="A26" s="172"/>
      <c r="B26" s="171">
        <f>B24*B25</f>
        <v>5807.25</v>
      </c>
      <c r="C26" s="172"/>
      <c r="D26" s="171">
        <f>D24*D25</f>
        <v>1090.25</v>
      </c>
      <c r="E26" s="172"/>
      <c r="J26" s="6"/>
      <c r="M26" s="5"/>
    </row>
    <row r="27" spans="1:13" ht="15" x14ac:dyDescent="0.2">
      <c r="A27" s="172"/>
      <c r="B27" s="172"/>
      <c r="C27" s="172"/>
      <c r="D27" s="172"/>
      <c r="E27" s="172"/>
      <c r="J27" s="6"/>
      <c r="M27" s="5"/>
    </row>
    <row r="28" spans="1:13" ht="33.75" customHeight="1" x14ac:dyDescent="0.2">
      <c r="A28" s="172"/>
      <c r="B28" s="172"/>
      <c r="C28" s="172"/>
      <c r="D28" s="172"/>
      <c r="E28" s="172"/>
      <c r="J28" s="6"/>
      <c r="M28" s="5"/>
    </row>
    <row r="29" spans="1:13" ht="21.75" customHeight="1" x14ac:dyDescent="0.25">
      <c r="A29" s="189" t="s">
        <v>8</v>
      </c>
      <c r="B29" s="172">
        <v>879684</v>
      </c>
      <c r="C29" s="189" t="s">
        <v>9</v>
      </c>
      <c r="D29" s="172">
        <v>699173</v>
      </c>
      <c r="E29" s="172"/>
      <c r="J29" s="6"/>
      <c r="M29" s="5"/>
    </row>
    <row r="30" spans="1:13" ht="18.75" customHeight="1" x14ac:dyDescent="0.2">
      <c r="A30" s="172"/>
      <c r="B30" s="172">
        <v>878499</v>
      </c>
      <c r="C30" s="172"/>
      <c r="D30" s="172">
        <v>698711</v>
      </c>
      <c r="E30" s="172"/>
      <c r="J30" s="6"/>
      <c r="M30" s="5"/>
    </row>
    <row r="31" spans="1:13" ht="15" x14ac:dyDescent="0.2">
      <c r="A31" s="172"/>
      <c r="B31" s="354">
        <f>B29-B30</f>
        <v>1185</v>
      </c>
      <c r="C31" s="172"/>
      <c r="D31" s="354">
        <f>D29-D30</f>
        <v>462</v>
      </c>
      <c r="E31" s="172"/>
      <c r="J31" s="6"/>
      <c r="M31" s="5"/>
    </row>
    <row r="32" spans="1:13" ht="15" x14ac:dyDescent="0.2">
      <c r="A32" s="172"/>
      <c r="B32" s="193">
        <f>B11</f>
        <v>22.25</v>
      </c>
      <c r="C32" s="172"/>
      <c r="D32" s="193">
        <f>B11</f>
        <v>22.25</v>
      </c>
      <c r="E32" s="172"/>
      <c r="G32" s="276">
        <f>B33+D33</f>
        <v>36645.75</v>
      </c>
      <c r="J32" s="6"/>
      <c r="M32" s="5"/>
    </row>
    <row r="33" spans="1:13" ht="15" x14ac:dyDescent="0.2">
      <c r="A33" s="172"/>
      <c r="B33" s="170">
        <f>B31*B32</f>
        <v>26366.25</v>
      </c>
      <c r="C33" s="172"/>
      <c r="D33" s="170">
        <f>D31*D32</f>
        <v>10279.5</v>
      </c>
      <c r="E33" s="172"/>
      <c r="J33" s="6"/>
      <c r="M33" s="5"/>
    </row>
    <row r="34" spans="1:13" ht="45.75" customHeight="1" x14ac:dyDescent="0.2">
      <c r="A34" s="172"/>
      <c r="B34" s="172"/>
      <c r="C34" s="172"/>
      <c r="D34" s="172"/>
      <c r="E34" s="172"/>
      <c r="J34" s="6"/>
      <c r="M34" s="5"/>
    </row>
    <row r="35" spans="1:13" ht="15" x14ac:dyDescent="0.2">
      <c r="A35" s="172"/>
      <c r="B35" s="172"/>
      <c r="C35" s="172"/>
      <c r="D35" s="172"/>
      <c r="E35" s="172"/>
      <c r="J35" s="6"/>
      <c r="M35" s="5"/>
    </row>
    <row r="36" spans="1:13" ht="15" x14ac:dyDescent="0.2">
      <c r="A36" s="172"/>
      <c r="B36" s="172"/>
      <c r="C36" s="172"/>
      <c r="D36" s="172"/>
      <c r="E36" s="172"/>
      <c r="J36" s="6"/>
      <c r="M36" s="5"/>
    </row>
    <row r="37" spans="1:13" ht="15.75" x14ac:dyDescent="0.25">
      <c r="A37" s="172"/>
      <c r="B37" s="188" t="s">
        <v>10</v>
      </c>
      <c r="C37" s="172"/>
      <c r="D37" s="355">
        <f>B10+D10+B17+D17+B24+D24+B31+D31</f>
        <v>3639</v>
      </c>
      <c r="E37" s="172"/>
      <c r="J37" s="6"/>
      <c r="M37" s="5"/>
    </row>
    <row r="38" spans="1:13" ht="15.75" x14ac:dyDescent="0.25">
      <c r="A38" s="172"/>
      <c r="B38" s="188"/>
      <c r="C38" s="172"/>
      <c r="D38" s="172"/>
      <c r="E38" s="172"/>
      <c r="J38" s="6"/>
      <c r="M38" s="5"/>
    </row>
    <row r="39" spans="1:13" x14ac:dyDescent="0.2">
      <c r="A39" s="348"/>
      <c r="B39" s="55"/>
      <c r="C39" s="348"/>
      <c r="D39" s="348"/>
      <c r="E39" s="348"/>
      <c r="J39" s="6"/>
      <c r="M39" s="5"/>
    </row>
    <row r="40" spans="1:13" x14ac:dyDescent="0.2">
      <c r="A40" s="348"/>
      <c r="B40" s="55"/>
      <c r="C40" s="348"/>
      <c r="D40" s="348"/>
      <c r="E40" s="348"/>
      <c r="J40" s="6"/>
      <c r="M40" s="5"/>
    </row>
    <row r="41" spans="1:13" ht="15.75" x14ac:dyDescent="0.25">
      <c r="A41" s="172" t="s">
        <v>0</v>
      </c>
      <c r="B41" s="168"/>
      <c r="C41" s="148"/>
      <c r="D41" s="148"/>
      <c r="E41" s="148"/>
      <c r="J41" s="6"/>
      <c r="M41" s="5"/>
    </row>
    <row r="42" spans="1:13" ht="15.75" x14ac:dyDescent="0.25">
      <c r="A42" s="168" t="s">
        <v>1</v>
      </c>
      <c r="B42" s="3" t="str">
        <f>B1</f>
        <v>TEOTITLAN (5787) MIERCOLES 18  DE AGOSTO  DEL   2021</v>
      </c>
      <c r="C42" s="3"/>
      <c r="D42" s="3"/>
      <c r="E42" s="53"/>
      <c r="F42" s="53"/>
      <c r="G42" s="4"/>
      <c r="J42" s="6"/>
      <c r="M42" s="5"/>
    </row>
    <row r="43" spans="1:13" ht="12.75" customHeight="1" x14ac:dyDescent="0.25">
      <c r="A43" s="168"/>
      <c r="B43" s="53" t="str">
        <f>B2</f>
        <v>TRABAJARON : ESTEBAN,ANTONIO,FELIPE,JOSE,NABOR,EMANUEL.</v>
      </c>
      <c r="C43" s="3"/>
      <c r="D43" s="3"/>
      <c r="E43" s="53"/>
      <c r="F43" s="53"/>
      <c r="G43" s="4"/>
      <c r="J43" s="6"/>
      <c r="M43" s="5"/>
    </row>
    <row r="44" spans="1:13" ht="13.5" customHeight="1" x14ac:dyDescent="0.25">
      <c r="A44" s="168"/>
      <c r="B44" s="53" t="str">
        <f>B3</f>
        <v>HUGO,GUADALUPE,MANUEL,GEREMIAS,PEDRO,AIDA .</v>
      </c>
      <c r="C44" s="3"/>
      <c r="D44" s="3"/>
      <c r="E44" s="53"/>
      <c r="F44" s="53"/>
      <c r="G44" s="4"/>
      <c r="J44" s="6"/>
      <c r="M44" s="5"/>
    </row>
    <row r="45" spans="1:13" ht="13.5" customHeight="1" x14ac:dyDescent="0.25">
      <c r="A45" s="168"/>
      <c r="B45" s="3" t="s">
        <v>11</v>
      </c>
      <c r="C45" s="3"/>
      <c r="D45" s="3"/>
      <c r="E45" s="148"/>
      <c r="F45" s="169"/>
      <c r="G45" s="169"/>
      <c r="J45" s="6"/>
      <c r="M45" s="5"/>
    </row>
    <row r="46" spans="1:13" ht="15.75" hidden="1" x14ac:dyDescent="0.25">
      <c r="A46" s="168"/>
      <c r="B46" s="168"/>
      <c r="C46" s="168"/>
      <c r="D46" s="168"/>
      <c r="E46" s="148"/>
      <c r="F46" s="148"/>
      <c r="G46" s="148"/>
      <c r="J46" s="6"/>
      <c r="M46" s="5"/>
    </row>
    <row r="47" spans="1:13" ht="15.75" hidden="1" x14ac:dyDescent="0.25">
      <c r="A47" s="168"/>
      <c r="B47" s="168"/>
      <c r="C47" s="168"/>
      <c r="D47" s="168"/>
      <c r="E47" s="148"/>
      <c r="F47" s="148"/>
      <c r="G47" s="148"/>
      <c r="J47" s="6"/>
      <c r="K47" s="7"/>
      <c r="M47" s="5"/>
    </row>
    <row r="48" spans="1:13" ht="15.75" customHeight="1" x14ac:dyDescent="0.25">
      <c r="A48" s="168"/>
      <c r="B48" s="29" t="s">
        <v>12</v>
      </c>
      <c r="C48" s="148" t="s">
        <v>329</v>
      </c>
      <c r="D48" s="169">
        <f>MAGNA!C11</f>
        <v>27559.87</v>
      </c>
      <c r="E48" s="148"/>
      <c r="F48" s="169"/>
      <c r="G48" s="169"/>
      <c r="J48" s="6"/>
      <c r="K48" s="7"/>
      <c r="M48" s="5"/>
    </row>
    <row r="49" spans="1:13" ht="15" customHeight="1" x14ac:dyDescent="0.25">
      <c r="A49" s="168"/>
      <c r="B49" s="168"/>
      <c r="C49" s="148" t="s">
        <v>330</v>
      </c>
      <c r="D49" s="169">
        <f>MAGNA!E11</f>
        <v>25880.67</v>
      </c>
      <c r="E49" s="148"/>
      <c r="F49" s="169"/>
      <c r="G49" s="148"/>
      <c r="J49" s="6"/>
      <c r="K49" s="7"/>
      <c r="M49" s="5"/>
    </row>
    <row r="50" spans="1:13" ht="16.5" customHeight="1" x14ac:dyDescent="0.25">
      <c r="A50" s="168"/>
      <c r="B50" s="168"/>
      <c r="C50" s="148" t="s">
        <v>332</v>
      </c>
      <c r="D50" s="169">
        <f>MAGNA!C20</f>
        <v>25670.769999999997</v>
      </c>
      <c r="E50" s="148"/>
      <c r="F50" s="169"/>
      <c r="G50" s="281"/>
      <c r="J50" s="6"/>
      <c r="K50" s="7"/>
      <c r="M50" s="5"/>
    </row>
    <row r="51" spans="1:13" ht="18" customHeight="1" x14ac:dyDescent="0.25">
      <c r="A51" s="168"/>
      <c r="B51" s="168"/>
      <c r="C51" s="148" t="s">
        <v>331</v>
      </c>
      <c r="D51" s="169">
        <f>MAGNA!E20</f>
        <v>29197.089999999997</v>
      </c>
      <c r="E51" s="148"/>
      <c r="F51" s="169"/>
      <c r="G51" s="169"/>
      <c r="H51" s="6"/>
      <c r="I51" s="384"/>
      <c r="J51" s="6"/>
      <c r="K51" s="7"/>
      <c r="M51" s="5"/>
    </row>
    <row r="52" spans="1:13" ht="18" customHeight="1" x14ac:dyDescent="0.25">
      <c r="A52" s="168"/>
      <c r="B52" s="168"/>
      <c r="C52" s="148" t="s">
        <v>333</v>
      </c>
      <c r="D52" s="169">
        <f>MAGNA!C27</f>
        <v>18135.359999999997</v>
      </c>
      <c r="E52" s="148"/>
      <c r="F52" s="169"/>
      <c r="G52" s="281"/>
      <c r="H52" s="368"/>
      <c r="I52" s="384"/>
      <c r="J52" s="6"/>
      <c r="K52" s="7"/>
      <c r="M52" s="5"/>
    </row>
    <row r="53" spans="1:13" ht="15.75" customHeight="1" x14ac:dyDescent="0.25">
      <c r="A53" s="168"/>
      <c r="B53" s="168"/>
      <c r="C53" s="148" t="s">
        <v>334</v>
      </c>
      <c r="D53" s="169">
        <f>MAGNA!E27</f>
        <v>24789.19</v>
      </c>
      <c r="E53" s="148"/>
      <c r="F53" s="169"/>
      <c r="G53" s="191">
        <f>D48+D49+D58+D59</f>
        <v>73188.489999999991</v>
      </c>
      <c r="H53" s="369"/>
      <c r="I53" s="384">
        <f>G53+H53</f>
        <v>73188.489999999991</v>
      </c>
      <c r="J53" s="6"/>
      <c r="K53" s="7"/>
      <c r="M53" s="5"/>
    </row>
    <row r="54" spans="1:13" ht="17.25" customHeight="1" x14ac:dyDescent="0.25">
      <c r="A54" s="168"/>
      <c r="B54" s="168"/>
      <c r="C54" s="148" t="s">
        <v>335</v>
      </c>
      <c r="D54" s="169">
        <f>MAGNA!C34</f>
        <v>12363.109999999999</v>
      </c>
      <c r="E54" s="148"/>
      <c r="F54" s="169"/>
      <c r="G54" s="169"/>
      <c r="H54" s="368"/>
      <c r="I54" s="384"/>
      <c r="J54" s="6"/>
      <c r="K54" s="26"/>
      <c r="M54" s="5"/>
    </row>
    <row r="55" spans="1:13" ht="15.75" customHeight="1" x14ac:dyDescent="0.25">
      <c r="A55" s="168"/>
      <c r="B55" s="168"/>
      <c r="C55" s="148" t="s">
        <v>336</v>
      </c>
      <c r="D55" s="169">
        <f>MAGNA!E34</f>
        <v>9823.32</v>
      </c>
      <c r="E55" s="148"/>
      <c r="F55" s="169"/>
      <c r="G55" s="169">
        <f>D50+D51+D60+D61</f>
        <v>73611.289999999994</v>
      </c>
      <c r="H55" s="368">
        <v>295</v>
      </c>
      <c r="I55" s="384">
        <f t="shared" ref="I55:I59" si="0">G55+H55</f>
        <v>73906.289999999994</v>
      </c>
      <c r="J55" s="6"/>
      <c r="K55" s="26"/>
      <c r="M55" s="5"/>
    </row>
    <row r="56" spans="1:13" ht="15.75" customHeight="1" x14ac:dyDescent="0.25">
      <c r="A56" s="168"/>
      <c r="B56" s="168"/>
      <c r="C56" s="148" t="s">
        <v>338</v>
      </c>
      <c r="D56" s="169">
        <f>MAGNA!C41</f>
        <v>14294.189999999999</v>
      </c>
      <c r="E56" s="148"/>
      <c r="F56" s="169"/>
      <c r="G56" s="191"/>
      <c r="H56" s="368"/>
      <c r="I56" s="384"/>
      <c r="J56" s="6"/>
      <c r="K56" s="26"/>
      <c r="M56" s="5"/>
    </row>
    <row r="57" spans="1:13" ht="14.25" customHeight="1" x14ac:dyDescent="0.25">
      <c r="A57" s="168"/>
      <c r="B57" s="168"/>
      <c r="C57" s="148" t="s">
        <v>337</v>
      </c>
      <c r="D57" s="169">
        <f>MAGNA!E41</f>
        <v>11166.679999999998</v>
      </c>
      <c r="E57" s="169"/>
      <c r="F57" s="169"/>
      <c r="G57" s="169">
        <f>D52+D53+D62+D63+D70+D71</f>
        <v>91981.01999999999</v>
      </c>
      <c r="H57" s="368">
        <v>350</v>
      </c>
      <c r="I57" s="384">
        <f t="shared" si="0"/>
        <v>92331.01999999999</v>
      </c>
      <c r="J57" s="6"/>
      <c r="K57" s="7"/>
      <c r="M57" s="5"/>
    </row>
    <row r="58" spans="1:13" ht="18" customHeight="1" x14ac:dyDescent="0.25">
      <c r="A58" s="168"/>
      <c r="B58" s="168"/>
      <c r="C58" s="148" t="s">
        <v>23</v>
      </c>
      <c r="D58" s="169">
        <f>PREMIUM!C12</f>
        <v>8766.7199999999993</v>
      </c>
      <c r="E58" s="148"/>
      <c r="F58" s="169"/>
      <c r="G58" s="169"/>
      <c r="H58" s="368"/>
      <c r="I58" s="384"/>
      <c r="J58" s="6"/>
      <c r="K58" s="7"/>
      <c r="M58" s="5"/>
    </row>
    <row r="59" spans="1:13" ht="18" customHeight="1" x14ac:dyDescent="0.25">
      <c r="A59" s="168"/>
      <c r="B59" s="168"/>
      <c r="C59" s="148" t="s">
        <v>24</v>
      </c>
      <c r="D59" s="169">
        <f>PREMIUM!E12</f>
        <v>10981.23</v>
      </c>
      <c r="E59" s="169"/>
      <c r="F59" s="169"/>
      <c r="G59" s="169">
        <f>D54+D55+D64+D65+D72+D73</f>
        <v>36983.11</v>
      </c>
      <c r="H59" s="368">
        <v>330</v>
      </c>
      <c r="I59" s="384">
        <f t="shared" si="0"/>
        <v>37313.11</v>
      </c>
      <c r="J59" s="6"/>
      <c r="K59" s="7"/>
      <c r="M59" s="5"/>
    </row>
    <row r="60" spans="1:13" ht="18" customHeight="1" x14ac:dyDescent="0.25">
      <c r="A60" s="168"/>
      <c r="B60" s="168"/>
      <c r="C60" s="148" t="s">
        <v>25</v>
      </c>
      <c r="D60" s="169">
        <f>PREMIUM!C19</f>
        <v>8561.25</v>
      </c>
      <c r="E60" s="169"/>
      <c r="F60" s="169"/>
      <c r="G60" s="148"/>
      <c r="H60" s="368"/>
      <c r="I60" s="384"/>
      <c r="J60" s="6"/>
      <c r="K60" s="7"/>
      <c r="M60" s="5"/>
    </row>
    <row r="61" spans="1:13" ht="18" customHeight="1" x14ac:dyDescent="0.25">
      <c r="A61" s="168"/>
      <c r="B61" s="168"/>
      <c r="C61" s="148" t="s">
        <v>26</v>
      </c>
      <c r="D61" s="169">
        <f>PREMIUM!E19</f>
        <v>10182.179999999998</v>
      </c>
      <c r="E61" s="148"/>
      <c r="F61" s="169"/>
      <c r="G61" s="368">
        <f>D56+D57+D66+D67+D74+D75</f>
        <v>71786.539999999994</v>
      </c>
      <c r="H61" s="368"/>
      <c r="I61" s="384">
        <f>G61+H61+G63</f>
        <v>77482.539999999994</v>
      </c>
      <c r="J61" s="6"/>
      <c r="K61" s="7"/>
      <c r="M61" s="5"/>
    </row>
    <row r="62" spans="1:13" ht="15" customHeight="1" x14ac:dyDescent="0.25">
      <c r="A62" s="168"/>
      <c r="B62" s="168"/>
      <c r="C62" s="148" t="s">
        <v>27</v>
      </c>
      <c r="D62" s="169">
        <f>PREMIUM!C29</f>
        <v>9063.51</v>
      </c>
      <c r="E62" s="169"/>
      <c r="F62" s="169"/>
      <c r="G62" s="169"/>
      <c r="H62" s="368"/>
      <c r="I62" s="384"/>
      <c r="J62" s="6"/>
      <c r="K62" s="7"/>
      <c r="M62" s="5"/>
    </row>
    <row r="63" spans="1:13" ht="15" customHeight="1" x14ac:dyDescent="0.25">
      <c r="A63" s="168"/>
      <c r="B63" s="168"/>
      <c r="C63" s="148" t="s">
        <v>28</v>
      </c>
      <c r="D63" s="169">
        <f>PREMIUM!E29</f>
        <v>8264.4599999999991</v>
      </c>
      <c r="E63" s="169"/>
      <c r="F63" s="169"/>
      <c r="G63" s="169">
        <f>D68+D69</f>
        <v>5696</v>
      </c>
      <c r="H63" s="368"/>
      <c r="I63" s="384"/>
      <c r="J63" s="6"/>
      <c r="K63" s="7"/>
      <c r="M63" s="5"/>
    </row>
    <row r="64" spans="1:13" ht="15" customHeight="1" x14ac:dyDescent="0.25">
      <c r="A64" s="168"/>
      <c r="B64" s="168"/>
      <c r="C64" s="148" t="s">
        <v>29</v>
      </c>
      <c r="D64" s="169">
        <f>PREMIUM!C36</f>
        <v>4040.91</v>
      </c>
      <c r="E64" s="148"/>
      <c r="F64" s="169"/>
      <c r="G64" s="169"/>
      <c r="H64" s="64"/>
      <c r="I64" s="384"/>
      <c r="J64" s="6"/>
      <c r="K64" s="7"/>
      <c r="M64" s="5"/>
    </row>
    <row r="65" spans="1:13" ht="13.5" customHeight="1" x14ac:dyDescent="0.25">
      <c r="A65" s="168"/>
      <c r="B65" s="168"/>
      <c r="C65" s="148" t="s">
        <v>30</v>
      </c>
      <c r="D65" s="169">
        <f>PREMIUM!E36</f>
        <v>3858.2699999999995</v>
      </c>
      <c r="E65" s="148"/>
      <c r="F65" s="169"/>
      <c r="G65" s="169"/>
      <c r="H65" s="134"/>
      <c r="I65" s="384"/>
      <c r="J65" s="6"/>
      <c r="K65" s="7"/>
      <c r="M65" s="5"/>
    </row>
    <row r="66" spans="1:13" ht="16.5" customHeight="1" x14ac:dyDescent="0.25">
      <c r="A66" s="168"/>
      <c r="B66" s="168"/>
      <c r="C66" s="148" t="s">
        <v>31</v>
      </c>
      <c r="D66" s="169">
        <f>PREMIUM!C43</f>
        <v>6049.95</v>
      </c>
      <c r="E66" s="169"/>
      <c r="F66" s="169"/>
      <c r="G66" s="169"/>
      <c r="H66" s="336"/>
      <c r="I66" s="384">
        <f>D81+D82+1250</f>
        <v>7528</v>
      </c>
      <c r="J66" s="6"/>
      <c r="K66" s="7"/>
      <c r="M66" s="5"/>
    </row>
    <row r="67" spans="1:13" ht="15" customHeight="1" x14ac:dyDescent="0.25">
      <c r="A67" s="168"/>
      <c r="B67" s="168"/>
      <c r="C67" s="148" t="s">
        <v>32</v>
      </c>
      <c r="D67" s="169">
        <f>PREMIUM!E43</f>
        <v>3629.97</v>
      </c>
      <c r="E67" s="148"/>
      <c r="F67" s="169"/>
      <c r="G67" s="169"/>
      <c r="H67" s="134"/>
      <c r="I67" s="389">
        <f>SUM(I53:I66)</f>
        <v>361749.44999999995</v>
      </c>
      <c r="J67" s="6"/>
      <c r="K67" s="7"/>
      <c r="M67" s="5"/>
    </row>
    <row r="68" spans="1:13" ht="18" customHeight="1" x14ac:dyDescent="0.25">
      <c r="A68" s="168"/>
      <c r="B68" s="168"/>
      <c r="C68" s="148" t="s">
        <v>2</v>
      </c>
      <c r="D68" s="169">
        <f>B12</f>
        <v>0</v>
      </c>
      <c r="E68" s="148"/>
      <c r="F68" s="169"/>
      <c r="G68" s="169"/>
      <c r="H68" s="26"/>
      <c r="I68" s="389"/>
      <c r="J68" s="6"/>
      <c r="K68" s="7"/>
      <c r="M68" s="5"/>
    </row>
    <row r="69" spans="1:13" ht="18" customHeight="1" x14ac:dyDescent="0.25">
      <c r="A69" s="168"/>
      <c r="B69" s="168"/>
      <c r="C69" s="148" t="s">
        <v>3</v>
      </c>
      <c r="D69" s="170">
        <f>D12</f>
        <v>5696</v>
      </c>
      <c r="E69" s="148"/>
      <c r="F69" s="169" t="s">
        <v>0</v>
      </c>
      <c r="G69" s="281"/>
      <c r="H69" s="7"/>
      <c r="I69" s="389"/>
      <c r="J69" s="6"/>
      <c r="K69" s="7"/>
      <c r="M69" s="5"/>
    </row>
    <row r="70" spans="1:13" ht="18" customHeight="1" x14ac:dyDescent="0.25">
      <c r="A70" s="168"/>
      <c r="B70" s="168"/>
      <c r="C70" s="148" t="s">
        <v>4</v>
      </c>
      <c r="D70" s="170">
        <f>B19</f>
        <v>11058.25</v>
      </c>
      <c r="E70" s="148"/>
      <c r="F70" s="169"/>
      <c r="G70" s="169"/>
      <c r="H70" s="6"/>
      <c r="I70" s="389"/>
      <c r="J70" s="6"/>
      <c r="K70" s="7"/>
      <c r="M70" s="5"/>
    </row>
    <row r="71" spans="1:13" ht="18" customHeight="1" x14ac:dyDescent="0.25">
      <c r="A71" s="168"/>
      <c r="B71" s="168"/>
      <c r="C71" s="148" t="s">
        <v>5</v>
      </c>
      <c r="D71" s="170">
        <f>D19</f>
        <v>20670.25</v>
      </c>
      <c r="E71" s="148"/>
      <c r="F71" s="169"/>
      <c r="G71" s="169"/>
      <c r="H71" s="6"/>
      <c r="I71" s="327"/>
      <c r="J71" s="6"/>
      <c r="K71" s="7"/>
      <c r="M71" s="5"/>
    </row>
    <row r="72" spans="1:13" ht="15.75" customHeight="1" x14ac:dyDescent="0.25">
      <c r="A72" s="168"/>
      <c r="B72" s="168"/>
      <c r="C72" s="148" t="s">
        <v>6</v>
      </c>
      <c r="D72" s="170">
        <f>B26</f>
        <v>5807.25</v>
      </c>
      <c r="E72" s="148"/>
      <c r="F72" s="169"/>
      <c r="G72" s="169"/>
      <c r="I72" s="327"/>
      <c r="J72" s="6"/>
      <c r="K72" s="7"/>
      <c r="M72" s="5"/>
    </row>
    <row r="73" spans="1:13" ht="15.75" customHeight="1" x14ac:dyDescent="0.25">
      <c r="A73" s="168"/>
      <c r="B73" s="168"/>
      <c r="C73" s="148" t="s">
        <v>7</v>
      </c>
      <c r="D73" s="170">
        <f>D26</f>
        <v>1090.25</v>
      </c>
      <c r="E73" s="148"/>
      <c r="F73" s="169"/>
      <c r="G73" s="148"/>
      <c r="H73" s="276"/>
      <c r="I73" s="327"/>
      <c r="J73" s="6"/>
      <c r="K73" s="7"/>
      <c r="M73" s="5"/>
    </row>
    <row r="74" spans="1:13" ht="17.25" customHeight="1" x14ac:dyDescent="0.25">
      <c r="A74" s="168"/>
      <c r="B74" s="168"/>
      <c r="C74" s="148" t="s">
        <v>8</v>
      </c>
      <c r="D74" s="170">
        <f>B33</f>
        <v>26366.25</v>
      </c>
      <c r="E74" s="169"/>
      <c r="F74" s="169"/>
      <c r="G74" s="148"/>
      <c r="H74" s="6"/>
      <c r="I74" s="327"/>
      <c r="J74" s="6"/>
      <c r="K74" s="7"/>
      <c r="M74" s="5"/>
    </row>
    <row r="75" spans="1:13" ht="15" customHeight="1" x14ac:dyDescent="0.25">
      <c r="A75" s="168"/>
      <c r="B75" s="168"/>
      <c r="C75" s="148" t="s">
        <v>9</v>
      </c>
      <c r="D75" s="170">
        <f>D33</f>
        <v>10279.5</v>
      </c>
      <c r="E75" s="172"/>
      <c r="F75" s="170"/>
      <c r="G75" s="169"/>
      <c r="I75" s="384"/>
      <c r="J75" s="6"/>
      <c r="K75" s="7"/>
      <c r="M75" s="5"/>
    </row>
    <row r="76" spans="1:13" ht="12" customHeight="1" x14ac:dyDescent="0.25">
      <c r="A76" s="168"/>
      <c r="B76" s="168"/>
      <c r="C76" s="148"/>
      <c r="D76" s="373"/>
      <c r="E76" s="172"/>
      <c r="F76" s="170"/>
      <c r="G76" s="169"/>
      <c r="I76" s="276"/>
      <c r="J76" s="6"/>
      <c r="K76" s="7"/>
      <c r="M76" s="5"/>
    </row>
    <row r="77" spans="1:13" ht="18" customHeight="1" x14ac:dyDescent="0.25">
      <c r="A77" s="168"/>
      <c r="B77" s="168"/>
      <c r="C77" s="148"/>
      <c r="D77" s="380">
        <f>SUM(D48:D76)</f>
        <v>353246.44999999995</v>
      </c>
      <c r="E77" s="172"/>
      <c r="F77" s="170"/>
      <c r="G77" s="169"/>
      <c r="I77" s="276"/>
      <c r="J77" s="6"/>
      <c r="K77" s="7"/>
      <c r="M77" s="5"/>
    </row>
    <row r="78" spans="1:13" ht="18.75" customHeight="1" x14ac:dyDescent="0.2">
      <c r="A78" s="148" t="s">
        <v>251</v>
      </c>
      <c r="B78" s="148"/>
      <c r="C78" s="148"/>
      <c r="D78" s="170">
        <f>PALETAS!R27</f>
        <v>0</v>
      </c>
      <c r="E78" s="172"/>
      <c r="F78" s="170"/>
      <c r="G78" s="169"/>
      <c r="I78" s="276"/>
      <c r="J78" s="6"/>
      <c r="K78" s="7"/>
      <c r="M78" s="5"/>
    </row>
    <row r="79" spans="1:13" ht="18" customHeight="1" x14ac:dyDescent="0.25">
      <c r="A79" s="148" t="s">
        <v>33</v>
      </c>
      <c r="B79" s="148"/>
      <c r="C79" s="148"/>
      <c r="D79" s="171">
        <f>ACEITES!H105</f>
        <v>3390</v>
      </c>
      <c r="E79" s="172"/>
      <c r="F79" s="170"/>
      <c r="G79" s="169"/>
      <c r="H79" s="290"/>
      <c r="I79" s="321"/>
      <c r="J79" s="7"/>
      <c r="K79" s="7"/>
      <c r="M79" s="5"/>
    </row>
    <row r="80" spans="1:13" ht="15.75" customHeight="1" x14ac:dyDescent="0.25">
      <c r="A80" s="148" t="s">
        <v>289</v>
      </c>
      <c r="B80" s="148"/>
      <c r="C80" s="168"/>
      <c r="D80" s="171">
        <f>CASTROL!I40</f>
        <v>0</v>
      </c>
      <c r="E80" s="172"/>
      <c r="F80" s="170"/>
      <c r="G80" s="169"/>
      <c r="H80" s="330"/>
      <c r="I80" s="7"/>
      <c r="J80" s="7"/>
      <c r="K80" s="7"/>
      <c r="M80" s="5"/>
    </row>
    <row r="81" spans="1:13" ht="15" customHeight="1" x14ac:dyDescent="0.25">
      <c r="A81" s="148" t="s">
        <v>34</v>
      </c>
      <c r="B81" s="148"/>
      <c r="C81" s="168"/>
      <c r="D81" s="171">
        <f>TIENDA!I113</f>
        <v>5527</v>
      </c>
      <c r="E81" s="172"/>
      <c r="F81" s="170"/>
      <c r="G81" s="169"/>
      <c r="H81" s="7"/>
      <c r="I81" s="64"/>
      <c r="J81" s="7"/>
      <c r="K81" s="7"/>
      <c r="M81" s="5"/>
    </row>
    <row r="82" spans="1:13" ht="18" customHeight="1" thickBot="1" x14ac:dyDescent="0.3">
      <c r="A82" s="148" t="s">
        <v>35</v>
      </c>
      <c r="B82" s="148"/>
      <c r="C82" s="168"/>
      <c r="D82" s="381">
        <f>PALETAS!J33</f>
        <v>751</v>
      </c>
      <c r="E82" s="172"/>
      <c r="F82" s="170"/>
      <c r="G82" s="169"/>
      <c r="H82" s="331"/>
      <c r="I82" s="331"/>
      <c r="J82" s="325"/>
      <c r="K82" s="7"/>
      <c r="M82" s="5"/>
    </row>
    <row r="83" spans="1:13" ht="20.25" customHeight="1" x14ac:dyDescent="0.25">
      <c r="A83" s="148" t="s">
        <v>36</v>
      </c>
      <c r="B83" s="148"/>
      <c r="C83" s="168"/>
      <c r="D83" s="298">
        <f>D77+D79+D81+D82+D78+D80</f>
        <v>362914.44999999995</v>
      </c>
      <c r="E83" s="172"/>
      <c r="F83" s="170"/>
      <c r="G83" s="169"/>
      <c r="H83" s="331"/>
      <c r="I83" s="331"/>
      <c r="J83" s="325"/>
      <c r="K83" s="7"/>
      <c r="M83" s="5"/>
    </row>
    <row r="84" spans="1:13" ht="10.5" customHeight="1" x14ac:dyDescent="0.25">
      <c r="A84" s="148"/>
      <c r="B84" s="148"/>
      <c r="C84" s="168"/>
      <c r="D84" s="298"/>
      <c r="E84" s="172"/>
      <c r="F84" s="170"/>
      <c r="G84" s="169"/>
      <c r="H84" s="331"/>
      <c r="I84" s="331"/>
      <c r="J84" s="325"/>
      <c r="K84" s="7"/>
      <c r="M84" s="5"/>
    </row>
    <row r="85" spans="1:13" ht="24.75" customHeight="1" x14ac:dyDescent="0.25">
      <c r="A85" s="148" t="s">
        <v>340</v>
      </c>
      <c r="B85" s="148"/>
      <c r="C85" s="168"/>
      <c r="D85" s="382">
        <f>MAGNA!E44</f>
        <v>9475</v>
      </c>
      <c r="E85" s="172"/>
      <c r="F85" s="170"/>
      <c r="G85" s="169"/>
      <c r="H85" s="331"/>
      <c r="I85" s="331"/>
      <c r="J85" s="325"/>
      <c r="K85" s="7"/>
      <c r="M85" s="5"/>
    </row>
    <row r="86" spans="1:13" ht="19.5" customHeight="1" x14ac:dyDescent="0.25">
      <c r="A86" s="148" t="s">
        <v>37</v>
      </c>
      <c r="B86" s="148"/>
      <c r="C86" s="188"/>
      <c r="D86" s="187">
        <f>PREMIUM!E45</f>
        <v>3215</v>
      </c>
      <c r="E86" s="172"/>
      <c r="F86" s="170"/>
      <c r="G86" s="169"/>
      <c r="H86" s="331"/>
      <c r="I86" s="331"/>
      <c r="J86" s="325"/>
      <c r="K86" s="7"/>
      <c r="M86" s="5"/>
    </row>
    <row r="87" spans="1:13" ht="19.5" customHeight="1" x14ac:dyDescent="0.25">
      <c r="A87" s="148" t="s">
        <v>38</v>
      </c>
      <c r="B87" s="148"/>
      <c r="C87" s="188"/>
      <c r="D87" s="187">
        <f>D37</f>
        <v>3639</v>
      </c>
      <c r="E87" s="172"/>
      <c r="F87" s="170"/>
      <c r="G87" s="169"/>
      <c r="H87" s="331"/>
      <c r="I87" s="331"/>
      <c r="J87" s="334"/>
      <c r="K87" s="7"/>
      <c r="M87" s="5"/>
    </row>
    <row r="88" spans="1:13" ht="7.5" customHeight="1" x14ac:dyDescent="0.25">
      <c r="A88" s="148"/>
      <c r="B88" s="148"/>
      <c r="C88" s="188"/>
      <c r="D88" s="148"/>
      <c r="E88" s="172"/>
      <c r="F88" s="170"/>
      <c r="G88" s="169"/>
      <c r="H88" s="332"/>
      <c r="I88" s="333"/>
      <c r="J88" s="325"/>
      <c r="K88" s="7"/>
      <c r="M88" s="5"/>
    </row>
    <row r="89" spans="1:13" ht="17.25" customHeight="1" x14ac:dyDescent="0.25">
      <c r="A89" s="148" t="s">
        <v>341</v>
      </c>
      <c r="B89" s="148"/>
      <c r="C89" s="168"/>
      <c r="D89" s="173">
        <v>42893</v>
      </c>
      <c r="E89" s="172"/>
      <c r="F89" s="170"/>
      <c r="G89" s="169"/>
      <c r="I89" s="276"/>
      <c r="J89" s="6"/>
      <c r="K89" s="7"/>
      <c r="M89" s="5"/>
    </row>
    <row r="90" spans="1:13" ht="16.5" customHeight="1" x14ac:dyDescent="0.25">
      <c r="A90" s="148" t="s">
        <v>39</v>
      </c>
      <c r="B90" s="148"/>
      <c r="C90" s="168"/>
      <c r="D90" s="173">
        <v>50882</v>
      </c>
      <c r="E90" s="172"/>
      <c r="F90" s="170"/>
      <c r="G90" s="169"/>
      <c r="I90" s="276"/>
      <c r="J90" s="6"/>
      <c r="K90" s="7"/>
      <c r="M90" s="5"/>
    </row>
    <row r="91" spans="1:13" ht="17.25" customHeight="1" x14ac:dyDescent="0.25">
      <c r="A91" s="148" t="s">
        <v>40</v>
      </c>
      <c r="B91" s="148"/>
      <c r="C91" s="168"/>
      <c r="D91" s="173">
        <v>11933</v>
      </c>
      <c r="E91" s="172"/>
      <c r="F91" s="170"/>
      <c r="G91" s="169"/>
      <c r="I91" s="276"/>
      <c r="J91" s="6"/>
      <c r="K91" s="7"/>
      <c r="M91" s="5"/>
    </row>
    <row r="93" spans="1:13" x14ac:dyDescent="0.2">
      <c r="B93" t="s">
        <v>457</v>
      </c>
    </row>
    <row r="95" spans="1:13" x14ac:dyDescent="0.2">
      <c r="B95" t="s">
        <v>458</v>
      </c>
      <c r="C95" s="6">
        <v>350</v>
      </c>
    </row>
    <row r="96" spans="1:13" x14ac:dyDescent="0.2">
      <c r="B96" t="s">
        <v>459</v>
      </c>
      <c r="C96" s="6">
        <v>400</v>
      </c>
    </row>
    <row r="97" spans="2:4" x14ac:dyDescent="0.2">
      <c r="B97" t="s">
        <v>460</v>
      </c>
      <c r="C97" s="6">
        <v>162</v>
      </c>
    </row>
    <row r="98" spans="2:4" x14ac:dyDescent="0.2">
      <c r="B98" s="53" t="s">
        <v>456</v>
      </c>
      <c r="C98" s="6">
        <v>200</v>
      </c>
      <c r="D98" s="53"/>
    </row>
    <row r="99" spans="2:4" x14ac:dyDescent="0.2">
      <c r="B99" s="53" t="s">
        <v>461</v>
      </c>
      <c r="C99" s="6">
        <v>111</v>
      </c>
      <c r="D99" s="53" t="s">
        <v>465</v>
      </c>
    </row>
    <row r="100" spans="2:4" x14ac:dyDescent="0.2">
      <c r="B100" s="53" t="s">
        <v>462</v>
      </c>
      <c r="C100" s="6">
        <v>100</v>
      </c>
      <c r="D100" s="53" t="s">
        <v>465</v>
      </c>
    </row>
    <row r="101" spans="2:4" x14ac:dyDescent="0.2">
      <c r="B101" s="53" t="s">
        <v>463</v>
      </c>
      <c r="C101" s="6">
        <v>100</v>
      </c>
      <c r="D101" s="53" t="s">
        <v>465</v>
      </c>
    </row>
    <row r="102" spans="2:4" x14ac:dyDescent="0.2">
      <c r="B102" s="53" t="s">
        <v>464</v>
      </c>
      <c r="C102" s="297">
        <v>100</v>
      </c>
      <c r="D102" s="53" t="s">
        <v>465</v>
      </c>
    </row>
    <row r="103" spans="2:4" x14ac:dyDescent="0.2">
      <c r="C103" s="30">
        <f>SUM(C95:C102)</f>
        <v>1523</v>
      </c>
    </row>
    <row r="104" spans="2:4" x14ac:dyDescent="0.2">
      <c r="C104" s="6"/>
    </row>
    <row r="105" spans="2:4" x14ac:dyDescent="0.2">
      <c r="C105" s="6"/>
    </row>
    <row r="106" spans="2:4" x14ac:dyDescent="0.2">
      <c r="C106" s="6"/>
    </row>
    <row r="107" spans="2:4" x14ac:dyDescent="0.2">
      <c r="C107" s="6"/>
    </row>
    <row r="108" spans="2:4" x14ac:dyDescent="0.2">
      <c r="C108" s="6"/>
    </row>
  </sheetData>
  <customSheetViews>
    <customSheetView guid="{4DAAABAD-BC5F-44AC-9B3F-907B044CCA5F}" scale="80" hiddenRows="1" hiddenColumns="1">
      <selection activeCell="K20" sqref="K20"/>
      <pageMargins left="0.62992125984251968" right="0.74803149606299213" top="0.23622047244094491" bottom="0.98425196850393704" header="0" footer="0"/>
      <pageSetup paperSize="9" scale="60" orientation="landscape" r:id="rId1"/>
      <headerFooter alignWithMargins="0"/>
    </customSheetView>
    <customSheetView guid="{DEC257E9-9CD6-424D-88A2-5445FE9CFAAD}" scale="80" showPageBreaks="1" printArea="1" showAutoFilter="1" hiddenRows="1" topLeftCell="A63">
      <selection activeCell="B4" sqref="B4"/>
      <pageMargins left="0.70866141732283472" right="0.70866141732283472" top="0.74803149606299213" bottom="0.74803149606299213" header="0.31496062992125984" footer="0.31496062992125984"/>
      <pageSetup paperSize="9" scale="65" orientation="landscape" r:id="rId2"/>
      <headerFooter alignWithMargins="0"/>
      <autoFilter ref="G60:J71"/>
    </customSheetView>
    <customSheetView guid="{BF17821F-9570-4DD7-9AE6-83D9C9F4754D}" scale="80" showPageBreaks="1" printArea="1" hiddenRows="1" hiddenColumns="1" topLeftCell="A4">
      <selection activeCell="D31" sqref="D31"/>
      <pageMargins left="0.62992125984251968" right="0.74803149606299213" top="0.23622047244094491" bottom="0.98425196850393704" header="0" footer="0"/>
      <pageSetup paperSize="9" scale="60" orientation="landscape" r:id="rId3"/>
      <headerFooter alignWithMargins="0"/>
    </customSheetView>
    <customSheetView guid="{79F0E626-27F7-4612-9CC9-F0A974973A7D}" scale="80" showPageBreaks="1" printArea="1" hiddenRows="1" topLeftCell="A14">
      <selection activeCell="D30" sqref="D30"/>
      <pageMargins left="0.70866141732283472" right="0.70866141732283472" top="0.74803149606299213" bottom="0.74803149606299213" header="0.31496062992125984" footer="0.31496062992125984"/>
      <pageSetup paperSize="9" scale="60" orientation="landscape" r:id="rId4"/>
      <headerFooter alignWithMargins="0"/>
    </customSheetView>
  </customSheetViews>
  <phoneticPr fontId="7" type="noConversion"/>
  <pageMargins left="0.11811023622047245" right="0.70866141732283472" top="0.74803149606299213" bottom="0.74803149606299213" header="0.31496062992125984" footer="0.31496062992125984"/>
  <pageSetup paperSize="9" scale="70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3"/>
  <sheetViews>
    <sheetView workbookViewId="0">
      <selection activeCell="E3" sqref="E3:H23"/>
    </sheetView>
  </sheetViews>
  <sheetFormatPr baseColWidth="10" defaultRowHeight="12.75" x14ac:dyDescent="0.2"/>
  <sheetData>
    <row r="5" spans="5:8" x14ac:dyDescent="0.2">
      <c r="E5" s="378" t="s">
        <v>435</v>
      </c>
      <c r="F5" s="378"/>
      <c r="G5" s="378"/>
      <c r="H5" s="247"/>
    </row>
    <row r="6" spans="5:8" x14ac:dyDescent="0.2">
      <c r="E6" s="41"/>
      <c r="F6" s="41"/>
      <c r="G6" s="41"/>
      <c r="H6" s="7"/>
    </row>
    <row r="7" spans="5:8" x14ac:dyDescent="0.2">
      <c r="E7" t="s">
        <v>436</v>
      </c>
    </row>
    <row r="8" spans="5:8" x14ac:dyDescent="0.2">
      <c r="E8" s="247"/>
      <c r="F8" s="247"/>
      <c r="G8" s="247"/>
      <c r="H8" s="247"/>
    </row>
    <row r="9" spans="5:8" x14ac:dyDescent="0.2">
      <c r="E9" s="253">
        <v>1000</v>
      </c>
      <c r="F9" s="247"/>
      <c r="G9" s="247"/>
      <c r="H9" s="247"/>
    </row>
    <row r="10" spans="5:8" x14ac:dyDescent="0.2">
      <c r="E10" s="253">
        <v>500</v>
      </c>
      <c r="F10" s="247"/>
      <c r="G10" s="247"/>
      <c r="H10" s="247"/>
    </row>
    <row r="11" spans="5:8" x14ac:dyDescent="0.2">
      <c r="E11" s="253">
        <v>200</v>
      </c>
      <c r="F11" s="378"/>
      <c r="G11" s="378"/>
      <c r="H11" s="247"/>
    </row>
    <row r="12" spans="5:8" x14ac:dyDescent="0.2">
      <c r="E12" s="253">
        <v>100</v>
      </c>
      <c r="F12" s="247"/>
      <c r="G12" s="247"/>
      <c r="H12" s="247"/>
    </row>
    <row r="13" spans="5:8" x14ac:dyDescent="0.2">
      <c r="E13" s="253">
        <v>50</v>
      </c>
      <c r="F13" s="247"/>
      <c r="G13" s="247"/>
      <c r="H13" s="247"/>
    </row>
    <row r="14" spans="5:8" x14ac:dyDescent="0.2">
      <c r="E14" s="253">
        <v>20</v>
      </c>
      <c r="F14" s="247"/>
      <c r="G14" s="247"/>
      <c r="H14" s="247"/>
    </row>
    <row r="15" spans="5:8" x14ac:dyDescent="0.2">
      <c r="E15" s="253">
        <v>10</v>
      </c>
      <c r="F15" s="247"/>
      <c r="G15" s="247"/>
      <c r="H15" s="247"/>
    </row>
    <row r="16" spans="5:8" x14ac:dyDescent="0.2">
      <c r="E16" s="253">
        <v>5</v>
      </c>
      <c r="F16" s="247"/>
      <c r="G16" s="247"/>
      <c r="H16" s="247"/>
    </row>
    <row r="17" spans="5:8" x14ac:dyDescent="0.2">
      <c r="E17" s="253">
        <v>2</v>
      </c>
      <c r="F17" s="247"/>
      <c r="G17" s="247"/>
      <c r="H17" s="247"/>
    </row>
    <row r="18" spans="5:8" x14ac:dyDescent="0.2">
      <c r="E18" s="253">
        <v>1</v>
      </c>
      <c r="F18" s="247"/>
      <c r="G18" s="247"/>
      <c r="H18" s="247"/>
    </row>
    <row r="19" spans="5:8" x14ac:dyDescent="0.2">
      <c r="E19" s="253">
        <v>0.5</v>
      </c>
      <c r="F19" s="247"/>
      <c r="G19" s="247"/>
      <c r="H19" s="247"/>
    </row>
    <row r="20" spans="5:8" x14ac:dyDescent="0.2">
      <c r="E20" s="247"/>
      <c r="F20" s="247"/>
      <c r="G20" s="247"/>
      <c r="H20" s="247"/>
    </row>
    <row r="21" spans="5:8" x14ac:dyDescent="0.2">
      <c r="E21" s="247"/>
      <c r="F21" s="247"/>
      <c r="G21" s="247"/>
      <c r="H21" s="247"/>
    </row>
    <row r="22" spans="5:8" x14ac:dyDescent="0.2">
      <c r="E22" s="247"/>
      <c r="F22" s="247"/>
      <c r="G22" s="247"/>
      <c r="H22" s="247"/>
    </row>
    <row r="23" spans="5:8" x14ac:dyDescent="0.2">
      <c r="E23" s="247"/>
      <c r="F23" s="247"/>
      <c r="G23" s="247"/>
      <c r="H23" s="247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B1" workbookViewId="0">
      <selection activeCell="B1" sqref="B1:I44"/>
    </sheetView>
  </sheetViews>
  <sheetFormatPr baseColWidth="10" defaultRowHeight="12.75" x14ac:dyDescent="0.2"/>
  <cols>
    <col min="1" max="1" width="0.28515625" hidden="1" customWidth="1"/>
    <col min="2" max="2" width="22.85546875" customWidth="1"/>
    <col min="3" max="3" width="6" customWidth="1"/>
    <col min="4" max="4" width="6.7109375" customWidth="1"/>
    <col min="5" max="5" width="7.28515625" customWidth="1"/>
    <col min="6" max="6" width="6.42578125" customWidth="1"/>
    <col min="7" max="7" width="5.85546875" customWidth="1"/>
    <col min="8" max="8" width="9.85546875" customWidth="1"/>
    <col min="9" max="9" width="10" customWidth="1"/>
  </cols>
  <sheetData>
    <row r="1" spans="2:9" ht="14.25" x14ac:dyDescent="0.2">
      <c r="B1" s="36"/>
      <c r="C1" s="32" t="str">
        <f>DIESEL!B1</f>
        <v>TEOTITLAN (5787) MIERCOLES 18  DE AGOSTO  DEL   2021</v>
      </c>
      <c r="D1" s="4"/>
      <c r="E1" s="4"/>
      <c r="F1" s="4"/>
      <c r="G1" s="4"/>
      <c r="H1" s="4"/>
      <c r="I1" s="4"/>
    </row>
    <row r="2" spans="2:9" ht="14.25" x14ac:dyDescent="0.2">
      <c r="B2" s="167"/>
      <c r="C2" s="58" t="str">
        <f>DIESEL!B2</f>
        <v>TRABAJARON : ESTEBAN,ANTONIO,FELIPE,JOSE,NABOR,EMANUEL.</v>
      </c>
      <c r="D2" s="14"/>
      <c r="E2" s="14"/>
      <c r="F2" s="14"/>
      <c r="G2" s="25"/>
      <c r="H2" s="25"/>
      <c r="I2" s="25"/>
    </row>
    <row r="3" spans="2:9" ht="14.25" x14ac:dyDescent="0.2">
      <c r="B3" s="167"/>
      <c r="C3" s="84" t="str">
        <f>DIESEL!B3</f>
        <v>HUGO,GUADALUPE,MANUEL,GEREMIAS,PEDRO,AIDA .</v>
      </c>
      <c r="D3" s="123"/>
      <c r="E3" s="123"/>
      <c r="F3" s="123"/>
      <c r="G3" s="123"/>
      <c r="H3" s="123"/>
      <c r="I3" s="123"/>
    </row>
    <row r="4" spans="2:9" ht="14.25" x14ac:dyDescent="0.2">
      <c r="B4" s="167"/>
      <c r="C4" s="84"/>
      <c r="D4" s="123"/>
      <c r="E4" s="123"/>
      <c r="F4" s="123"/>
      <c r="G4" s="123"/>
      <c r="H4" s="123"/>
      <c r="I4" s="123"/>
    </row>
    <row r="5" spans="2:9" ht="15.75" x14ac:dyDescent="0.25">
      <c r="B5" s="143"/>
      <c r="C5" s="246" t="s">
        <v>288</v>
      </c>
      <c r="D5" s="246"/>
      <c r="E5" s="246"/>
      <c r="F5" s="147"/>
      <c r="G5" s="123"/>
      <c r="H5" s="123"/>
      <c r="I5" s="123"/>
    </row>
    <row r="6" spans="2:9" ht="15" x14ac:dyDescent="0.25">
      <c r="B6" s="243" t="s">
        <v>95</v>
      </c>
      <c r="C6" s="244" t="s">
        <v>148</v>
      </c>
      <c r="D6" s="245" t="s">
        <v>143</v>
      </c>
      <c r="E6" s="244" t="s">
        <v>149</v>
      </c>
      <c r="F6" s="245" t="s">
        <v>145</v>
      </c>
      <c r="G6" s="145" t="s">
        <v>146</v>
      </c>
      <c r="H6" s="145" t="s">
        <v>150</v>
      </c>
      <c r="I6" s="145" t="s">
        <v>147</v>
      </c>
    </row>
    <row r="7" spans="2:9" x14ac:dyDescent="0.2">
      <c r="B7" s="166" t="s">
        <v>292</v>
      </c>
      <c r="C7" s="150"/>
      <c r="D7" s="252">
        <v>0</v>
      </c>
      <c r="E7" s="152">
        <f>C7+D7</f>
        <v>0</v>
      </c>
      <c r="F7" s="151">
        <f>E7-G7</f>
        <v>0</v>
      </c>
      <c r="G7" s="152"/>
      <c r="H7" s="248">
        <v>91</v>
      </c>
      <c r="I7" s="153">
        <f>G7*H7</f>
        <v>0</v>
      </c>
    </row>
    <row r="8" spans="2:9" x14ac:dyDescent="0.2">
      <c r="B8" s="166" t="s">
        <v>293</v>
      </c>
      <c r="C8" s="150"/>
      <c r="D8" s="252">
        <v>0</v>
      </c>
      <c r="E8" s="152">
        <f t="shared" ref="E8:E38" si="0">C8+D8</f>
        <v>0</v>
      </c>
      <c r="F8" s="151">
        <f t="shared" ref="F8:F38" si="1">E8-G8</f>
        <v>0</v>
      </c>
      <c r="G8" s="152"/>
      <c r="H8" s="248">
        <v>91</v>
      </c>
      <c r="I8" s="153">
        <f>G8*H8</f>
        <v>0</v>
      </c>
    </row>
    <row r="9" spans="2:9" x14ac:dyDescent="0.2">
      <c r="B9" s="166" t="s">
        <v>294</v>
      </c>
      <c r="C9" s="152"/>
      <c r="D9" s="252">
        <v>0</v>
      </c>
      <c r="E9" s="152">
        <f t="shared" si="0"/>
        <v>0</v>
      </c>
      <c r="F9" s="151">
        <f t="shared" si="1"/>
        <v>0</v>
      </c>
      <c r="G9" s="152"/>
      <c r="H9" s="248">
        <v>91</v>
      </c>
      <c r="I9" s="153">
        <f>G9*H9</f>
        <v>0</v>
      </c>
    </row>
    <row r="10" spans="2:9" x14ac:dyDescent="0.2">
      <c r="B10" s="166" t="s">
        <v>295</v>
      </c>
      <c r="C10" s="152"/>
      <c r="D10" s="252">
        <v>0</v>
      </c>
      <c r="E10" s="152">
        <f t="shared" si="0"/>
        <v>0</v>
      </c>
      <c r="F10" s="151">
        <f>E10-G10</f>
        <v>0</v>
      </c>
      <c r="G10" s="152"/>
      <c r="H10" s="248">
        <v>91</v>
      </c>
      <c r="I10" s="153">
        <f t="shared" ref="I10" si="2">G10*H10</f>
        <v>0</v>
      </c>
    </row>
    <row r="11" spans="2:9" x14ac:dyDescent="0.2">
      <c r="B11" s="166" t="s">
        <v>296</v>
      </c>
      <c r="C11" s="152"/>
      <c r="D11" s="252">
        <v>0</v>
      </c>
      <c r="E11" s="152">
        <f t="shared" si="0"/>
        <v>0</v>
      </c>
      <c r="F11" s="151">
        <f>E11-G11</f>
        <v>0</v>
      </c>
      <c r="G11" s="152"/>
      <c r="H11" s="248">
        <v>91</v>
      </c>
      <c r="I11" s="153">
        <f>G11*H11</f>
        <v>0</v>
      </c>
    </row>
    <row r="12" spans="2:9" ht="14.25" customHeight="1" x14ac:dyDescent="0.2">
      <c r="B12" s="166" t="s">
        <v>297</v>
      </c>
      <c r="C12" s="152"/>
      <c r="D12" s="252">
        <v>0</v>
      </c>
      <c r="E12" s="152">
        <f t="shared" si="0"/>
        <v>0</v>
      </c>
      <c r="F12" s="151">
        <f t="shared" si="1"/>
        <v>0</v>
      </c>
      <c r="G12" s="152"/>
      <c r="H12" s="248">
        <v>91</v>
      </c>
      <c r="I12" s="153">
        <f t="shared" ref="I12:I38" si="3">G12*H12</f>
        <v>0</v>
      </c>
    </row>
    <row r="13" spans="2:9" x14ac:dyDescent="0.2">
      <c r="B13" s="20" t="s">
        <v>298</v>
      </c>
      <c r="C13" s="247"/>
      <c r="D13" s="253">
        <v>0</v>
      </c>
      <c r="E13" s="152">
        <f t="shared" si="0"/>
        <v>0</v>
      </c>
      <c r="F13" s="151">
        <f t="shared" si="1"/>
        <v>0</v>
      </c>
      <c r="G13" s="247"/>
      <c r="H13" s="249">
        <v>410</v>
      </c>
      <c r="I13" s="153">
        <f t="shared" si="3"/>
        <v>0</v>
      </c>
    </row>
    <row r="14" spans="2:9" x14ac:dyDescent="0.2">
      <c r="B14" s="20" t="s">
        <v>299</v>
      </c>
      <c r="C14" s="247"/>
      <c r="D14" s="253">
        <v>0</v>
      </c>
      <c r="E14" s="152">
        <f t="shared" si="0"/>
        <v>0</v>
      </c>
      <c r="F14" s="151">
        <f t="shared" si="1"/>
        <v>0</v>
      </c>
      <c r="G14" s="247"/>
      <c r="H14" s="249">
        <v>410</v>
      </c>
      <c r="I14" s="153">
        <f t="shared" si="3"/>
        <v>0</v>
      </c>
    </row>
    <row r="15" spans="2:9" x14ac:dyDescent="0.2">
      <c r="B15" s="20" t="s">
        <v>300</v>
      </c>
      <c r="C15" s="247"/>
      <c r="D15" s="253">
        <v>0</v>
      </c>
      <c r="E15" s="152">
        <f t="shared" si="0"/>
        <v>0</v>
      </c>
      <c r="F15" s="151">
        <f t="shared" si="1"/>
        <v>0</v>
      </c>
      <c r="G15" s="247"/>
      <c r="H15" s="249">
        <v>224</v>
      </c>
      <c r="I15" s="153">
        <f t="shared" si="3"/>
        <v>0</v>
      </c>
    </row>
    <row r="16" spans="2:9" x14ac:dyDescent="0.2">
      <c r="B16" s="20" t="s">
        <v>301</v>
      </c>
      <c r="C16" s="247"/>
      <c r="D16" s="253">
        <v>0</v>
      </c>
      <c r="E16" s="152">
        <f t="shared" si="0"/>
        <v>0</v>
      </c>
      <c r="F16" s="151">
        <f t="shared" si="1"/>
        <v>0</v>
      </c>
      <c r="G16" s="247"/>
      <c r="H16" s="249">
        <v>224</v>
      </c>
      <c r="I16" s="153">
        <f t="shared" si="3"/>
        <v>0</v>
      </c>
    </row>
    <row r="17" spans="2:9" x14ac:dyDescent="0.2">
      <c r="B17" s="20" t="s">
        <v>302</v>
      </c>
      <c r="C17" s="247"/>
      <c r="D17" s="253">
        <v>0</v>
      </c>
      <c r="E17" s="152">
        <f t="shared" si="0"/>
        <v>0</v>
      </c>
      <c r="F17" s="151">
        <f t="shared" si="1"/>
        <v>0</v>
      </c>
      <c r="G17" s="247"/>
      <c r="H17" s="249">
        <v>224</v>
      </c>
      <c r="I17" s="153">
        <f t="shared" si="3"/>
        <v>0</v>
      </c>
    </row>
    <row r="18" spans="2:9" x14ac:dyDescent="0.2">
      <c r="B18" s="20" t="s">
        <v>303</v>
      </c>
      <c r="C18" s="247"/>
      <c r="D18" s="253">
        <v>3</v>
      </c>
      <c r="E18" s="152">
        <f t="shared" si="0"/>
        <v>3</v>
      </c>
      <c r="F18" s="151">
        <f t="shared" si="1"/>
        <v>3</v>
      </c>
      <c r="G18" s="247"/>
      <c r="H18" s="249">
        <v>224</v>
      </c>
      <c r="I18" s="153">
        <f t="shared" si="3"/>
        <v>0</v>
      </c>
    </row>
    <row r="19" spans="2:9" x14ac:dyDescent="0.2">
      <c r="B19" s="20" t="s">
        <v>304</v>
      </c>
      <c r="C19" s="247"/>
      <c r="D19" s="253">
        <v>3</v>
      </c>
      <c r="E19" s="152">
        <f t="shared" si="0"/>
        <v>3</v>
      </c>
      <c r="F19" s="151">
        <f t="shared" si="1"/>
        <v>3</v>
      </c>
      <c r="G19" s="247"/>
      <c r="H19" s="249">
        <v>1057</v>
      </c>
      <c r="I19" s="153">
        <f t="shared" si="3"/>
        <v>0</v>
      </c>
    </row>
    <row r="20" spans="2:9" x14ac:dyDescent="0.2">
      <c r="B20" s="20" t="s">
        <v>305</v>
      </c>
      <c r="C20" s="247"/>
      <c r="D20" s="253">
        <v>0</v>
      </c>
      <c r="E20" s="152">
        <f t="shared" si="0"/>
        <v>0</v>
      </c>
      <c r="F20" s="151">
        <f t="shared" si="1"/>
        <v>0</v>
      </c>
      <c r="G20" s="247"/>
      <c r="H20" s="249">
        <v>126</v>
      </c>
      <c r="I20" s="153">
        <f t="shared" si="3"/>
        <v>0</v>
      </c>
    </row>
    <row r="21" spans="2:9" x14ac:dyDescent="0.2">
      <c r="B21" s="20" t="s">
        <v>306</v>
      </c>
      <c r="C21" s="247"/>
      <c r="D21" s="253">
        <v>0</v>
      </c>
      <c r="E21" s="152">
        <f t="shared" si="0"/>
        <v>0</v>
      </c>
      <c r="F21" s="151">
        <f t="shared" si="1"/>
        <v>0</v>
      </c>
      <c r="G21" s="247"/>
      <c r="H21" s="249">
        <v>126</v>
      </c>
      <c r="I21" s="153">
        <f t="shared" si="3"/>
        <v>0</v>
      </c>
    </row>
    <row r="22" spans="2:9" x14ac:dyDescent="0.2">
      <c r="B22" s="20" t="s">
        <v>307</v>
      </c>
      <c r="C22" s="247"/>
      <c r="D22" s="253">
        <v>0</v>
      </c>
      <c r="E22" s="152">
        <f t="shared" si="0"/>
        <v>0</v>
      </c>
      <c r="F22" s="151">
        <f t="shared" si="1"/>
        <v>0</v>
      </c>
      <c r="G22" s="247"/>
      <c r="H22" s="249">
        <v>126</v>
      </c>
      <c r="I22" s="153">
        <f t="shared" si="3"/>
        <v>0</v>
      </c>
    </row>
    <row r="23" spans="2:9" x14ac:dyDescent="0.2">
      <c r="B23" s="20" t="s">
        <v>308</v>
      </c>
      <c r="C23" s="247"/>
      <c r="D23" s="253">
        <v>0</v>
      </c>
      <c r="E23" s="152">
        <f t="shared" si="0"/>
        <v>0</v>
      </c>
      <c r="F23" s="151">
        <f t="shared" si="1"/>
        <v>0</v>
      </c>
      <c r="G23" s="247"/>
      <c r="H23" s="249">
        <v>611</v>
      </c>
      <c r="I23" s="153">
        <f t="shared" si="3"/>
        <v>0</v>
      </c>
    </row>
    <row r="24" spans="2:9" x14ac:dyDescent="0.2">
      <c r="B24" s="20" t="s">
        <v>309</v>
      </c>
      <c r="C24" s="247"/>
      <c r="D24" s="253">
        <v>0</v>
      </c>
      <c r="E24" s="152">
        <f t="shared" si="0"/>
        <v>0</v>
      </c>
      <c r="F24" s="151">
        <f t="shared" si="1"/>
        <v>0</v>
      </c>
      <c r="G24" s="247"/>
      <c r="H24" s="249">
        <v>72</v>
      </c>
      <c r="I24" s="153">
        <f t="shared" si="3"/>
        <v>0</v>
      </c>
    </row>
    <row r="25" spans="2:9" x14ac:dyDescent="0.2">
      <c r="B25" s="20" t="s">
        <v>310</v>
      </c>
      <c r="C25" s="247"/>
      <c r="D25" s="253">
        <v>0</v>
      </c>
      <c r="E25" s="152">
        <f t="shared" si="0"/>
        <v>0</v>
      </c>
      <c r="F25" s="151">
        <f t="shared" si="1"/>
        <v>0</v>
      </c>
      <c r="G25" s="247"/>
      <c r="H25" s="249">
        <v>72</v>
      </c>
      <c r="I25" s="153">
        <f t="shared" si="3"/>
        <v>0</v>
      </c>
    </row>
    <row r="26" spans="2:9" x14ac:dyDescent="0.2">
      <c r="B26" s="20" t="s">
        <v>311</v>
      </c>
      <c r="C26" s="247"/>
      <c r="D26" s="253">
        <v>0</v>
      </c>
      <c r="E26" s="152">
        <f t="shared" si="0"/>
        <v>0</v>
      </c>
      <c r="F26" s="151">
        <f t="shared" si="1"/>
        <v>0</v>
      </c>
      <c r="G26" s="247"/>
      <c r="H26" s="249">
        <v>79</v>
      </c>
      <c r="I26" s="153">
        <f t="shared" si="3"/>
        <v>0</v>
      </c>
    </row>
    <row r="27" spans="2:9" x14ac:dyDescent="0.2">
      <c r="B27" s="20" t="s">
        <v>312</v>
      </c>
      <c r="C27" s="247"/>
      <c r="D27" s="253">
        <v>4</v>
      </c>
      <c r="E27" s="152">
        <f t="shared" si="0"/>
        <v>4</v>
      </c>
      <c r="F27" s="151">
        <f t="shared" si="1"/>
        <v>4</v>
      </c>
      <c r="G27" s="247"/>
      <c r="H27" s="249">
        <v>139</v>
      </c>
      <c r="I27" s="153">
        <f t="shared" si="3"/>
        <v>0</v>
      </c>
    </row>
    <row r="28" spans="2:9" x14ac:dyDescent="0.2">
      <c r="B28" s="20" t="s">
        <v>313</v>
      </c>
      <c r="C28" s="247"/>
      <c r="D28" s="253">
        <v>0</v>
      </c>
      <c r="E28" s="152">
        <f t="shared" si="0"/>
        <v>0</v>
      </c>
      <c r="F28" s="151">
        <f t="shared" si="1"/>
        <v>0</v>
      </c>
      <c r="G28" s="247"/>
      <c r="H28" s="249">
        <v>97</v>
      </c>
      <c r="I28" s="153">
        <f t="shared" si="3"/>
        <v>0</v>
      </c>
    </row>
    <row r="29" spans="2:9" x14ac:dyDescent="0.2">
      <c r="B29" s="20" t="s">
        <v>314</v>
      </c>
      <c r="C29" s="247"/>
      <c r="D29" s="253">
        <v>0</v>
      </c>
      <c r="E29" s="152">
        <f t="shared" si="0"/>
        <v>0</v>
      </c>
      <c r="F29" s="151">
        <f t="shared" si="1"/>
        <v>0</v>
      </c>
      <c r="G29" s="247"/>
      <c r="H29" s="249">
        <v>80</v>
      </c>
      <c r="I29" s="153">
        <f t="shared" si="3"/>
        <v>0</v>
      </c>
    </row>
    <row r="30" spans="2:9" x14ac:dyDescent="0.2">
      <c r="B30" s="20" t="s">
        <v>315</v>
      </c>
      <c r="C30" s="247"/>
      <c r="D30" s="253">
        <v>4</v>
      </c>
      <c r="E30" s="152">
        <f t="shared" si="0"/>
        <v>4</v>
      </c>
      <c r="F30" s="151">
        <f t="shared" si="1"/>
        <v>4</v>
      </c>
      <c r="G30" s="247"/>
      <c r="H30" s="249">
        <v>183</v>
      </c>
      <c r="I30" s="153">
        <f t="shared" si="3"/>
        <v>0</v>
      </c>
    </row>
    <row r="31" spans="2:9" x14ac:dyDescent="0.2">
      <c r="B31" s="20" t="s">
        <v>316</v>
      </c>
      <c r="C31" s="247"/>
      <c r="D31" s="253">
        <v>0</v>
      </c>
      <c r="E31" s="152">
        <f t="shared" si="0"/>
        <v>0</v>
      </c>
      <c r="F31" s="151">
        <f t="shared" si="1"/>
        <v>0</v>
      </c>
      <c r="G31" s="247"/>
      <c r="H31" s="249">
        <v>111</v>
      </c>
      <c r="I31" s="153">
        <f t="shared" si="3"/>
        <v>0</v>
      </c>
    </row>
    <row r="32" spans="2:9" x14ac:dyDescent="0.2">
      <c r="B32" s="20" t="s">
        <v>317</v>
      </c>
      <c r="C32" s="247"/>
      <c r="D32" s="253">
        <v>0</v>
      </c>
      <c r="E32" s="152">
        <f t="shared" si="0"/>
        <v>0</v>
      </c>
      <c r="F32" s="151">
        <f t="shared" si="1"/>
        <v>0</v>
      </c>
      <c r="G32" s="247"/>
      <c r="H32" s="249">
        <v>72</v>
      </c>
      <c r="I32" s="153">
        <f t="shared" si="3"/>
        <v>0</v>
      </c>
    </row>
    <row r="33" spans="2:9" x14ac:dyDescent="0.2">
      <c r="B33" s="20" t="s">
        <v>318</v>
      </c>
      <c r="C33" s="247"/>
      <c r="D33" s="253">
        <v>0</v>
      </c>
      <c r="E33" s="152">
        <f t="shared" si="0"/>
        <v>0</v>
      </c>
      <c r="F33" s="151">
        <f t="shared" si="1"/>
        <v>0</v>
      </c>
      <c r="G33" s="247"/>
      <c r="H33" s="249">
        <v>84</v>
      </c>
      <c r="I33" s="153">
        <f t="shared" si="3"/>
        <v>0</v>
      </c>
    </row>
    <row r="34" spans="2:9" x14ac:dyDescent="0.2">
      <c r="B34" s="20" t="s">
        <v>319</v>
      </c>
      <c r="C34" s="247"/>
      <c r="D34" s="253">
        <v>2</v>
      </c>
      <c r="E34" s="152">
        <f t="shared" si="0"/>
        <v>2</v>
      </c>
      <c r="F34" s="151">
        <f t="shared" si="1"/>
        <v>2</v>
      </c>
      <c r="G34" s="247"/>
      <c r="H34" s="249">
        <v>362</v>
      </c>
      <c r="I34" s="153">
        <f t="shared" si="3"/>
        <v>0</v>
      </c>
    </row>
    <row r="35" spans="2:9" x14ac:dyDescent="0.2">
      <c r="B35" s="20" t="s">
        <v>320</v>
      </c>
      <c r="C35" s="247"/>
      <c r="D35" s="253">
        <v>2</v>
      </c>
      <c r="E35" s="152">
        <f t="shared" si="0"/>
        <v>2</v>
      </c>
      <c r="F35" s="151">
        <f t="shared" si="1"/>
        <v>2</v>
      </c>
      <c r="G35" s="247"/>
      <c r="H35" s="249">
        <v>1600</v>
      </c>
      <c r="I35" s="153">
        <f t="shared" si="3"/>
        <v>0</v>
      </c>
    </row>
    <row r="36" spans="2:9" x14ac:dyDescent="0.2">
      <c r="B36" s="20" t="s">
        <v>321</v>
      </c>
      <c r="C36" s="247"/>
      <c r="D36" s="253">
        <v>2</v>
      </c>
      <c r="E36" s="152">
        <f t="shared" si="0"/>
        <v>2</v>
      </c>
      <c r="F36" s="151">
        <f t="shared" si="1"/>
        <v>2</v>
      </c>
      <c r="G36" s="247"/>
      <c r="H36" s="249">
        <v>90</v>
      </c>
      <c r="I36" s="153">
        <f t="shared" si="3"/>
        <v>0</v>
      </c>
    </row>
    <row r="37" spans="2:9" x14ac:dyDescent="0.2">
      <c r="B37" s="20" t="s">
        <v>323</v>
      </c>
      <c r="C37" s="247"/>
      <c r="D37" s="253">
        <v>0</v>
      </c>
      <c r="E37" s="152">
        <f t="shared" si="0"/>
        <v>0</v>
      </c>
      <c r="F37" s="151">
        <f t="shared" si="1"/>
        <v>0</v>
      </c>
      <c r="G37" s="247"/>
      <c r="H37" s="249">
        <v>292</v>
      </c>
      <c r="I37" s="153">
        <f t="shared" si="3"/>
        <v>0</v>
      </c>
    </row>
    <row r="38" spans="2:9" ht="13.5" thickBot="1" x14ac:dyDescent="0.25">
      <c r="B38" s="20" t="s">
        <v>322</v>
      </c>
      <c r="C38" s="247"/>
      <c r="D38" s="253">
        <v>2</v>
      </c>
      <c r="E38" s="152">
        <f t="shared" si="0"/>
        <v>2</v>
      </c>
      <c r="F38" s="151">
        <f t="shared" si="1"/>
        <v>2</v>
      </c>
      <c r="G38" s="247"/>
      <c r="H38" s="249">
        <v>1280</v>
      </c>
      <c r="I38" s="159">
        <f t="shared" si="3"/>
        <v>0</v>
      </c>
    </row>
    <row r="39" spans="2:9" x14ac:dyDescent="0.2">
      <c r="B39" s="25"/>
      <c r="C39" s="7"/>
      <c r="D39" s="7"/>
      <c r="E39" s="7"/>
      <c r="F39" s="7"/>
      <c r="G39" s="7"/>
      <c r="H39" s="7"/>
      <c r="I39" s="250"/>
    </row>
    <row r="40" spans="2:9" x14ac:dyDescent="0.2">
      <c r="I40" s="254">
        <f>SUM(I7:I38)</f>
        <v>0</v>
      </c>
    </row>
    <row r="41" spans="2:9" ht="13.5" thickBot="1" x14ac:dyDescent="0.25">
      <c r="I41" s="251"/>
    </row>
  </sheetData>
  <customSheetViews>
    <customSheetView guid="{4DAAABAD-BC5F-44AC-9B3F-907B044CCA5F}" hiddenColumns="1" topLeftCell="B1">
      <selection activeCell="M11" sqref="M11"/>
      <pageMargins left="0.70866141732283472" right="0.70866141732283472" top="0.74803149606299213" bottom="0.74803149606299213" header="0.31496062992125984" footer="0.31496062992125984"/>
      <pageSetup scale="70" orientation="landscape" verticalDpi="360" r:id="rId1"/>
    </customSheetView>
    <customSheetView guid="{DEC257E9-9CD6-424D-88A2-5445FE9CFAA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2"/>
    </customSheetView>
    <customSheetView guid="{BF17821F-9570-4DD7-9AE6-83D9C9F4754D}" showPageBreaks="1" printArea="1" hiddenColumns="1" topLeftCell="B1">
      <selection activeCell="G28" sqref="G28"/>
      <pageMargins left="0.70866141732283472" right="0.70866141732283472" top="0.74803149606299213" bottom="0.74803149606299213" header="0.31496062992125984" footer="0.31496062992125984"/>
      <pageSetup scale="70" orientation="landscape" verticalDpi="360" r:id="rId3"/>
    </customSheetView>
    <customSheetView guid="{79F0E626-27F7-4612-9CC9-F0A974973A7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4"/>
    </customSheetView>
  </customSheetViews>
  <pageMargins left="0.7" right="0.7" top="0.75" bottom="0.75" header="0.3" footer="0.3"/>
  <pageSetup scale="75" orientation="landscape" verticalDpi="36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33" zoomScaleNormal="100" workbookViewId="0">
      <selection activeCell="C61" sqref="C61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6.140625" customWidth="1"/>
    <col min="4" max="4" width="6.42578125" customWidth="1"/>
    <col min="5" max="5" width="6.140625" bestFit="1" customWidth="1"/>
    <col min="6" max="6" width="6.140625" customWidth="1"/>
    <col min="7" max="7" width="5.5703125" customWidth="1"/>
    <col min="8" max="8" width="8.85546875" customWidth="1"/>
    <col min="9" max="9" width="13.28515625" customWidth="1"/>
    <col min="10" max="256" width="11.42578125" customWidth="1"/>
  </cols>
  <sheetData>
    <row r="1" spans="2:13" x14ac:dyDescent="0.2">
      <c r="B1" s="3" t="str">
        <f>DIESEL!B1</f>
        <v>TEOTITLAN (5787) MIERCOLES 18  DE AGOSTO  DEL   2021</v>
      </c>
      <c r="D1" s="3"/>
    </row>
    <row r="2" spans="2:13" x14ac:dyDescent="0.2">
      <c r="B2" s="58" t="str">
        <f>DIESEL!B2</f>
        <v>TRABAJARON : ESTEBAN,ANTONIO,FELIPE,JOSE,NABOR,EMANUEL.</v>
      </c>
    </row>
    <row r="3" spans="2:13" x14ac:dyDescent="0.2">
      <c r="B3" s="14" t="str">
        <f>DIESEL!B3</f>
        <v>HUGO,GUADALUPE,MANUEL,GEREMIAS,PEDRO,AIDA .</v>
      </c>
    </row>
    <row r="4" spans="2:13" x14ac:dyDescent="0.2">
      <c r="B4" s="138"/>
      <c r="C4" s="138"/>
      <c r="D4" s="139" t="s">
        <v>143</v>
      </c>
      <c r="E4" s="139" t="s">
        <v>144</v>
      </c>
      <c r="F4" s="140" t="s">
        <v>145</v>
      </c>
      <c r="G4" s="139"/>
      <c r="H4" s="139" t="s">
        <v>43</v>
      </c>
      <c r="I4" s="139" t="s">
        <v>147</v>
      </c>
      <c r="J4" s="7"/>
      <c r="K4" s="41"/>
      <c r="L4" s="41"/>
      <c r="M4" s="7"/>
    </row>
    <row r="5" spans="2:13" x14ac:dyDescent="0.2">
      <c r="B5" s="108" t="s">
        <v>65</v>
      </c>
      <c r="C5" s="237"/>
      <c r="D5" s="133">
        <v>530</v>
      </c>
      <c r="E5" s="129">
        <f>C5+D5</f>
        <v>530</v>
      </c>
      <c r="F5" s="133">
        <f t="shared" ref="F5:F77" si="0">E5-G5</f>
        <v>520</v>
      </c>
      <c r="G5" s="129">
        <v>10</v>
      </c>
      <c r="H5" s="130">
        <v>6</v>
      </c>
      <c r="I5" s="131">
        <f>G5*H5</f>
        <v>60</v>
      </c>
      <c r="J5" s="7"/>
      <c r="K5" s="123"/>
      <c r="L5" s="123"/>
      <c r="M5" s="7"/>
    </row>
    <row r="6" spans="2:13" x14ac:dyDescent="0.2">
      <c r="B6" s="236" t="s">
        <v>45</v>
      </c>
      <c r="C6" s="237"/>
      <c r="D6" s="133">
        <v>5692</v>
      </c>
      <c r="E6" s="129">
        <f t="shared" ref="E6:E73" si="1">C6+D6</f>
        <v>5692</v>
      </c>
      <c r="F6" s="133">
        <f t="shared" si="0"/>
        <v>5686</v>
      </c>
      <c r="G6" s="129">
        <v>6</v>
      </c>
      <c r="H6" s="274">
        <v>16</v>
      </c>
      <c r="I6" s="131">
        <f>G6*H6</f>
        <v>96</v>
      </c>
      <c r="J6" s="7"/>
      <c r="K6" s="123"/>
      <c r="L6" s="123"/>
      <c r="M6" s="7"/>
    </row>
    <row r="7" spans="2:13" x14ac:dyDescent="0.2">
      <c r="B7" s="236" t="s">
        <v>371</v>
      </c>
      <c r="C7" s="237"/>
      <c r="D7" s="133">
        <v>2866</v>
      </c>
      <c r="E7" s="129">
        <f t="shared" ref="E7:E11" si="2">C7+D7</f>
        <v>2866</v>
      </c>
      <c r="F7" s="133">
        <f t="shared" si="0"/>
        <v>2866</v>
      </c>
      <c r="G7" s="129"/>
      <c r="H7" s="274">
        <v>18</v>
      </c>
      <c r="I7" s="131">
        <f t="shared" ref="I7:I73" si="3">G7*H7</f>
        <v>0</v>
      </c>
      <c r="J7" s="7"/>
      <c r="K7" s="123"/>
      <c r="L7" s="123"/>
      <c r="M7" s="7"/>
    </row>
    <row r="8" spans="2:13" x14ac:dyDescent="0.2">
      <c r="B8" s="310" t="s">
        <v>380</v>
      </c>
      <c r="C8" s="137"/>
      <c r="D8" s="133">
        <v>7726</v>
      </c>
      <c r="E8" s="129">
        <f t="shared" si="2"/>
        <v>7726</v>
      </c>
      <c r="F8" s="133">
        <f t="shared" si="0"/>
        <v>7706</v>
      </c>
      <c r="G8" s="129">
        <v>20</v>
      </c>
      <c r="H8" s="274">
        <v>19</v>
      </c>
      <c r="I8" s="131">
        <f t="shared" si="3"/>
        <v>380</v>
      </c>
      <c r="J8" s="7"/>
      <c r="K8" s="123"/>
      <c r="L8" s="123"/>
      <c r="M8" s="7"/>
    </row>
    <row r="9" spans="2:13" x14ac:dyDescent="0.2">
      <c r="B9" s="310" t="s">
        <v>384</v>
      </c>
      <c r="C9" s="137"/>
      <c r="D9" s="133">
        <v>0</v>
      </c>
      <c r="E9" s="129">
        <f t="shared" si="2"/>
        <v>0</v>
      </c>
      <c r="F9" s="133">
        <f t="shared" si="0"/>
        <v>0</v>
      </c>
      <c r="G9" s="129"/>
      <c r="H9" s="274">
        <v>14</v>
      </c>
      <c r="I9" s="131">
        <f t="shared" si="3"/>
        <v>0</v>
      </c>
      <c r="J9" s="7"/>
      <c r="K9" s="123"/>
      <c r="L9" s="123"/>
      <c r="M9" s="7"/>
    </row>
    <row r="10" spans="2:13" x14ac:dyDescent="0.2">
      <c r="B10" s="179" t="s">
        <v>392</v>
      </c>
      <c r="C10" s="137"/>
      <c r="D10" s="133">
        <v>0</v>
      </c>
      <c r="E10" s="129">
        <f t="shared" si="2"/>
        <v>0</v>
      </c>
      <c r="F10" s="133">
        <f t="shared" si="0"/>
        <v>0</v>
      </c>
      <c r="G10" s="129"/>
      <c r="H10" s="313">
        <v>28</v>
      </c>
      <c r="I10" s="131">
        <f t="shared" si="3"/>
        <v>0</v>
      </c>
      <c r="J10" s="7"/>
      <c r="K10" s="123"/>
      <c r="L10" s="123"/>
      <c r="M10" s="7"/>
    </row>
    <row r="11" spans="2:13" x14ac:dyDescent="0.2">
      <c r="B11" s="236" t="s">
        <v>78</v>
      </c>
      <c r="C11" s="137"/>
      <c r="D11" s="133">
        <v>0</v>
      </c>
      <c r="E11" s="129">
        <f t="shared" si="2"/>
        <v>0</v>
      </c>
      <c r="F11" s="133">
        <f t="shared" si="0"/>
        <v>0</v>
      </c>
      <c r="G11" s="129"/>
      <c r="H11" s="274">
        <v>13</v>
      </c>
      <c r="I11" s="131">
        <f t="shared" si="3"/>
        <v>0</v>
      </c>
      <c r="J11" s="7"/>
      <c r="K11" s="123"/>
      <c r="L11" s="123"/>
      <c r="M11" s="7"/>
    </row>
    <row r="12" spans="2:13" x14ac:dyDescent="0.2">
      <c r="B12" s="236" t="s">
        <v>87</v>
      </c>
      <c r="C12" s="137"/>
      <c r="D12" s="133">
        <v>558</v>
      </c>
      <c r="E12" s="129">
        <f t="shared" si="1"/>
        <v>558</v>
      </c>
      <c r="F12" s="133">
        <f t="shared" si="0"/>
        <v>556</v>
      </c>
      <c r="G12" s="129">
        <v>2</v>
      </c>
      <c r="H12" s="274">
        <v>35</v>
      </c>
      <c r="I12" s="131">
        <f t="shared" si="3"/>
        <v>70</v>
      </c>
      <c r="J12" s="7"/>
      <c r="K12" s="123"/>
      <c r="L12" s="123"/>
      <c r="M12" s="7"/>
    </row>
    <row r="13" spans="2:13" x14ac:dyDescent="0.2">
      <c r="B13" s="236" t="s">
        <v>88</v>
      </c>
      <c r="C13" s="137"/>
      <c r="D13" s="133">
        <v>1191</v>
      </c>
      <c r="E13" s="129">
        <f t="shared" si="1"/>
        <v>1191</v>
      </c>
      <c r="F13" s="133">
        <f t="shared" si="0"/>
        <v>1191</v>
      </c>
      <c r="G13" s="129"/>
      <c r="H13" s="274">
        <v>10</v>
      </c>
      <c r="I13" s="131">
        <f t="shared" si="3"/>
        <v>0</v>
      </c>
      <c r="J13" s="7"/>
      <c r="K13" s="123"/>
      <c r="L13" s="123"/>
      <c r="M13" s="7"/>
    </row>
    <row r="14" spans="2:13" x14ac:dyDescent="0.2">
      <c r="B14" s="179" t="s">
        <v>396</v>
      </c>
      <c r="C14" s="137"/>
      <c r="D14" s="133">
        <v>96</v>
      </c>
      <c r="E14" s="129">
        <f t="shared" si="1"/>
        <v>96</v>
      </c>
      <c r="F14" s="133">
        <f t="shared" si="0"/>
        <v>96</v>
      </c>
      <c r="G14" s="129"/>
      <c r="H14" s="274">
        <v>10</v>
      </c>
      <c r="I14" s="131">
        <f t="shared" si="3"/>
        <v>0</v>
      </c>
      <c r="J14" s="7"/>
      <c r="K14" s="123"/>
      <c r="L14" s="123"/>
      <c r="M14" s="7"/>
    </row>
    <row r="15" spans="2:13" x14ac:dyDescent="0.2">
      <c r="B15" s="310" t="s">
        <v>410</v>
      </c>
      <c r="C15" s="137"/>
      <c r="D15" s="133">
        <v>163</v>
      </c>
      <c r="E15" s="129">
        <f t="shared" si="1"/>
        <v>163</v>
      </c>
      <c r="F15" s="133">
        <f t="shared" si="0"/>
        <v>161</v>
      </c>
      <c r="G15" s="129">
        <v>2</v>
      </c>
      <c r="H15" s="274">
        <v>22</v>
      </c>
      <c r="I15" s="131">
        <f t="shared" si="3"/>
        <v>44</v>
      </c>
      <c r="J15" s="7"/>
      <c r="K15" s="123"/>
      <c r="L15" s="123"/>
      <c r="M15" s="7"/>
    </row>
    <row r="16" spans="2:13" x14ac:dyDescent="0.2">
      <c r="B16" s="310" t="s">
        <v>409</v>
      </c>
      <c r="C16" s="137"/>
      <c r="D16" s="133">
        <v>241</v>
      </c>
      <c r="E16" s="129">
        <f t="shared" ref="E16" si="4">C16+D16</f>
        <v>241</v>
      </c>
      <c r="F16" s="133">
        <f t="shared" si="0"/>
        <v>239</v>
      </c>
      <c r="G16" s="129">
        <v>2</v>
      </c>
      <c r="H16" s="274">
        <v>24</v>
      </c>
      <c r="I16" s="131">
        <f t="shared" si="3"/>
        <v>48</v>
      </c>
      <c r="J16" s="7"/>
      <c r="K16" s="123"/>
      <c r="L16" s="123"/>
      <c r="M16" s="7"/>
    </row>
    <row r="17" spans="2:13" x14ac:dyDescent="0.2">
      <c r="B17" s="310" t="s">
        <v>407</v>
      </c>
      <c r="C17" s="137"/>
      <c r="D17" s="133">
        <v>208</v>
      </c>
      <c r="E17" s="129">
        <f t="shared" ref="E17:E18" si="5">C17+D17</f>
        <v>208</v>
      </c>
      <c r="F17" s="133">
        <f t="shared" si="0"/>
        <v>208</v>
      </c>
      <c r="G17" s="129"/>
      <c r="H17" s="274">
        <v>20</v>
      </c>
      <c r="I17" s="131">
        <f t="shared" ref="I17:I18" si="6">G17*H17</f>
        <v>0</v>
      </c>
      <c r="J17" s="7"/>
      <c r="K17" s="123"/>
      <c r="L17" s="123"/>
      <c r="M17" s="7"/>
    </row>
    <row r="18" spans="2:13" x14ac:dyDescent="0.2">
      <c r="B18" s="310" t="s">
        <v>408</v>
      </c>
      <c r="C18" s="137"/>
      <c r="D18" s="133">
        <v>0</v>
      </c>
      <c r="E18" s="129">
        <f t="shared" si="5"/>
        <v>0</v>
      </c>
      <c r="F18" s="133">
        <f t="shared" si="0"/>
        <v>0</v>
      </c>
      <c r="G18" s="129"/>
      <c r="H18" s="274">
        <v>20</v>
      </c>
      <c r="I18" s="131">
        <f t="shared" si="6"/>
        <v>0</v>
      </c>
      <c r="J18" s="7"/>
      <c r="K18" s="123"/>
      <c r="L18" s="123"/>
      <c r="M18" s="7"/>
    </row>
    <row r="19" spans="2:13" x14ac:dyDescent="0.2">
      <c r="B19" s="179" t="s">
        <v>370</v>
      </c>
      <c r="C19" s="137"/>
      <c r="D19" s="133">
        <v>74</v>
      </c>
      <c r="E19" s="129">
        <f t="shared" si="1"/>
        <v>74</v>
      </c>
      <c r="F19" s="133">
        <f t="shared" si="0"/>
        <v>74</v>
      </c>
      <c r="G19" s="129"/>
      <c r="H19" s="274">
        <v>16</v>
      </c>
      <c r="I19" s="131">
        <f t="shared" si="3"/>
        <v>0</v>
      </c>
      <c r="J19" s="7"/>
      <c r="K19" s="123"/>
      <c r="L19" s="123"/>
      <c r="M19" s="7"/>
    </row>
    <row r="20" spans="2:13" x14ac:dyDescent="0.2">
      <c r="B20" s="179" t="s">
        <v>354</v>
      </c>
      <c r="C20" s="137"/>
      <c r="D20" s="133">
        <v>0</v>
      </c>
      <c r="E20" s="129">
        <f t="shared" si="1"/>
        <v>0</v>
      </c>
      <c r="F20" s="133">
        <f t="shared" si="0"/>
        <v>0</v>
      </c>
      <c r="G20" s="129"/>
      <c r="H20" s="274">
        <v>42</v>
      </c>
      <c r="I20" s="131">
        <f t="shared" si="3"/>
        <v>0</v>
      </c>
      <c r="J20" s="7"/>
      <c r="K20" s="123"/>
      <c r="L20" s="123"/>
      <c r="M20" s="7"/>
    </row>
    <row r="21" spans="2:13" x14ac:dyDescent="0.2">
      <c r="B21" s="310" t="s">
        <v>381</v>
      </c>
      <c r="C21" s="137"/>
      <c r="D21" s="133">
        <v>117</v>
      </c>
      <c r="E21" s="129">
        <f t="shared" si="1"/>
        <v>117</v>
      </c>
      <c r="F21" s="133">
        <f t="shared" si="0"/>
        <v>117</v>
      </c>
      <c r="G21" s="129"/>
      <c r="H21" s="313">
        <v>36</v>
      </c>
      <c r="I21" s="131">
        <f t="shared" si="3"/>
        <v>0</v>
      </c>
      <c r="J21" s="7"/>
      <c r="K21" s="123"/>
      <c r="L21" s="123"/>
      <c r="M21" s="7"/>
    </row>
    <row r="22" spans="2:13" x14ac:dyDescent="0.2">
      <c r="B22" s="179" t="s">
        <v>382</v>
      </c>
      <c r="C22" s="137"/>
      <c r="D22" s="133">
        <v>34</v>
      </c>
      <c r="E22" s="129">
        <f t="shared" si="1"/>
        <v>34</v>
      </c>
      <c r="F22" s="133">
        <f t="shared" si="0"/>
        <v>34</v>
      </c>
      <c r="G22" s="129"/>
      <c r="H22" s="313">
        <v>21</v>
      </c>
      <c r="I22" s="131">
        <f t="shared" si="3"/>
        <v>0</v>
      </c>
      <c r="J22" s="7"/>
      <c r="K22" s="123"/>
      <c r="L22" s="123"/>
      <c r="M22" s="7"/>
    </row>
    <row r="23" spans="2:13" x14ac:dyDescent="0.2">
      <c r="B23" s="310" t="s">
        <v>388</v>
      </c>
      <c r="C23" s="137"/>
      <c r="D23" s="133">
        <v>3</v>
      </c>
      <c r="E23" s="129">
        <f t="shared" si="1"/>
        <v>3</v>
      </c>
      <c r="F23" s="133">
        <f t="shared" si="0"/>
        <v>3</v>
      </c>
      <c r="G23" s="129"/>
      <c r="H23" s="274">
        <v>10</v>
      </c>
      <c r="I23" s="131">
        <f t="shared" si="3"/>
        <v>0</v>
      </c>
      <c r="J23" s="7"/>
      <c r="K23" s="123"/>
      <c r="L23" s="123"/>
      <c r="M23" s="7"/>
    </row>
    <row r="24" spans="2:13" x14ac:dyDescent="0.2">
      <c r="B24" s="236" t="s">
        <v>46</v>
      </c>
      <c r="C24" s="137"/>
      <c r="D24" s="133">
        <v>1528</v>
      </c>
      <c r="E24" s="129">
        <f t="shared" si="1"/>
        <v>1528</v>
      </c>
      <c r="F24" s="133">
        <f t="shared" si="0"/>
        <v>1510</v>
      </c>
      <c r="G24" s="129">
        <v>18</v>
      </c>
      <c r="H24" s="274">
        <v>5</v>
      </c>
      <c r="I24" s="131">
        <f t="shared" si="3"/>
        <v>90</v>
      </c>
      <c r="J24" s="7"/>
      <c r="K24" s="123"/>
      <c r="L24" s="123"/>
      <c r="M24" s="7"/>
    </row>
    <row r="25" spans="2:13" x14ac:dyDescent="0.2">
      <c r="B25" s="236" t="s">
        <v>47</v>
      </c>
      <c r="C25" s="137"/>
      <c r="D25" s="133">
        <v>3904</v>
      </c>
      <c r="E25" s="129">
        <f t="shared" si="1"/>
        <v>3904</v>
      </c>
      <c r="F25" s="133">
        <f t="shared" si="0"/>
        <v>3880</v>
      </c>
      <c r="G25" s="129">
        <v>24</v>
      </c>
      <c r="H25" s="274">
        <v>3</v>
      </c>
      <c r="I25" s="131">
        <f t="shared" si="3"/>
        <v>72</v>
      </c>
      <c r="J25" s="7"/>
      <c r="K25" s="123"/>
      <c r="L25" s="123"/>
      <c r="M25" s="7"/>
    </row>
    <row r="26" spans="2:13" x14ac:dyDescent="0.2">
      <c r="B26" s="236" t="s">
        <v>287</v>
      </c>
      <c r="C26" s="137"/>
      <c r="D26" s="133">
        <v>285</v>
      </c>
      <c r="E26" s="129">
        <f t="shared" si="1"/>
        <v>285</v>
      </c>
      <c r="F26" s="133">
        <f t="shared" si="0"/>
        <v>285</v>
      </c>
      <c r="G26" s="129"/>
      <c r="H26" s="274">
        <v>17</v>
      </c>
      <c r="I26" s="131">
        <f t="shared" si="3"/>
        <v>0</v>
      </c>
      <c r="J26" s="7"/>
      <c r="K26" s="123"/>
      <c r="L26" s="123"/>
      <c r="M26" s="7"/>
    </row>
    <row r="27" spans="2:13" x14ac:dyDescent="0.2">
      <c r="B27" s="179" t="s">
        <v>153</v>
      </c>
      <c r="C27" s="137"/>
      <c r="D27" s="133">
        <v>2</v>
      </c>
      <c r="E27" s="129">
        <f t="shared" si="1"/>
        <v>2</v>
      </c>
      <c r="F27" s="133">
        <f t="shared" si="0"/>
        <v>2</v>
      </c>
      <c r="G27" s="129"/>
      <c r="H27" s="274">
        <v>0</v>
      </c>
      <c r="I27" s="131">
        <f t="shared" si="3"/>
        <v>0</v>
      </c>
      <c r="J27" s="7"/>
      <c r="K27" s="123"/>
      <c r="L27" s="123"/>
      <c r="M27" s="7"/>
    </row>
    <row r="28" spans="2:13" x14ac:dyDescent="0.2">
      <c r="B28" s="236" t="s">
        <v>154</v>
      </c>
      <c r="C28" s="137"/>
      <c r="D28" s="133">
        <v>10</v>
      </c>
      <c r="E28" s="129">
        <f t="shared" si="1"/>
        <v>10</v>
      </c>
      <c r="F28" s="133">
        <f t="shared" si="0"/>
        <v>10</v>
      </c>
      <c r="G28" s="129"/>
      <c r="H28" s="274">
        <v>0</v>
      </c>
      <c r="I28" s="131">
        <f t="shared" si="3"/>
        <v>0</v>
      </c>
      <c r="J28" s="7"/>
      <c r="K28" s="123"/>
      <c r="L28" s="123"/>
      <c r="M28" s="7"/>
    </row>
    <row r="29" spans="2:13" x14ac:dyDescent="0.2">
      <c r="B29" s="179" t="s">
        <v>155</v>
      </c>
      <c r="C29" s="137"/>
      <c r="D29" s="133">
        <v>2</v>
      </c>
      <c r="E29" s="129">
        <f t="shared" si="1"/>
        <v>2</v>
      </c>
      <c r="F29" s="133">
        <f t="shared" si="0"/>
        <v>2</v>
      </c>
      <c r="G29" s="129"/>
      <c r="H29" s="274">
        <v>0</v>
      </c>
      <c r="I29" s="131">
        <f t="shared" si="3"/>
        <v>0</v>
      </c>
      <c r="J29" s="7"/>
      <c r="K29" s="123"/>
      <c r="L29" s="123"/>
      <c r="M29" s="7"/>
    </row>
    <row r="30" spans="2:13" x14ac:dyDescent="0.2">
      <c r="B30" s="236" t="s">
        <v>69</v>
      </c>
      <c r="C30" s="137"/>
      <c r="D30" s="133">
        <v>95</v>
      </c>
      <c r="E30" s="129">
        <f t="shared" si="1"/>
        <v>95</v>
      </c>
      <c r="F30" s="133">
        <f t="shared" si="0"/>
        <v>95</v>
      </c>
      <c r="G30" s="129"/>
      <c r="H30" s="274">
        <v>30</v>
      </c>
      <c r="I30" s="131">
        <f t="shared" si="3"/>
        <v>0</v>
      </c>
      <c r="J30" s="7"/>
      <c r="K30" s="123"/>
      <c r="L30" s="123"/>
      <c r="M30" s="7"/>
    </row>
    <row r="31" spans="2:13" x14ac:dyDescent="0.2">
      <c r="B31" s="236" t="s">
        <v>70</v>
      </c>
      <c r="C31" s="137"/>
      <c r="D31" s="133">
        <v>0</v>
      </c>
      <c r="E31" s="129">
        <f t="shared" si="1"/>
        <v>0</v>
      </c>
      <c r="F31" s="133">
        <f t="shared" si="0"/>
        <v>0</v>
      </c>
      <c r="G31" s="129"/>
      <c r="H31" s="274">
        <v>100</v>
      </c>
      <c r="I31" s="131">
        <f t="shared" si="3"/>
        <v>0</v>
      </c>
      <c r="J31" s="7"/>
      <c r="K31" s="123"/>
      <c r="L31" s="123"/>
      <c r="M31" s="7"/>
    </row>
    <row r="32" spans="2:13" x14ac:dyDescent="0.2">
      <c r="B32" s="236" t="s">
        <v>71</v>
      </c>
      <c r="C32" s="137"/>
      <c r="D32" s="133">
        <v>3</v>
      </c>
      <c r="E32" s="129">
        <f t="shared" si="1"/>
        <v>3</v>
      </c>
      <c r="F32" s="133">
        <f t="shared" si="0"/>
        <v>3</v>
      </c>
      <c r="G32" s="129"/>
      <c r="H32" s="274">
        <v>200</v>
      </c>
      <c r="I32" s="131">
        <f t="shared" si="3"/>
        <v>0</v>
      </c>
      <c r="J32" s="7"/>
      <c r="K32" s="123"/>
      <c r="L32" s="123"/>
      <c r="M32" s="7"/>
    </row>
    <row r="33" spans="1:13" x14ac:dyDescent="0.2">
      <c r="B33" s="236" t="s">
        <v>72</v>
      </c>
      <c r="C33" s="137"/>
      <c r="D33" s="133">
        <v>1</v>
      </c>
      <c r="E33" s="129">
        <f t="shared" si="1"/>
        <v>1</v>
      </c>
      <c r="F33" s="133">
        <f t="shared" si="0"/>
        <v>1</v>
      </c>
      <c r="G33" s="129"/>
      <c r="H33" s="274">
        <v>300</v>
      </c>
      <c r="I33" s="131">
        <f t="shared" si="3"/>
        <v>0</v>
      </c>
      <c r="J33" s="7"/>
      <c r="K33" s="123"/>
      <c r="L33" s="123"/>
      <c r="M33" s="7"/>
    </row>
    <row r="34" spans="1:13" x14ac:dyDescent="0.2">
      <c r="B34" s="236" t="s">
        <v>73</v>
      </c>
      <c r="C34" s="137"/>
      <c r="D34" s="133">
        <v>3</v>
      </c>
      <c r="E34" s="129">
        <f t="shared" si="1"/>
        <v>3</v>
      </c>
      <c r="F34" s="133">
        <f t="shared" si="0"/>
        <v>3</v>
      </c>
      <c r="G34" s="129"/>
      <c r="H34" s="274">
        <v>500</v>
      </c>
      <c r="I34" s="131">
        <f t="shared" si="3"/>
        <v>0</v>
      </c>
      <c r="J34" s="7"/>
      <c r="K34" s="123"/>
      <c r="L34" s="123"/>
      <c r="M34" s="7"/>
    </row>
    <row r="35" spans="1:13" x14ac:dyDescent="0.2">
      <c r="B35" s="236" t="s">
        <v>66</v>
      </c>
      <c r="C35" s="137"/>
      <c r="D35" s="133">
        <v>569</v>
      </c>
      <c r="E35" s="129">
        <f t="shared" si="1"/>
        <v>569</v>
      </c>
      <c r="F35" s="133">
        <f t="shared" si="0"/>
        <v>559</v>
      </c>
      <c r="G35" s="129">
        <v>10</v>
      </c>
      <c r="H35" s="274">
        <v>18</v>
      </c>
      <c r="I35" s="131">
        <f t="shared" si="3"/>
        <v>180</v>
      </c>
      <c r="J35" s="7"/>
      <c r="K35" s="123"/>
      <c r="L35" s="123"/>
      <c r="M35" s="7"/>
    </row>
    <row r="36" spans="1:13" x14ac:dyDescent="0.2">
      <c r="B36" s="236" t="s">
        <v>67</v>
      </c>
      <c r="C36" s="137">
        <v>50</v>
      </c>
      <c r="D36" s="133">
        <v>0</v>
      </c>
      <c r="E36" s="129">
        <f t="shared" si="1"/>
        <v>50</v>
      </c>
      <c r="F36" s="133">
        <f t="shared" si="0"/>
        <v>50</v>
      </c>
      <c r="G36" s="129"/>
      <c r="H36" s="274">
        <v>8</v>
      </c>
      <c r="I36" s="131">
        <f t="shared" si="3"/>
        <v>0</v>
      </c>
      <c r="J36" s="7"/>
      <c r="K36" s="123"/>
      <c r="L36" s="123"/>
      <c r="M36" s="7"/>
    </row>
    <row r="37" spans="1:13" x14ac:dyDescent="0.2">
      <c r="A37" s="37"/>
      <c r="B37" s="236" t="s">
        <v>48</v>
      </c>
      <c r="C37" s="137"/>
      <c r="D37" s="133">
        <v>2423</v>
      </c>
      <c r="E37" s="129">
        <f t="shared" si="1"/>
        <v>2423</v>
      </c>
      <c r="F37" s="133">
        <f t="shared" si="0"/>
        <v>2418</v>
      </c>
      <c r="G37" s="129">
        <v>5</v>
      </c>
      <c r="H37" s="274">
        <v>5</v>
      </c>
      <c r="I37" s="131">
        <f t="shared" si="3"/>
        <v>25</v>
      </c>
      <c r="J37" s="7"/>
      <c r="K37" s="123"/>
      <c r="L37" s="123"/>
      <c r="M37" s="7"/>
    </row>
    <row r="38" spans="1:13" x14ac:dyDescent="0.2">
      <c r="B38" s="236" t="s">
        <v>68</v>
      </c>
      <c r="C38" s="137"/>
      <c r="D38" s="133">
        <v>947</v>
      </c>
      <c r="E38" s="129">
        <f t="shared" si="1"/>
        <v>947</v>
      </c>
      <c r="F38" s="133">
        <f t="shared" si="0"/>
        <v>947</v>
      </c>
      <c r="G38" s="129"/>
      <c r="H38" s="274">
        <v>9</v>
      </c>
      <c r="I38" s="131">
        <f t="shared" si="3"/>
        <v>0</v>
      </c>
      <c r="J38" s="7"/>
      <c r="K38" s="123"/>
      <c r="L38" s="123"/>
      <c r="M38" s="7"/>
    </row>
    <row r="39" spans="1:13" x14ac:dyDescent="0.2">
      <c r="B39" s="236" t="s">
        <v>49</v>
      </c>
      <c r="C39" s="137"/>
      <c r="D39" s="133">
        <v>397</v>
      </c>
      <c r="E39" s="129">
        <f t="shared" si="1"/>
        <v>397</v>
      </c>
      <c r="F39" s="133">
        <f t="shared" si="0"/>
        <v>392</v>
      </c>
      <c r="G39" s="129">
        <v>5</v>
      </c>
      <c r="H39" s="274">
        <v>6</v>
      </c>
      <c r="I39" s="131">
        <f t="shared" si="3"/>
        <v>30</v>
      </c>
      <c r="J39" s="7"/>
      <c r="K39" s="123"/>
      <c r="L39" s="123"/>
      <c r="M39" s="7"/>
    </row>
    <row r="40" spans="1:13" x14ac:dyDescent="0.2">
      <c r="B40" s="236" t="s">
        <v>50</v>
      </c>
      <c r="C40" s="137"/>
      <c r="D40" s="133">
        <v>2841</v>
      </c>
      <c r="E40" s="129">
        <f t="shared" si="1"/>
        <v>2841</v>
      </c>
      <c r="F40" s="133">
        <f t="shared" si="0"/>
        <v>2808</v>
      </c>
      <c r="G40" s="129">
        <v>33</v>
      </c>
      <c r="H40" s="274">
        <v>1</v>
      </c>
      <c r="I40" s="131">
        <f t="shared" si="3"/>
        <v>33</v>
      </c>
      <c r="J40" s="7"/>
      <c r="K40" s="123"/>
      <c r="L40" s="123"/>
      <c r="M40" s="7"/>
    </row>
    <row r="41" spans="1:13" x14ac:dyDescent="0.2">
      <c r="B41" s="236" t="s">
        <v>74</v>
      </c>
      <c r="C41" s="137"/>
      <c r="D41" s="133">
        <v>2492</v>
      </c>
      <c r="E41" s="129">
        <f t="shared" si="1"/>
        <v>2492</v>
      </c>
      <c r="F41" s="133">
        <f t="shared" si="0"/>
        <v>2487</v>
      </c>
      <c r="G41" s="129">
        <v>5</v>
      </c>
      <c r="H41" s="274">
        <v>66</v>
      </c>
      <c r="I41" s="131">
        <f t="shared" si="3"/>
        <v>330</v>
      </c>
      <c r="J41" s="7"/>
      <c r="K41" s="123"/>
      <c r="L41" s="123"/>
      <c r="M41" s="7"/>
    </row>
    <row r="42" spans="1:13" x14ac:dyDescent="0.2">
      <c r="B42" s="236" t="s">
        <v>269</v>
      </c>
      <c r="C42" s="137"/>
      <c r="D42" s="133">
        <v>1882</v>
      </c>
      <c r="E42" s="129">
        <f t="shared" si="1"/>
        <v>1882</v>
      </c>
      <c r="F42" s="133">
        <f t="shared" si="0"/>
        <v>1881</v>
      </c>
      <c r="G42" s="129">
        <v>1</v>
      </c>
      <c r="H42" s="274">
        <v>68</v>
      </c>
      <c r="I42" s="131">
        <f t="shared" si="3"/>
        <v>68</v>
      </c>
      <c r="J42" s="7"/>
      <c r="K42" s="123"/>
      <c r="L42" s="123"/>
      <c r="M42" s="7"/>
    </row>
    <row r="43" spans="1:13" x14ac:dyDescent="0.2">
      <c r="B43" s="236" t="s">
        <v>272</v>
      </c>
      <c r="C43" s="137"/>
      <c r="D43" s="133">
        <v>70</v>
      </c>
      <c r="E43" s="129">
        <f t="shared" si="1"/>
        <v>70</v>
      </c>
      <c r="F43" s="133">
        <f t="shared" si="0"/>
        <v>70</v>
      </c>
      <c r="G43" s="129"/>
      <c r="H43" s="274">
        <v>70</v>
      </c>
      <c r="I43" s="131">
        <f t="shared" si="3"/>
        <v>0</v>
      </c>
      <c r="J43" s="7"/>
      <c r="K43" s="123"/>
      <c r="L43" s="123"/>
      <c r="M43" s="7"/>
    </row>
    <row r="44" spans="1:13" x14ac:dyDescent="0.2">
      <c r="A44" s="37"/>
      <c r="B44" s="236" t="s">
        <v>397</v>
      </c>
      <c r="C44" s="137"/>
      <c r="D44" s="133">
        <v>102</v>
      </c>
      <c r="E44" s="129">
        <f t="shared" si="1"/>
        <v>102</v>
      </c>
      <c r="F44" s="133">
        <f t="shared" si="0"/>
        <v>102</v>
      </c>
      <c r="G44" s="129"/>
      <c r="H44" s="274">
        <v>66</v>
      </c>
      <c r="I44" s="131">
        <f t="shared" si="3"/>
        <v>0</v>
      </c>
      <c r="J44" s="7"/>
      <c r="K44" s="123"/>
      <c r="L44" s="123"/>
      <c r="M44" s="7"/>
    </row>
    <row r="45" spans="1:13" x14ac:dyDescent="0.2">
      <c r="B45" s="179" t="s">
        <v>281</v>
      </c>
      <c r="C45" s="391"/>
      <c r="D45" s="133">
        <v>20</v>
      </c>
      <c r="E45" s="129">
        <f t="shared" si="1"/>
        <v>20</v>
      </c>
      <c r="F45" s="133">
        <f t="shared" si="0"/>
        <v>20</v>
      </c>
      <c r="G45" s="129"/>
      <c r="H45" s="274">
        <v>71</v>
      </c>
      <c r="I45" s="131">
        <f t="shared" si="3"/>
        <v>0</v>
      </c>
      <c r="J45" s="7"/>
      <c r="K45" s="123"/>
      <c r="L45" s="123"/>
      <c r="M45" s="7"/>
    </row>
    <row r="46" spans="1:13" x14ac:dyDescent="0.2">
      <c r="B46" s="179" t="s">
        <v>274</v>
      </c>
      <c r="C46" s="137"/>
      <c r="D46" s="133">
        <v>1020</v>
      </c>
      <c r="E46" s="129">
        <f t="shared" si="1"/>
        <v>1020</v>
      </c>
      <c r="F46" s="133">
        <f t="shared" si="0"/>
        <v>1019</v>
      </c>
      <c r="G46" s="129">
        <v>1</v>
      </c>
      <c r="H46" s="274">
        <v>62</v>
      </c>
      <c r="I46" s="131">
        <f t="shared" si="3"/>
        <v>62</v>
      </c>
      <c r="J46" s="7"/>
      <c r="K46" s="123"/>
      <c r="L46" s="123"/>
      <c r="M46" s="7"/>
    </row>
    <row r="47" spans="1:13" x14ac:dyDescent="0.2">
      <c r="B47" s="179" t="s">
        <v>284</v>
      </c>
      <c r="C47" s="137"/>
      <c r="D47" s="133">
        <v>568</v>
      </c>
      <c r="E47" s="237">
        <f t="shared" si="1"/>
        <v>568</v>
      </c>
      <c r="F47" s="133">
        <f t="shared" si="0"/>
        <v>568</v>
      </c>
      <c r="G47" s="237"/>
      <c r="H47" s="274">
        <v>48</v>
      </c>
      <c r="I47" s="131">
        <f t="shared" si="3"/>
        <v>0</v>
      </c>
      <c r="J47" s="7"/>
      <c r="K47" s="123"/>
      <c r="L47" s="123"/>
      <c r="M47" s="7"/>
    </row>
    <row r="48" spans="1:13" x14ac:dyDescent="0.2">
      <c r="B48" s="179" t="s">
        <v>328</v>
      </c>
      <c r="C48" s="137"/>
      <c r="D48" s="133">
        <v>419</v>
      </c>
      <c r="E48" s="129">
        <f t="shared" si="1"/>
        <v>419</v>
      </c>
      <c r="F48" s="133">
        <f t="shared" si="0"/>
        <v>419</v>
      </c>
      <c r="G48" s="129"/>
      <c r="H48" s="274">
        <v>62</v>
      </c>
      <c r="I48" s="131">
        <f t="shared" si="3"/>
        <v>0</v>
      </c>
      <c r="J48" s="7"/>
      <c r="K48" s="123"/>
      <c r="L48" s="123"/>
      <c r="M48" s="7"/>
    </row>
    <row r="49" spans="1:13" x14ac:dyDescent="0.2">
      <c r="B49" s="236" t="s">
        <v>75</v>
      </c>
      <c r="C49" s="137"/>
      <c r="D49" s="133">
        <v>287</v>
      </c>
      <c r="E49" s="129">
        <f t="shared" si="1"/>
        <v>287</v>
      </c>
      <c r="F49" s="133">
        <f t="shared" si="0"/>
        <v>277</v>
      </c>
      <c r="G49" s="129">
        <v>10</v>
      </c>
      <c r="H49" s="274">
        <v>20</v>
      </c>
      <c r="I49" s="131">
        <f t="shared" si="3"/>
        <v>200</v>
      </c>
      <c r="J49" s="7"/>
      <c r="K49" s="123"/>
      <c r="L49" s="123"/>
      <c r="M49" s="7"/>
    </row>
    <row r="50" spans="1:13" x14ac:dyDescent="0.2">
      <c r="B50" s="236" t="s">
        <v>76</v>
      </c>
      <c r="C50" s="137">
        <v>67</v>
      </c>
      <c r="D50" s="133">
        <v>3910</v>
      </c>
      <c r="E50" s="129">
        <f>C50+D50</f>
        <v>3977</v>
      </c>
      <c r="F50" s="133">
        <f t="shared" si="0"/>
        <v>3942</v>
      </c>
      <c r="G50" s="129">
        <v>35</v>
      </c>
      <c r="H50" s="274">
        <v>11</v>
      </c>
      <c r="I50" s="131">
        <f t="shared" si="3"/>
        <v>385</v>
      </c>
      <c r="J50" s="7"/>
      <c r="K50" s="7"/>
      <c r="L50" s="7"/>
      <c r="M50" s="7"/>
    </row>
    <row r="51" spans="1:13" x14ac:dyDescent="0.2">
      <c r="B51" s="236" t="s">
        <v>77</v>
      </c>
      <c r="C51" s="137"/>
      <c r="D51" s="133">
        <v>1052</v>
      </c>
      <c r="E51" s="129">
        <f t="shared" si="1"/>
        <v>1052</v>
      </c>
      <c r="F51" s="133">
        <f t="shared" si="0"/>
        <v>1052</v>
      </c>
      <c r="G51" s="129"/>
      <c r="H51" s="274">
        <v>10</v>
      </c>
      <c r="I51" s="131">
        <f t="shared" si="3"/>
        <v>0</v>
      </c>
      <c r="J51" s="7"/>
      <c r="K51" s="7"/>
      <c r="L51" s="7"/>
      <c r="M51" s="7"/>
    </row>
    <row r="52" spans="1:13" x14ac:dyDescent="0.2">
      <c r="B52" s="236" t="s">
        <v>398</v>
      </c>
      <c r="C52" s="137"/>
      <c r="D52" s="133">
        <v>0</v>
      </c>
      <c r="E52" s="129">
        <f t="shared" si="1"/>
        <v>0</v>
      </c>
      <c r="F52" s="133">
        <f t="shared" si="0"/>
        <v>0</v>
      </c>
      <c r="G52" s="129"/>
      <c r="H52" s="274">
        <v>30</v>
      </c>
      <c r="I52" s="131">
        <f t="shared" si="3"/>
        <v>0</v>
      </c>
      <c r="J52" s="7"/>
      <c r="K52" s="7"/>
      <c r="L52" s="7"/>
      <c r="M52" s="7"/>
    </row>
    <row r="53" spans="1:13" x14ac:dyDescent="0.2">
      <c r="B53" s="236" t="s">
        <v>51</v>
      </c>
      <c r="C53" s="137"/>
      <c r="D53" s="133">
        <v>1042</v>
      </c>
      <c r="E53" s="129">
        <f t="shared" si="1"/>
        <v>1042</v>
      </c>
      <c r="F53" s="133">
        <f t="shared" si="0"/>
        <v>1022</v>
      </c>
      <c r="G53" s="129">
        <v>20</v>
      </c>
      <c r="H53" s="274">
        <v>13</v>
      </c>
      <c r="I53" s="131">
        <f t="shared" si="3"/>
        <v>260</v>
      </c>
      <c r="J53" s="7"/>
      <c r="K53" s="7"/>
      <c r="L53" s="7"/>
      <c r="M53" s="7"/>
    </row>
    <row r="54" spans="1:13" x14ac:dyDescent="0.2">
      <c r="B54" s="236" t="s">
        <v>79</v>
      </c>
      <c r="C54" s="391"/>
      <c r="D54" s="133">
        <v>9</v>
      </c>
      <c r="E54" s="129">
        <f t="shared" si="1"/>
        <v>9</v>
      </c>
      <c r="F54" s="133">
        <f t="shared" si="0"/>
        <v>6</v>
      </c>
      <c r="G54" s="129">
        <v>3</v>
      </c>
      <c r="H54" s="274">
        <v>4</v>
      </c>
      <c r="I54" s="131">
        <f t="shared" si="3"/>
        <v>12</v>
      </c>
      <c r="J54" s="7"/>
      <c r="K54" s="7"/>
      <c r="L54" s="7"/>
      <c r="M54" s="7"/>
    </row>
    <row r="55" spans="1:13" x14ac:dyDescent="0.2">
      <c r="B55" s="236" t="s">
        <v>52</v>
      </c>
      <c r="C55" s="137"/>
      <c r="D55" s="133">
        <v>15148</v>
      </c>
      <c r="E55" s="129">
        <f t="shared" si="1"/>
        <v>15148</v>
      </c>
      <c r="F55" s="133">
        <f t="shared" si="0"/>
        <v>15114</v>
      </c>
      <c r="G55" s="129">
        <v>34</v>
      </c>
      <c r="H55" s="274">
        <v>1</v>
      </c>
      <c r="I55" s="131">
        <f t="shared" si="3"/>
        <v>34</v>
      </c>
      <c r="J55" s="7"/>
      <c r="K55" s="7"/>
      <c r="L55" s="7"/>
      <c r="M55" s="7"/>
    </row>
    <row r="56" spans="1:13" x14ac:dyDescent="0.2">
      <c r="B56" s="236" t="s">
        <v>80</v>
      </c>
      <c r="C56" s="137"/>
      <c r="D56" s="151">
        <v>24</v>
      </c>
      <c r="E56" s="129">
        <f t="shared" si="1"/>
        <v>24</v>
      </c>
      <c r="F56" s="133">
        <f t="shared" si="0"/>
        <v>24</v>
      </c>
      <c r="G56" s="129"/>
      <c r="H56" s="274">
        <v>40</v>
      </c>
      <c r="I56" s="131">
        <f t="shared" si="3"/>
        <v>0</v>
      </c>
      <c r="J56" s="7"/>
      <c r="K56" s="7"/>
      <c r="L56" s="7"/>
      <c r="M56" s="7"/>
    </row>
    <row r="57" spans="1:13" x14ac:dyDescent="0.2">
      <c r="A57" s="7"/>
      <c r="B57" s="236" t="s">
        <v>83</v>
      </c>
      <c r="C57" s="137"/>
      <c r="D57" s="151">
        <v>73</v>
      </c>
      <c r="E57" s="129">
        <f t="shared" si="1"/>
        <v>73</v>
      </c>
      <c r="F57" s="133">
        <f t="shared" si="0"/>
        <v>73</v>
      </c>
      <c r="G57" s="129"/>
      <c r="H57" s="274">
        <v>60</v>
      </c>
      <c r="I57" s="131">
        <f t="shared" si="3"/>
        <v>0</v>
      </c>
      <c r="J57" s="7"/>
      <c r="K57" s="7"/>
      <c r="L57" s="7"/>
      <c r="M57" s="7"/>
    </row>
    <row r="58" spans="1:13" x14ac:dyDescent="0.2">
      <c r="B58" s="179" t="s">
        <v>81</v>
      </c>
      <c r="C58" s="137"/>
      <c r="D58" s="151">
        <v>6</v>
      </c>
      <c r="E58" s="129">
        <f t="shared" si="1"/>
        <v>6</v>
      </c>
      <c r="F58" s="133">
        <f t="shared" si="0"/>
        <v>6</v>
      </c>
      <c r="G58" s="129"/>
      <c r="H58" s="274">
        <v>40</v>
      </c>
      <c r="I58" s="131">
        <f t="shared" si="3"/>
        <v>0</v>
      </c>
      <c r="J58" s="7"/>
      <c r="K58" s="7"/>
      <c r="L58" s="7"/>
      <c r="M58" s="7"/>
    </row>
    <row r="59" spans="1:13" x14ac:dyDescent="0.2">
      <c r="A59" s="7"/>
      <c r="B59" s="236" t="s">
        <v>53</v>
      </c>
      <c r="C59" s="137"/>
      <c r="D59" s="151">
        <v>1944</v>
      </c>
      <c r="E59" s="129">
        <f t="shared" si="1"/>
        <v>1944</v>
      </c>
      <c r="F59" s="133">
        <f t="shared" si="0"/>
        <v>1934</v>
      </c>
      <c r="G59" s="129">
        <v>10</v>
      </c>
      <c r="H59" s="274">
        <v>7</v>
      </c>
      <c r="I59" s="131">
        <f t="shared" si="3"/>
        <v>70</v>
      </c>
      <c r="J59" s="7"/>
      <c r="K59" s="7"/>
      <c r="L59" s="7"/>
      <c r="M59" s="7"/>
    </row>
    <row r="60" spans="1:13" x14ac:dyDescent="0.2">
      <c r="A60" s="7"/>
      <c r="B60" s="236" t="s">
        <v>246</v>
      </c>
      <c r="C60" s="137">
        <v>43</v>
      </c>
      <c r="D60" s="156">
        <v>1913</v>
      </c>
      <c r="E60" s="129">
        <f t="shared" si="1"/>
        <v>1956</v>
      </c>
      <c r="F60" s="133">
        <f t="shared" si="0"/>
        <v>1926</v>
      </c>
      <c r="G60" s="129">
        <v>30</v>
      </c>
      <c r="H60" s="274">
        <v>16</v>
      </c>
      <c r="I60" s="131">
        <f t="shared" si="3"/>
        <v>480</v>
      </c>
      <c r="J60" s="7"/>
      <c r="K60" s="7"/>
      <c r="L60" s="7"/>
      <c r="M60" s="7"/>
    </row>
    <row r="61" spans="1:13" x14ac:dyDescent="0.2">
      <c r="B61" s="179" t="s">
        <v>82</v>
      </c>
      <c r="C61" s="137"/>
      <c r="D61" s="156">
        <v>3009</v>
      </c>
      <c r="E61" s="129">
        <f t="shared" si="1"/>
        <v>3009</v>
      </c>
      <c r="F61" s="133">
        <f t="shared" si="0"/>
        <v>2989</v>
      </c>
      <c r="G61" s="129">
        <v>20</v>
      </c>
      <c r="H61" s="274">
        <v>15</v>
      </c>
      <c r="I61" s="131">
        <f t="shared" si="3"/>
        <v>300</v>
      </c>
      <c r="J61" s="7"/>
      <c r="K61" s="7"/>
      <c r="L61" s="7"/>
      <c r="M61" s="7"/>
    </row>
    <row r="62" spans="1:13" x14ac:dyDescent="0.2">
      <c r="B62" s="236" t="s">
        <v>249</v>
      </c>
      <c r="C62" s="137"/>
      <c r="D62" s="151">
        <v>22</v>
      </c>
      <c r="E62" s="129">
        <f t="shared" si="1"/>
        <v>22</v>
      </c>
      <c r="F62" s="133">
        <f t="shared" si="0"/>
        <v>20</v>
      </c>
      <c r="G62" s="129">
        <v>2</v>
      </c>
      <c r="H62" s="274">
        <v>22</v>
      </c>
      <c r="I62" s="131">
        <f t="shared" si="3"/>
        <v>44</v>
      </c>
      <c r="J62" s="7"/>
      <c r="K62" s="7"/>
      <c r="L62" s="7"/>
      <c r="M62" s="7"/>
    </row>
    <row r="63" spans="1:13" x14ac:dyDescent="0.2">
      <c r="B63" s="236" t="s">
        <v>54</v>
      </c>
      <c r="C63" s="137">
        <v>107</v>
      </c>
      <c r="D63" s="151">
        <v>1238</v>
      </c>
      <c r="E63" s="129">
        <f t="shared" si="1"/>
        <v>1345</v>
      </c>
      <c r="F63" s="133">
        <f t="shared" si="0"/>
        <v>1319</v>
      </c>
      <c r="G63" s="129">
        <v>26</v>
      </c>
      <c r="H63" s="274">
        <v>12</v>
      </c>
      <c r="I63" s="131">
        <f t="shared" si="3"/>
        <v>312</v>
      </c>
      <c r="J63" s="7"/>
      <c r="K63" s="7"/>
      <c r="L63" s="7"/>
      <c r="M63" s="7"/>
    </row>
    <row r="64" spans="1:13" x14ac:dyDescent="0.2">
      <c r="B64" s="236" t="s">
        <v>55</v>
      </c>
      <c r="C64" s="137"/>
      <c r="D64" s="231">
        <v>394</v>
      </c>
      <c r="E64" s="129">
        <f t="shared" si="1"/>
        <v>394</v>
      </c>
      <c r="F64" s="133">
        <f t="shared" si="0"/>
        <v>361</v>
      </c>
      <c r="G64" s="129">
        <v>33</v>
      </c>
      <c r="H64" s="274">
        <v>6</v>
      </c>
      <c r="I64" s="131">
        <f t="shared" si="3"/>
        <v>198</v>
      </c>
      <c r="J64" s="7"/>
      <c r="K64" s="7"/>
      <c r="L64" s="7"/>
      <c r="M64" s="7"/>
    </row>
    <row r="65" spans="1:15" x14ac:dyDescent="0.2">
      <c r="B65" s="236" t="s">
        <v>86</v>
      </c>
      <c r="C65" s="137"/>
      <c r="D65" s="151">
        <v>0</v>
      </c>
      <c r="E65" s="129">
        <f t="shared" si="1"/>
        <v>0</v>
      </c>
      <c r="F65" s="133">
        <f t="shared" si="0"/>
        <v>0</v>
      </c>
      <c r="G65" s="129"/>
      <c r="H65" s="274">
        <v>3</v>
      </c>
      <c r="I65" s="131">
        <f t="shared" si="3"/>
        <v>0</v>
      </c>
      <c r="J65" s="7"/>
      <c r="K65" s="7"/>
      <c r="L65" s="7"/>
      <c r="M65" s="7"/>
    </row>
    <row r="66" spans="1:15" x14ac:dyDescent="0.2">
      <c r="B66" s="236" t="s">
        <v>357</v>
      </c>
      <c r="C66" s="137"/>
      <c r="D66" s="151">
        <v>0</v>
      </c>
      <c r="E66" s="129">
        <f t="shared" si="1"/>
        <v>0</v>
      </c>
      <c r="F66" s="133">
        <f t="shared" si="0"/>
        <v>0</v>
      </c>
      <c r="G66" s="129"/>
      <c r="H66" s="274">
        <v>41</v>
      </c>
      <c r="I66" s="131">
        <f t="shared" si="3"/>
        <v>0</v>
      </c>
      <c r="J66" s="7"/>
      <c r="K66" s="7"/>
      <c r="L66" s="7"/>
      <c r="M66" s="7"/>
    </row>
    <row r="67" spans="1:15" x14ac:dyDescent="0.2">
      <c r="B67" s="236" t="s">
        <v>91</v>
      </c>
      <c r="C67" s="137"/>
      <c r="D67" s="151">
        <v>0</v>
      </c>
      <c r="E67" s="129">
        <f t="shared" si="1"/>
        <v>0</v>
      </c>
      <c r="F67" s="133">
        <f t="shared" si="0"/>
        <v>0</v>
      </c>
      <c r="G67" s="129"/>
      <c r="H67" s="274">
        <v>2</v>
      </c>
      <c r="I67" s="131">
        <f t="shared" si="3"/>
        <v>0</v>
      </c>
      <c r="J67" s="7"/>
      <c r="K67" s="7"/>
      <c r="L67" s="7"/>
      <c r="M67" s="7"/>
    </row>
    <row r="68" spans="1:15" x14ac:dyDescent="0.2">
      <c r="B68" s="236" t="s">
        <v>92</v>
      </c>
      <c r="C68" s="137"/>
      <c r="D68" s="151">
        <v>1438</v>
      </c>
      <c r="E68" s="129">
        <f>C68+D68</f>
        <v>1438</v>
      </c>
      <c r="F68" s="133">
        <f t="shared" si="0"/>
        <v>1413</v>
      </c>
      <c r="G68" s="129">
        <v>25</v>
      </c>
      <c r="H68" s="274">
        <v>14</v>
      </c>
      <c r="I68" s="131">
        <f t="shared" si="3"/>
        <v>350</v>
      </c>
      <c r="J68" s="7"/>
      <c r="K68" s="7"/>
      <c r="L68" s="7"/>
      <c r="M68" s="7"/>
    </row>
    <row r="69" spans="1:15" x14ac:dyDescent="0.2">
      <c r="A69">
        <v>93</v>
      </c>
      <c r="B69" s="236" t="s">
        <v>93</v>
      </c>
      <c r="C69" s="137"/>
      <c r="D69" s="151">
        <v>177</v>
      </c>
      <c r="E69" s="129">
        <f t="shared" si="1"/>
        <v>177</v>
      </c>
      <c r="F69" s="133">
        <f t="shared" si="0"/>
        <v>170</v>
      </c>
      <c r="G69" s="129">
        <v>7</v>
      </c>
      <c r="H69" s="274">
        <v>26</v>
      </c>
      <c r="I69" s="131">
        <f t="shared" si="3"/>
        <v>182</v>
      </c>
      <c r="J69" s="7"/>
      <c r="K69" s="7"/>
      <c r="L69" s="7"/>
      <c r="M69" s="7"/>
    </row>
    <row r="70" spans="1:15" x14ac:dyDescent="0.2">
      <c r="B70" s="236" t="s">
        <v>243</v>
      </c>
      <c r="C70" s="137"/>
      <c r="D70" s="151">
        <v>28</v>
      </c>
      <c r="E70" s="129">
        <f t="shared" si="1"/>
        <v>28</v>
      </c>
      <c r="F70" s="133">
        <f t="shared" si="0"/>
        <v>25</v>
      </c>
      <c r="G70" s="129">
        <v>3</v>
      </c>
      <c r="H70" s="274">
        <v>29</v>
      </c>
      <c r="I70" s="131">
        <f t="shared" si="3"/>
        <v>87</v>
      </c>
      <c r="J70" s="7"/>
      <c r="K70" s="7"/>
      <c r="L70" s="7"/>
      <c r="M70" s="7"/>
    </row>
    <row r="71" spans="1:15" x14ac:dyDescent="0.2">
      <c r="B71" s="179" t="s">
        <v>85</v>
      </c>
      <c r="C71" s="137"/>
      <c r="D71" s="151">
        <v>8</v>
      </c>
      <c r="E71" s="129">
        <f t="shared" si="1"/>
        <v>8</v>
      </c>
      <c r="F71" s="133">
        <f t="shared" si="0"/>
        <v>8</v>
      </c>
      <c r="G71" s="129"/>
      <c r="H71" s="274">
        <v>10</v>
      </c>
      <c r="I71" s="131">
        <f t="shared" si="3"/>
        <v>0</v>
      </c>
      <c r="J71" s="7"/>
      <c r="K71" s="7"/>
      <c r="L71" s="7"/>
      <c r="M71" s="7"/>
    </row>
    <row r="72" spans="1:15" x14ac:dyDescent="0.2">
      <c r="B72" s="236" t="s">
        <v>247</v>
      </c>
      <c r="C72" s="137"/>
      <c r="D72" s="151">
        <v>0</v>
      </c>
      <c r="E72" s="129">
        <f t="shared" si="1"/>
        <v>0</v>
      </c>
      <c r="F72" s="133">
        <f t="shared" si="0"/>
        <v>0</v>
      </c>
      <c r="G72" s="129"/>
      <c r="H72" s="274">
        <v>38</v>
      </c>
      <c r="I72" s="131">
        <f t="shared" si="3"/>
        <v>0</v>
      </c>
      <c r="J72" s="7"/>
      <c r="K72" s="7"/>
      <c r="L72" s="7"/>
      <c r="M72" s="7"/>
    </row>
    <row r="73" spans="1:15" x14ac:dyDescent="0.2">
      <c r="B73" s="236" t="s">
        <v>90</v>
      </c>
      <c r="C73" s="137"/>
      <c r="D73" s="151">
        <v>40</v>
      </c>
      <c r="E73" s="129">
        <f t="shared" si="1"/>
        <v>40</v>
      </c>
      <c r="F73" s="133">
        <f t="shared" si="0"/>
        <v>36</v>
      </c>
      <c r="G73" s="129">
        <v>4</v>
      </c>
      <c r="H73" s="274">
        <v>45</v>
      </c>
      <c r="I73" s="131">
        <f t="shared" si="3"/>
        <v>180</v>
      </c>
      <c r="J73" s="7"/>
      <c r="K73" s="7"/>
      <c r="L73" s="7"/>
      <c r="M73" s="7"/>
    </row>
    <row r="74" spans="1:15" x14ac:dyDescent="0.2">
      <c r="B74" s="236" t="s">
        <v>399</v>
      </c>
      <c r="C74" s="137"/>
      <c r="D74" s="151">
        <v>0</v>
      </c>
      <c r="E74" s="129">
        <f t="shared" ref="E74:E107" si="7">C74+D74</f>
        <v>0</v>
      </c>
      <c r="F74" s="133">
        <f t="shared" si="0"/>
        <v>0</v>
      </c>
      <c r="G74" s="129"/>
      <c r="H74" s="274">
        <v>10</v>
      </c>
      <c r="I74" s="131">
        <f t="shared" ref="I74:I107" si="8">G74*H74</f>
        <v>0</v>
      </c>
      <c r="J74" s="7"/>
      <c r="K74" s="7"/>
      <c r="L74" s="7"/>
      <c r="M74" s="7"/>
      <c r="O74" t="s">
        <v>0</v>
      </c>
    </row>
    <row r="75" spans="1:15" x14ac:dyDescent="0.2">
      <c r="B75" s="236" t="s">
        <v>286</v>
      </c>
      <c r="C75" s="137"/>
      <c r="D75" s="151">
        <v>0</v>
      </c>
      <c r="E75" s="129">
        <f t="shared" si="7"/>
        <v>0</v>
      </c>
      <c r="F75" s="133">
        <f t="shared" si="0"/>
        <v>0</v>
      </c>
      <c r="G75" s="129"/>
      <c r="H75" s="274">
        <v>29</v>
      </c>
      <c r="I75" s="131">
        <f t="shared" si="8"/>
        <v>0</v>
      </c>
      <c r="J75" s="7"/>
      <c r="K75" s="7"/>
      <c r="L75" s="7"/>
      <c r="M75" s="7"/>
    </row>
    <row r="76" spans="1:15" x14ac:dyDescent="0.2">
      <c r="B76" s="236" t="s">
        <v>239</v>
      </c>
      <c r="C76" s="137"/>
      <c r="D76" s="151">
        <v>27</v>
      </c>
      <c r="E76" s="129">
        <f t="shared" si="7"/>
        <v>27</v>
      </c>
      <c r="F76" s="133">
        <f t="shared" si="0"/>
        <v>26</v>
      </c>
      <c r="G76" s="129">
        <v>1</v>
      </c>
      <c r="H76" s="274">
        <v>35</v>
      </c>
      <c r="I76" s="131">
        <f t="shared" si="8"/>
        <v>35</v>
      </c>
      <c r="J76" s="7"/>
      <c r="K76" s="7"/>
      <c r="L76" s="7"/>
      <c r="M76" s="7"/>
    </row>
    <row r="77" spans="1:15" x14ac:dyDescent="0.2">
      <c r="B77" s="179" t="s">
        <v>383</v>
      </c>
      <c r="C77" s="137"/>
      <c r="D77" s="151">
        <v>14</v>
      </c>
      <c r="E77" s="129">
        <f t="shared" si="7"/>
        <v>14</v>
      </c>
      <c r="F77" s="133">
        <f t="shared" si="0"/>
        <v>14</v>
      </c>
      <c r="G77" s="129"/>
      <c r="H77" s="274">
        <v>34</v>
      </c>
      <c r="I77" s="131">
        <f t="shared" si="8"/>
        <v>0</v>
      </c>
      <c r="J77" s="7"/>
      <c r="K77" s="7"/>
      <c r="L77" s="7"/>
      <c r="M77" s="7"/>
    </row>
    <row r="78" spans="1:15" x14ac:dyDescent="0.2">
      <c r="B78" s="179" t="s">
        <v>248</v>
      </c>
      <c r="C78" s="137"/>
      <c r="D78" s="151">
        <v>9</v>
      </c>
      <c r="E78" s="129">
        <f t="shared" si="7"/>
        <v>9</v>
      </c>
      <c r="F78" s="133">
        <f>E78-G78</f>
        <v>9</v>
      </c>
      <c r="G78" s="129"/>
      <c r="H78" s="274">
        <v>32</v>
      </c>
      <c r="I78" s="131">
        <f t="shared" si="8"/>
        <v>0</v>
      </c>
      <c r="J78" s="7"/>
      <c r="K78" s="7"/>
      <c r="L78" s="7"/>
      <c r="M78" s="7"/>
    </row>
    <row r="79" spans="1:15" x14ac:dyDescent="0.2">
      <c r="B79" s="236" t="s">
        <v>282</v>
      </c>
      <c r="C79" s="137"/>
      <c r="D79" s="151">
        <v>0</v>
      </c>
      <c r="E79" s="129">
        <f t="shared" si="7"/>
        <v>0</v>
      </c>
      <c r="F79" s="133">
        <f t="shared" ref="F79:F111" si="9">E79-G79</f>
        <v>0</v>
      </c>
      <c r="G79" s="129"/>
      <c r="H79" s="274">
        <v>28</v>
      </c>
      <c r="I79" s="131">
        <f t="shared" si="8"/>
        <v>0</v>
      </c>
      <c r="J79" s="7"/>
      <c r="K79" s="7"/>
      <c r="L79" s="7"/>
      <c r="M79" s="7"/>
    </row>
    <row r="80" spans="1:15" x14ac:dyDescent="0.2">
      <c r="B80" s="236" t="s">
        <v>56</v>
      </c>
      <c r="C80" s="137"/>
      <c r="D80" s="151">
        <v>140</v>
      </c>
      <c r="E80" s="137">
        <f t="shared" si="7"/>
        <v>140</v>
      </c>
      <c r="F80" s="133">
        <f t="shared" si="9"/>
        <v>140</v>
      </c>
      <c r="G80" s="129"/>
      <c r="H80" s="274">
        <v>8</v>
      </c>
      <c r="I80" s="131">
        <f t="shared" si="8"/>
        <v>0</v>
      </c>
    </row>
    <row r="81" spans="2:9" x14ac:dyDescent="0.2">
      <c r="B81" s="236" t="s">
        <v>94</v>
      </c>
      <c r="C81" s="137"/>
      <c r="D81" s="151">
        <v>765</v>
      </c>
      <c r="E81" s="137">
        <f t="shared" si="7"/>
        <v>765</v>
      </c>
      <c r="F81" s="133">
        <f t="shared" si="9"/>
        <v>730</v>
      </c>
      <c r="G81" s="129">
        <v>35</v>
      </c>
      <c r="H81" s="274">
        <v>17</v>
      </c>
      <c r="I81" s="131">
        <f t="shared" si="8"/>
        <v>595</v>
      </c>
    </row>
    <row r="82" spans="2:9" x14ac:dyDescent="0.2">
      <c r="B82" s="236" t="s">
        <v>151</v>
      </c>
      <c r="C82" s="137"/>
      <c r="D82" s="151">
        <v>0</v>
      </c>
      <c r="E82" s="137">
        <f t="shared" si="7"/>
        <v>0</v>
      </c>
      <c r="F82" s="133">
        <f t="shared" si="9"/>
        <v>0</v>
      </c>
      <c r="G82" s="129"/>
      <c r="H82" s="274">
        <v>17</v>
      </c>
      <c r="I82" s="131">
        <f t="shared" si="8"/>
        <v>0</v>
      </c>
    </row>
    <row r="83" spans="2:9" x14ac:dyDescent="0.2">
      <c r="B83" s="179" t="s">
        <v>242</v>
      </c>
      <c r="C83" s="137"/>
      <c r="D83" s="151">
        <v>102</v>
      </c>
      <c r="E83" s="137">
        <f t="shared" si="7"/>
        <v>102</v>
      </c>
      <c r="F83" s="133">
        <f t="shared" si="9"/>
        <v>102</v>
      </c>
      <c r="G83" s="129"/>
      <c r="H83" s="274">
        <v>25</v>
      </c>
      <c r="I83" s="131">
        <f t="shared" si="8"/>
        <v>0</v>
      </c>
    </row>
    <row r="84" spans="2:9" ht="15" x14ac:dyDescent="0.25">
      <c r="B84" s="179" t="s">
        <v>324</v>
      </c>
      <c r="C84" s="137"/>
      <c r="D84" s="151">
        <v>4</v>
      </c>
      <c r="E84" s="137">
        <f>C84+D84</f>
        <v>4</v>
      </c>
      <c r="F84" s="133">
        <f t="shared" si="9"/>
        <v>4</v>
      </c>
      <c r="G84" s="129"/>
      <c r="H84" s="274">
        <v>36</v>
      </c>
      <c r="I84" s="142">
        <f t="shared" si="8"/>
        <v>0</v>
      </c>
    </row>
    <row r="85" spans="2:9" ht="15" x14ac:dyDescent="0.25">
      <c r="B85" s="179" t="s">
        <v>356</v>
      </c>
      <c r="C85" s="392"/>
      <c r="D85" s="151">
        <v>11</v>
      </c>
      <c r="E85" s="137">
        <f t="shared" si="7"/>
        <v>11</v>
      </c>
      <c r="F85" s="133">
        <f t="shared" si="9"/>
        <v>9</v>
      </c>
      <c r="G85" s="129">
        <v>2</v>
      </c>
      <c r="H85" s="274">
        <v>28</v>
      </c>
      <c r="I85" s="142">
        <f t="shared" si="8"/>
        <v>56</v>
      </c>
    </row>
    <row r="86" spans="2:9" ht="15" x14ac:dyDescent="0.25">
      <c r="B86" s="179" t="s">
        <v>273</v>
      </c>
      <c r="C86" s="137"/>
      <c r="D86" s="151">
        <v>13</v>
      </c>
      <c r="E86" s="137">
        <f t="shared" si="7"/>
        <v>13</v>
      </c>
      <c r="F86" s="133">
        <f t="shared" si="9"/>
        <v>13</v>
      </c>
      <c r="G86" s="129"/>
      <c r="H86" s="274">
        <v>50</v>
      </c>
      <c r="I86" s="142">
        <f t="shared" si="8"/>
        <v>0</v>
      </c>
    </row>
    <row r="87" spans="2:9" ht="15" x14ac:dyDescent="0.25">
      <c r="B87" s="179" t="s">
        <v>363</v>
      </c>
      <c r="C87" s="393"/>
      <c r="D87" s="155">
        <v>0</v>
      </c>
      <c r="E87" s="137">
        <f t="shared" si="7"/>
        <v>0</v>
      </c>
      <c r="F87" s="133">
        <f t="shared" si="9"/>
        <v>0</v>
      </c>
      <c r="G87" s="266"/>
      <c r="H87" s="274">
        <v>49</v>
      </c>
      <c r="I87" s="142">
        <f t="shared" si="8"/>
        <v>0</v>
      </c>
    </row>
    <row r="88" spans="2:9" ht="15" x14ac:dyDescent="0.25">
      <c r="B88" s="179" t="s">
        <v>355</v>
      </c>
      <c r="C88" s="393"/>
      <c r="D88" s="155">
        <v>68</v>
      </c>
      <c r="E88" s="137">
        <f t="shared" si="7"/>
        <v>68</v>
      </c>
      <c r="F88" s="133">
        <f t="shared" si="9"/>
        <v>68</v>
      </c>
      <c r="G88" s="266"/>
      <c r="H88" s="314">
        <v>23</v>
      </c>
      <c r="I88" s="142">
        <f t="shared" si="8"/>
        <v>0</v>
      </c>
    </row>
    <row r="89" spans="2:9" ht="18.75" customHeight="1" x14ac:dyDescent="0.25">
      <c r="B89" s="179" t="s">
        <v>283</v>
      </c>
      <c r="C89" s="394"/>
      <c r="D89" s="155">
        <v>0</v>
      </c>
      <c r="E89" s="268">
        <f t="shared" si="7"/>
        <v>0</v>
      </c>
      <c r="F89" s="133">
        <f>E89-G89</f>
        <v>0</v>
      </c>
      <c r="G89" s="269"/>
      <c r="H89" s="274">
        <v>52</v>
      </c>
      <c r="I89" s="267">
        <f t="shared" si="8"/>
        <v>0</v>
      </c>
    </row>
    <row r="90" spans="2:9" ht="17.25" customHeight="1" x14ac:dyDescent="0.2">
      <c r="B90" s="179" t="s">
        <v>365</v>
      </c>
      <c r="C90" s="393"/>
      <c r="D90" s="157">
        <v>12</v>
      </c>
      <c r="E90" s="137">
        <f t="shared" si="7"/>
        <v>12</v>
      </c>
      <c r="F90" s="133">
        <f t="shared" si="9"/>
        <v>12</v>
      </c>
      <c r="G90" s="266"/>
      <c r="H90" s="274">
        <v>110</v>
      </c>
      <c r="I90" s="270">
        <f t="shared" si="8"/>
        <v>0</v>
      </c>
    </row>
    <row r="91" spans="2:9" ht="20.25" customHeight="1" x14ac:dyDescent="0.25">
      <c r="B91" s="179" t="s">
        <v>366</v>
      </c>
      <c r="C91" s="394"/>
      <c r="D91" s="157">
        <v>64</v>
      </c>
      <c r="E91" s="268">
        <f t="shared" si="7"/>
        <v>64</v>
      </c>
      <c r="F91" s="133">
        <f t="shared" si="9"/>
        <v>64</v>
      </c>
      <c r="G91" s="269"/>
      <c r="H91" s="313">
        <v>100</v>
      </c>
      <c r="I91" s="267">
        <f t="shared" si="8"/>
        <v>0</v>
      </c>
    </row>
    <row r="92" spans="2:9" ht="15.75" customHeight="1" x14ac:dyDescent="0.25">
      <c r="B92" s="179" t="s">
        <v>367</v>
      </c>
      <c r="C92" s="393"/>
      <c r="D92" s="155">
        <v>0</v>
      </c>
      <c r="E92" s="137">
        <f t="shared" si="7"/>
        <v>0</v>
      </c>
      <c r="F92" s="133">
        <f t="shared" si="9"/>
        <v>0</v>
      </c>
      <c r="G92" s="266"/>
      <c r="H92" s="313">
        <v>40</v>
      </c>
      <c r="I92" s="267">
        <f t="shared" si="8"/>
        <v>0</v>
      </c>
    </row>
    <row r="93" spans="2:9" ht="18.75" customHeight="1" x14ac:dyDescent="0.25">
      <c r="B93" s="311" t="s">
        <v>364</v>
      </c>
      <c r="C93" s="393"/>
      <c r="D93" s="155">
        <v>9</v>
      </c>
      <c r="E93" s="137">
        <f t="shared" si="7"/>
        <v>9</v>
      </c>
      <c r="F93" s="133">
        <f t="shared" si="9"/>
        <v>9</v>
      </c>
      <c r="G93" s="266"/>
      <c r="H93" s="315">
        <v>45</v>
      </c>
      <c r="I93" s="142">
        <f t="shared" si="8"/>
        <v>0</v>
      </c>
    </row>
    <row r="94" spans="2:9" ht="18.75" customHeight="1" x14ac:dyDescent="0.25">
      <c r="B94" s="179" t="s">
        <v>368</v>
      </c>
      <c r="C94" s="393"/>
      <c r="D94" s="155">
        <v>87</v>
      </c>
      <c r="E94" s="137">
        <f t="shared" si="7"/>
        <v>87</v>
      </c>
      <c r="F94" s="133">
        <f t="shared" si="9"/>
        <v>87</v>
      </c>
      <c r="G94" s="266"/>
      <c r="H94" s="313">
        <v>19</v>
      </c>
      <c r="I94" s="142">
        <f t="shared" si="8"/>
        <v>0</v>
      </c>
    </row>
    <row r="95" spans="2:9" ht="20.25" customHeight="1" x14ac:dyDescent="0.25">
      <c r="B95" s="311" t="s">
        <v>369</v>
      </c>
      <c r="C95" s="393"/>
      <c r="D95" s="155">
        <v>9</v>
      </c>
      <c r="E95" s="247">
        <f t="shared" si="7"/>
        <v>9</v>
      </c>
      <c r="F95" s="133">
        <f t="shared" si="9"/>
        <v>9</v>
      </c>
      <c r="G95" s="266"/>
      <c r="H95" s="315">
        <v>30</v>
      </c>
      <c r="I95" s="142">
        <f t="shared" si="8"/>
        <v>0</v>
      </c>
    </row>
    <row r="96" spans="2:9" ht="20.25" customHeight="1" x14ac:dyDescent="0.25">
      <c r="B96" s="179" t="s">
        <v>437</v>
      </c>
      <c r="C96" s="393"/>
      <c r="D96" s="155">
        <v>6</v>
      </c>
      <c r="E96" s="247">
        <f t="shared" si="7"/>
        <v>6</v>
      </c>
      <c r="F96" s="133">
        <f t="shared" si="9"/>
        <v>6</v>
      </c>
      <c r="G96" s="266"/>
      <c r="H96" s="313">
        <v>44</v>
      </c>
      <c r="I96" s="142">
        <f t="shared" si="8"/>
        <v>0</v>
      </c>
    </row>
    <row r="97" spans="2:9" ht="20.25" customHeight="1" x14ac:dyDescent="0.25">
      <c r="B97" s="179" t="s">
        <v>387</v>
      </c>
      <c r="C97" s="393"/>
      <c r="D97" s="155">
        <v>0</v>
      </c>
      <c r="E97" s="247">
        <f t="shared" si="7"/>
        <v>0</v>
      </c>
      <c r="F97" s="133">
        <f t="shared" si="9"/>
        <v>0</v>
      </c>
      <c r="G97" s="266"/>
      <c r="H97" s="313">
        <v>24</v>
      </c>
      <c r="I97" s="142">
        <f t="shared" si="8"/>
        <v>0</v>
      </c>
    </row>
    <row r="98" spans="2:9" ht="18" customHeight="1" x14ac:dyDescent="0.25">
      <c r="B98" s="312" t="s">
        <v>84</v>
      </c>
      <c r="C98" s="394"/>
      <c r="D98" s="157">
        <v>24</v>
      </c>
      <c r="E98" s="268">
        <f t="shared" si="7"/>
        <v>24</v>
      </c>
      <c r="F98" s="133">
        <f t="shared" si="9"/>
        <v>24</v>
      </c>
      <c r="G98" s="269"/>
      <c r="H98" s="274">
        <v>55</v>
      </c>
      <c r="I98" s="267">
        <f t="shared" si="8"/>
        <v>0</v>
      </c>
    </row>
    <row r="99" spans="2:9" ht="15" x14ac:dyDescent="0.25">
      <c r="B99" s="179" t="s">
        <v>395</v>
      </c>
      <c r="C99" s="393"/>
      <c r="D99" s="155">
        <v>10</v>
      </c>
      <c r="E99" s="268">
        <f t="shared" si="7"/>
        <v>10</v>
      </c>
      <c r="F99" s="133">
        <f t="shared" si="9"/>
        <v>10</v>
      </c>
      <c r="G99" s="266"/>
      <c r="H99" s="313">
        <v>107</v>
      </c>
      <c r="I99" s="267">
        <f t="shared" si="8"/>
        <v>0</v>
      </c>
    </row>
    <row r="100" spans="2:9" ht="13.5" customHeight="1" x14ac:dyDescent="0.25">
      <c r="B100" s="236" t="s">
        <v>89</v>
      </c>
      <c r="C100" s="393"/>
      <c r="D100" s="155">
        <v>24</v>
      </c>
      <c r="E100" s="268">
        <f t="shared" si="7"/>
        <v>24</v>
      </c>
      <c r="F100" s="133">
        <f t="shared" si="9"/>
        <v>24</v>
      </c>
      <c r="G100" s="266"/>
      <c r="H100" s="274">
        <v>85</v>
      </c>
      <c r="I100" s="267">
        <f t="shared" si="8"/>
        <v>0</v>
      </c>
    </row>
    <row r="101" spans="2:9" ht="15" x14ac:dyDescent="0.25">
      <c r="B101" s="179" t="s">
        <v>400</v>
      </c>
      <c r="C101" s="393"/>
      <c r="D101" s="155">
        <v>28</v>
      </c>
      <c r="E101" s="268">
        <f t="shared" si="7"/>
        <v>28</v>
      </c>
      <c r="F101" s="133">
        <f t="shared" si="9"/>
        <v>28</v>
      </c>
      <c r="G101" s="266"/>
      <c r="H101" s="313">
        <v>23</v>
      </c>
      <c r="I101" s="267">
        <f t="shared" si="8"/>
        <v>0</v>
      </c>
    </row>
    <row r="102" spans="2:9" ht="15" x14ac:dyDescent="0.25">
      <c r="B102" s="179" t="s">
        <v>405</v>
      </c>
      <c r="C102" s="393"/>
      <c r="D102" s="155">
        <v>0</v>
      </c>
      <c r="E102" s="268">
        <f t="shared" ref="E102:E103" si="10">C102+D102</f>
        <v>0</v>
      </c>
      <c r="F102" s="133">
        <f t="shared" si="9"/>
        <v>0</v>
      </c>
      <c r="G102" s="266"/>
      <c r="H102" s="313">
        <v>29</v>
      </c>
      <c r="I102" s="267">
        <f t="shared" ref="I102:I103" si="11">G102*H102</f>
        <v>0</v>
      </c>
    </row>
    <row r="103" spans="2:9" ht="15" x14ac:dyDescent="0.25">
      <c r="B103" s="179" t="s">
        <v>406</v>
      </c>
      <c r="C103" s="393"/>
      <c r="D103" s="155">
        <v>0</v>
      </c>
      <c r="E103" s="268">
        <f t="shared" si="10"/>
        <v>0</v>
      </c>
      <c r="F103" s="133">
        <f t="shared" si="9"/>
        <v>0</v>
      </c>
      <c r="G103" s="266"/>
      <c r="H103" s="313">
        <v>22</v>
      </c>
      <c r="I103" s="267">
        <f t="shared" si="11"/>
        <v>0</v>
      </c>
    </row>
    <row r="104" spans="2:9" ht="15" x14ac:dyDescent="0.25">
      <c r="B104" s="179" t="s">
        <v>401</v>
      </c>
      <c r="C104" s="393"/>
      <c r="D104" s="155">
        <v>30</v>
      </c>
      <c r="E104" s="268">
        <f t="shared" si="7"/>
        <v>30</v>
      </c>
      <c r="F104" s="133">
        <f t="shared" si="9"/>
        <v>27</v>
      </c>
      <c r="G104" s="266">
        <v>3</v>
      </c>
      <c r="H104" s="313">
        <v>25</v>
      </c>
      <c r="I104" s="267">
        <f t="shared" si="8"/>
        <v>75</v>
      </c>
    </row>
    <row r="105" spans="2:9" ht="15" x14ac:dyDescent="0.25">
      <c r="B105" s="179" t="s">
        <v>404</v>
      </c>
      <c r="C105" s="393"/>
      <c r="D105" s="155">
        <v>0</v>
      </c>
      <c r="E105" s="268">
        <f t="shared" si="7"/>
        <v>0</v>
      </c>
      <c r="F105" s="133">
        <f t="shared" si="9"/>
        <v>0</v>
      </c>
      <c r="G105" s="266"/>
      <c r="H105" s="313">
        <v>35</v>
      </c>
      <c r="I105" s="267">
        <f t="shared" si="8"/>
        <v>0</v>
      </c>
    </row>
    <row r="106" spans="2:9" ht="15" x14ac:dyDescent="0.25">
      <c r="B106" s="179" t="s">
        <v>402</v>
      </c>
      <c r="C106" s="393"/>
      <c r="D106" s="155">
        <v>0</v>
      </c>
      <c r="E106" s="268">
        <f t="shared" ref="E106" si="12">C106+D106</f>
        <v>0</v>
      </c>
      <c r="F106" s="133">
        <f t="shared" si="9"/>
        <v>0</v>
      </c>
      <c r="G106" s="266"/>
      <c r="H106" s="313">
        <v>21</v>
      </c>
      <c r="I106" s="267">
        <f t="shared" ref="I106" si="13">G106*H106</f>
        <v>0</v>
      </c>
    </row>
    <row r="107" spans="2:9" ht="15" x14ac:dyDescent="0.25">
      <c r="B107" s="179" t="s">
        <v>391</v>
      </c>
      <c r="C107" s="133"/>
      <c r="D107" s="155">
        <v>51</v>
      </c>
      <c r="E107" s="137">
        <f t="shared" si="7"/>
        <v>51</v>
      </c>
      <c r="F107" s="133">
        <f t="shared" si="9"/>
        <v>51</v>
      </c>
      <c r="G107" s="266"/>
      <c r="H107" s="313">
        <v>21</v>
      </c>
      <c r="I107" s="267">
        <f t="shared" si="8"/>
        <v>0</v>
      </c>
    </row>
    <row r="108" spans="2:9" ht="15" x14ac:dyDescent="0.25">
      <c r="B108" s="179" t="s">
        <v>412</v>
      </c>
      <c r="C108" s="133"/>
      <c r="D108" s="155">
        <v>84</v>
      </c>
      <c r="E108" s="137">
        <f t="shared" ref="E108" si="14">C108+D108</f>
        <v>84</v>
      </c>
      <c r="F108" s="133">
        <f t="shared" si="9"/>
        <v>80</v>
      </c>
      <c r="G108" s="266">
        <v>4</v>
      </c>
      <c r="H108" s="313">
        <v>21</v>
      </c>
      <c r="I108" s="267">
        <f t="shared" ref="I108" si="15">G108*H108</f>
        <v>84</v>
      </c>
    </row>
    <row r="109" spans="2:9" ht="15" x14ac:dyDescent="0.25">
      <c r="B109" s="179" t="s">
        <v>413</v>
      </c>
      <c r="C109" s="133"/>
      <c r="D109" s="155">
        <v>0</v>
      </c>
      <c r="E109" s="137">
        <f t="shared" ref="E109" si="16">C109+D109</f>
        <v>0</v>
      </c>
      <c r="F109" s="133">
        <f t="shared" si="9"/>
        <v>0</v>
      </c>
      <c r="G109" s="266"/>
      <c r="H109" s="313">
        <v>10</v>
      </c>
      <c r="I109" s="267">
        <f t="shared" ref="I109:I110" si="17">G109*H109</f>
        <v>0</v>
      </c>
    </row>
    <row r="110" spans="2:9" ht="15" x14ac:dyDescent="0.25">
      <c r="B110" s="179" t="s">
        <v>433</v>
      </c>
      <c r="C110" s="133"/>
      <c r="D110" s="155">
        <v>0</v>
      </c>
      <c r="E110" s="137">
        <f t="shared" ref="E110" si="18">C110+D110</f>
        <v>0</v>
      </c>
      <c r="F110" s="133">
        <f t="shared" si="9"/>
        <v>0</v>
      </c>
      <c r="G110" s="266"/>
      <c r="H110" s="313">
        <v>55</v>
      </c>
      <c r="I110" s="267">
        <f t="shared" si="17"/>
        <v>0</v>
      </c>
    </row>
    <row r="111" spans="2:9" ht="15.75" thickBot="1" x14ac:dyDescent="0.3">
      <c r="B111" s="179" t="s">
        <v>403</v>
      </c>
      <c r="C111" s="133"/>
      <c r="D111" s="155">
        <v>12</v>
      </c>
      <c r="E111" s="137">
        <f t="shared" ref="E111" si="19">C111+D111</f>
        <v>12</v>
      </c>
      <c r="F111" s="133">
        <f t="shared" si="9"/>
        <v>12</v>
      </c>
      <c r="G111" s="266"/>
      <c r="H111" s="313">
        <v>25</v>
      </c>
      <c r="I111" s="267">
        <f t="shared" ref="I111" si="20">G111*H111</f>
        <v>0</v>
      </c>
    </row>
    <row r="112" spans="2:9" x14ac:dyDescent="0.2">
      <c r="C112" s="321"/>
      <c r="D112" s="271"/>
      <c r="E112" s="7"/>
      <c r="G112" s="37"/>
      <c r="I112" s="250"/>
    </row>
    <row r="113" spans="3:11" ht="21" customHeight="1" thickBot="1" x14ac:dyDescent="0.25">
      <c r="C113" s="7"/>
      <c r="D113" s="271"/>
      <c r="E113" s="7"/>
      <c r="G113" s="37"/>
      <c r="I113" s="316">
        <f>SUM(I5:I111)</f>
        <v>5527</v>
      </c>
      <c r="K113" s="53" t="s">
        <v>0</v>
      </c>
    </row>
    <row r="114" spans="3:11" x14ac:dyDescent="0.2">
      <c r="C114" s="7"/>
      <c r="D114" s="271"/>
      <c r="E114" s="7"/>
      <c r="G114" s="37"/>
    </row>
    <row r="115" spans="3:11" x14ac:dyDescent="0.2">
      <c r="C115" s="7"/>
      <c r="D115" s="271"/>
      <c r="E115" s="7"/>
      <c r="G115" s="37"/>
    </row>
    <row r="116" spans="3:11" x14ac:dyDescent="0.2">
      <c r="C116" s="7"/>
      <c r="D116" s="271"/>
      <c r="E116" s="7"/>
      <c r="G116" s="37"/>
    </row>
    <row r="117" spans="3:11" x14ac:dyDescent="0.2">
      <c r="C117" s="7"/>
      <c r="D117" s="271"/>
      <c r="E117" s="7"/>
      <c r="G117" s="37"/>
    </row>
    <row r="118" spans="3:11" x14ac:dyDescent="0.2">
      <c r="C118" s="7"/>
      <c r="D118" s="271"/>
      <c r="E118" s="7"/>
      <c r="G118" s="37"/>
    </row>
    <row r="119" spans="3:11" x14ac:dyDescent="0.2">
      <c r="C119" s="7"/>
      <c r="D119" s="271"/>
      <c r="E119" s="7"/>
      <c r="G119" s="37"/>
    </row>
    <row r="120" spans="3:11" x14ac:dyDescent="0.2">
      <c r="C120" s="7"/>
      <c r="D120" s="7"/>
      <c r="E120" s="7"/>
      <c r="G120" s="37"/>
    </row>
    <row r="121" spans="3:11" x14ac:dyDescent="0.2">
      <c r="C121" s="7"/>
      <c r="D121" s="7"/>
      <c r="E121" s="7"/>
      <c r="G121" s="37"/>
    </row>
    <row r="122" spans="3:11" x14ac:dyDescent="0.2">
      <c r="G122" s="37"/>
    </row>
    <row r="123" spans="3:11" x14ac:dyDescent="0.2">
      <c r="G123" s="37"/>
    </row>
    <row r="124" spans="3:11" x14ac:dyDescent="0.2">
      <c r="G124" s="37"/>
    </row>
    <row r="125" spans="3:11" x14ac:dyDescent="0.2">
      <c r="G125" s="37"/>
    </row>
    <row r="126" spans="3:11" x14ac:dyDescent="0.2">
      <c r="G126" s="37"/>
    </row>
    <row r="127" spans="3:11" x14ac:dyDescent="0.2">
      <c r="G127" s="37"/>
    </row>
    <row r="128" spans="3:11" x14ac:dyDescent="0.2">
      <c r="G128" s="37"/>
    </row>
    <row r="129" spans="7:7" x14ac:dyDescent="0.2">
      <c r="G129" s="37"/>
    </row>
    <row r="130" spans="7:7" x14ac:dyDescent="0.2">
      <c r="G130" s="37"/>
    </row>
    <row r="131" spans="7:7" x14ac:dyDescent="0.2">
      <c r="G131" s="37"/>
    </row>
    <row r="132" spans="7:7" x14ac:dyDescent="0.2">
      <c r="G132" s="37"/>
    </row>
    <row r="133" spans="7:7" x14ac:dyDescent="0.2">
      <c r="G133" s="37"/>
    </row>
    <row r="134" spans="7:7" x14ac:dyDescent="0.2">
      <c r="G134" s="37"/>
    </row>
    <row r="135" spans="7:7" x14ac:dyDescent="0.2">
      <c r="G135" s="37"/>
    </row>
    <row r="136" spans="7:7" x14ac:dyDescent="0.2">
      <c r="G136" s="37"/>
    </row>
    <row r="137" spans="7:7" x14ac:dyDescent="0.2">
      <c r="G137" s="37"/>
    </row>
    <row r="138" spans="7:7" x14ac:dyDescent="0.2">
      <c r="G138" s="37"/>
    </row>
    <row r="139" spans="7:7" x14ac:dyDescent="0.2">
      <c r="G139" s="37"/>
    </row>
    <row r="140" spans="7:7" x14ac:dyDescent="0.2">
      <c r="G140" s="37"/>
    </row>
    <row r="141" spans="7:7" x14ac:dyDescent="0.2">
      <c r="G141" s="37"/>
    </row>
    <row r="142" spans="7:7" x14ac:dyDescent="0.2">
      <c r="G142" s="37"/>
    </row>
    <row r="143" spans="7:7" x14ac:dyDescent="0.2">
      <c r="G143" s="37"/>
    </row>
    <row r="144" spans="7:7" x14ac:dyDescent="0.2">
      <c r="G144" s="37"/>
    </row>
    <row r="145" spans="7:7" x14ac:dyDescent="0.2">
      <c r="G145" s="37"/>
    </row>
    <row r="146" spans="7:7" x14ac:dyDescent="0.2">
      <c r="G146" s="37"/>
    </row>
    <row r="147" spans="7:7" x14ac:dyDescent="0.2">
      <c r="G147" s="37"/>
    </row>
    <row r="148" spans="7:7" x14ac:dyDescent="0.2">
      <c r="G148" s="37"/>
    </row>
    <row r="149" spans="7:7" x14ac:dyDescent="0.2">
      <c r="G149" s="37"/>
    </row>
    <row r="150" spans="7:7" x14ac:dyDescent="0.2">
      <c r="G150" s="37"/>
    </row>
    <row r="151" spans="7:7" x14ac:dyDescent="0.2">
      <c r="G151" s="37"/>
    </row>
    <row r="152" spans="7:7" x14ac:dyDescent="0.2">
      <c r="G152" s="37"/>
    </row>
    <row r="153" spans="7:7" x14ac:dyDescent="0.2">
      <c r="G153" s="37"/>
    </row>
    <row r="154" spans="7:7" x14ac:dyDescent="0.2">
      <c r="G154" s="37"/>
    </row>
    <row r="155" spans="7:7" x14ac:dyDescent="0.2">
      <c r="G155" s="37"/>
    </row>
    <row r="156" spans="7:7" x14ac:dyDescent="0.2">
      <c r="G156" s="37"/>
    </row>
    <row r="157" spans="7:7" x14ac:dyDescent="0.2">
      <c r="G157" s="37"/>
    </row>
    <row r="158" spans="7:7" x14ac:dyDescent="0.2">
      <c r="G158" s="37"/>
    </row>
    <row r="159" spans="7:7" x14ac:dyDescent="0.2">
      <c r="G159" s="37"/>
    </row>
    <row r="160" spans="7:7" x14ac:dyDescent="0.2">
      <c r="G160" s="37"/>
    </row>
    <row r="161" spans="7:7" x14ac:dyDescent="0.2">
      <c r="G161" s="37"/>
    </row>
    <row r="162" spans="7:7" x14ac:dyDescent="0.2">
      <c r="G162" s="37"/>
    </row>
    <row r="163" spans="7:7" x14ac:dyDescent="0.2">
      <c r="G163" s="37"/>
    </row>
    <row r="164" spans="7:7" x14ac:dyDescent="0.2">
      <c r="G164" s="37"/>
    </row>
    <row r="165" spans="7:7" x14ac:dyDescent="0.2">
      <c r="G165" s="37"/>
    </row>
  </sheetData>
  <customSheetViews>
    <customSheetView guid="{4DAAABAD-BC5F-44AC-9B3F-907B044CCA5F}" topLeftCell="A91">
      <selection activeCell="K111" sqref="K111"/>
      <pageMargins left="0.62992125984251968" right="0.74803149606299213" top="0.15748031496062992" bottom="0.15748031496062992" header="0" footer="0"/>
      <pageSetup scale="65" orientation="landscape" verticalDpi="72" r:id="rId1"/>
      <headerFooter alignWithMargins="0"/>
    </customSheetView>
    <customSheetView guid="{DEC257E9-9CD6-424D-88A2-5445FE9CFAAD}" showPageBreaks="1" printArea="1" topLeftCell="A21">
      <selection activeCell="G41" sqref="G41"/>
      <pageMargins left="0.62992125984251968" right="0.74803149606299213" top="0.15748031496062992" bottom="0.15748031496062992" header="0" footer="0"/>
      <pageSetup scale="65" orientation="landscape" verticalDpi="72" r:id="rId2"/>
      <headerFooter alignWithMargins="0"/>
    </customSheetView>
    <customSheetView guid="{BF17821F-9570-4DD7-9AE6-83D9C9F4754D}" showPageBreaks="1" printArea="1" topLeftCell="A87">
      <selection activeCell="D112" sqref="D112"/>
      <pageMargins left="0.62992125984251968" right="0.74803149606299213" top="0.15748031496062992" bottom="0.15748031496062992" header="0" footer="0"/>
      <pageSetup scale="65" orientation="landscape" verticalDpi="72" r:id="rId3"/>
      <headerFooter alignWithMargins="0"/>
    </customSheetView>
    <customSheetView guid="{79F0E626-27F7-4612-9CC9-F0A974973A7D}" showPageBreaks="1" printArea="1" topLeftCell="A92">
      <selection activeCell="G112" sqref="G112"/>
      <pageMargins left="0.62992125984251968" right="0.74803149606299213" top="0.15748031496062992" bottom="0.15748031496062992" header="0" footer="0"/>
      <pageSetup scale="65" orientation="landscape" verticalDpi="72" r:id="rId4"/>
      <headerFooter alignWithMargins="0"/>
    </customSheetView>
  </customSheetViews>
  <phoneticPr fontId="7" type="noConversion"/>
  <pageMargins left="0.62992125984251968" right="0.74803149606299213" top="0.15748031496062992" bottom="0.15748031496062992" header="0" footer="0"/>
  <pageSetup scale="70" orientation="landscape" verticalDpi="72" r:id="rId5"/>
  <headerFooter alignWithMargins="0"/>
  <ignoredErrors>
    <ignoredError sqref="E7 E5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4"/>
  <sheetViews>
    <sheetView workbookViewId="0">
      <selection activeCell="B2" sqref="B2:J35"/>
    </sheetView>
  </sheetViews>
  <sheetFormatPr baseColWidth="10" defaultColWidth="11.42578125" defaultRowHeight="12.75" x14ac:dyDescent="0.2"/>
  <cols>
    <col min="1" max="1" width="1.5703125" customWidth="1"/>
    <col min="2" max="2" width="17.85546875" customWidth="1"/>
    <col min="3" max="3" width="0.140625" customWidth="1"/>
    <col min="4" max="4" width="6.140625" customWidth="1"/>
    <col min="5" max="6" width="6.5703125" customWidth="1"/>
    <col min="7" max="7" width="3.7109375" hidden="1" customWidth="1"/>
    <col min="8" max="8" width="5.5703125" customWidth="1"/>
    <col min="9" max="9" width="7.7109375" customWidth="1"/>
    <col min="10" max="10" width="13.140625" customWidth="1"/>
    <col min="11" max="12" width="11.42578125" customWidth="1"/>
    <col min="13" max="13" width="15.42578125" customWidth="1"/>
    <col min="14" max="14" width="7.140625" customWidth="1"/>
    <col min="15" max="15" width="7.28515625" customWidth="1"/>
    <col min="16" max="16" width="5.85546875" customWidth="1"/>
    <col min="17" max="17" width="8.7109375" customWidth="1"/>
    <col min="18" max="18" width="8.85546875" customWidth="1"/>
    <col min="19" max="259" width="11.42578125" customWidth="1"/>
  </cols>
  <sheetData>
    <row r="2" spans="2:18" x14ac:dyDescent="0.2">
      <c r="B2" t="s">
        <v>0</v>
      </c>
    </row>
    <row r="3" spans="2:18" x14ac:dyDescent="0.2">
      <c r="B3" s="3" t="str">
        <f>DIESEL!B1</f>
        <v>TEOTITLAN (5787) MIERCOLES 18  DE AGOSTO  DEL   2021</v>
      </c>
      <c r="C3" s="3"/>
      <c r="D3" s="3"/>
      <c r="M3" s="3" t="str">
        <f>B3</f>
        <v>TEOTITLAN (5787) MIERCOLES 18  DE AGOSTO  DEL   2021</v>
      </c>
    </row>
    <row r="5" spans="2:18" x14ac:dyDescent="0.2">
      <c r="B5" s="3" t="s">
        <v>477</v>
      </c>
      <c r="C5" s="3"/>
      <c r="D5" s="3"/>
      <c r="M5" s="3" t="str">
        <f>B5</f>
        <v>ENCARGADO : ESTEBAN LUCAS</v>
      </c>
    </row>
    <row r="6" spans="2:18" x14ac:dyDescent="0.2">
      <c r="M6" s="44"/>
      <c r="N6" s="45"/>
      <c r="O6" s="45"/>
      <c r="P6" s="45"/>
    </row>
    <row r="7" spans="2:18" ht="7.5" customHeight="1" thickBot="1" x14ac:dyDescent="0.25"/>
    <row r="8" spans="2:18" ht="22.5" customHeight="1" thickBot="1" x14ac:dyDescent="0.25">
      <c r="B8" s="178" t="s">
        <v>95</v>
      </c>
      <c r="C8" s="178"/>
      <c r="D8" s="280"/>
      <c r="E8" s="280" t="s">
        <v>96</v>
      </c>
      <c r="F8" s="178" t="s">
        <v>97</v>
      </c>
      <c r="G8" s="178" t="s">
        <v>146</v>
      </c>
      <c r="H8" s="178" t="s">
        <v>240</v>
      </c>
      <c r="I8" s="180" t="s">
        <v>43</v>
      </c>
      <c r="J8" s="181" t="s">
        <v>44</v>
      </c>
      <c r="M8" s="204" t="s">
        <v>251</v>
      </c>
      <c r="N8" s="205" t="s">
        <v>96</v>
      </c>
      <c r="O8" s="205" t="s">
        <v>97</v>
      </c>
      <c r="P8" s="205" t="s">
        <v>240</v>
      </c>
      <c r="Q8" s="205" t="s">
        <v>43</v>
      </c>
      <c r="R8" s="203" t="s">
        <v>44</v>
      </c>
    </row>
    <row r="9" spans="2:18" ht="13.5" thickBot="1" x14ac:dyDescent="0.25">
      <c r="B9" s="15"/>
      <c r="C9" s="1"/>
      <c r="D9" s="1"/>
      <c r="E9" s="50"/>
      <c r="F9" s="288"/>
      <c r="G9" s="176"/>
      <c r="H9" s="1"/>
      <c r="I9" s="1"/>
      <c r="J9" s="12"/>
      <c r="O9" s="229"/>
      <c r="P9" s="230"/>
      <c r="Q9" s="7"/>
      <c r="R9" s="7"/>
    </row>
    <row r="10" spans="2:18" ht="16.5" customHeight="1" x14ac:dyDescent="0.2">
      <c r="B10" s="99" t="s">
        <v>438</v>
      </c>
      <c r="C10" s="119"/>
      <c r="D10" s="33"/>
      <c r="E10" s="33">
        <v>103</v>
      </c>
      <c r="F10" s="33">
        <f t="shared" ref="F10:F31" si="0">D10+E10-H10</f>
        <v>100</v>
      </c>
      <c r="G10" s="101"/>
      <c r="H10" s="324">
        <v>3</v>
      </c>
      <c r="I10" s="102">
        <v>15</v>
      </c>
      <c r="J10" s="103">
        <f>H10*I10</f>
        <v>45</v>
      </c>
      <c r="K10" s="11"/>
      <c r="M10" s="208" t="s">
        <v>252</v>
      </c>
      <c r="N10" s="209">
        <v>8</v>
      </c>
      <c r="O10" s="209">
        <v>8</v>
      </c>
      <c r="P10" s="101"/>
      <c r="Q10" s="217">
        <v>55</v>
      </c>
      <c r="R10" s="218">
        <f>P10*Q10</f>
        <v>0</v>
      </c>
    </row>
    <row r="11" spans="2:18" ht="15" hidden="1" customHeight="1" x14ac:dyDescent="0.2">
      <c r="B11" s="20" t="s">
        <v>98</v>
      </c>
      <c r="C11" s="88"/>
      <c r="D11" s="105"/>
      <c r="E11" s="33"/>
      <c r="F11" s="33">
        <f t="shared" si="0"/>
        <v>0</v>
      </c>
      <c r="G11" s="117"/>
      <c r="H11" s="259"/>
      <c r="I11" s="104">
        <v>8</v>
      </c>
      <c r="J11" s="103">
        <f t="shared" ref="J11:J26" si="1">H11*I11</f>
        <v>0</v>
      </c>
      <c r="M11" s="210"/>
      <c r="N11" s="206"/>
      <c r="O11" s="206"/>
      <c r="P11" s="101"/>
      <c r="Q11" s="219"/>
      <c r="R11" s="220"/>
    </row>
    <row r="12" spans="2:18" ht="15" customHeight="1" x14ac:dyDescent="0.2">
      <c r="B12" s="20" t="s">
        <v>99</v>
      </c>
      <c r="C12" s="174"/>
      <c r="D12" s="33"/>
      <c r="E12" s="33">
        <v>26</v>
      </c>
      <c r="F12" s="33">
        <f t="shared" si="0"/>
        <v>24</v>
      </c>
      <c r="G12" s="101"/>
      <c r="H12" s="259">
        <v>2</v>
      </c>
      <c r="I12" s="104">
        <v>16</v>
      </c>
      <c r="J12" s="103">
        <f t="shared" ref="J12:J17" si="2">H12*I12</f>
        <v>32</v>
      </c>
      <c r="M12" s="211" t="s">
        <v>253</v>
      </c>
      <c r="N12" s="212">
        <v>10</v>
      </c>
      <c r="O12" s="212">
        <v>10</v>
      </c>
      <c r="P12" s="101"/>
      <c r="Q12" s="221">
        <v>58</v>
      </c>
      <c r="R12" s="222">
        <f t="shared" ref="R12:R20" si="3">P12*Q12</f>
        <v>0</v>
      </c>
    </row>
    <row r="13" spans="2:18" ht="15" customHeight="1" x14ac:dyDescent="0.2">
      <c r="B13" s="20" t="s">
        <v>98</v>
      </c>
      <c r="C13" s="174"/>
      <c r="D13" s="33"/>
      <c r="E13" s="33">
        <v>96</v>
      </c>
      <c r="F13" s="33">
        <f t="shared" si="0"/>
        <v>93</v>
      </c>
      <c r="G13" s="101"/>
      <c r="H13" s="259">
        <v>3</v>
      </c>
      <c r="I13" s="104">
        <v>20</v>
      </c>
      <c r="J13" s="103">
        <f t="shared" si="2"/>
        <v>60</v>
      </c>
      <c r="M13" s="213" t="s">
        <v>254</v>
      </c>
      <c r="N13" s="207">
        <v>11</v>
      </c>
      <c r="O13" s="207">
        <v>11</v>
      </c>
      <c r="P13" s="101"/>
      <c r="Q13" s="223">
        <v>50</v>
      </c>
      <c r="R13" s="222">
        <f t="shared" si="3"/>
        <v>0</v>
      </c>
    </row>
    <row r="14" spans="2:18" ht="15" customHeight="1" x14ac:dyDescent="0.2">
      <c r="B14" s="20" t="s">
        <v>439</v>
      </c>
      <c r="C14" s="174"/>
      <c r="D14" s="33"/>
      <c r="E14" s="33">
        <v>57</v>
      </c>
      <c r="F14" s="33">
        <f t="shared" si="0"/>
        <v>55</v>
      </c>
      <c r="G14" s="101"/>
      <c r="H14" s="259">
        <v>2</v>
      </c>
      <c r="I14" s="104">
        <v>30</v>
      </c>
      <c r="J14" s="103">
        <f t="shared" si="2"/>
        <v>60</v>
      </c>
      <c r="K14" s="10"/>
      <c r="M14" s="213" t="s">
        <v>255</v>
      </c>
      <c r="N14" s="207">
        <v>11</v>
      </c>
      <c r="O14" s="207">
        <v>11</v>
      </c>
      <c r="P14" s="101"/>
      <c r="Q14" s="223">
        <v>50</v>
      </c>
      <c r="R14" s="222">
        <f t="shared" si="3"/>
        <v>0</v>
      </c>
    </row>
    <row r="15" spans="2:18" ht="16.5" customHeight="1" x14ac:dyDescent="0.2">
      <c r="B15" s="111" t="s">
        <v>100</v>
      </c>
      <c r="C15" s="73"/>
      <c r="D15" s="33"/>
      <c r="E15" s="100">
        <v>121</v>
      </c>
      <c r="F15" s="33">
        <f t="shared" si="0"/>
        <v>117</v>
      </c>
      <c r="G15" s="101"/>
      <c r="H15" s="324">
        <v>4</v>
      </c>
      <c r="I15" s="104">
        <v>21</v>
      </c>
      <c r="J15" s="103">
        <f t="shared" si="2"/>
        <v>84</v>
      </c>
      <c r="M15" s="213" t="s">
        <v>256</v>
      </c>
      <c r="N15" s="207">
        <v>10</v>
      </c>
      <c r="O15" s="207">
        <v>10</v>
      </c>
      <c r="P15" s="101"/>
      <c r="Q15" s="223">
        <v>50</v>
      </c>
      <c r="R15" s="222">
        <f t="shared" si="3"/>
        <v>0</v>
      </c>
    </row>
    <row r="16" spans="2:18" ht="15" customHeight="1" x14ac:dyDescent="0.2">
      <c r="B16" s="99" t="s">
        <v>101</v>
      </c>
      <c r="C16" s="119"/>
      <c r="D16" s="33"/>
      <c r="E16" s="33">
        <v>93</v>
      </c>
      <c r="F16" s="33">
        <f t="shared" si="0"/>
        <v>90</v>
      </c>
      <c r="G16" s="101"/>
      <c r="H16" s="259">
        <v>3</v>
      </c>
      <c r="I16" s="102">
        <v>31</v>
      </c>
      <c r="J16" s="103">
        <f t="shared" si="2"/>
        <v>93</v>
      </c>
      <c r="M16" s="213" t="s">
        <v>257</v>
      </c>
      <c r="N16" s="207">
        <v>11</v>
      </c>
      <c r="O16" s="207">
        <v>11</v>
      </c>
      <c r="P16" s="101"/>
      <c r="Q16" s="223">
        <v>50</v>
      </c>
      <c r="R16" s="224">
        <f t="shared" si="3"/>
        <v>0</v>
      </c>
    </row>
    <row r="17" spans="2:18" ht="15.75" customHeight="1" x14ac:dyDescent="0.2">
      <c r="B17" s="20" t="s">
        <v>440</v>
      </c>
      <c r="C17" s="20"/>
      <c r="D17" s="100"/>
      <c r="E17" s="33">
        <v>98</v>
      </c>
      <c r="F17" s="33">
        <f t="shared" si="0"/>
        <v>94</v>
      </c>
      <c r="G17" s="101"/>
      <c r="H17" s="259">
        <v>4</v>
      </c>
      <c r="I17" s="104">
        <v>31</v>
      </c>
      <c r="J17" s="103">
        <f t="shared" si="2"/>
        <v>124</v>
      </c>
      <c r="M17" s="213" t="s">
        <v>258</v>
      </c>
      <c r="N17" s="207">
        <v>11</v>
      </c>
      <c r="O17" s="207">
        <v>11</v>
      </c>
      <c r="P17" s="101"/>
      <c r="Q17" s="223">
        <v>50</v>
      </c>
      <c r="R17" s="224">
        <f t="shared" si="3"/>
        <v>0</v>
      </c>
    </row>
    <row r="18" spans="2:18" ht="16.5" customHeight="1" x14ac:dyDescent="0.2">
      <c r="B18" s="99" t="s">
        <v>411</v>
      </c>
      <c r="C18" s="119"/>
      <c r="D18" s="33"/>
      <c r="E18" s="33">
        <v>0</v>
      </c>
      <c r="F18" s="33">
        <f t="shared" si="0"/>
        <v>0</v>
      </c>
      <c r="G18" s="101"/>
      <c r="H18" s="259"/>
      <c r="I18" s="104">
        <v>33</v>
      </c>
      <c r="J18" s="103">
        <f t="shared" si="1"/>
        <v>0</v>
      </c>
      <c r="M18" s="213" t="s">
        <v>259</v>
      </c>
      <c r="N18" s="207">
        <v>7</v>
      </c>
      <c r="O18" s="207">
        <v>7</v>
      </c>
      <c r="P18" s="101"/>
      <c r="Q18" s="223">
        <v>50</v>
      </c>
      <c r="R18" s="224">
        <f t="shared" si="3"/>
        <v>0</v>
      </c>
    </row>
    <row r="19" spans="2:18" ht="15" customHeight="1" x14ac:dyDescent="0.2">
      <c r="B19" s="20" t="s">
        <v>285</v>
      </c>
      <c r="C19" s="174"/>
      <c r="D19" s="33"/>
      <c r="E19" s="33">
        <v>0</v>
      </c>
      <c r="F19" s="33">
        <f t="shared" si="0"/>
        <v>0</v>
      </c>
      <c r="G19" s="101"/>
      <c r="H19" s="259"/>
      <c r="I19" s="104">
        <v>29</v>
      </c>
      <c r="J19" s="103">
        <f t="shared" si="1"/>
        <v>0</v>
      </c>
      <c r="M19" s="213" t="s">
        <v>260</v>
      </c>
      <c r="N19" s="240">
        <v>12</v>
      </c>
      <c r="O19" s="240">
        <v>12</v>
      </c>
      <c r="P19" s="101"/>
      <c r="Q19" s="223">
        <v>50</v>
      </c>
      <c r="R19" s="224">
        <f t="shared" si="3"/>
        <v>0</v>
      </c>
    </row>
    <row r="20" spans="2:18" ht="15.75" customHeight="1" x14ac:dyDescent="0.2">
      <c r="B20" s="20" t="s">
        <v>102</v>
      </c>
      <c r="C20" s="174"/>
      <c r="D20" s="33"/>
      <c r="E20" s="33">
        <v>33</v>
      </c>
      <c r="F20" s="33">
        <f t="shared" si="0"/>
        <v>32</v>
      </c>
      <c r="G20" s="101"/>
      <c r="H20" s="259">
        <v>1</v>
      </c>
      <c r="I20" s="104">
        <v>21</v>
      </c>
      <c r="J20" s="103">
        <f t="shared" si="1"/>
        <v>21</v>
      </c>
      <c r="M20" s="213" t="s">
        <v>261</v>
      </c>
      <c r="N20" s="207">
        <v>5</v>
      </c>
      <c r="O20" s="207">
        <v>5</v>
      </c>
      <c r="P20" s="101"/>
      <c r="Q20" s="223">
        <v>50</v>
      </c>
      <c r="R20" s="224">
        <f t="shared" si="3"/>
        <v>0</v>
      </c>
    </row>
    <row r="21" spans="2:18" ht="15.75" customHeight="1" x14ac:dyDescent="0.2">
      <c r="B21" s="309" t="s">
        <v>393</v>
      </c>
      <c r="C21" s="174"/>
      <c r="D21" s="33"/>
      <c r="E21" s="33">
        <v>0</v>
      </c>
      <c r="F21" s="33">
        <f t="shared" si="0"/>
        <v>0</v>
      </c>
      <c r="G21" s="101"/>
      <c r="H21" s="259"/>
      <c r="I21" s="104">
        <v>18</v>
      </c>
      <c r="J21" s="103">
        <f t="shared" si="1"/>
        <v>0</v>
      </c>
      <c r="M21" s="213"/>
      <c r="N21" s="207"/>
      <c r="O21" s="207"/>
      <c r="P21" s="101"/>
      <c r="Q21" s="223"/>
      <c r="R21" s="224"/>
    </row>
    <row r="22" spans="2:18" ht="15.75" customHeight="1" x14ac:dyDescent="0.2">
      <c r="B22" s="309" t="s">
        <v>394</v>
      </c>
      <c r="C22" s="174"/>
      <c r="D22" s="33"/>
      <c r="E22" s="33">
        <v>0</v>
      </c>
      <c r="F22" s="33">
        <f t="shared" si="0"/>
        <v>0</v>
      </c>
      <c r="G22" s="101"/>
      <c r="H22" s="259"/>
      <c r="I22" s="104">
        <v>16</v>
      </c>
      <c r="J22" s="103">
        <f t="shared" si="1"/>
        <v>0</v>
      </c>
      <c r="M22" s="213"/>
      <c r="N22" s="207"/>
      <c r="O22" s="207"/>
      <c r="P22" s="101"/>
      <c r="Q22" s="223"/>
      <c r="R22" s="224"/>
    </row>
    <row r="23" spans="2:18" ht="15" customHeight="1" x14ac:dyDescent="0.2">
      <c r="B23" s="20" t="s">
        <v>103</v>
      </c>
      <c r="C23" s="174"/>
      <c r="D23" s="33"/>
      <c r="E23" s="33">
        <v>53</v>
      </c>
      <c r="F23" s="33">
        <f t="shared" si="0"/>
        <v>50</v>
      </c>
      <c r="G23" s="101"/>
      <c r="H23" s="259">
        <v>3</v>
      </c>
      <c r="I23" s="104">
        <v>30</v>
      </c>
      <c r="J23" s="103">
        <f t="shared" si="1"/>
        <v>90</v>
      </c>
      <c r="M23" s="213"/>
      <c r="N23" s="207"/>
      <c r="O23" s="207"/>
      <c r="P23" s="207"/>
      <c r="Q23" s="223"/>
      <c r="R23" s="224"/>
    </row>
    <row r="24" spans="2:18" ht="16.5" customHeight="1" x14ac:dyDescent="0.2">
      <c r="B24" s="20" t="s">
        <v>104</v>
      </c>
      <c r="C24" s="174"/>
      <c r="D24" s="33"/>
      <c r="E24" s="33">
        <v>0</v>
      </c>
      <c r="F24" s="33">
        <f t="shared" si="0"/>
        <v>0</v>
      </c>
      <c r="G24" s="101"/>
      <c r="H24" s="259"/>
      <c r="I24" s="104">
        <v>40</v>
      </c>
      <c r="J24" s="106">
        <f t="shared" si="1"/>
        <v>0</v>
      </c>
      <c r="M24" s="213"/>
      <c r="N24" s="207"/>
      <c r="O24" s="207"/>
      <c r="P24" s="207"/>
      <c r="Q24" s="223"/>
      <c r="R24" s="224"/>
    </row>
    <row r="25" spans="2:18" ht="15.75" customHeight="1" thickBot="1" x14ac:dyDescent="0.25">
      <c r="B25" s="96" t="s">
        <v>466</v>
      </c>
      <c r="C25" s="175"/>
      <c r="D25" s="33"/>
      <c r="E25" s="33">
        <v>50</v>
      </c>
      <c r="F25" s="33">
        <f t="shared" si="0"/>
        <v>50</v>
      </c>
      <c r="G25" s="101"/>
      <c r="H25" s="259"/>
      <c r="I25" s="104">
        <v>25</v>
      </c>
      <c r="J25" s="103">
        <f t="shared" si="1"/>
        <v>0</v>
      </c>
      <c r="M25" s="214"/>
      <c r="N25" s="215"/>
      <c r="O25" s="215"/>
      <c r="P25" s="216"/>
      <c r="Q25" s="225"/>
      <c r="R25" s="226"/>
    </row>
    <row r="26" spans="2:18" ht="15.75" customHeight="1" x14ac:dyDescent="0.2">
      <c r="B26" s="96" t="s">
        <v>441</v>
      </c>
      <c r="C26" s="175"/>
      <c r="D26" s="33"/>
      <c r="E26" s="107">
        <v>46</v>
      </c>
      <c r="F26" s="33">
        <f t="shared" si="0"/>
        <v>44</v>
      </c>
      <c r="G26" s="101"/>
      <c r="H26" s="259">
        <v>2</v>
      </c>
      <c r="I26" s="104">
        <v>31</v>
      </c>
      <c r="J26" s="103">
        <f t="shared" si="1"/>
        <v>62</v>
      </c>
      <c r="N26" s="6"/>
      <c r="P26" s="39"/>
    </row>
    <row r="27" spans="2:18" ht="15.75" customHeight="1" x14ac:dyDescent="0.25">
      <c r="B27" s="96" t="s">
        <v>105</v>
      </c>
      <c r="C27" s="175"/>
      <c r="D27" s="33"/>
      <c r="E27" s="239">
        <v>52</v>
      </c>
      <c r="F27" s="33">
        <f t="shared" si="0"/>
        <v>51</v>
      </c>
      <c r="G27" s="101"/>
      <c r="H27" s="259">
        <v>1</v>
      </c>
      <c r="I27" s="104">
        <v>13</v>
      </c>
      <c r="J27" s="103">
        <f>H27*I27</f>
        <v>13</v>
      </c>
      <c r="P27" s="227" t="s">
        <v>147</v>
      </c>
      <c r="Q27" s="29"/>
      <c r="R27" s="228">
        <f>SUM(R10:R25)</f>
        <v>0</v>
      </c>
    </row>
    <row r="28" spans="2:18" x14ac:dyDescent="0.2">
      <c r="B28" s="20" t="s">
        <v>106</v>
      </c>
      <c r="C28" s="20"/>
      <c r="D28" s="107"/>
      <c r="E28" s="294">
        <v>14</v>
      </c>
      <c r="F28" s="33">
        <f t="shared" si="0"/>
        <v>13</v>
      </c>
      <c r="G28" s="177"/>
      <c r="H28" s="259">
        <v>1</v>
      </c>
      <c r="I28" s="104">
        <v>20</v>
      </c>
      <c r="J28" s="103">
        <f>H28*I28</f>
        <v>20</v>
      </c>
      <c r="K28" s="7"/>
      <c r="L28" s="7"/>
      <c r="O28" s="39"/>
      <c r="P28" s="39"/>
    </row>
    <row r="29" spans="2:18" x14ac:dyDescent="0.2">
      <c r="B29" s="20" t="s">
        <v>107</v>
      </c>
      <c r="C29" s="20"/>
      <c r="D29" s="107"/>
      <c r="E29" s="239">
        <v>10</v>
      </c>
      <c r="F29" s="33">
        <f t="shared" si="0"/>
        <v>9</v>
      </c>
      <c r="G29" s="177"/>
      <c r="H29" s="259">
        <v>1</v>
      </c>
      <c r="I29" s="104">
        <v>47</v>
      </c>
      <c r="J29" s="103">
        <f>H29*I29</f>
        <v>47</v>
      </c>
      <c r="K29" s="8"/>
      <c r="L29" s="64"/>
      <c r="O29" s="39"/>
      <c r="P29" s="39"/>
    </row>
    <row r="30" spans="2:18" x14ac:dyDescent="0.2">
      <c r="B30" s="293" t="s">
        <v>108</v>
      </c>
      <c r="C30" s="293"/>
      <c r="D30" s="294"/>
      <c r="E30" s="296">
        <v>26</v>
      </c>
      <c r="F30" s="295">
        <f t="shared" si="0"/>
        <v>26</v>
      </c>
      <c r="G30" s="107"/>
      <c r="H30" s="261"/>
      <c r="I30" s="104">
        <v>37</v>
      </c>
      <c r="J30" s="103">
        <f>H30*I30</f>
        <v>0</v>
      </c>
      <c r="K30" s="7"/>
      <c r="L30" s="7"/>
      <c r="O30" s="39"/>
      <c r="P30" s="39"/>
    </row>
    <row r="31" spans="2:18" x14ac:dyDescent="0.2">
      <c r="B31" s="20" t="s">
        <v>358</v>
      </c>
      <c r="C31" s="20"/>
      <c r="D31" s="239"/>
      <c r="E31" s="239">
        <v>0</v>
      </c>
      <c r="F31" s="100">
        <f t="shared" si="0"/>
        <v>0</v>
      </c>
      <c r="G31" s="107"/>
      <c r="H31" s="261"/>
      <c r="I31" s="104">
        <v>13</v>
      </c>
      <c r="J31" s="103">
        <f>H31*I31</f>
        <v>0</v>
      </c>
      <c r="K31" s="7"/>
      <c r="L31" s="7"/>
      <c r="O31" s="39"/>
      <c r="P31" s="39"/>
    </row>
    <row r="32" spans="2:18" x14ac:dyDescent="0.2">
      <c r="B32" s="7"/>
      <c r="C32" s="7"/>
      <c r="D32" s="7"/>
      <c r="E32" s="308"/>
      <c r="F32" s="308"/>
      <c r="G32" s="7"/>
      <c r="H32" s="260"/>
      <c r="I32" s="7"/>
      <c r="J32" s="7"/>
      <c r="L32" s="6"/>
      <c r="O32" s="39"/>
      <c r="P32" s="39"/>
    </row>
    <row r="33" spans="5:22" ht="18.75" customHeight="1" x14ac:dyDescent="0.25">
      <c r="E33" s="7"/>
      <c r="H33" s="3" t="s">
        <v>109</v>
      </c>
      <c r="I33" s="3"/>
      <c r="J33" s="303">
        <f>SUM(J10:J31)</f>
        <v>751</v>
      </c>
      <c r="K33" s="6"/>
      <c r="O33" s="39"/>
      <c r="P33" s="39"/>
    </row>
    <row r="34" spans="5:22" x14ac:dyDescent="0.2">
      <c r="E34" s="7"/>
      <c r="F34" s="7"/>
      <c r="G34" s="7"/>
      <c r="J34" t="s">
        <v>110</v>
      </c>
      <c r="O34" s="39"/>
      <c r="P34" s="39"/>
    </row>
    <row r="35" spans="5:22" x14ac:dyDescent="0.2">
      <c r="F35" t="s">
        <v>0</v>
      </c>
      <c r="J35" s="6"/>
      <c r="O35" s="39"/>
      <c r="P35" s="39"/>
    </row>
    <row r="36" spans="5:22" x14ac:dyDescent="0.2">
      <c r="O36" s="39"/>
      <c r="P36" s="40"/>
    </row>
    <row r="37" spans="5:22" x14ac:dyDescent="0.2">
      <c r="O37" s="39"/>
      <c r="P37" s="48"/>
    </row>
    <row r="38" spans="5:22" x14ac:dyDescent="0.2">
      <c r="O38" s="39"/>
    </row>
    <row r="47" spans="5:22" x14ac:dyDescent="0.2">
      <c r="T47" s="45"/>
    </row>
    <row r="48" spans="5:22" x14ac:dyDescent="0.2">
      <c r="T48" s="7"/>
      <c r="U48" s="7"/>
      <c r="V48" s="7"/>
    </row>
    <row r="49" spans="20:22" x14ac:dyDescent="0.2">
      <c r="T49" s="7"/>
      <c r="U49" s="7"/>
      <c r="V49" s="7"/>
    </row>
    <row r="50" spans="20:22" x14ac:dyDescent="0.2">
      <c r="T50" s="40"/>
      <c r="U50" s="7"/>
      <c r="V50" s="7"/>
    </row>
    <row r="51" spans="20:22" x14ac:dyDescent="0.2">
      <c r="T51" s="40"/>
      <c r="U51" s="7"/>
      <c r="V51" s="7"/>
    </row>
    <row r="52" spans="20:22" x14ac:dyDescent="0.2">
      <c r="T52" s="40"/>
      <c r="U52" s="7"/>
      <c r="V52" s="7"/>
    </row>
    <row r="53" spans="20:22" x14ac:dyDescent="0.2">
      <c r="T53" s="40"/>
      <c r="U53" s="7"/>
      <c r="V53" s="7"/>
    </row>
    <row r="54" spans="20:22" x14ac:dyDescent="0.2">
      <c r="T54" s="40"/>
      <c r="U54" s="7"/>
      <c r="V54" s="7"/>
    </row>
    <row r="55" spans="20:22" x14ac:dyDescent="0.2">
      <c r="T55" s="40"/>
      <c r="U55" s="7"/>
      <c r="V55" s="7"/>
    </row>
    <row r="56" spans="20:22" x14ac:dyDescent="0.2">
      <c r="T56" s="40"/>
      <c r="U56" s="7"/>
      <c r="V56" s="7"/>
    </row>
    <row r="57" spans="20:22" x14ac:dyDescent="0.2">
      <c r="T57" s="40"/>
      <c r="U57" s="7"/>
      <c r="V57" s="7"/>
    </row>
    <row r="58" spans="20:22" x14ac:dyDescent="0.2">
      <c r="T58" s="40"/>
      <c r="U58" s="7"/>
      <c r="V58" s="7"/>
    </row>
    <row r="59" spans="20:22" x14ac:dyDescent="0.2">
      <c r="T59" s="40"/>
      <c r="U59" s="7"/>
      <c r="V59" s="7"/>
    </row>
    <row r="60" spans="20:22" x14ac:dyDescent="0.2">
      <c r="T60" s="48"/>
      <c r="U60" s="7"/>
      <c r="V60" s="7"/>
    </row>
    <row r="61" spans="20:22" x14ac:dyDescent="0.2">
      <c r="T61" s="7"/>
      <c r="U61" s="7"/>
      <c r="V61" s="7"/>
    </row>
    <row r="62" spans="20:22" x14ac:dyDescent="0.2">
      <c r="T62" s="7"/>
      <c r="U62" s="7"/>
      <c r="V62" s="7"/>
    </row>
    <row r="63" spans="20:22" x14ac:dyDescent="0.2">
      <c r="T63" s="7"/>
      <c r="U63" s="7"/>
      <c r="V63" s="7"/>
    </row>
    <row r="64" spans="20:22" x14ac:dyDescent="0.2">
      <c r="T64" s="40"/>
      <c r="U64" s="7"/>
      <c r="V64" s="7"/>
    </row>
    <row r="65" spans="20:22" x14ac:dyDescent="0.2">
      <c r="T65" s="40"/>
      <c r="U65" s="7"/>
      <c r="V65" s="7"/>
    </row>
    <row r="66" spans="20:22" x14ac:dyDescent="0.2">
      <c r="T66" s="40"/>
      <c r="U66" s="7"/>
      <c r="V66" s="7"/>
    </row>
    <row r="67" spans="20:22" x14ac:dyDescent="0.2">
      <c r="T67" s="7"/>
      <c r="U67" s="7"/>
      <c r="V67" s="7"/>
    </row>
    <row r="68" spans="20:22" x14ac:dyDescent="0.2">
      <c r="T68" s="7"/>
      <c r="U68" s="7"/>
      <c r="V68" s="7"/>
    </row>
    <row r="69" spans="20:22" x14ac:dyDescent="0.2">
      <c r="T69" s="7"/>
      <c r="U69" s="7"/>
      <c r="V69" s="7"/>
    </row>
    <row r="70" spans="20:22" x14ac:dyDescent="0.2">
      <c r="T70" s="7"/>
      <c r="U70" s="7"/>
      <c r="V70" s="7"/>
    </row>
    <row r="71" spans="20:22" x14ac:dyDescent="0.2">
      <c r="T71" s="7"/>
      <c r="U71" s="7"/>
      <c r="V71" s="7"/>
    </row>
    <row r="72" spans="20:22" x14ac:dyDescent="0.2">
      <c r="T72" s="7"/>
      <c r="U72" s="7"/>
      <c r="V72" s="7"/>
    </row>
    <row r="73" spans="20:22" x14ac:dyDescent="0.2">
      <c r="T73" s="7"/>
      <c r="U73" s="7"/>
      <c r="V73" s="7"/>
    </row>
    <row r="74" spans="20:22" x14ac:dyDescent="0.2">
      <c r="T74" s="7"/>
      <c r="U74" s="7"/>
      <c r="V74" s="7"/>
    </row>
  </sheetData>
  <customSheetViews>
    <customSheetView guid="{4DAAABAD-BC5F-44AC-9B3F-907B044CCA5F}" hiddenRows="1" hiddenColumns="1" topLeftCell="A12">
      <selection activeCell="H30" sqref="H30"/>
      <pageMargins left="0.6692913385826772" right="0.74803149606299213" top="0.39370078740157483" bottom="0.98425196850393704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hiddenColumns="1">
      <selection activeCell="M2" sqref="M2:R28"/>
      <pageMargins left="0.6692913385826772" right="0.74803149606299213" top="0.39370078740157483" bottom="0.98425196850393704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hiddenColumns="1" topLeftCell="A3">
      <selection activeCell="E32" sqref="E32"/>
      <pageMargins left="0.6692913385826772" right="0.74803149606299213" top="0.39370078740157483" bottom="0.98425196850393704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hiddenColumns="1">
      <selection activeCell="B3" sqref="B3:K36"/>
      <pageMargins left="0.6692913385826772" right="0.74803149606299213" top="0.39370078740157483" bottom="0.98425196850393704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0.19685039370078741" right="0.98425196850393704" top="0.98425196850393704" bottom="0.98425196850393704" header="0.51181102362204722" footer="0.51181102362204722"/>
  <pageSetup paperSize="9" scale="90" orientation="landscape" horizontalDpi="120" verticalDpi="72" r:id="rId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tabSelected="1" workbookViewId="0">
      <selection activeCell="B2" sqref="B2:H42"/>
    </sheetView>
  </sheetViews>
  <sheetFormatPr baseColWidth="10" defaultColWidth="9.140625" defaultRowHeight="12.75" x14ac:dyDescent="0.2"/>
  <cols>
    <col min="1" max="1" width="1" customWidth="1"/>
    <col min="2" max="2" width="9" customWidth="1"/>
    <col min="3" max="4" width="11.42578125" customWidth="1"/>
    <col min="5" max="5" width="9.140625" customWidth="1"/>
    <col min="6" max="6" width="2.85546875" customWidth="1"/>
    <col min="7" max="7" width="14.42578125" customWidth="1"/>
    <col min="8" max="256" width="11.42578125" customWidth="1"/>
  </cols>
  <sheetData>
    <row r="3" spans="2:5" x14ac:dyDescent="0.2">
      <c r="B3" s="3" t="str">
        <f>DIESEL!B1</f>
        <v>TEOTITLAN (5787) MIERCOLES 18  DE AGOSTO  DEL   2021</v>
      </c>
      <c r="C3" s="3"/>
      <c r="D3" s="3"/>
      <c r="E3" s="3"/>
    </row>
    <row r="4" spans="2:5" x14ac:dyDescent="0.2">
      <c r="B4" s="3"/>
      <c r="C4" s="3"/>
      <c r="D4" s="3"/>
      <c r="E4" s="3"/>
    </row>
    <row r="5" spans="2:5" x14ac:dyDescent="0.2">
      <c r="B5" s="14" t="str">
        <f>DIESEL!B2</f>
        <v>TRABAJARON : ESTEBAN,ANTONIO,FELIPE,JOSE,NABOR,EMANUEL.</v>
      </c>
      <c r="C5" s="4"/>
      <c r="D5" s="4"/>
      <c r="E5" s="3"/>
    </row>
    <row r="6" spans="2:5" x14ac:dyDescent="0.2">
      <c r="B6" s="14" t="str">
        <f>DIESEL!B3</f>
        <v>HUGO,GUADALUPE,MANUEL,GEREMIAS,PEDRO,AIDA .</v>
      </c>
      <c r="C6" s="4"/>
      <c r="D6" s="4"/>
      <c r="E6" s="3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9" spans="2:5" x14ac:dyDescent="0.2">
      <c r="B9" s="44" t="s">
        <v>375</v>
      </c>
      <c r="C9" s="3"/>
    </row>
    <row r="11" spans="2:5" x14ac:dyDescent="0.2">
      <c r="B11" s="3" t="s">
        <v>12</v>
      </c>
      <c r="C11" s="3"/>
      <c r="D11" s="3" t="s">
        <v>374</v>
      </c>
      <c r="E11" s="291">
        <f>MAGNA!C10</f>
        <v>20.99</v>
      </c>
    </row>
    <row r="12" spans="2:5" x14ac:dyDescent="0.2">
      <c r="D12" s="3" t="s">
        <v>372</v>
      </c>
      <c r="E12" s="291">
        <f>PREMIUM!C11</f>
        <v>22.83</v>
      </c>
    </row>
    <row r="13" spans="2:5" x14ac:dyDescent="0.2">
      <c r="D13" s="3" t="s">
        <v>373</v>
      </c>
      <c r="E13" s="291">
        <f>DIESEL!B11</f>
        <v>22.25</v>
      </c>
    </row>
    <row r="14" spans="2:5" x14ac:dyDescent="0.2">
      <c r="D14" s="3"/>
      <c r="E14" s="383"/>
    </row>
    <row r="15" spans="2:5" x14ac:dyDescent="0.2">
      <c r="B15" s="3"/>
      <c r="C15" s="3"/>
      <c r="D15" s="3"/>
      <c r="E15" s="390"/>
    </row>
    <row r="16" spans="2:5" x14ac:dyDescent="0.2">
      <c r="D16" s="3"/>
      <c r="E16" s="390"/>
    </row>
    <row r="17" spans="2:7" x14ac:dyDescent="0.2">
      <c r="D17" s="3"/>
      <c r="E17" s="390"/>
    </row>
    <row r="18" spans="2:7" x14ac:dyDescent="0.2">
      <c r="B18" s="110"/>
      <c r="C18" s="110"/>
      <c r="D18" s="110"/>
      <c r="E18" s="110"/>
    </row>
    <row r="19" spans="2:7" x14ac:dyDescent="0.2">
      <c r="B19" t="s">
        <v>385</v>
      </c>
      <c r="C19" s="110"/>
      <c r="D19" s="110"/>
      <c r="E19" s="110"/>
      <c r="G19" s="2">
        <f>DIESEL!D77</f>
        <v>353246.44999999995</v>
      </c>
    </row>
    <row r="20" spans="2:7" x14ac:dyDescent="0.2">
      <c r="B20" t="s">
        <v>111</v>
      </c>
      <c r="C20" s="110"/>
      <c r="D20" s="110"/>
      <c r="E20" s="110"/>
      <c r="G20" s="6">
        <f>DIESEL!D79</f>
        <v>3390</v>
      </c>
    </row>
    <row r="21" spans="2:7" x14ac:dyDescent="0.2">
      <c r="B21" s="53" t="s">
        <v>290</v>
      </c>
      <c r="C21" s="110"/>
      <c r="D21" s="110"/>
      <c r="E21" s="110"/>
      <c r="G21" s="2">
        <f>CASTROL!I40</f>
        <v>0</v>
      </c>
    </row>
    <row r="22" spans="2:7" x14ac:dyDescent="0.2">
      <c r="B22" t="s">
        <v>244</v>
      </c>
      <c r="C22" s="110"/>
      <c r="D22" s="110"/>
      <c r="E22" s="110"/>
      <c r="G22" s="6">
        <f>DIESEL!D81</f>
        <v>5527</v>
      </c>
    </row>
    <row r="23" spans="2:7" x14ac:dyDescent="0.2">
      <c r="B23" t="s">
        <v>245</v>
      </c>
      <c r="C23" s="110"/>
      <c r="D23" s="110"/>
      <c r="E23" s="110"/>
      <c r="G23" s="6">
        <f>DIESEL!D82</f>
        <v>751</v>
      </c>
    </row>
    <row r="24" spans="2:7" x14ac:dyDescent="0.2">
      <c r="B24" s="53" t="s">
        <v>262</v>
      </c>
      <c r="C24" s="110"/>
      <c r="D24" s="110"/>
      <c r="E24" s="110"/>
      <c r="G24" s="297">
        <f>PALETAS!R27</f>
        <v>0</v>
      </c>
    </row>
    <row r="25" spans="2:7" x14ac:dyDescent="0.2">
      <c r="B25" s="395" t="s">
        <v>112</v>
      </c>
      <c r="C25" s="395"/>
      <c r="D25" s="395"/>
      <c r="E25" s="395"/>
      <c r="G25" s="30">
        <f>G19+G20+G22+G23+G24+G21</f>
        <v>362914.44999999995</v>
      </c>
    </row>
    <row r="26" spans="2:7" x14ac:dyDescent="0.2">
      <c r="B26" s="110"/>
      <c r="C26" s="110"/>
      <c r="D26" s="110"/>
      <c r="E26" s="110"/>
    </row>
    <row r="27" spans="2:7" x14ac:dyDescent="0.2">
      <c r="B27" t="s">
        <v>113</v>
      </c>
      <c r="C27" s="110"/>
      <c r="D27" s="110"/>
      <c r="E27" s="110"/>
      <c r="G27" s="6">
        <f>NOTAS!H26</f>
        <v>80294.570000000007</v>
      </c>
    </row>
    <row r="28" spans="2:7" x14ac:dyDescent="0.2">
      <c r="B28" s="53"/>
      <c r="C28" s="110"/>
      <c r="D28" s="110"/>
      <c r="E28" s="110"/>
      <c r="G28" s="6"/>
    </row>
    <row r="29" spans="2:7" x14ac:dyDescent="0.2">
      <c r="B29" s="53"/>
      <c r="C29" s="110"/>
      <c r="D29" s="110"/>
      <c r="E29" s="110"/>
      <c r="G29" s="6"/>
    </row>
    <row r="30" spans="2:7" x14ac:dyDescent="0.2">
      <c r="B30" s="53"/>
      <c r="C30" s="110"/>
      <c r="D30" s="110"/>
      <c r="E30" s="110"/>
      <c r="G30" s="6"/>
    </row>
    <row r="31" spans="2:7" x14ac:dyDescent="0.2">
      <c r="B31" s="395" t="s">
        <v>386</v>
      </c>
      <c r="C31" s="395"/>
      <c r="D31" s="395"/>
      <c r="E31" s="395"/>
      <c r="G31" s="30">
        <f>G25-G27-G28-G30-G29</f>
        <v>282619.87999999995</v>
      </c>
    </row>
    <row r="32" spans="2:7" x14ac:dyDescent="0.2">
      <c r="B32" s="110"/>
      <c r="C32" s="110"/>
      <c r="D32" s="110"/>
      <c r="E32" s="110"/>
    </row>
    <row r="33" spans="2:7" ht="15.75" x14ac:dyDescent="0.25">
      <c r="B33" s="396"/>
      <c r="C33" s="396"/>
      <c r="D33" s="396"/>
      <c r="E33" s="396"/>
    </row>
    <row r="34" spans="2:7" x14ac:dyDescent="0.2">
      <c r="B34" s="53"/>
      <c r="C34" s="3" t="s">
        <v>361</v>
      </c>
      <c r="D34" s="110"/>
      <c r="E34" s="110"/>
      <c r="F34" s="116"/>
      <c r="G34" s="275">
        <f>NOTAS!E6</f>
        <v>282620</v>
      </c>
    </row>
    <row r="35" spans="2:7" x14ac:dyDescent="0.2">
      <c r="B35" s="110"/>
      <c r="C35" s="3" t="s">
        <v>58</v>
      </c>
      <c r="D35" s="110"/>
      <c r="E35" s="115"/>
      <c r="F35" s="116"/>
      <c r="G35" s="297">
        <f>NOTAS!E35</f>
        <v>0</v>
      </c>
    </row>
    <row r="36" spans="2:7" ht="15" x14ac:dyDescent="0.25">
      <c r="B36" s="110"/>
      <c r="C36" s="110"/>
      <c r="D36" s="110"/>
      <c r="E36" s="110"/>
      <c r="G36" s="228">
        <f>G34+G35</f>
        <v>282620</v>
      </c>
    </row>
    <row r="37" spans="2:7" x14ac:dyDescent="0.2">
      <c r="B37" s="110"/>
      <c r="C37" s="110"/>
      <c r="D37" s="110"/>
      <c r="E37" s="110"/>
    </row>
    <row r="38" spans="2:7" x14ac:dyDescent="0.2">
      <c r="B38" s="395" t="s">
        <v>114</v>
      </c>
      <c r="C38" s="395"/>
      <c r="D38" s="395"/>
      <c r="E38" s="395"/>
      <c r="G38" s="30">
        <f>G36-G31</f>
        <v>0.12000000005355105</v>
      </c>
    </row>
    <row r="39" spans="2:7" x14ac:dyDescent="0.2">
      <c r="B39" s="110"/>
      <c r="C39" s="110"/>
      <c r="D39" s="110"/>
      <c r="E39" s="110"/>
    </row>
    <row r="40" spans="2:7" x14ac:dyDescent="0.2">
      <c r="B40" s="110"/>
      <c r="C40" s="110"/>
      <c r="D40" s="110"/>
      <c r="E40" s="110"/>
    </row>
    <row r="41" spans="2:7" x14ac:dyDescent="0.2">
      <c r="B41" s="110"/>
      <c r="C41" s="110"/>
      <c r="D41" s="110"/>
      <c r="E41" s="112"/>
    </row>
    <row r="42" spans="2:7" x14ac:dyDescent="0.2">
      <c r="B42" s="110"/>
      <c r="C42" s="110"/>
      <c r="D42" s="110"/>
      <c r="E42" s="110"/>
    </row>
    <row r="43" spans="2:7" x14ac:dyDescent="0.2">
      <c r="B43" s="110"/>
      <c r="C43" s="110"/>
      <c r="D43" s="110"/>
      <c r="E43" s="110"/>
    </row>
  </sheetData>
  <customSheetViews>
    <customSheetView guid="{4DAAABAD-BC5F-44AC-9B3F-907B044CCA5F}">
      <selection activeCell="K29" sqref="K29"/>
      <pageMargins left="0.7" right="0.7" top="0.75" bottom="0.75" header="0.3" footer="0.3"/>
      <pageSetup scale="85" orientation="landscape" horizontalDpi="360" verticalDpi="360" r:id="rId1"/>
    </customSheetView>
    <customSheetView guid="{DEC257E9-9CD6-424D-88A2-5445FE9CFAAD}" showPageBreaks="1" printArea="1" topLeftCell="A11">
      <selection activeCell="A15" sqref="A15:XFD17"/>
      <pageMargins left="0.7" right="0.7" top="0.75" bottom="0.75" header="0.3" footer="0.3"/>
      <pageSetup scale="85" orientation="landscape" horizontalDpi="360" verticalDpi="360" r:id="rId2"/>
    </customSheetView>
    <customSheetView guid="{BF17821F-9570-4DD7-9AE6-83D9C9F4754D}" showPageBreaks="1" printArea="1" topLeftCell="A21">
      <selection activeCell="J25" sqref="J25"/>
      <pageMargins left="0.7" right="0.7" top="0.75" bottom="0.75" header="0.3" footer="0.3"/>
      <pageSetup scale="85" orientation="landscape" horizontalDpi="360" verticalDpi="360" r:id="rId3"/>
    </customSheetView>
    <customSheetView guid="{79F0E626-27F7-4612-9CC9-F0A974973A7D}" showPageBreaks="1" printArea="1" topLeftCell="A20">
      <selection activeCell="A15" sqref="A15:XFD17"/>
      <pageMargins left="0.7" right="0.7" top="0.75" bottom="0.75" header="0.3" footer="0.3"/>
      <pageSetup scale="85" orientation="landscape" horizontalDpi="360" verticalDpi="360" r:id="rId4"/>
    </customSheetView>
  </customSheetViews>
  <mergeCells count="4">
    <mergeCell ref="B25:E25"/>
    <mergeCell ref="B31:E31"/>
    <mergeCell ref="B33:E33"/>
    <mergeCell ref="B38:E38"/>
  </mergeCells>
  <pageMargins left="0.7" right="0.7" top="0.75" bottom="0.75" header="0.3" footer="0.3"/>
  <pageSetup scale="85" orientation="landscape" horizontalDpi="360" verticalDpi="36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J629"/>
  <sheetViews>
    <sheetView topLeftCell="F85" workbookViewId="0">
      <selection activeCell="L20" sqref="L20"/>
    </sheetView>
  </sheetViews>
  <sheetFormatPr baseColWidth="10" defaultRowHeight="12.75" x14ac:dyDescent="0.2"/>
  <sheetData>
    <row r="4" spans="7:10" x14ac:dyDescent="0.2">
      <c r="G4" s="6"/>
    </row>
    <row r="5" spans="7:10" x14ac:dyDescent="0.2">
      <c r="G5" s="6"/>
    </row>
    <row r="6" spans="7:10" x14ac:dyDescent="0.2">
      <c r="G6" s="6">
        <v>200</v>
      </c>
      <c r="H6" s="6">
        <v>173.83</v>
      </c>
      <c r="J6" s="6">
        <v>2665.45</v>
      </c>
    </row>
    <row r="7" spans="7:10" x14ac:dyDescent="0.2">
      <c r="G7" s="6">
        <v>698</v>
      </c>
      <c r="H7" s="6">
        <v>500</v>
      </c>
      <c r="J7" s="6">
        <v>11350.35</v>
      </c>
    </row>
    <row r="8" spans="7:10" x14ac:dyDescent="0.2">
      <c r="G8" s="6">
        <v>200</v>
      </c>
      <c r="H8" s="6">
        <v>376</v>
      </c>
      <c r="J8" s="30">
        <f>SUM(J6:J7)</f>
        <v>14015.8</v>
      </c>
    </row>
    <row r="9" spans="7:10" x14ac:dyDescent="0.2">
      <c r="G9" s="6">
        <v>530</v>
      </c>
      <c r="H9" s="6">
        <v>600</v>
      </c>
    </row>
    <row r="10" spans="7:10" x14ac:dyDescent="0.2">
      <c r="G10" s="6">
        <v>200</v>
      </c>
      <c r="H10" s="6">
        <v>100.12</v>
      </c>
    </row>
    <row r="11" spans="7:10" x14ac:dyDescent="0.2">
      <c r="G11" s="6">
        <v>150</v>
      </c>
      <c r="H11" s="6">
        <v>300</v>
      </c>
    </row>
    <row r="12" spans="7:10" x14ac:dyDescent="0.2">
      <c r="G12" s="6">
        <v>100.13</v>
      </c>
      <c r="H12" s="6">
        <v>90.5</v>
      </c>
    </row>
    <row r="13" spans="7:10" x14ac:dyDescent="0.2">
      <c r="G13" s="6">
        <v>104.35</v>
      </c>
      <c r="H13" s="6">
        <v>144</v>
      </c>
    </row>
    <row r="14" spans="7:10" x14ac:dyDescent="0.2">
      <c r="G14" s="6">
        <v>400</v>
      </c>
      <c r="H14" s="6">
        <v>381</v>
      </c>
    </row>
    <row r="15" spans="7:10" x14ac:dyDescent="0.2">
      <c r="G15" s="6">
        <v>300.05</v>
      </c>
      <c r="H15" s="30">
        <f>SUM(H6:H14)</f>
        <v>2665.45</v>
      </c>
    </row>
    <row r="16" spans="7:10" x14ac:dyDescent="0.2">
      <c r="G16" s="6">
        <v>300</v>
      </c>
      <c r="H16" s="6"/>
    </row>
    <row r="17" spans="7:8" x14ac:dyDescent="0.2">
      <c r="G17" s="6">
        <v>150.35</v>
      </c>
      <c r="H17" s="6"/>
    </row>
    <row r="18" spans="7:8" x14ac:dyDescent="0.2">
      <c r="G18" s="6">
        <v>200</v>
      </c>
      <c r="H18" s="6"/>
    </row>
    <row r="19" spans="7:8" x14ac:dyDescent="0.2">
      <c r="G19" s="6">
        <v>150</v>
      </c>
      <c r="H19" s="6"/>
    </row>
    <row r="20" spans="7:8" x14ac:dyDescent="0.2">
      <c r="G20" s="6">
        <v>251</v>
      </c>
      <c r="H20" s="6"/>
    </row>
    <row r="21" spans="7:8" x14ac:dyDescent="0.2">
      <c r="G21" s="6">
        <v>158</v>
      </c>
      <c r="H21" s="6"/>
    </row>
    <row r="22" spans="7:8" x14ac:dyDescent="0.2">
      <c r="G22" s="6">
        <v>174</v>
      </c>
      <c r="H22" s="6"/>
    </row>
    <row r="23" spans="7:8" x14ac:dyDescent="0.2">
      <c r="G23" s="6">
        <v>344</v>
      </c>
      <c r="H23" s="6"/>
    </row>
    <row r="24" spans="7:8" x14ac:dyDescent="0.2">
      <c r="G24" s="6">
        <v>100</v>
      </c>
      <c r="H24" s="6"/>
    </row>
    <row r="25" spans="7:8" x14ac:dyDescent="0.2">
      <c r="G25" s="6">
        <v>200</v>
      </c>
      <c r="H25" s="6"/>
    </row>
    <row r="26" spans="7:8" x14ac:dyDescent="0.2">
      <c r="G26" s="6">
        <v>250</v>
      </c>
      <c r="H26" s="6"/>
    </row>
    <row r="27" spans="7:8" x14ac:dyDescent="0.2">
      <c r="G27" s="6">
        <v>300</v>
      </c>
      <c r="H27" s="6"/>
    </row>
    <row r="28" spans="7:8" x14ac:dyDescent="0.2">
      <c r="G28" s="6">
        <v>200</v>
      </c>
      <c r="H28" s="6"/>
    </row>
    <row r="29" spans="7:8" x14ac:dyDescent="0.2">
      <c r="G29" s="6">
        <v>100</v>
      </c>
      <c r="H29" s="6"/>
    </row>
    <row r="30" spans="7:8" x14ac:dyDescent="0.2">
      <c r="G30" s="6">
        <v>200</v>
      </c>
      <c r="H30" s="6"/>
    </row>
    <row r="31" spans="7:8" x14ac:dyDescent="0.2">
      <c r="G31" s="6">
        <v>300</v>
      </c>
      <c r="H31" s="6"/>
    </row>
    <row r="32" spans="7:8" x14ac:dyDescent="0.2">
      <c r="G32" s="6">
        <v>100</v>
      </c>
      <c r="H32" s="6"/>
    </row>
    <row r="33" spans="7:8" x14ac:dyDescent="0.2">
      <c r="G33" s="6">
        <v>250</v>
      </c>
      <c r="H33" s="6"/>
    </row>
    <row r="34" spans="7:8" x14ac:dyDescent="0.2">
      <c r="G34" s="6">
        <v>150</v>
      </c>
      <c r="H34" s="6"/>
    </row>
    <row r="35" spans="7:8" x14ac:dyDescent="0.2">
      <c r="G35" s="6">
        <v>250</v>
      </c>
      <c r="H35" s="6"/>
    </row>
    <row r="36" spans="7:8" x14ac:dyDescent="0.2">
      <c r="G36" s="6">
        <v>180</v>
      </c>
      <c r="H36" s="6"/>
    </row>
    <row r="37" spans="7:8" x14ac:dyDescent="0.2">
      <c r="G37" s="6">
        <v>600.04999999999995</v>
      </c>
      <c r="H37" s="6"/>
    </row>
    <row r="38" spans="7:8" x14ac:dyDescent="0.2">
      <c r="G38" s="6">
        <v>300.13</v>
      </c>
      <c r="H38" s="6"/>
    </row>
    <row r="39" spans="7:8" x14ac:dyDescent="0.2">
      <c r="G39" s="6">
        <v>300</v>
      </c>
      <c r="H39" s="6"/>
    </row>
    <row r="40" spans="7:8" x14ac:dyDescent="0.2">
      <c r="G40" s="6">
        <v>200</v>
      </c>
      <c r="H40" s="6"/>
    </row>
    <row r="41" spans="7:8" x14ac:dyDescent="0.2">
      <c r="G41" s="6">
        <v>250</v>
      </c>
      <c r="H41" s="6"/>
    </row>
    <row r="42" spans="7:8" x14ac:dyDescent="0.2">
      <c r="G42" s="6">
        <v>150</v>
      </c>
      <c r="H42" s="6"/>
    </row>
    <row r="43" spans="7:8" x14ac:dyDescent="0.2">
      <c r="G43" s="6">
        <v>250</v>
      </c>
    </row>
    <row r="44" spans="7:8" x14ac:dyDescent="0.2">
      <c r="G44" s="6">
        <v>180</v>
      </c>
    </row>
    <row r="45" spans="7:8" x14ac:dyDescent="0.2">
      <c r="G45" s="6">
        <v>600.04999999999995</v>
      </c>
    </row>
    <row r="46" spans="7:8" x14ac:dyDescent="0.2">
      <c r="G46" s="6">
        <v>300.13</v>
      </c>
    </row>
    <row r="47" spans="7:8" x14ac:dyDescent="0.2">
      <c r="G47" s="6">
        <v>300</v>
      </c>
    </row>
    <row r="48" spans="7:8" x14ac:dyDescent="0.2">
      <c r="G48" s="6">
        <v>200</v>
      </c>
    </row>
    <row r="49" spans="7:7" x14ac:dyDescent="0.2">
      <c r="G49" s="6">
        <v>200.05</v>
      </c>
    </row>
    <row r="50" spans="7:7" x14ac:dyDescent="0.2">
      <c r="G50" s="6">
        <v>230</v>
      </c>
    </row>
    <row r="51" spans="7:7" x14ac:dyDescent="0.2">
      <c r="G51" s="6">
        <v>100.06</v>
      </c>
    </row>
    <row r="52" spans="7:7" x14ac:dyDescent="0.2">
      <c r="G52" s="30">
        <f>SUM(G6:G51)</f>
        <v>11350.349999999999</v>
      </c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  <row r="61" spans="7:7" x14ac:dyDescent="0.2">
      <c r="G61" s="6"/>
    </row>
    <row r="62" spans="7:7" x14ac:dyDescent="0.2">
      <c r="G62" s="6"/>
    </row>
    <row r="63" spans="7:7" x14ac:dyDescent="0.2">
      <c r="G63" s="6"/>
    </row>
    <row r="64" spans="7:7" x14ac:dyDescent="0.2">
      <c r="G64" s="6"/>
    </row>
    <row r="65" spans="7:7" x14ac:dyDescent="0.2">
      <c r="G65" s="6"/>
    </row>
    <row r="66" spans="7:7" x14ac:dyDescent="0.2">
      <c r="G66" s="6"/>
    </row>
    <row r="67" spans="7:7" x14ac:dyDescent="0.2">
      <c r="G67" s="6"/>
    </row>
    <row r="68" spans="7:7" x14ac:dyDescent="0.2">
      <c r="G68" s="6"/>
    </row>
    <row r="69" spans="7:7" x14ac:dyDescent="0.2">
      <c r="G69" s="6"/>
    </row>
    <row r="70" spans="7:7" x14ac:dyDescent="0.2">
      <c r="G70" s="6"/>
    </row>
    <row r="71" spans="7:7" x14ac:dyDescent="0.2">
      <c r="G71" s="6"/>
    </row>
    <row r="72" spans="7:7" x14ac:dyDescent="0.2">
      <c r="G72" s="6"/>
    </row>
    <row r="73" spans="7:7" x14ac:dyDescent="0.2">
      <c r="G73" s="6"/>
    </row>
    <row r="74" spans="7:7" x14ac:dyDescent="0.2">
      <c r="G74" s="6"/>
    </row>
    <row r="75" spans="7:7" x14ac:dyDescent="0.2">
      <c r="G75" s="6"/>
    </row>
    <row r="76" spans="7:7" x14ac:dyDescent="0.2">
      <c r="G76" s="6"/>
    </row>
    <row r="77" spans="7:7" x14ac:dyDescent="0.2">
      <c r="G77" s="6"/>
    </row>
    <row r="78" spans="7:7" x14ac:dyDescent="0.2">
      <c r="G78" s="6"/>
    </row>
    <row r="79" spans="7:7" x14ac:dyDescent="0.2">
      <c r="G79" s="6"/>
    </row>
    <row r="80" spans="7:7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  <row r="107" spans="7:7" x14ac:dyDescent="0.2">
      <c r="G107" s="6"/>
    </row>
    <row r="108" spans="7:7" x14ac:dyDescent="0.2">
      <c r="G108" s="6"/>
    </row>
    <row r="109" spans="7:7" x14ac:dyDescent="0.2">
      <c r="G109" s="6"/>
    </row>
    <row r="110" spans="7:7" x14ac:dyDescent="0.2">
      <c r="G110" s="6"/>
    </row>
    <row r="111" spans="7:7" x14ac:dyDescent="0.2">
      <c r="G111" s="6"/>
    </row>
    <row r="112" spans="7:7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  <row r="153" spans="7:7" x14ac:dyDescent="0.2">
      <c r="G153" s="6"/>
    </row>
    <row r="154" spans="7:7" x14ac:dyDescent="0.2">
      <c r="G154" s="6"/>
    </row>
    <row r="155" spans="7:7" x14ac:dyDescent="0.2">
      <c r="G155" s="6"/>
    </row>
    <row r="156" spans="7:7" x14ac:dyDescent="0.2">
      <c r="G156" s="6"/>
    </row>
    <row r="157" spans="7:7" x14ac:dyDescent="0.2">
      <c r="G157" s="6"/>
    </row>
    <row r="158" spans="7:7" x14ac:dyDescent="0.2">
      <c r="G158" s="6"/>
    </row>
    <row r="159" spans="7:7" x14ac:dyDescent="0.2">
      <c r="G159" s="6"/>
    </row>
    <row r="160" spans="7:7" x14ac:dyDescent="0.2">
      <c r="G160" s="6"/>
    </row>
    <row r="161" spans="7:7" x14ac:dyDescent="0.2">
      <c r="G161" s="6"/>
    </row>
    <row r="162" spans="7:7" x14ac:dyDescent="0.2">
      <c r="G162" s="6"/>
    </row>
    <row r="163" spans="7:7" x14ac:dyDescent="0.2">
      <c r="G163" s="6"/>
    </row>
    <row r="164" spans="7:7" x14ac:dyDescent="0.2">
      <c r="G164" s="6"/>
    </row>
    <row r="165" spans="7:7" x14ac:dyDescent="0.2">
      <c r="G165" s="6"/>
    </row>
    <row r="166" spans="7:7" x14ac:dyDescent="0.2">
      <c r="G166" s="6"/>
    </row>
    <row r="167" spans="7:7" x14ac:dyDescent="0.2">
      <c r="G167" s="6"/>
    </row>
    <row r="168" spans="7:7" x14ac:dyDescent="0.2">
      <c r="G168" s="6"/>
    </row>
    <row r="169" spans="7:7" x14ac:dyDescent="0.2">
      <c r="G169" s="6"/>
    </row>
    <row r="170" spans="7:7" x14ac:dyDescent="0.2">
      <c r="G170" s="6"/>
    </row>
    <row r="171" spans="7:7" x14ac:dyDescent="0.2">
      <c r="G171" s="6"/>
    </row>
    <row r="172" spans="7:7" x14ac:dyDescent="0.2">
      <c r="G172" s="6"/>
    </row>
    <row r="173" spans="7:7" x14ac:dyDescent="0.2">
      <c r="G173" s="6"/>
    </row>
    <row r="174" spans="7:7" x14ac:dyDescent="0.2">
      <c r="G174" s="6"/>
    </row>
    <row r="175" spans="7:7" x14ac:dyDescent="0.2">
      <c r="G175" s="6"/>
    </row>
    <row r="176" spans="7:7" x14ac:dyDescent="0.2">
      <c r="G176" s="6"/>
    </row>
    <row r="177" spans="7:7" x14ac:dyDescent="0.2">
      <c r="G177" s="6"/>
    </row>
    <row r="178" spans="7:7" x14ac:dyDescent="0.2">
      <c r="G178" s="6"/>
    </row>
    <row r="179" spans="7:7" x14ac:dyDescent="0.2">
      <c r="G179" s="6"/>
    </row>
    <row r="180" spans="7:7" x14ac:dyDescent="0.2">
      <c r="G180" s="6"/>
    </row>
    <row r="181" spans="7:7" x14ac:dyDescent="0.2">
      <c r="G181" s="6"/>
    </row>
    <row r="182" spans="7:7" x14ac:dyDescent="0.2">
      <c r="G182" s="6"/>
    </row>
    <row r="183" spans="7:7" x14ac:dyDescent="0.2">
      <c r="G183" s="6"/>
    </row>
    <row r="184" spans="7:7" x14ac:dyDescent="0.2">
      <c r="G184" s="6"/>
    </row>
    <row r="185" spans="7:7" x14ac:dyDescent="0.2">
      <c r="G185" s="6"/>
    </row>
    <row r="186" spans="7:7" x14ac:dyDescent="0.2">
      <c r="G186" s="6"/>
    </row>
    <row r="187" spans="7:7" x14ac:dyDescent="0.2">
      <c r="G187" s="6"/>
    </row>
    <row r="188" spans="7:7" x14ac:dyDescent="0.2">
      <c r="G188" s="6"/>
    </row>
    <row r="189" spans="7:7" x14ac:dyDescent="0.2">
      <c r="G189" s="6"/>
    </row>
    <row r="190" spans="7:7" x14ac:dyDescent="0.2">
      <c r="G190" s="6"/>
    </row>
    <row r="191" spans="7:7" x14ac:dyDescent="0.2">
      <c r="G191" s="6"/>
    </row>
    <row r="192" spans="7:7" x14ac:dyDescent="0.2">
      <c r="G192" s="6"/>
    </row>
    <row r="193" spans="7:7" x14ac:dyDescent="0.2">
      <c r="G193" s="6"/>
    </row>
    <row r="194" spans="7:7" x14ac:dyDescent="0.2">
      <c r="G194" s="6"/>
    </row>
    <row r="195" spans="7:7" x14ac:dyDescent="0.2">
      <c r="G195" s="6"/>
    </row>
    <row r="196" spans="7:7" x14ac:dyDescent="0.2">
      <c r="G196" s="6"/>
    </row>
    <row r="197" spans="7:7" x14ac:dyDescent="0.2">
      <c r="G197" s="6"/>
    </row>
    <row r="198" spans="7:7" x14ac:dyDescent="0.2">
      <c r="G198" s="6"/>
    </row>
    <row r="199" spans="7:7" x14ac:dyDescent="0.2">
      <c r="G199" s="6"/>
    </row>
    <row r="200" spans="7:7" x14ac:dyDescent="0.2">
      <c r="G200" s="6"/>
    </row>
    <row r="201" spans="7:7" x14ac:dyDescent="0.2">
      <c r="G201" s="6"/>
    </row>
    <row r="202" spans="7:7" x14ac:dyDescent="0.2">
      <c r="G202" s="6"/>
    </row>
    <row r="203" spans="7:7" x14ac:dyDescent="0.2">
      <c r="G203" s="6"/>
    </row>
    <row r="204" spans="7:7" x14ac:dyDescent="0.2">
      <c r="G204" s="6"/>
    </row>
    <row r="205" spans="7:7" x14ac:dyDescent="0.2">
      <c r="G205" s="6"/>
    </row>
    <row r="206" spans="7:7" x14ac:dyDescent="0.2">
      <c r="G206" s="6"/>
    </row>
    <row r="207" spans="7:7" x14ac:dyDescent="0.2">
      <c r="G207" s="6"/>
    </row>
    <row r="208" spans="7:7" x14ac:dyDescent="0.2">
      <c r="G208" s="6"/>
    </row>
    <row r="209" spans="7:7" x14ac:dyDescent="0.2">
      <c r="G209" s="6"/>
    </row>
    <row r="210" spans="7:7" x14ac:dyDescent="0.2">
      <c r="G210" s="6"/>
    </row>
    <row r="211" spans="7:7" x14ac:dyDescent="0.2">
      <c r="G211" s="6"/>
    </row>
    <row r="212" spans="7:7" x14ac:dyDescent="0.2">
      <c r="G212" s="6"/>
    </row>
    <row r="213" spans="7:7" x14ac:dyDescent="0.2">
      <c r="G213" s="6"/>
    </row>
    <row r="214" spans="7:7" x14ac:dyDescent="0.2">
      <c r="G214" s="6"/>
    </row>
    <row r="215" spans="7:7" x14ac:dyDescent="0.2">
      <c r="G215" s="6"/>
    </row>
    <row r="216" spans="7:7" x14ac:dyDescent="0.2">
      <c r="G216" s="6"/>
    </row>
    <row r="217" spans="7:7" x14ac:dyDescent="0.2">
      <c r="G217" s="6"/>
    </row>
    <row r="218" spans="7:7" x14ac:dyDescent="0.2">
      <c r="G218" s="6"/>
    </row>
    <row r="219" spans="7:7" x14ac:dyDescent="0.2">
      <c r="G219" s="6"/>
    </row>
    <row r="220" spans="7:7" x14ac:dyDescent="0.2">
      <c r="G220" s="6"/>
    </row>
    <row r="221" spans="7:7" x14ac:dyDescent="0.2">
      <c r="G221" s="6"/>
    </row>
    <row r="222" spans="7:7" x14ac:dyDescent="0.2">
      <c r="G222" s="6"/>
    </row>
    <row r="223" spans="7:7" x14ac:dyDescent="0.2">
      <c r="G223" s="6"/>
    </row>
    <row r="224" spans="7:7" x14ac:dyDescent="0.2">
      <c r="G224" s="6"/>
    </row>
    <row r="225" spans="7:7" x14ac:dyDescent="0.2">
      <c r="G225" s="6"/>
    </row>
    <row r="226" spans="7:7" x14ac:dyDescent="0.2">
      <c r="G226" s="6"/>
    </row>
    <row r="227" spans="7:7" x14ac:dyDescent="0.2">
      <c r="G227" s="6"/>
    </row>
    <row r="228" spans="7:7" x14ac:dyDescent="0.2">
      <c r="G228" s="6"/>
    </row>
    <row r="229" spans="7:7" x14ac:dyDescent="0.2">
      <c r="G229" s="6"/>
    </row>
    <row r="230" spans="7:7" x14ac:dyDescent="0.2">
      <c r="G230" s="6"/>
    </row>
    <row r="231" spans="7:7" x14ac:dyDescent="0.2">
      <c r="G231" s="6"/>
    </row>
    <row r="232" spans="7:7" x14ac:dyDescent="0.2">
      <c r="G232" s="6"/>
    </row>
    <row r="233" spans="7:7" x14ac:dyDescent="0.2">
      <c r="G233" s="6"/>
    </row>
    <row r="234" spans="7:7" x14ac:dyDescent="0.2">
      <c r="G234" s="6"/>
    </row>
    <row r="235" spans="7:7" x14ac:dyDescent="0.2">
      <c r="G235" s="6"/>
    </row>
    <row r="236" spans="7:7" x14ac:dyDescent="0.2">
      <c r="G236" s="6"/>
    </row>
    <row r="237" spans="7:7" x14ac:dyDescent="0.2">
      <c r="G237" s="6"/>
    </row>
    <row r="238" spans="7:7" x14ac:dyDescent="0.2">
      <c r="G238" s="6"/>
    </row>
    <row r="239" spans="7:7" x14ac:dyDescent="0.2">
      <c r="G239" s="6"/>
    </row>
    <row r="240" spans="7:7" x14ac:dyDescent="0.2">
      <c r="G240" s="6"/>
    </row>
    <row r="241" spans="7:7" x14ac:dyDescent="0.2">
      <c r="G241" s="6"/>
    </row>
    <row r="242" spans="7:7" x14ac:dyDescent="0.2">
      <c r="G242" s="6"/>
    </row>
    <row r="243" spans="7:7" x14ac:dyDescent="0.2">
      <c r="G243" s="6"/>
    </row>
    <row r="244" spans="7:7" x14ac:dyDescent="0.2">
      <c r="G244" s="6"/>
    </row>
    <row r="245" spans="7:7" x14ac:dyDescent="0.2">
      <c r="G245" s="6"/>
    </row>
    <row r="246" spans="7:7" x14ac:dyDescent="0.2">
      <c r="G246" s="6"/>
    </row>
    <row r="247" spans="7:7" x14ac:dyDescent="0.2">
      <c r="G247" s="6"/>
    </row>
    <row r="248" spans="7:7" x14ac:dyDescent="0.2">
      <c r="G248" s="6"/>
    </row>
    <row r="249" spans="7:7" x14ac:dyDescent="0.2">
      <c r="G249" s="6"/>
    </row>
    <row r="250" spans="7:7" x14ac:dyDescent="0.2">
      <c r="G250" s="6"/>
    </row>
    <row r="251" spans="7:7" x14ac:dyDescent="0.2">
      <c r="G251" s="6"/>
    </row>
    <row r="252" spans="7:7" x14ac:dyDescent="0.2">
      <c r="G252" s="6"/>
    </row>
    <row r="253" spans="7:7" x14ac:dyDescent="0.2">
      <c r="G253" s="6"/>
    </row>
    <row r="254" spans="7:7" x14ac:dyDescent="0.2">
      <c r="G254" s="6"/>
    </row>
    <row r="255" spans="7:7" x14ac:dyDescent="0.2">
      <c r="G255" s="6"/>
    </row>
    <row r="256" spans="7:7" x14ac:dyDescent="0.2">
      <c r="G256" s="6"/>
    </row>
    <row r="257" spans="7:7" x14ac:dyDescent="0.2">
      <c r="G257" s="6"/>
    </row>
    <row r="258" spans="7:7" x14ac:dyDescent="0.2">
      <c r="G258" s="6"/>
    </row>
    <row r="259" spans="7:7" x14ac:dyDescent="0.2">
      <c r="G259" s="6"/>
    </row>
    <row r="260" spans="7:7" x14ac:dyDescent="0.2">
      <c r="G260" s="6"/>
    </row>
    <row r="261" spans="7:7" x14ac:dyDescent="0.2">
      <c r="G261" s="6"/>
    </row>
    <row r="262" spans="7:7" x14ac:dyDescent="0.2">
      <c r="G262" s="6"/>
    </row>
    <row r="263" spans="7:7" x14ac:dyDescent="0.2">
      <c r="G263" s="6"/>
    </row>
    <row r="264" spans="7:7" x14ac:dyDescent="0.2">
      <c r="G264" s="6"/>
    </row>
    <row r="265" spans="7:7" x14ac:dyDescent="0.2">
      <c r="G265" s="6"/>
    </row>
    <row r="266" spans="7:7" x14ac:dyDescent="0.2">
      <c r="G266" s="6"/>
    </row>
    <row r="267" spans="7:7" x14ac:dyDescent="0.2">
      <c r="G267" s="6"/>
    </row>
    <row r="268" spans="7:7" x14ac:dyDescent="0.2">
      <c r="G268" s="6"/>
    </row>
    <row r="269" spans="7:7" x14ac:dyDescent="0.2">
      <c r="G269" s="6"/>
    </row>
    <row r="270" spans="7:7" x14ac:dyDescent="0.2">
      <c r="G270" s="6"/>
    </row>
    <row r="271" spans="7:7" x14ac:dyDescent="0.2">
      <c r="G271" s="6"/>
    </row>
    <row r="272" spans="7:7" x14ac:dyDescent="0.2">
      <c r="G272" s="6"/>
    </row>
    <row r="273" spans="7:7" x14ac:dyDescent="0.2">
      <c r="G273" s="6"/>
    </row>
    <row r="274" spans="7:7" x14ac:dyDescent="0.2">
      <c r="G274" s="6"/>
    </row>
    <row r="275" spans="7:7" x14ac:dyDescent="0.2">
      <c r="G275" s="6"/>
    </row>
    <row r="276" spans="7:7" x14ac:dyDescent="0.2">
      <c r="G276" s="6"/>
    </row>
    <row r="277" spans="7:7" x14ac:dyDescent="0.2">
      <c r="G277" s="6"/>
    </row>
    <row r="278" spans="7:7" x14ac:dyDescent="0.2">
      <c r="G278" s="6"/>
    </row>
    <row r="279" spans="7:7" x14ac:dyDescent="0.2">
      <c r="G279" s="6"/>
    </row>
    <row r="280" spans="7:7" x14ac:dyDescent="0.2">
      <c r="G280" s="6"/>
    </row>
    <row r="281" spans="7:7" x14ac:dyDescent="0.2">
      <c r="G281" s="6"/>
    </row>
    <row r="282" spans="7:7" x14ac:dyDescent="0.2">
      <c r="G282" s="6"/>
    </row>
    <row r="283" spans="7:7" x14ac:dyDescent="0.2">
      <c r="G283" s="6"/>
    </row>
    <row r="284" spans="7:7" x14ac:dyDescent="0.2">
      <c r="G284" s="6"/>
    </row>
    <row r="285" spans="7:7" x14ac:dyDescent="0.2">
      <c r="G285" s="6"/>
    </row>
    <row r="286" spans="7:7" x14ac:dyDescent="0.2">
      <c r="G286" s="6"/>
    </row>
    <row r="287" spans="7:7" x14ac:dyDescent="0.2">
      <c r="G287" s="6"/>
    </row>
    <row r="288" spans="7:7" x14ac:dyDescent="0.2">
      <c r="G288" s="6"/>
    </row>
    <row r="289" spans="7:7" x14ac:dyDescent="0.2">
      <c r="G289" s="6"/>
    </row>
    <row r="290" spans="7:7" x14ac:dyDescent="0.2">
      <c r="G290" s="6"/>
    </row>
    <row r="291" spans="7:7" x14ac:dyDescent="0.2">
      <c r="G291" s="6"/>
    </row>
    <row r="292" spans="7:7" x14ac:dyDescent="0.2">
      <c r="G292" s="6"/>
    </row>
    <row r="293" spans="7:7" x14ac:dyDescent="0.2">
      <c r="G293" s="6"/>
    </row>
    <row r="294" spans="7:7" x14ac:dyDescent="0.2">
      <c r="G294" s="6"/>
    </row>
    <row r="295" spans="7:7" x14ac:dyDescent="0.2">
      <c r="G295" s="6"/>
    </row>
    <row r="296" spans="7:7" x14ac:dyDescent="0.2">
      <c r="G296" s="6"/>
    </row>
    <row r="297" spans="7:7" x14ac:dyDescent="0.2">
      <c r="G297" s="6"/>
    </row>
    <row r="298" spans="7:7" x14ac:dyDescent="0.2">
      <c r="G298" s="6"/>
    </row>
    <row r="299" spans="7:7" x14ac:dyDescent="0.2">
      <c r="G299" s="6"/>
    </row>
    <row r="300" spans="7:7" x14ac:dyDescent="0.2">
      <c r="G300" s="6"/>
    </row>
    <row r="301" spans="7:7" x14ac:dyDescent="0.2">
      <c r="G301" s="6"/>
    </row>
    <row r="302" spans="7:7" x14ac:dyDescent="0.2">
      <c r="G302" s="6"/>
    </row>
    <row r="303" spans="7:7" x14ac:dyDescent="0.2">
      <c r="G303" s="6"/>
    </row>
    <row r="304" spans="7:7" x14ac:dyDescent="0.2">
      <c r="G304" s="6"/>
    </row>
    <row r="305" spans="7:7" x14ac:dyDescent="0.2">
      <c r="G305" s="6"/>
    </row>
    <row r="306" spans="7:7" x14ac:dyDescent="0.2">
      <c r="G306" s="6"/>
    </row>
    <row r="307" spans="7:7" x14ac:dyDescent="0.2">
      <c r="G307" s="6"/>
    </row>
    <row r="308" spans="7:7" x14ac:dyDescent="0.2">
      <c r="G308" s="6"/>
    </row>
    <row r="309" spans="7:7" x14ac:dyDescent="0.2">
      <c r="G309" s="6"/>
    </row>
    <row r="310" spans="7:7" x14ac:dyDescent="0.2">
      <c r="G310" s="6"/>
    </row>
    <row r="311" spans="7:7" x14ac:dyDescent="0.2">
      <c r="G311" s="6"/>
    </row>
    <row r="312" spans="7:7" x14ac:dyDescent="0.2">
      <c r="G312" s="6"/>
    </row>
    <row r="313" spans="7:7" x14ac:dyDescent="0.2">
      <c r="G313" s="6"/>
    </row>
    <row r="314" spans="7:7" x14ac:dyDescent="0.2">
      <c r="G314" s="6"/>
    </row>
    <row r="315" spans="7:7" x14ac:dyDescent="0.2">
      <c r="G315" s="6"/>
    </row>
    <row r="316" spans="7:7" x14ac:dyDescent="0.2">
      <c r="G316" s="6"/>
    </row>
    <row r="317" spans="7:7" x14ac:dyDescent="0.2">
      <c r="G317" s="6"/>
    </row>
    <row r="318" spans="7:7" x14ac:dyDescent="0.2">
      <c r="G318" s="6"/>
    </row>
    <row r="319" spans="7:7" x14ac:dyDescent="0.2">
      <c r="G319" s="6"/>
    </row>
    <row r="320" spans="7:7" x14ac:dyDescent="0.2">
      <c r="G320" s="6"/>
    </row>
    <row r="321" spans="7:7" x14ac:dyDescent="0.2">
      <c r="G321" s="6"/>
    </row>
    <row r="322" spans="7:7" x14ac:dyDescent="0.2">
      <c r="G322" s="6"/>
    </row>
    <row r="323" spans="7:7" x14ac:dyDescent="0.2">
      <c r="G323" s="6"/>
    </row>
    <row r="324" spans="7:7" x14ac:dyDescent="0.2">
      <c r="G324" s="6"/>
    </row>
    <row r="325" spans="7:7" x14ac:dyDescent="0.2">
      <c r="G325" s="6"/>
    </row>
    <row r="326" spans="7:7" x14ac:dyDescent="0.2">
      <c r="G326" s="6"/>
    </row>
    <row r="327" spans="7:7" x14ac:dyDescent="0.2">
      <c r="G327" s="6"/>
    </row>
    <row r="328" spans="7:7" x14ac:dyDescent="0.2">
      <c r="G328" s="6"/>
    </row>
    <row r="329" spans="7:7" x14ac:dyDescent="0.2">
      <c r="G329" s="6"/>
    </row>
    <row r="330" spans="7:7" x14ac:dyDescent="0.2">
      <c r="G330" s="6"/>
    </row>
    <row r="331" spans="7:7" x14ac:dyDescent="0.2">
      <c r="G331" s="6"/>
    </row>
    <row r="332" spans="7:7" x14ac:dyDescent="0.2">
      <c r="G332" s="6"/>
    </row>
    <row r="333" spans="7:7" x14ac:dyDescent="0.2">
      <c r="G333" s="6"/>
    </row>
    <row r="334" spans="7:7" x14ac:dyDescent="0.2">
      <c r="G334" s="6"/>
    </row>
    <row r="335" spans="7:7" x14ac:dyDescent="0.2">
      <c r="G335" s="6"/>
    </row>
    <row r="336" spans="7:7" x14ac:dyDescent="0.2">
      <c r="G336" s="6"/>
    </row>
    <row r="337" spans="7:7" x14ac:dyDescent="0.2">
      <c r="G337" s="6"/>
    </row>
    <row r="338" spans="7:7" x14ac:dyDescent="0.2">
      <c r="G338" s="6"/>
    </row>
    <row r="339" spans="7:7" x14ac:dyDescent="0.2">
      <c r="G339" s="6"/>
    </row>
    <row r="340" spans="7:7" x14ac:dyDescent="0.2">
      <c r="G340" s="6"/>
    </row>
    <row r="341" spans="7:7" x14ac:dyDescent="0.2">
      <c r="G341" s="6"/>
    </row>
    <row r="342" spans="7:7" x14ac:dyDescent="0.2">
      <c r="G342" s="6"/>
    </row>
    <row r="343" spans="7:7" x14ac:dyDescent="0.2">
      <c r="G343" s="6"/>
    </row>
    <row r="344" spans="7:7" x14ac:dyDescent="0.2">
      <c r="G344" s="6"/>
    </row>
    <row r="345" spans="7:7" x14ac:dyDescent="0.2">
      <c r="G345" s="6"/>
    </row>
    <row r="346" spans="7:7" x14ac:dyDescent="0.2">
      <c r="G346" s="6"/>
    </row>
    <row r="347" spans="7:7" x14ac:dyDescent="0.2">
      <c r="G347" s="6"/>
    </row>
    <row r="348" spans="7:7" x14ac:dyDescent="0.2">
      <c r="G348" s="6"/>
    </row>
    <row r="349" spans="7:7" x14ac:dyDescent="0.2">
      <c r="G349" s="6"/>
    </row>
    <row r="350" spans="7:7" x14ac:dyDescent="0.2">
      <c r="G350" s="6"/>
    </row>
    <row r="351" spans="7:7" x14ac:dyDescent="0.2">
      <c r="G351" s="6"/>
    </row>
    <row r="352" spans="7:7" x14ac:dyDescent="0.2">
      <c r="G352" s="6"/>
    </row>
    <row r="353" spans="7:7" x14ac:dyDescent="0.2">
      <c r="G353" s="6"/>
    </row>
    <row r="354" spans="7:7" x14ac:dyDescent="0.2">
      <c r="G354" s="6"/>
    </row>
    <row r="355" spans="7:7" x14ac:dyDescent="0.2">
      <c r="G355" s="6"/>
    </row>
    <row r="356" spans="7:7" x14ac:dyDescent="0.2">
      <c r="G356" s="6"/>
    </row>
    <row r="357" spans="7:7" x14ac:dyDescent="0.2">
      <c r="G357" s="6"/>
    </row>
    <row r="358" spans="7:7" x14ac:dyDescent="0.2">
      <c r="G358" s="6"/>
    </row>
    <row r="359" spans="7:7" x14ac:dyDescent="0.2">
      <c r="G359" s="6"/>
    </row>
    <row r="360" spans="7:7" x14ac:dyDescent="0.2">
      <c r="G360" s="6"/>
    </row>
    <row r="361" spans="7:7" x14ac:dyDescent="0.2">
      <c r="G361" s="6"/>
    </row>
    <row r="362" spans="7:7" x14ac:dyDescent="0.2">
      <c r="G362" s="6"/>
    </row>
    <row r="363" spans="7:7" x14ac:dyDescent="0.2">
      <c r="G363" s="6"/>
    </row>
    <row r="364" spans="7:7" x14ac:dyDescent="0.2">
      <c r="G364" s="6"/>
    </row>
    <row r="365" spans="7:7" x14ac:dyDescent="0.2">
      <c r="G365" s="6"/>
    </row>
    <row r="366" spans="7:7" x14ac:dyDescent="0.2">
      <c r="G366" s="6"/>
    </row>
    <row r="367" spans="7:7" x14ac:dyDescent="0.2">
      <c r="G367" s="6"/>
    </row>
    <row r="368" spans="7:7" x14ac:dyDescent="0.2">
      <c r="G368" s="6"/>
    </row>
    <row r="369" spans="7:7" x14ac:dyDescent="0.2">
      <c r="G369" s="6"/>
    </row>
    <row r="370" spans="7:7" x14ac:dyDescent="0.2">
      <c r="G370" s="6"/>
    </row>
    <row r="371" spans="7:7" x14ac:dyDescent="0.2">
      <c r="G371" s="6"/>
    </row>
    <row r="372" spans="7:7" x14ac:dyDescent="0.2">
      <c r="G372" s="6"/>
    </row>
    <row r="373" spans="7:7" x14ac:dyDescent="0.2">
      <c r="G373" s="6"/>
    </row>
    <row r="374" spans="7:7" x14ac:dyDescent="0.2">
      <c r="G374" s="6"/>
    </row>
    <row r="375" spans="7:7" x14ac:dyDescent="0.2">
      <c r="G375" s="6"/>
    </row>
    <row r="376" spans="7:7" x14ac:dyDescent="0.2">
      <c r="G376" s="6"/>
    </row>
    <row r="377" spans="7:7" x14ac:dyDescent="0.2">
      <c r="G377" s="6"/>
    </row>
    <row r="378" spans="7:7" x14ac:dyDescent="0.2">
      <c r="G378" s="6"/>
    </row>
    <row r="379" spans="7:7" x14ac:dyDescent="0.2">
      <c r="G379" s="6"/>
    </row>
    <row r="380" spans="7:7" x14ac:dyDescent="0.2">
      <c r="G380" s="6"/>
    </row>
    <row r="381" spans="7:7" x14ac:dyDescent="0.2">
      <c r="G381" s="6"/>
    </row>
    <row r="382" spans="7:7" x14ac:dyDescent="0.2">
      <c r="G382" s="6"/>
    </row>
    <row r="383" spans="7:7" x14ac:dyDescent="0.2">
      <c r="G383" s="6"/>
    </row>
    <row r="384" spans="7:7" x14ac:dyDescent="0.2">
      <c r="G384" s="6"/>
    </row>
    <row r="385" spans="7:7" x14ac:dyDescent="0.2">
      <c r="G385" s="6"/>
    </row>
    <row r="386" spans="7:7" x14ac:dyDescent="0.2">
      <c r="G386" s="6"/>
    </row>
    <row r="387" spans="7:7" x14ac:dyDescent="0.2">
      <c r="G387" s="6"/>
    </row>
    <row r="388" spans="7:7" x14ac:dyDescent="0.2">
      <c r="G388" s="6"/>
    </row>
    <row r="389" spans="7:7" x14ac:dyDescent="0.2">
      <c r="G389" s="6"/>
    </row>
    <row r="390" spans="7:7" x14ac:dyDescent="0.2">
      <c r="G390" s="6"/>
    </row>
    <row r="391" spans="7:7" x14ac:dyDescent="0.2">
      <c r="G391" s="6"/>
    </row>
    <row r="392" spans="7:7" x14ac:dyDescent="0.2">
      <c r="G392" s="6"/>
    </row>
    <row r="393" spans="7:7" x14ac:dyDescent="0.2">
      <c r="G393" s="6"/>
    </row>
    <row r="394" spans="7:7" x14ac:dyDescent="0.2">
      <c r="G394" s="6"/>
    </row>
    <row r="395" spans="7:7" x14ac:dyDescent="0.2">
      <c r="G395" s="6"/>
    </row>
    <row r="396" spans="7:7" x14ac:dyDescent="0.2">
      <c r="G396" s="6"/>
    </row>
    <row r="397" spans="7:7" x14ac:dyDescent="0.2">
      <c r="G397" s="6"/>
    </row>
    <row r="398" spans="7:7" x14ac:dyDescent="0.2">
      <c r="G398" s="6"/>
    </row>
    <row r="399" spans="7:7" x14ac:dyDescent="0.2">
      <c r="G399" s="6"/>
    </row>
    <row r="400" spans="7:7" x14ac:dyDescent="0.2">
      <c r="G400" s="6"/>
    </row>
    <row r="401" spans="7:7" x14ac:dyDescent="0.2">
      <c r="G401" s="6"/>
    </row>
    <row r="402" spans="7:7" x14ac:dyDescent="0.2">
      <c r="G402" s="6"/>
    </row>
    <row r="403" spans="7:7" x14ac:dyDescent="0.2">
      <c r="G403" s="6"/>
    </row>
    <row r="404" spans="7:7" x14ac:dyDescent="0.2">
      <c r="G404" s="6"/>
    </row>
    <row r="405" spans="7:7" x14ac:dyDescent="0.2">
      <c r="G405" s="6"/>
    </row>
    <row r="406" spans="7:7" x14ac:dyDescent="0.2">
      <c r="G406" s="6"/>
    </row>
    <row r="407" spans="7:7" x14ac:dyDescent="0.2">
      <c r="G407" s="6"/>
    </row>
    <row r="408" spans="7:7" x14ac:dyDescent="0.2">
      <c r="G408" s="6"/>
    </row>
    <row r="409" spans="7:7" x14ac:dyDescent="0.2">
      <c r="G409" s="6"/>
    </row>
    <row r="410" spans="7:7" x14ac:dyDescent="0.2">
      <c r="G410" s="6"/>
    </row>
    <row r="411" spans="7:7" x14ac:dyDescent="0.2">
      <c r="G411" s="6"/>
    </row>
    <row r="412" spans="7:7" x14ac:dyDescent="0.2">
      <c r="G412" s="6"/>
    </row>
    <row r="413" spans="7:7" x14ac:dyDescent="0.2">
      <c r="G413" s="6"/>
    </row>
    <row r="414" spans="7:7" x14ac:dyDescent="0.2">
      <c r="G414" s="6"/>
    </row>
    <row r="415" spans="7:7" x14ac:dyDescent="0.2">
      <c r="G415" s="6"/>
    </row>
    <row r="416" spans="7:7" x14ac:dyDescent="0.2">
      <c r="G416" s="6"/>
    </row>
    <row r="417" spans="7:7" x14ac:dyDescent="0.2">
      <c r="G417" s="6"/>
    </row>
    <row r="418" spans="7:7" x14ac:dyDescent="0.2">
      <c r="G418" s="6"/>
    </row>
    <row r="419" spans="7:7" x14ac:dyDescent="0.2">
      <c r="G419" s="6"/>
    </row>
    <row r="420" spans="7:7" x14ac:dyDescent="0.2">
      <c r="G420" s="6"/>
    </row>
    <row r="421" spans="7:7" x14ac:dyDescent="0.2">
      <c r="G421" s="6"/>
    </row>
    <row r="422" spans="7:7" x14ac:dyDescent="0.2">
      <c r="G422" s="6"/>
    </row>
    <row r="423" spans="7:7" x14ac:dyDescent="0.2">
      <c r="G423" s="6"/>
    </row>
    <row r="424" spans="7:7" x14ac:dyDescent="0.2">
      <c r="G424" s="6"/>
    </row>
    <row r="425" spans="7:7" x14ac:dyDescent="0.2">
      <c r="G425" s="6"/>
    </row>
    <row r="426" spans="7:7" x14ac:dyDescent="0.2">
      <c r="G426" s="6"/>
    </row>
    <row r="427" spans="7:7" x14ac:dyDescent="0.2">
      <c r="G427" s="6"/>
    </row>
    <row r="428" spans="7:7" x14ac:dyDescent="0.2">
      <c r="G428" s="6"/>
    </row>
    <row r="429" spans="7:7" x14ac:dyDescent="0.2">
      <c r="G429" s="6"/>
    </row>
    <row r="430" spans="7:7" x14ac:dyDescent="0.2">
      <c r="G430" s="6"/>
    </row>
    <row r="431" spans="7:7" x14ac:dyDescent="0.2">
      <c r="G431" s="6"/>
    </row>
    <row r="432" spans="7:7" x14ac:dyDescent="0.2">
      <c r="G432" s="6"/>
    </row>
    <row r="433" spans="7:7" x14ac:dyDescent="0.2">
      <c r="G433" s="6"/>
    </row>
    <row r="434" spans="7:7" x14ac:dyDescent="0.2">
      <c r="G434" s="6"/>
    </row>
    <row r="435" spans="7:7" x14ac:dyDescent="0.2">
      <c r="G435" s="6"/>
    </row>
    <row r="436" spans="7:7" x14ac:dyDescent="0.2">
      <c r="G436" s="6"/>
    </row>
    <row r="437" spans="7:7" x14ac:dyDescent="0.2">
      <c r="G437" s="6"/>
    </row>
    <row r="438" spans="7:7" x14ac:dyDescent="0.2">
      <c r="G438" s="6"/>
    </row>
    <row r="439" spans="7:7" x14ac:dyDescent="0.2">
      <c r="G439" s="6"/>
    </row>
    <row r="440" spans="7:7" x14ac:dyDescent="0.2">
      <c r="G440" s="6"/>
    </row>
    <row r="441" spans="7:7" x14ac:dyDescent="0.2">
      <c r="G441" s="6"/>
    </row>
    <row r="442" spans="7:7" x14ac:dyDescent="0.2">
      <c r="G442" s="6"/>
    </row>
    <row r="443" spans="7:7" x14ac:dyDescent="0.2">
      <c r="G443" s="6"/>
    </row>
    <row r="444" spans="7:7" x14ac:dyDescent="0.2">
      <c r="G444" s="6"/>
    </row>
    <row r="445" spans="7:7" x14ac:dyDescent="0.2">
      <c r="G445" s="6"/>
    </row>
    <row r="446" spans="7:7" x14ac:dyDescent="0.2">
      <c r="G446" s="6"/>
    </row>
    <row r="447" spans="7:7" x14ac:dyDescent="0.2">
      <c r="G447" s="6"/>
    </row>
    <row r="448" spans="7:7" x14ac:dyDescent="0.2">
      <c r="G448" s="6"/>
    </row>
    <row r="449" spans="7:7" x14ac:dyDescent="0.2">
      <c r="G449" s="6"/>
    </row>
    <row r="450" spans="7:7" x14ac:dyDescent="0.2">
      <c r="G450" s="6"/>
    </row>
    <row r="451" spans="7:7" x14ac:dyDescent="0.2">
      <c r="G451" s="6"/>
    </row>
    <row r="452" spans="7:7" x14ac:dyDescent="0.2">
      <c r="G452" s="6"/>
    </row>
    <row r="453" spans="7:7" x14ac:dyDescent="0.2">
      <c r="G453" s="6"/>
    </row>
    <row r="454" spans="7:7" x14ac:dyDescent="0.2">
      <c r="G454" s="6"/>
    </row>
    <row r="455" spans="7:7" x14ac:dyDescent="0.2">
      <c r="G455" s="6"/>
    </row>
    <row r="456" spans="7:7" x14ac:dyDescent="0.2">
      <c r="G456" s="6"/>
    </row>
    <row r="457" spans="7:7" x14ac:dyDescent="0.2">
      <c r="G457" s="6"/>
    </row>
    <row r="458" spans="7:7" x14ac:dyDescent="0.2">
      <c r="G458" s="6"/>
    </row>
    <row r="459" spans="7:7" x14ac:dyDescent="0.2">
      <c r="G459" s="6"/>
    </row>
    <row r="460" spans="7:7" x14ac:dyDescent="0.2">
      <c r="G460" s="6"/>
    </row>
    <row r="461" spans="7:7" x14ac:dyDescent="0.2">
      <c r="G461" s="6"/>
    </row>
    <row r="462" spans="7:7" x14ac:dyDescent="0.2">
      <c r="G462" s="6"/>
    </row>
    <row r="463" spans="7:7" x14ac:dyDescent="0.2">
      <c r="G463" s="6"/>
    </row>
    <row r="464" spans="7:7" x14ac:dyDescent="0.2">
      <c r="G464" s="6"/>
    </row>
    <row r="465" spans="7:7" x14ac:dyDescent="0.2">
      <c r="G465" s="6"/>
    </row>
    <row r="466" spans="7:7" x14ac:dyDescent="0.2">
      <c r="G466" s="6"/>
    </row>
    <row r="467" spans="7:7" x14ac:dyDescent="0.2">
      <c r="G467" s="6"/>
    </row>
    <row r="468" spans="7:7" x14ac:dyDescent="0.2">
      <c r="G468" s="6"/>
    </row>
    <row r="469" spans="7:7" x14ac:dyDescent="0.2">
      <c r="G469" s="6"/>
    </row>
    <row r="470" spans="7:7" x14ac:dyDescent="0.2">
      <c r="G470" s="6"/>
    </row>
    <row r="471" spans="7:7" x14ac:dyDescent="0.2">
      <c r="G471" s="6"/>
    </row>
    <row r="472" spans="7:7" x14ac:dyDescent="0.2">
      <c r="G472" s="6"/>
    </row>
    <row r="473" spans="7:7" x14ac:dyDescent="0.2">
      <c r="G473" s="6"/>
    </row>
    <row r="474" spans="7:7" x14ac:dyDescent="0.2">
      <c r="G474" s="6"/>
    </row>
    <row r="475" spans="7:7" x14ac:dyDescent="0.2">
      <c r="G475" s="6"/>
    </row>
    <row r="476" spans="7:7" x14ac:dyDescent="0.2">
      <c r="G476" s="6"/>
    </row>
    <row r="477" spans="7:7" x14ac:dyDescent="0.2">
      <c r="G477" s="6"/>
    </row>
    <row r="478" spans="7:7" x14ac:dyDescent="0.2">
      <c r="G478" s="6"/>
    </row>
    <row r="479" spans="7:7" x14ac:dyDescent="0.2">
      <c r="G479" s="6"/>
    </row>
    <row r="480" spans="7:7" x14ac:dyDescent="0.2">
      <c r="G480" s="6"/>
    </row>
    <row r="481" spans="7:7" x14ac:dyDescent="0.2">
      <c r="G481" s="6"/>
    </row>
    <row r="482" spans="7:7" x14ac:dyDescent="0.2">
      <c r="G482" s="6"/>
    </row>
    <row r="483" spans="7:7" x14ac:dyDescent="0.2">
      <c r="G483" s="6"/>
    </row>
    <row r="484" spans="7:7" x14ac:dyDescent="0.2">
      <c r="G484" s="6"/>
    </row>
    <row r="485" spans="7:7" x14ac:dyDescent="0.2">
      <c r="G485" s="6"/>
    </row>
    <row r="486" spans="7:7" x14ac:dyDescent="0.2">
      <c r="G486" s="6"/>
    </row>
    <row r="487" spans="7:7" x14ac:dyDescent="0.2">
      <c r="G487" s="6"/>
    </row>
    <row r="488" spans="7:7" x14ac:dyDescent="0.2">
      <c r="G488" s="6"/>
    </row>
    <row r="489" spans="7:7" x14ac:dyDescent="0.2">
      <c r="G489" s="6"/>
    </row>
    <row r="490" spans="7:7" x14ac:dyDescent="0.2">
      <c r="G490" s="6"/>
    </row>
    <row r="491" spans="7:7" x14ac:dyDescent="0.2">
      <c r="G491" s="6"/>
    </row>
    <row r="492" spans="7:7" x14ac:dyDescent="0.2">
      <c r="G492" s="6"/>
    </row>
    <row r="493" spans="7:7" x14ac:dyDescent="0.2">
      <c r="G493" s="6"/>
    </row>
    <row r="494" spans="7:7" x14ac:dyDescent="0.2">
      <c r="G494" s="6"/>
    </row>
    <row r="495" spans="7:7" x14ac:dyDescent="0.2">
      <c r="G495" s="6"/>
    </row>
    <row r="496" spans="7:7" x14ac:dyDescent="0.2">
      <c r="G496" s="6"/>
    </row>
    <row r="497" spans="7:7" x14ac:dyDescent="0.2">
      <c r="G497" s="6"/>
    </row>
    <row r="498" spans="7:7" x14ac:dyDescent="0.2">
      <c r="G498" s="6"/>
    </row>
    <row r="499" spans="7:7" x14ac:dyDescent="0.2">
      <c r="G499" s="6"/>
    </row>
    <row r="500" spans="7:7" x14ac:dyDescent="0.2">
      <c r="G500" s="6"/>
    </row>
    <row r="501" spans="7:7" x14ac:dyDescent="0.2">
      <c r="G501" s="6"/>
    </row>
    <row r="502" spans="7:7" x14ac:dyDescent="0.2">
      <c r="G502" s="6"/>
    </row>
    <row r="503" spans="7:7" x14ac:dyDescent="0.2">
      <c r="G503" s="6"/>
    </row>
    <row r="504" spans="7:7" x14ac:dyDescent="0.2">
      <c r="G504" s="6"/>
    </row>
    <row r="505" spans="7:7" x14ac:dyDescent="0.2">
      <c r="G505" s="6"/>
    </row>
    <row r="506" spans="7:7" x14ac:dyDescent="0.2">
      <c r="G506" s="6"/>
    </row>
    <row r="507" spans="7:7" x14ac:dyDescent="0.2">
      <c r="G507" s="6"/>
    </row>
    <row r="508" spans="7:7" x14ac:dyDescent="0.2">
      <c r="G508" s="6"/>
    </row>
    <row r="509" spans="7:7" x14ac:dyDescent="0.2">
      <c r="G509" s="6"/>
    </row>
    <row r="510" spans="7:7" x14ac:dyDescent="0.2">
      <c r="G510" s="6"/>
    </row>
    <row r="511" spans="7:7" x14ac:dyDescent="0.2">
      <c r="G511" s="6"/>
    </row>
    <row r="512" spans="7:7" x14ac:dyDescent="0.2">
      <c r="G512" s="6"/>
    </row>
    <row r="513" spans="7:7" x14ac:dyDescent="0.2">
      <c r="G513" s="6"/>
    </row>
    <row r="514" spans="7:7" x14ac:dyDescent="0.2">
      <c r="G514" s="6"/>
    </row>
    <row r="515" spans="7:7" x14ac:dyDescent="0.2">
      <c r="G515" s="6"/>
    </row>
    <row r="516" spans="7:7" x14ac:dyDescent="0.2">
      <c r="G516" s="6"/>
    </row>
    <row r="517" spans="7:7" x14ac:dyDescent="0.2">
      <c r="G517" s="6"/>
    </row>
    <row r="518" spans="7:7" x14ac:dyDescent="0.2">
      <c r="G518" s="6"/>
    </row>
    <row r="519" spans="7:7" x14ac:dyDescent="0.2">
      <c r="G519" s="6"/>
    </row>
    <row r="520" spans="7:7" x14ac:dyDescent="0.2">
      <c r="G520" s="6"/>
    </row>
    <row r="521" spans="7:7" x14ac:dyDescent="0.2">
      <c r="G521" s="6"/>
    </row>
    <row r="522" spans="7:7" x14ac:dyDescent="0.2">
      <c r="G522" s="6"/>
    </row>
    <row r="523" spans="7:7" x14ac:dyDescent="0.2">
      <c r="G523" s="6"/>
    </row>
    <row r="524" spans="7:7" x14ac:dyDescent="0.2">
      <c r="G524" s="6"/>
    </row>
    <row r="525" spans="7:7" x14ac:dyDescent="0.2">
      <c r="G525" s="6"/>
    </row>
    <row r="526" spans="7:7" x14ac:dyDescent="0.2">
      <c r="G526" s="6"/>
    </row>
    <row r="527" spans="7:7" x14ac:dyDescent="0.2">
      <c r="G527" s="6"/>
    </row>
    <row r="528" spans="7:7" x14ac:dyDescent="0.2">
      <c r="G528" s="6"/>
    </row>
    <row r="529" spans="7:7" x14ac:dyDescent="0.2">
      <c r="G529" s="6"/>
    </row>
    <row r="530" spans="7:7" x14ac:dyDescent="0.2">
      <c r="G530" s="6"/>
    </row>
    <row r="531" spans="7:7" x14ac:dyDescent="0.2">
      <c r="G531" s="6"/>
    </row>
    <row r="532" spans="7:7" x14ac:dyDescent="0.2">
      <c r="G532" s="6"/>
    </row>
    <row r="533" spans="7:7" x14ac:dyDescent="0.2">
      <c r="G533" s="6"/>
    </row>
    <row r="534" spans="7:7" x14ac:dyDescent="0.2">
      <c r="G534" s="6"/>
    </row>
    <row r="535" spans="7:7" x14ac:dyDescent="0.2">
      <c r="G535" s="6"/>
    </row>
    <row r="536" spans="7:7" x14ac:dyDescent="0.2">
      <c r="G536" s="6"/>
    </row>
    <row r="537" spans="7:7" x14ac:dyDescent="0.2">
      <c r="G537" s="6"/>
    </row>
    <row r="538" spans="7:7" x14ac:dyDescent="0.2">
      <c r="G538" s="6"/>
    </row>
    <row r="539" spans="7:7" x14ac:dyDescent="0.2">
      <c r="G539" s="6"/>
    </row>
    <row r="540" spans="7:7" x14ac:dyDescent="0.2">
      <c r="G540" s="6"/>
    </row>
    <row r="541" spans="7:7" x14ac:dyDescent="0.2">
      <c r="G541" s="6"/>
    </row>
    <row r="542" spans="7:7" x14ac:dyDescent="0.2">
      <c r="G542" s="6"/>
    </row>
    <row r="543" spans="7:7" x14ac:dyDescent="0.2">
      <c r="G543" s="6"/>
    </row>
    <row r="544" spans="7:7" x14ac:dyDescent="0.2">
      <c r="G544" s="6"/>
    </row>
    <row r="545" spans="7:7" x14ac:dyDescent="0.2">
      <c r="G545" s="6"/>
    </row>
    <row r="546" spans="7:7" x14ac:dyDescent="0.2">
      <c r="G546" s="6"/>
    </row>
    <row r="547" spans="7:7" x14ac:dyDescent="0.2">
      <c r="G547" s="6"/>
    </row>
    <row r="548" spans="7:7" x14ac:dyDescent="0.2">
      <c r="G548" s="6"/>
    </row>
    <row r="549" spans="7:7" x14ac:dyDescent="0.2">
      <c r="G549" s="6"/>
    </row>
    <row r="550" spans="7:7" x14ac:dyDescent="0.2">
      <c r="G550" s="6"/>
    </row>
    <row r="551" spans="7:7" x14ac:dyDescent="0.2">
      <c r="G551" s="6"/>
    </row>
    <row r="552" spans="7:7" x14ac:dyDescent="0.2">
      <c r="G552" s="6"/>
    </row>
    <row r="553" spans="7:7" x14ac:dyDescent="0.2">
      <c r="G553" s="6"/>
    </row>
    <row r="554" spans="7:7" x14ac:dyDescent="0.2">
      <c r="G554" s="6"/>
    </row>
    <row r="555" spans="7:7" x14ac:dyDescent="0.2">
      <c r="G555" s="6"/>
    </row>
    <row r="556" spans="7:7" x14ac:dyDescent="0.2">
      <c r="G556" s="6"/>
    </row>
    <row r="557" spans="7:7" x14ac:dyDescent="0.2">
      <c r="G557" s="6"/>
    </row>
    <row r="558" spans="7:7" x14ac:dyDescent="0.2">
      <c r="G558" s="6"/>
    </row>
    <row r="559" spans="7:7" x14ac:dyDescent="0.2">
      <c r="G559" s="6"/>
    </row>
    <row r="560" spans="7:7" x14ac:dyDescent="0.2">
      <c r="G560" s="6"/>
    </row>
    <row r="561" spans="7:7" x14ac:dyDescent="0.2">
      <c r="G561" s="6"/>
    </row>
    <row r="562" spans="7:7" x14ac:dyDescent="0.2">
      <c r="G562" s="6"/>
    </row>
    <row r="563" spans="7:7" x14ac:dyDescent="0.2">
      <c r="G563" s="6"/>
    </row>
    <row r="564" spans="7:7" x14ac:dyDescent="0.2">
      <c r="G564" s="6"/>
    </row>
    <row r="565" spans="7:7" x14ac:dyDescent="0.2">
      <c r="G565" s="6"/>
    </row>
    <row r="566" spans="7:7" x14ac:dyDescent="0.2">
      <c r="G566" s="6"/>
    </row>
    <row r="567" spans="7:7" x14ac:dyDescent="0.2">
      <c r="G567" s="6"/>
    </row>
    <row r="568" spans="7:7" x14ac:dyDescent="0.2">
      <c r="G568" s="6"/>
    </row>
    <row r="569" spans="7:7" x14ac:dyDescent="0.2">
      <c r="G569" s="6"/>
    </row>
    <row r="570" spans="7:7" x14ac:dyDescent="0.2">
      <c r="G570" s="6"/>
    </row>
    <row r="571" spans="7:7" x14ac:dyDescent="0.2">
      <c r="G571" s="6"/>
    </row>
    <row r="572" spans="7:7" x14ac:dyDescent="0.2">
      <c r="G572" s="6"/>
    </row>
    <row r="573" spans="7:7" x14ac:dyDescent="0.2">
      <c r="G573" s="6"/>
    </row>
    <row r="574" spans="7:7" x14ac:dyDescent="0.2">
      <c r="G574" s="6"/>
    </row>
    <row r="575" spans="7:7" x14ac:dyDescent="0.2">
      <c r="G575" s="6"/>
    </row>
    <row r="576" spans="7:7" x14ac:dyDescent="0.2">
      <c r="G576" s="6"/>
    </row>
    <row r="577" spans="7:7" x14ac:dyDescent="0.2">
      <c r="G577" s="6"/>
    </row>
    <row r="578" spans="7:7" x14ac:dyDescent="0.2">
      <c r="G578" s="6"/>
    </row>
    <row r="579" spans="7:7" x14ac:dyDescent="0.2">
      <c r="G579" s="6"/>
    </row>
    <row r="580" spans="7:7" x14ac:dyDescent="0.2">
      <c r="G580" s="6"/>
    </row>
    <row r="581" spans="7:7" x14ac:dyDescent="0.2">
      <c r="G581" s="6"/>
    </row>
    <row r="582" spans="7:7" x14ac:dyDescent="0.2">
      <c r="G582" s="6"/>
    </row>
    <row r="583" spans="7:7" x14ac:dyDescent="0.2">
      <c r="G583" s="6"/>
    </row>
    <row r="584" spans="7:7" x14ac:dyDescent="0.2">
      <c r="G584" s="6"/>
    </row>
    <row r="585" spans="7:7" x14ac:dyDescent="0.2">
      <c r="G585" s="6"/>
    </row>
    <row r="586" spans="7:7" x14ac:dyDescent="0.2">
      <c r="G586" s="6"/>
    </row>
    <row r="587" spans="7:7" x14ac:dyDescent="0.2">
      <c r="G587" s="6"/>
    </row>
    <row r="588" spans="7:7" x14ac:dyDescent="0.2">
      <c r="G588" s="6"/>
    </row>
    <row r="589" spans="7:7" x14ac:dyDescent="0.2">
      <c r="G589" s="6"/>
    </row>
    <row r="590" spans="7:7" x14ac:dyDescent="0.2">
      <c r="G590" s="6"/>
    </row>
    <row r="591" spans="7:7" x14ac:dyDescent="0.2">
      <c r="G591" s="6"/>
    </row>
    <row r="592" spans="7:7" x14ac:dyDescent="0.2">
      <c r="G592" s="6"/>
    </row>
    <row r="593" spans="7:7" x14ac:dyDescent="0.2">
      <c r="G593" s="6"/>
    </row>
    <row r="594" spans="7:7" x14ac:dyDescent="0.2">
      <c r="G594" s="6"/>
    </row>
    <row r="595" spans="7:7" x14ac:dyDescent="0.2">
      <c r="G595" s="6"/>
    </row>
    <row r="596" spans="7:7" x14ac:dyDescent="0.2">
      <c r="G596" s="6"/>
    </row>
    <row r="597" spans="7:7" x14ac:dyDescent="0.2">
      <c r="G597" s="6"/>
    </row>
    <row r="598" spans="7:7" x14ac:dyDescent="0.2">
      <c r="G598" s="6"/>
    </row>
    <row r="599" spans="7:7" x14ac:dyDescent="0.2">
      <c r="G599" s="6"/>
    </row>
    <row r="600" spans="7:7" x14ac:dyDescent="0.2">
      <c r="G600" s="6"/>
    </row>
    <row r="601" spans="7:7" x14ac:dyDescent="0.2">
      <c r="G601" s="6"/>
    </row>
    <row r="602" spans="7:7" x14ac:dyDescent="0.2">
      <c r="G602" s="6"/>
    </row>
    <row r="603" spans="7:7" x14ac:dyDescent="0.2">
      <c r="G603" s="6"/>
    </row>
    <row r="604" spans="7:7" x14ac:dyDescent="0.2">
      <c r="G604" s="6"/>
    </row>
    <row r="605" spans="7:7" x14ac:dyDescent="0.2">
      <c r="G605" s="6"/>
    </row>
    <row r="606" spans="7:7" x14ac:dyDescent="0.2">
      <c r="G606" s="6"/>
    </row>
    <row r="607" spans="7:7" x14ac:dyDescent="0.2">
      <c r="G607" s="6"/>
    </row>
    <row r="608" spans="7:7" x14ac:dyDescent="0.2">
      <c r="G608" s="6"/>
    </row>
    <row r="609" spans="7:7" x14ac:dyDescent="0.2">
      <c r="G609" s="6"/>
    </row>
    <row r="610" spans="7:7" x14ac:dyDescent="0.2">
      <c r="G610" s="6"/>
    </row>
    <row r="611" spans="7:7" x14ac:dyDescent="0.2">
      <c r="G611" s="6"/>
    </row>
    <row r="612" spans="7:7" x14ac:dyDescent="0.2">
      <c r="G612" s="6"/>
    </row>
    <row r="613" spans="7:7" x14ac:dyDescent="0.2">
      <c r="G613" s="6"/>
    </row>
    <row r="614" spans="7:7" x14ac:dyDescent="0.2">
      <c r="G614" s="6"/>
    </row>
    <row r="615" spans="7:7" x14ac:dyDescent="0.2">
      <c r="G615" s="6"/>
    </row>
    <row r="616" spans="7:7" x14ac:dyDescent="0.2">
      <c r="G616" s="6"/>
    </row>
    <row r="617" spans="7:7" x14ac:dyDescent="0.2">
      <c r="G617" s="6"/>
    </row>
    <row r="618" spans="7:7" x14ac:dyDescent="0.2">
      <c r="G618" s="6"/>
    </row>
    <row r="619" spans="7:7" x14ac:dyDescent="0.2">
      <c r="G619" s="6"/>
    </row>
    <row r="620" spans="7:7" x14ac:dyDescent="0.2">
      <c r="G620" s="6"/>
    </row>
    <row r="621" spans="7:7" x14ac:dyDescent="0.2">
      <c r="G621" s="6"/>
    </row>
    <row r="622" spans="7:7" x14ac:dyDescent="0.2">
      <c r="G622" s="6"/>
    </row>
    <row r="623" spans="7:7" x14ac:dyDescent="0.2">
      <c r="G623" s="6"/>
    </row>
    <row r="624" spans="7:7" x14ac:dyDescent="0.2">
      <c r="G624" s="6"/>
    </row>
    <row r="625" spans="7:7" x14ac:dyDescent="0.2">
      <c r="G625" s="6"/>
    </row>
    <row r="626" spans="7:7" x14ac:dyDescent="0.2">
      <c r="G626" s="6"/>
    </row>
    <row r="627" spans="7:7" x14ac:dyDescent="0.2">
      <c r="G627" s="6"/>
    </row>
    <row r="628" spans="7:7" x14ac:dyDescent="0.2">
      <c r="G628" s="6"/>
    </row>
    <row r="629" spans="7:7" x14ac:dyDescent="0.2">
      <c r="G629" s="6"/>
    </row>
  </sheetData>
  <customSheetViews>
    <customSheetView guid="{BF17821F-9570-4DD7-9AE6-83D9C9F4754D}" state="hidden">
      <selection activeCell="L20" sqref="L20"/>
      <pageMargins left="0.7" right="0.7" top="0.75" bottom="0.75" header="0.3" footer="0.3"/>
      <pageSetup paperSize="9" orientation="portrait" horizontalDpi="0" verticalDpi="0" r:id="rId1"/>
    </customSheetView>
    <customSheetView guid="{79F0E626-27F7-4612-9CC9-F0A974973A7D}" state="hidden" topLeftCell="F85">
      <selection activeCell="L20" sqref="L20"/>
      <pageMargins left="0.7" right="0.7" top="0.75" bottom="0.75" header="0.3" footer="0.3"/>
      <pageSetup paperSize="9" orientation="portrait" horizontalDpi="0" verticalDpi="0" r:id="rId2"/>
    </customSheetView>
  </customSheetViews>
  <pageMargins left="0.7" right="0.7" top="0.75" bottom="0.75" header="0.3" footer="0.3"/>
  <pageSetup paperSize="9" orientation="portrait" horizontalDpi="0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zoomScale="90" zoomScaleNormal="90" workbookViewId="0">
      <selection activeCell="B3" sqref="B3:F40"/>
    </sheetView>
  </sheetViews>
  <sheetFormatPr baseColWidth="10" defaultRowHeight="12.75" x14ac:dyDescent="0.2"/>
  <cols>
    <col min="1" max="1" width="3.85546875" customWidth="1"/>
    <col min="2" max="2" width="6.28515625" customWidth="1"/>
    <col min="3" max="3" width="15.85546875" customWidth="1"/>
    <col min="4" max="4" width="8.7109375" customWidth="1"/>
    <col min="5" max="5" width="16.42578125" customWidth="1"/>
    <col min="6" max="6" width="17" customWidth="1"/>
  </cols>
  <sheetData>
    <row r="3" spans="1:5" x14ac:dyDescent="0.2">
      <c r="A3" t="s">
        <v>0</v>
      </c>
      <c r="B3" t="s">
        <v>0</v>
      </c>
    </row>
    <row r="5" spans="1:5" x14ac:dyDescent="0.2">
      <c r="B5" s="3" t="str">
        <f>DIESEL!B1</f>
        <v>TEOTITLAN (5787) MIERCOLES 18  DE AGOSTO  DEL   2021</v>
      </c>
    </row>
    <row r="6" spans="1:5" x14ac:dyDescent="0.2">
      <c r="B6" s="3"/>
    </row>
    <row r="7" spans="1:5" x14ac:dyDescent="0.2">
      <c r="B7" s="14" t="str">
        <f>DIESEL!B2</f>
        <v>TRABAJARON : ESTEBAN,ANTONIO,FELIPE,JOSE,NABOR,EMANUEL.</v>
      </c>
      <c r="C7" s="58"/>
      <c r="D7" s="58"/>
      <c r="E7" s="58"/>
    </row>
    <row r="8" spans="1:5" x14ac:dyDescent="0.2">
      <c r="B8" s="14" t="str">
        <f>DIESEL!B3</f>
        <v>HUGO,GUADALUPE,MANUEL,GEREMIAS,PEDRO,AIDA .</v>
      </c>
      <c r="C8" s="58"/>
      <c r="D8" s="58"/>
      <c r="E8" s="58"/>
    </row>
    <row r="9" spans="1:5" x14ac:dyDescent="0.2">
      <c r="B9" s="3"/>
      <c r="C9" s="3"/>
      <c r="E9" s="289"/>
    </row>
    <row r="10" spans="1:5" x14ac:dyDescent="0.2">
      <c r="B10" s="3"/>
      <c r="C10" s="3"/>
      <c r="E10" s="358"/>
    </row>
    <row r="11" spans="1:5" x14ac:dyDescent="0.2">
      <c r="B11" s="3"/>
      <c r="C11" s="32"/>
      <c r="D11" s="4"/>
      <c r="E11" s="323"/>
    </row>
    <row r="12" spans="1:5" x14ac:dyDescent="0.2">
      <c r="B12" s="3"/>
      <c r="E12" s="34"/>
    </row>
    <row r="13" spans="1:5" x14ac:dyDescent="0.2">
      <c r="C13" s="3" t="s">
        <v>360</v>
      </c>
      <c r="D13" s="283"/>
      <c r="E13" s="57">
        <f>NOTAS!E6</f>
        <v>282620</v>
      </c>
    </row>
    <row r="14" spans="1:5" x14ac:dyDescent="0.2">
      <c r="C14" s="3"/>
      <c r="D14" s="282"/>
      <c r="E14" s="57"/>
    </row>
    <row r="15" spans="1:5" x14ac:dyDescent="0.2">
      <c r="C15" s="3" t="s">
        <v>58</v>
      </c>
      <c r="D15" s="282"/>
      <c r="E15" s="30">
        <f>NOTAS!E35</f>
        <v>0</v>
      </c>
    </row>
    <row r="17" spans="2:5" ht="13.5" thickBot="1" x14ac:dyDescent="0.25">
      <c r="E17" s="194"/>
    </row>
    <row r="18" spans="2:5" ht="8.25" customHeight="1" thickTop="1" x14ac:dyDescent="0.2"/>
    <row r="19" spans="2:5" x14ac:dyDescent="0.2">
      <c r="E19" s="30">
        <f>E13+E15+E11+E10</f>
        <v>282620</v>
      </c>
    </row>
    <row r="20" spans="2:5" x14ac:dyDescent="0.2">
      <c r="E20" s="53" t="s">
        <v>0</v>
      </c>
    </row>
    <row r="24" spans="2:5" x14ac:dyDescent="0.2">
      <c r="B24" s="3"/>
      <c r="C24" s="3" t="s">
        <v>275</v>
      </c>
      <c r="D24" s="3"/>
      <c r="E24" s="30">
        <f>ACEITES!H105</f>
        <v>3390</v>
      </c>
    </row>
    <row r="25" spans="2:5" x14ac:dyDescent="0.2">
      <c r="B25" s="3"/>
      <c r="C25" s="3" t="s">
        <v>291</v>
      </c>
      <c r="D25" s="3"/>
      <c r="E25" s="57">
        <f>CASTROL!I40</f>
        <v>0</v>
      </c>
    </row>
    <row r="26" spans="2:5" x14ac:dyDescent="0.2">
      <c r="B26" s="3"/>
      <c r="C26" s="3" t="s">
        <v>34</v>
      </c>
      <c r="D26" s="3"/>
      <c r="E26" s="30">
        <f>TIENDA!I113</f>
        <v>5527</v>
      </c>
    </row>
    <row r="27" spans="2:5" x14ac:dyDescent="0.2">
      <c r="B27" s="3"/>
      <c r="C27" s="3" t="s">
        <v>276</v>
      </c>
      <c r="D27" s="3"/>
      <c r="E27" s="30">
        <f>PALETAS!J33</f>
        <v>751</v>
      </c>
    </row>
    <row r="28" spans="2:5" ht="13.5" thickBot="1" x14ac:dyDescent="0.25">
      <c r="E28" s="194"/>
    </row>
    <row r="29" spans="2:5" ht="6" customHeight="1" thickTop="1" x14ac:dyDescent="0.2"/>
    <row r="30" spans="2:5" x14ac:dyDescent="0.2">
      <c r="E30" s="30">
        <f>E24+E26+E27+E25</f>
        <v>9668</v>
      </c>
    </row>
    <row r="32" spans="2:5" x14ac:dyDescent="0.2">
      <c r="B32" s="3"/>
      <c r="C32" s="3" t="s">
        <v>277</v>
      </c>
      <c r="D32" s="3"/>
      <c r="E32" s="3" t="s">
        <v>278</v>
      </c>
    </row>
    <row r="33" spans="2:7" x14ac:dyDescent="0.2">
      <c r="G33" t="s">
        <v>0</v>
      </c>
    </row>
    <row r="34" spans="2:7" x14ac:dyDescent="0.2">
      <c r="B34" s="255" t="s">
        <v>339</v>
      </c>
      <c r="C34" s="195">
        <f>DIESEL!D85</f>
        <v>9475</v>
      </c>
      <c r="D34" s="255" t="s">
        <v>339</v>
      </c>
      <c r="E34" s="43">
        <f>DIESEL!D89</f>
        <v>42893</v>
      </c>
    </row>
    <row r="35" spans="2:7" x14ac:dyDescent="0.2">
      <c r="B35" s="238" t="s">
        <v>279</v>
      </c>
      <c r="C35" s="195">
        <f>DIESEL!D86</f>
        <v>3215</v>
      </c>
      <c r="D35" s="238" t="s">
        <v>279</v>
      </c>
      <c r="E35" s="43">
        <f>DIESEL!D90</f>
        <v>50882</v>
      </c>
    </row>
    <row r="36" spans="2:7" x14ac:dyDescent="0.2">
      <c r="B36" s="238" t="s">
        <v>280</v>
      </c>
      <c r="C36" s="195">
        <f>DIESEL!D87</f>
        <v>3639</v>
      </c>
      <c r="D36" s="238" t="s">
        <v>280</v>
      </c>
      <c r="E36" s="43">
        <f>DIESEL!D91</f>
        <v>11933</v>
      </c>
      <c r="F36" s="87"/>
    </row>
    <row r="37" spans="2:7" ht="13.5" thickBot="1" x14ac:dyDescent="0.25">
      <c r="C37" s="197"/>
    </row>
    <row r="38" spans="2:7" ht="13.5" thickTop="1" x14ac:dyDescent="0.2">
      <c r="C38" s="199">
        <f>C34+C35+C36</f>
        <v>16329</v>
      </c>
    </row>
  </sheetData>
  <customSheetViews>
    <customSheetView guid="{4DAAABAD-BC5F-44AC-9B3F-907B044CCA5F}" scale="90">
      <selection activeCell="J23" sqref="J23"/>
      <pageMargins left="0.7" right="0.7" top="0.75" bottom="0.75" header="0.3" footer="0.3"/>
      <pageSetup orientation="landscape" horizontalDpi="360" verticalDpi="360" r:id="rId1"/>
    </customSheetView>
    <customSheetView guid="{DEC257E9-9CD6-424D-88A2-5445FE9CFAAD}" scale="90" showPageBreaks="1" printArea="1">
      <selection activeCell="J34" sqref="J34"/>
      <pageMargins left="0.7" right="0.7" top="0.75" bottom="0.75" header="0.3" footer="0.3"/>
      <pageSetup orientation="landscape" horizontalDpi="360" verticalDpi="360" r:id="rId2"/>
    </customSheetView>
    <customSheetView guid="{BF17821F-9570-4DD7-9AE6-83D9C9F4754D}" scale="90" showPageBreaks="1" printArea="1">
      <selection activeCell="C39" sqref="C39"/>
      <pageMargins left="0.7" right="0.7" top="0.75" bottom="0.75" header="0.3" footer="0.3"/>
      <pageSetup orientation="landscape" horizontalDpi="360" verticalDpi="360" r:id="rId3"/>
    </customSheetView>
    <customSheetView guid="{79F0E626-27F7-4612-9CC9-F0A974973A7D}" scale="90" showPageBreaks="1" printArea="1" topLeftCell="A11">
      <selection activeCell="I36" sqref="I36"/>
      <pageMargins left="0.7" right="0.7" top="0.75" bottom="0.75" header="0.3" footer="0.3"/>
      <pageSetup orientation="landscape" horizontalDpi="360" verticalDpi="360" r:id="rId4"/>
    </customSheetView>
  </customSheetViews>
  <pageMargins left="0.7" right="0.7" top="0.75" bottom="0.75" header="0.3" footer="0.3"/>
  <pageSetup orientation="landscape" horizontalDpi="360" verticalDpi="360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57"/>
  <sheetViews>
    <sheetView topLeftCell="A12" workbookViewId="0">
      <selection activeCell="N46" sqref="N46"/>
    </sheetView>
  </sheetViews>
  <sheetFormatPr baseColWidth="10" defaultRowHeight="12.75" x14ac:dyDescent="0.2"/>
  <cols>
    <col min="1" max="1" width="3.7109375" customWidth="1"/>
    <col min="2" max="2" width="5.28515625" customWidth="1"/>
    <col min="3" max="3" width="13.5703125" customWidth="1"/>
    <col min="4" max="4" width="11.5703125" customWidth="1"/>
    <col min="5" max="5" width="13.7109375" customWidth="1"/>
    <col min="6" max="6" width="13.140625" customWidth="1"/>
    <col min="7" max="7" width="2.5703125" customWidth="1"/>
    <col min="8" max="8" width="7.140625" customWidth="1"/>
    <col min="9" max="9" width="10.28515625" customWidth="1"/>
    <col min="10" max="10" width="12.5703125" customWidth="1"/>
    <col min="11" max="11" width="13.28515625" customWidth="1"/>
    <col min="12" max="12" width="15.140625" customWidth="1"/>
  </cols>
  <sheetData>
    <row r="4" spans="2:13" x14ac:dyDescent="0.2">
      <c r="B4" s="43" t="s">
        <v>442</v>
      </c>
      <c r="C4" s="43" t="s">
        <v>443</v>
      </c>
      <c r="D4" s="43" t="s">
        <v>444</v>
      </c>
      <c r="E4" s="43" t="s">
        <v>417</v>
      </c>
      <c r="F4" s="43" t="s">
        <v>445</v>
      </c>
      <c r="G4" s="43"/>
      <c r="H4" s="95" t="s">
        <v>451</v>
      </c>
      <c r="I4" s="95" t="s">
        <v>450</v>
      </c>
      <c r="J4" s="43" t="s">
        <v>444</v>
      </c>
      <c r="K4" s="43" t="s">
        <v>417</v>
      </c>
      <c r="L4" s="43" t="s">
        <v>445</v>
      </c>
      <c r="M4" s="43"/>
    </row>
    <row r="5" spans="2:13" x14ac:dyDescent="0.2">
      <c r="B5" s="43"/>
      <c r="C5" s="43"/>
      <c r="D5" s="2"/>
      <c r="E5" s="2"/>
      <c r="G5" s="43"/>
      <c r="H5" s="43"/>
      <c r="I5" s="43"/>
      <c r="J5" s="43"/>
      <c r="K5" s="340"/>
      <c r="L5" s="340"/>
      <c r="M5" s="2"/>
    </row>
    <row r="6" spans="2:13" x14ac:dyDescent="0.2">
      <c r="B6" s="43"/>
      <c r="C6" s="43"/>
      <c r="D6" s="2">
        <v>1300</v>
      </c>
      <c r="E6" s="2">
        <v>500</v>
      </c>
      <c r="F6" s="2">
        <v>5000</v>
      </c>
      <c r="G6" s="43"/>
      <c r="H6" s="43"/>
      <c r="J6" s="340">
        <v>1107.0999999999999</v>
      </c>
      <c r="K6" s="340">
        <v>689.14</v>
      </c>
      <c r="L6" s="340">
        <v>3380</v>
      </c>
      <c r="M6" s="2"/>
    </row>
    <row r="7" spans="2:13" x14ac:dyDescent="0.2">
      <c r="B7" s="43"/>
      <c r="C7" s="43"/>
      <c r="D7" s="2">
        <v>4000</v>
      </c>
      <c r="E7" s="2">
        <v>1214.06</v>
      </c>
      <c r="F7" s="2">
        <v>5000</v>
      </c>
      <c r="G7" s="43"/>
      <c r="H7" s="43"/>
      <c r="J7" s="340">
        <v>1838.14</v>
      </c>
      <c r="K7" s="340">
        <v>573.49</v>
      </c>
      <c r="L7" s="340">
        <v>4500</v>
      </c>
      <c r="M7" s="2"/>
    </row>
    <row r="8" spans="2:13" x14ac:dyDescent="0.2">
      <c r="B8" s="43"/>
      <c r="C8" s="43"/>
      <c r="D8" s="57">
        <f>SUM(D6:D7)</f>
        <v>5300</v>
      </c>
      <c r="E8" s="2">
        <v>2132.83</v>
      </c>
      <c r="F8" s="2">
        <v>3500</v>
      </c>
      <c r="G8" s="43"/>
      <c r="H8" s="43"/>
      <c r="J8" s="340">
        <v>300</v>
      </c>
      <c r="K8" s="340">
        <v>226.9</v>
      </c>
      <c r="L8" s="340">
        <v>5000</v>
      </c>
      <c r="M8" s="2"/>
    </row>
    <row r="9" spans="2:13" x14ac:dyDescent="0.2">
      <c r="B9" s="43"/>
      <c r="C9" s="43"/>
      <c r="D9" s="2"/>
      <c r="E9" s="2">
        <v>200</v>
      </c>
      <c r="F9" s="2">
        <v>3000</v>
      </c>
      <c r="G9" s="43"/>
      <c r="H9" s="43"/>
      <c r="J9" s="340">
        <f>SUM(J6:J8)</f>
        <v>3245.24</v>
      </c>
      <c r="K9" s="340">
        <v>250</v>
      </c>
      <c r="L9" s="340">
        <v>6000</v>
      </c>
      <c r="M9" s="2"/>
    </row>
    <row r="10" spans="2:13" x14ac:dyDescent="0.2">
      <c r="B10" s="43"/>
      <c r="C10" s="43"/>
      <c r="D10" s="2"/>
      <c r="E10" s="2">
        <v>200</v>
      </c>
      <c r="F10" s="2">
        <v>2500</v>
      </c>
      <c r="G10" s="43"/>
      <c r="H10" s="43"/>
      <c r="J10" s="340"/>
      <c r="K10" s="340">
        <v>1500</v>
      </c>
      <c r="L10" s="340">
        <v>7000</v>
      </c>
      <c r="M10" s="2"/>
    </row>
    <row r="11" spans="2:13" x14ac:dyDescent="0.2">
      <c r="B11" s="43"/>
      <c r="C11" s="43"/>
      <c r="D11" s="2"/>
      <c r="E11" s="2">
        <v>200</v>
      </c>
      <c r="F11" s="2">
        <v>3500</v>
      </c>
      <c r="G11" s="43"/>
      <c r="H11" s="43"/>
      <c r="J11" s="340"/>
      <c r="K11" s="340">
        <v>200</v>
      </c>
      <c r="L11" s="340">
        <v>4000</v>
      </c>
      <c r="M11" s="2"/>
    </row>
    <row r="12" spans="2:13" x14ac:dyDescent="0.2">
      <c r="B12" s="43"/>
      <c r="C12" s="43"/>
      <c r="D12" s="2"/>
      <c r="E12" s="2">
        <v>500</v>
      </c>
      <c r="F12" s="2">
        <v>1500</v>
      </c>
      <c r="G12" s="43"/>
      <c r="H12" s="43"/>
      <c r="J12" s="340"/>
      <c r="K12" s="340">
        <v>4820.24</v>
      </c>
      <c r="L12" s="340">
        <v>2500</v>
      </c>
      <c r="M12" s="2"/>
    </row>
    <row r="13" spans="2:13" x14ac:dyDescent="0.2">
      <c r="B13" s="43"/>
      <c r="C13" s="43"/>
      <c r="D13" s="2"/>
      <c r="E13" s="2">
        <v>300</v>
      </c>
      <c r="F13" s="2">
        <v>2000</v>
      </c>
      <c r="G13" s="43"/>
      <c r="H13" s="43"/>
      <c r="J13" s="340"/>
      <c r="K13" s="340">
        <v>1750</v>
      </c>
      <c r="L13" s="341">
        <f>SUM(L6:L12)</f>
        <v>32380</v>
      </c>
      <c r="M13" s="2"/>
    </row>
    <row r="14" spans="2:13" x14ac:dyDescent="0.2">
      <c r="B14" s="43"/>
      <c r="C14" s="43"/>
      <c r="D14" s="2"/>
      <c r="E14" s="2">
        <v>500.04</v>
      </c>
      <c r="F14" s="2">
        <v>9000</v>
      </c>
      <c r="G14" s="43"/>
      <c r="H14" s="43"/>
      <c r="J14" s="340"/>
      <c r="K14" s="340">
        <f>SUM(K6:K13)</f>
        <v>10009.77</v>
      </c>
      <c r="L14" s="340"/>
      <c r="M14" s="2"/>
    </row>
    <row r="15" spans="2:13" x14ac:dyDescent="0.2">
      <c r="B15" s="43"/>
      <c r="C15" s="43"/>
      <c r="D15" s="2"/>
      <c r="E15" s="2">
        <v>701.89</v>
      </c>
      <c r="F15" s="2">
        <v>4500</v>
      </c>
      <c r="G15" s="43"/>
      <c r="H15" s="43"/>
      <c r="J15" s="340"/>
      <c r="K15" s="340"/>
      <c r="L15" s="340">
        <v>22100</v>
      </c>
      <c r="M15" s="2"/>
    </row>
    <row r="16" spans="2:13" x14ac:dyDescent="0.2">
      <c r="B16" s="43"/>
      <c r="C16" s="43"/>
      <c r="D16" s="2"/>
      <c r="E16" s="2">
        <v>417.8</v>
      </c>
      <c r="F16" s="57">
        <f>SUM(F6:F15)</f>
        <v>39500</v>
      </c>
      <c r="G16" s="43"/>
      <c r="H16" s="43"/>
      <c r="J16" s="340"/>
      <c r="K16" s="340"/>
      <c r="L16" s="340">
        <v>7850</v>
      </c>
      <c r="M16" s="2"/>
    </row>
    <row r="17" spans="2:13" x14ac:dyDescent="0.2">
      <c r="B17" s="43"/>
      <c r="C17" s="43"/>
      <c r="D17" s="2"/>
      <c r="E17" s="2">
        <v>1050</v>
      </c>
      <c r="F17" s="2"/>
      <c r="G17" s="43"/>
      <c r="H17" s="43"/>
      <c r="J17" s="340"/>
      <c r="K17" s="340"/>
      <c r="L17" s="340">
        <v>5000</v>
      </c>
      <c r="M17" s="2"/>
    </row>
    <row r="18" spans="2:13" x14ac:dyDescent="0.2">
      <c r="B18" s="43"/>
      <c r="C18" s="43"/>
      <c r="D18" s="2"/>
      <c r="E18" s="2">
        <v>1000</v>
      </c>
      <c r="F18" s="2">
        <v>12000</v>
      </c>
      <c r="G18" s="43"/>
      <c r="H18" s="43"/>
      <c r="J18" s="340"/>
      <c r="K18" s="341">
        <f>J9+K14</f>
        <v>13255.01</v>
      </c>
      <c r="L18" s="341">
        <f>SUM(L15:L17)</f>
        <v>34950</v>
      </c>
      <c r="M18" s="2"/>
    </row>
    <row r="19" spans="2:13" x14ac:dyDescent="0.2">
      <c r="B19" s="43"/>
      <c r="C19" s="43"/>
      <c r="D19" s="2"/>
      <c r="E19" s="57">
        <f>SUM(E6:E18)</f>
        <v>8916.619999999999</v>
      </c>
      <c r="F19" s="2">
        <v>8500</v>
      </c>
      <c r="G19" s="43"/>
      <c r="H19" s="43"/>
      <c r="J19" s="340"/>
      <c r="K19" s="340"/>
      <c r="L19" s="340"/>
      <c r="M19" s="2"/>
    </row>
    <row r="20" spans="2:13" x14ac:dyDescent="0.2">
      <c r="B20" s="43"/>
      <c r="C20" s="43"/>
      <c r="D20" s="2"/>
      <c r="E20" s="2"/>
      <c r="F20" s="2">
        <v>8300</v>
      </c>
      <c r="G20" s="43"/>
      <c r="H20" s="43"/>
      <c r="J20" s="340"/>
      <c r="K20" s="340"/>
      <c r="L20" s="340"/>
      <c r="M20" s="2"/>
    </row>
    <row r="21" spans="2:13" x14ac:dyDescent="0.2">
      <c r="B21" s="43"/>
      <c r="C21" s="43"/>
      <c r="D21" s="2"/>
      <c r="E21" s="2"/>
      <c r="F21" s="30">
        <f>SUM(F18:F20)</f>
        <v>28800</v>
      </c>
      <c r="G21" s="43"/>
      <c r="H21" s="43"/>
      <c r="J21" s="340"/>
      <c r="K21" s="340"/>
      <c r="L21" s="341">
        <f>L13+L18</f>
        <v>67330</v>
      </c>
      <c r="M21" s="2"/>
    </row>
    <row r="22" spans="2:13" x14ac:dyDescent="0.2">
      <c r="B22" s="43"/>
      <c r="C22" s="43"/>
      <c r="D22" s="2"/>
      <c r="E22" s="57">
        <f>D8+E19</f>
        <v>14216.619999999999</v>
      </c>
      <c r="G22" s="43"/>
      <c r="H22" s="43"/>
      <c r="J22" s="340"/>
      <c r="K22" s="340"/>
      <c r="L22" s="340"/>
      <c r="M22" s="2"/>
    </row>
    <row r="23" spans="2:13" x14ac:dyDescent="0.2">
      <c r="B23" s="43"/>
      <c r="C23" s="43"/>
      <c r="D23" s="2"/>
      <c r="E23" s="57"/>
      <c r="G23" s="43"/>
      <c r="H23" s="43"/>
      <c r="J23" s="340"/>
      <c r="K23" s="340"/>
      <c r="L23" s="340"/>
      <c r="M23" s="2"/>
    </row>
    <row r="24" spans="2:13" x14ac:dyDescent="0.2">
      <c r="B24" s="43"/>
      <c r="C24" s="43"/>
      <c r="D24" s="2"/>
      <c r="E24" s="57"/>
      <c r="F24" s="30">
        <f>F16+F21</f>
        <v>68300</v>
      </c>
      <c r="G24" s="43"/>
      <c r="H24" s="43"/>
      <c r="J24" s="340"/>
      <c r="K24" s="340"/>
      <c r="L24" s="340"/>
      <c r="M24" s="2"/>
    </row>
    <row r="25" spans="2:13" x14ac:dyDescent="0.2">
      <c r="B25" s="43"/>
      <c r="C25" s="43"/>
      <c r="D25" s="2"/>
      <c r="E25" s="57"/>
      <c r="G25" s="43"/>
      <c r="H25" s="43"/>
      <c r="J25" s="340"/>
      <c r="K25" s="340"/>
      <c r="L25" s="340"/>
      <c r="M25" s="2"/>
    </row>
    <row r="26" spans="2:13" x14ac:dyDescent="0.2">
      <c r="B26" s="43"/>
      <c r="C26" s="43"/>
      <c r="D26" s="2"/>
      <c r="E26" s="57"/>
      <c r="G26" s="43"/>
      <c r="H26" s="43"/>
      <c r="J26" s="340"/>
      <c r="K26" s="340"/>
      <c r="L26" s="340"/>
      <c r="M26" s="2"/>
    </row>
    <row r="27" spans="2:13" x14ac:dyDescent="0.2">
      <c r="B27" s="43"/>
      <c r="C27" s="43"/>
      <c r="D27" s="2"/>
      <c r="E27" s="2"/>
      <c r="G27" s="43"/>
      <c r="H27" s="43"/>
      <c r="J27" s="340"/>
      <c r="K27" s="340"/>
      <c r="L27" s="340"/>
      <c r="M27" s="2"/>
    </row>
    <row r="28" spans="2:13" x14ac:dyDescent="0.2">
      <c r="B28" s="43"/>
      <c r="C28" s="43"/>
      <c r="D28" s="2"/>
      <c r="E28" s="2"/>
      <c r="G28" s="43"/>
      <c r="H28" s="43"/>
      <c r="J28" s="340"/>
      <c r="K28" s="340"/>
      <c r="L28" s="340"/>
      <c r="M28" s="2"/>
    </row>
    <row r="29" spans="2:13" x14ac:dyDescent="0.2">
      <c r="B29" s="43"/>
      <c r="C29" s="43"/>
      <c r="D29" s="2"/>
      <c r="E29" s="2"/>
      <c r="G29" s="43"/>
      <c r="H29" s="43"/>
      <c r="J29" s="340"/>
      <c r="K29" s="340"/>
      <c r="L29" s="340"/>
      <c r="M29" s="2"/>
    </row>
    <row r="30" spans="2:13" x14ac:dyDescent="0.2">
      <c r="B30" s="95" t="s">
        <v>448</v>
      </c>
      <c r="C30" s="95" t="s">
        <v>449</v>
      </c>
      <c r="D30" s="43" t="s">
        <v>444</v>
      </c>
      <c r="E30" s="43" t="s">
        <v>417</v>
      </c>
      <c r="F30" s="43" t="s">
        <v>445</v>
      </c>
      <c r="G30" s="43"/>
      <c r="H30" s="95" t="s">
        <v>452</v>
      </c>
      <c r="I30" s="95" t="s">
        <v>453</v>
      </c>
      <c r="J30" s="43" t="s">
        <v>444</v>
      </c>
      <c r="K30" s="43" t="s">
        <v>417</v>
      </c>
      <c r="L30" s="43" t="s">
        <v>445</v>
      </c>
      <c r="M30" s="2"/>
    </row>
    <row r="31" spans="2:13" x14ac:dyDescent="0.2">
      <c r="B31" s="43"/>
      <c r="C31" s="43"/>
      <c r="D31" s="340"/>
      <c r="E31" s="340"/>
      <c r="F31" s="340"/>
      <c r="G31" s="43"/>
      <c r="H31" s="43"/>
      <c r="J31" s="340"/>
      <c r="K31" s="340"/>
      <c r="L31" s="340"/>
      <c r="M31" s="2"/>
    </row>
    <row r="32" spans="2:13" x14ac:dyDescent="0.2">
      <c r="B32" s="43"/>
      <c r="C32" s="43"/>
      <c r="D32" s="340"/>
      <c r="E32" s="340">
        <v>1014.95</v>
      </c>
      <c r="F32" s="340">
        <v>9320</v>
      </c>
      <c r="G32" s="43"/>
      <c r="H32" s="43"/>
      <c r="J32" s="340"/>
      <c r="K32" s="340">
        <v>1000</v>
      </c>
      <c r="L32" s="340">
        <v>4200</v>
      </c>
      <c r="M32" s="2"/>
    </row>
    <row r="33" spans="2:13" x14ac:dyDescent="0.2">
      <c r="B33" s="43"/>
      <c r="C33" s="43"/>
      <c r="D33" s="340"/>
      <c r="E33" s="340">
        <v>300</v>
      </c>
      <c r="F33" s="340">
        <v>17080</v>
      </c>
      <c r="G33" s="43"/>
      <c r="H33" s="43"/>
      <c r="J33" s="340"/>
      <c r="K33" s="340">
        <v>1189</v>
      </c>
      <c r="L33" s="340">
        <v>4500</v>
      </c>
      <c r="M33" s="2"/>
    </row>
    <row r="34" spans="2:13" x14ac:dyDescent="0.2">
      <c r="B34" s="43"/>
      <c r="C34" s="43"/>
      <c r="D34" s="340"/>
      <c r="E34" s="340">
        <v>500</v>
      </c>
      <c r="F34" s="340">
        <v>4000</v>
      </c>
      <c r="G34" s="43"/>
      <c r="H34" s="43"/>
      <c r="J34" s="340"/>
      <c r="K34" s="340">
        <v>500</v>
      </c>
      <c r="L34" s="340">
        <v>2500</v>
      </c>
      <c r="M34" s="2"/>
    </row>
    <row r="35" spans="2:13" x14ac:dyDescent="0.2">
      <c r="B35" s="43"/>
      <c r="C35" s="43"/>
      <c r="D35" s="340"/>
      <c r="E35" s="340">
        <v>1000</v>
      </c>
      <c r="F35" s="340">
        <v>3000</v>
      </c>
      <c r="G35" s="43"/>
      <c r="H35" s="43"/>
      <c r="J35" s="340"/>
      <c r="K35" s="340">
        <v>104.45</v>
      </c>
      <c r="L35" s="340">
        <v>5000</v>
      </c>
      <c r="M35" s="2"/>
    </row>
    <row r="36" spans="2:13" x14ac:dyDescent="0.2">
      <c r="B36" s="43"/>
      <c r="C36" s="43"/>
      <c r="D36" s="340"/>
      <c r="E36" s="340">
        <v>300</v>
      </c>
      <c r="F36" s="340">
        <v>11000</v>
      </c>
      <c r="G36" s="43"/>
      <c r="H36" s="43"/>
      <c r="J36" s="340"/>
      <c r="K36" s="340">
        <v>502.86</v>
      </c>
      <c r="L36" s="340">
        <v>6550</v>
      </c>
      <c r="M36" s="2"/>
    </row>
    <row r="37" spans="2:13" x14ac:dyDescent="0.2">
      <c r="B37" s="43"/>
      <c r="C37" s="43"/>
      <c r="D37" s="340"/>
      <c r="E37" s="340">
        <v>400</v>
      </c>
      <c r="F37" s="340">
        <v>3500</v>
      </c>
      <c r="G37" s="43"/>
      <c r="H37" s="43"/>
      <c r="J37" s="340"/>
      <c r="K37" s="340">
        <v>1250</v>
      </c>
      <c r="L37" s="340">
        <v>2000</v>
      </c>
    </row>
    <row r="38" spans="2:13" x14ac:dyDescent="0.2">
      <c r="B38" s="43"/>
      <c r="C38" s="43"/>
      <c r="D38" s="340"/>
      <c r="E38" s="340">
        <v>425</v>
      </c>
      <c r="F38" s="340">
        <v>5000</v>
      </c>
      <c r="G38" s="43"/>
      <c r="H38" s="43"/>
      <c r="J38" s="340"/>
      <c r="K38" s="340">
        <v>200.34</v>
      </c>
      <c r="L38" s="340">
        <v>3000</v>
      </c>
    </row>
    <row r="39" spans="2:13" x14ac:dyDescent="0.2">
      <c r="B39" s="43"/>
      <c r="C39" s="43"/>
      <c r="D39" s="340"/>
      <c r="E39" s="340">
        <v>2800</v>
      </c>
      <c r="F39" s="340">
        <v>3000</v>
      </c>
      <c r="G39" s="43"/>
      <c r="H39" s="43"/>
      <c r="J39" s="340"/>
      <c r="K39" s="341">
        <f>SUM(K32:K38)</f>
        <v>4746.6499999999996</v>
      </c>
      <c r="L39" s="340">
        <v>1500</v>
      </c>
    </row>
    <row r="40" spans="2:13" x14ac:dyDescent="0.2">
      <c r="B40" s="43"/>
      <c r="C40" s="43"/>
      <c r="D40" s="340"/>
      <c r="E40" s="340">
        <v>400</v>
      </c>
      <c r="F40" s="340">
        <v>2200</v>
      </c>
      <c r="G40" s="43"/>
      <c r="H40" s="43"/>
      <c r="J40" s="340"/>
      <c r="K40" s="340"/>
      <c r="L40" s="340">
        <v>9000</v>
      </c>
    </row>
    <row r="41" spans="2:13" x14ac:dyDescent="0.2">
      <c r="B41" s="43"/>
      <c r="C41" s="43"/>
      <c r="D41" s="340"/>
      <c r="E41" s="341">
        <f>SUM(E32:E40)</f>
        <v>7139.95</v>
      </c>
      <c r="F41" s="340">
        <v>5000</v>
      </c>
      <c r="G41" s="43"/>
      <c r="H41" s="43"/>
      <c r="J41" s="340"/>
      <c r="K41" s="340"/>
      <c r="L41" s="341">
        <f>SUM(L32:L40)</f>
        <v>38250</v>
      </c>
    </row>
    <row r="42" spans="2:13" x14ac:dyDescent="0.2">
      <c r="B42" s="43"/>
      <c r="C42" s="43"/>
      <c r="D42" s="340"/>
      <c r="E42" s="340"/>
      <c r="F42" s="340">
        <v>3000</v>
      </c>
      <c r="G42" s="43"/>
      <c r="H42" s="43"/>
      <c r="I42" s="43"/>
      <c r="J42" s="340"/>
      <c r="K42" s="340"/>
      <c r="L42" s="340"/>
      <c r="M42" s="43"/>
    </row>
    <row r="43" spans="2:13" x14ac:dyDescent="0.2">
      <c r="B43" s="43"/>
      <c r="C43" s="43"/>
      <c r="D43" s="340"/>
      <c r="E43" s="340"/>
      <c r="F43" s="341">
        <f>SUM(F32:F42)</f>
        <v>66100</v>
      </c>
      <c r="G43" s="43"/>
      <c r="H43" s="43"/>
      <c r="I43" s="43"/>
      <c r="J43" s="340"/>
      <c r="K43" s="340"/>
      <c r="L43" s="340"/>
      <c r="M43" s="2"/>
    </row>
    <row r="44" spans="2:13" x14ac:dyDescent="0.2">
      <c r="B44" s="43"/>
      <c r="C44" s="43"/>
      <c r="D44" s="340"/>
      <c r="E44" s="340"/>
      <c r="F44" s="341"/>
      <c r="G44" s="43"/>
      <c r="H44" s="43"/>
      <c r="I44" s="43"/>
      <c r="J44" s="340"/>
      <c r="K44" s="340"/>
      <c r="L44" s="340">
        <v>3850</v>
      </c>
      <c r="M44" s="2"/>
    </row>
    <row r="45" spans="2:13" x14ac:dyDescent="0.2">
      <c r="B45" s="43"/>
      <c r="C45" s="43"/>
      <c r="D45" s="340"/>
      <c r="E45" s="340"/>
      <c r="F45" s="341"/>
      <c r="G45" s="43"/>
      <c r="H45" s="43"/>
      <c r="I45" s="43"/>
      <c r="J45" s="340"/>
      <c r="K45" s="340"/>
      <c r="L45" s="340">
        <v>10600</v>
      </c>
      <c r="M45" s="2"/>
    </row>
    <row r="46" spans="2:13" x14ac:dyDescent="0.2">
      <c r="B46" s="43"/>
      <c r="C46" s="43"/>
      <c r="D46" s="340"/>
      <c r="E46" s="340"/>
      <c r="F46" s="341"/>
      <c r="G46" s="43"/>
      <c r="H46" s="43"/>
      <c r="I46" s="43"/>
      <c r="J46" s="340"/>
      <c r="K46" s="340"/>
      <c r="L46" s="340">
        <v>9500</v>
      </c>
      <c r="M46" s="2"/>
    </row>
    <row r="47" spans="2:13" x14ac:dyDescent="0.2">
      <c r="B47" s="43"/>
      <c r="C47" s="43"/>
      <c r="D47" s="340"/>
      <c r="E47" s="340"/>
      <c r="F47" s="341"/>
      <c r="G47" s="43"/>
      <c r="H47" s="43"/>
      <c r="I47" s="43"/>
      <c r="J47" s="340"/>
      <c r="K47" s="340"/>
      <c r="L47" s="341">
        <f>SUM(L44:L46)</f>
        <v>23950</v>
      </c>
      <c r="M47" s="2"/>
    </row>
    <row r="48" spans="2:13" x14ac:dyDescent="0.2">
      <c r="B48" s="43"/>
      <c r="C48" s="43"/>
      <c r="D48" s="340"/>
      <c r="E48" s="340"/>
      <c r="F48" s="341"/>
      <c r="G48" s="43"/>
      <c r="H48" s="43"/>
      <c r="I48" s="43"/>
      <c r="J48" s="340"/>
      <c r="K48" s="340"/>
      <c r="L48" s="340"/>
      <c r="M48" s="2"/>
    </row>
    <row r="49" spans="2:13" x14ac:dyDescent="0.2">
      <c r="B49" s="43"/>
      <c r="C49" s="43"/>
      <c r="D49" s="340"/>
      <c r="E49" s="340"/>
      <c r="F49" s="341"/>
      <c r="G49" s="43"/>
      <c r="H49" s="43"/>
      <c r="I49" s="43"/>
      <c r="J49" s="340"/>
      <c r="K49" s="340"/>
      <c r="L49" s="340"/>
      <c r="M49" s="2"/>
    </row>
    <row r="50" spans="2:13" x14ac:dyDescent="0.2">
      <c r="B50" s="43"/>
      <c r="C50" s="43"/>
      <c r="D50" s="340"/>
      <c r="E50" s="340"/>
      <c r="F50" s="341"/>
      <c r="G50" s="43"/>
      <c r="H50" s="43"/>
      <c r="I50" s="43"/>
      <c r="J50" s="340"/>
      <c r="K50" s="340"/>
      <c r="L50" s="341">
        <f>L41+L47</f>
        <v>62200</v>
      </c>
      <c r="M50" s="2"/>
    </row>
    <row r="51" spans="2:13" x14ac:dyDescent="0.2">
      <c r="B51" s="43"/>
      <c r="C51" s="43"/>
      <c r="D51" s="340"/>
      <c r="E51" s="340"/>
      <c r="F51" s="341"/>
      <c r="G51" s="43"/>
      <c r="H51" s="43"/>
      <c r="I51" s="43"/>
      <c r="J51" s="340"/>
      <c r="K51" s="340"/>
      <c r="L51" s="340"/>
      <c r="M51" s="2"/>
    </row>
    <row r="52" spans="2:13" x14ac:dyDescent="0.2">
      <c r="B52" s="43"/>
      <c r="C52" s="43"/>
      <c r="D52" s="340"/>
      <c r="E52" s="340"/>
      <c r="F52" s="341"/>
      <c r="G52" s="43"/>
      <c r="H52" s="43"/>
      <c r="I52" s="43"/>
      <c r="J52" s="340"/>
      <c r="K52" s="340"/>
      <c r="L52" s="340"/>
      <c r="M52" s="2"/>
    </row>
    <row r="53" spans="2:13" x14ac:dyDescent="0.2">
      <c r="B53" s="43"/>
      <c r="C53" s="43"/>
      <c r="D53" s="340"/>
      <c r="E53" s="340"/>
      <c r="F53" s="342">
        <v>2000</v>
      </c>
      <c r="G53" s="43"/>
      <c r="H53" s="43"/>
      <c r="I53" s="43" t="s">
        <v>446</v>
      </c>
      <c r="J53" s="43" t="s">
        <v>447</v>
      </c>
      <c r="K53" s="43" t="s">
        <v>444</v>
      </c>
      <c r="L53" s="43" t="s">
        <v>417</v>
      </c>
      <c r="M53" s="43" t="s">
        <v>445</v>
      </c>
    </row>
    <row r="54" spans="2:13" x14ac:dyDescent="0.2">
      <c r="B54" s="43"/>
      <c r="C54" s="43"/>
      <c r="D54" s="340"/>
      <c r="E54" s="340"/>
      <c r="F54" s="342">
        <v>2470</v>
      </c>
      <c r="G54" s="43"/>
      <c r="H54" s="43"/>
      <c r="I54" s="43"/>
      <c r="J54" s="340"/>
      <c r="K54" s="340"/>
      <c r="L54" s="340"/>
      <c r="M54" s="2"/>
    </row>
    <row r="55" spans="2:13" x14ac:dyDescent="0.2">
      <c r="B55" s="43"/>
      <c r="C55" s="43"/>
      <c r="D55" s="340"/>
      <c r="E55" s="340"/>
      <c r="F55" s="342">
        <v>13400</v>
      </c>
      <c r="G55" s="43"/>
      <c r="H55" s="43"/>
      <c r="I55" s="43"/>
      <c r="J55" s="340"/>
      <c r="K55" s="340">
        <v>300</v>
      </c>
      <c r="L55" s="340">
        <v>2500</v>
      </c>
      <c r="M55" s="2">
        <v>4190</v>
      </c>
    </row>
    <row r="56" spans="2:13" x14ac:dyDescent="0.2">
      <c r="B56" s="43"/>
      <c r="C56" s="43"/>
      <c r="D56" s="340"/>
      <c r="E56" s="340"/>
      <c r="F56" s="342">
        <v>10500</v>
      </c>
      <c r="G56" s="43"/>
      <c r="H56" s="43"/>
      <c r="I56" s="43"/>
      <c r="J56" s="340"/>
      <c r="K56" s="340">
        <v>400.07</v>
      </c>
      <c r="L56" s="340">
        <v>313.35000000000002</v>
      </c>
      <c r="M56" s="2">
        <v>2000</v>
      </c>
    </row>
    <row r="57" spans="2:13" x14ac:dyDescent="0.2">
      <c r="B57" s="43"/>
      <c r="C57" s="43"/>
      <c r="D57" s="340"/>
      <c r="E57" s="340"/>
      <c r="F57" s="342">
        <v>8500</v>
      </c>
      <c r="G57" s="43"/>
      <c r="H57" s="43"/>
      <c r="I57" s="43"/>
      <c r="J57" s="340"/>
      <c r="K57" s="340">
        <v>300</v>
      </c>
      <c r="L57" s="340">
        <v>3000</v>
      </c>
      <c r="M57" s="2">
        <v>3000</v>
      </c>
    </row>
    <row r="58" spans="2:13" x14ac:dyDescent="0.2">
      <c r="B58" s="43"/>
      <c r="C58" s="43"/>
      <c r="D58" s="340"/>
      <c r="E58" s="340"/>
      <c r="F58" s="341">
        <f>SUM(F53:F57)</f>
        <v>36870</v>
      </c>
      <c r="G58" s="43"/>
      <c r="H58" s="43"/>
      <c r="I58" s="43"/>
      <c r="J58" s="43"/>
      <c r="K58" s="340">
        <v>600</v>
      </c>
      <c r="L58" s="341">
        <f>SUM(L55:L57)</f>
        <v>5813.35</v>
      </c>
      <c r="M58" s="2">
        <v>7000</v>
      </c>
    </row>
    <row r="59" spans="2:13" x14ac:dyDescent="0.2">
      <c r="B59" s="43"/>
      <c r="C59" s="43"/>
      <c r="D59" s="341"/>
      <c r="E59" s="341"/>
      <c r="F59" s="341"/>
      <c r="G59" s="43"/>
      <c r="H59" s="43"/>
      <c r="I59" s="43"/>
      <c r="J59" s="43"/>
      <c r="K59" s="341">
        <f>SUM(K55:K58)</f>
        <v>1600.07</v>
      </c>
      <c r="L59" s="340"/>
      <c r="M59" s="2">
        <v>5000</v>
      </c>
    </row>
    <row r="60" spans="2:13" x14ac:dyDescent="0.2">
      <c r="B60" s="43"/>
      <c r="C60" s="43"/>
      <c r="D60" s="340"/>
      <c r="E60" s="340"/>
      <c r="F60" s="341"/>
      <c r="G60" s="43"/>
      <c r="H60" s="43"/>
      <c r="I60" s="43"/>
      <c r="J60" s="43"/>
      <c r="K60" s="340"/>
      <c r="L60" s="341"/>
      <c r="M60" s="57">
        <f>SUM(M55:M59)</f>
        <v>21190</v>
      </c>
    </row>
    <row r="61" spans="2:13" x14ac:dyDescent="0.2">
      <c r="B61" s="43"/>
      <c r="C61" s="43"/>
      <c r="D61" s="340"/>
      <c r="E61" s="340"/>
      <c r="F61" s="341">
        <f>F43+F58</f>
        <v>102970</v>
      </c>
      <c r="G61" s="43"/>
      <c r="H61" s="43"/>
      <c r="I61" s="43"/>
      <c r="J61" s="43"/>
      <c r="K61" s="340"/>
      <c r="L61" s="340"/>
      <c r="M61" s="2"/>
    </row>
    <row r="62" spans="2:13" x14ac:dyDescent="0.2">
      <c r="B62" s="43"/>
      <c r="C62" s="43"/>
      <c r="D62" s="340"/>
      <c r="E62" s="340"/>
      <c r="F62" s="340"/>
      <c r="G62" s="43"/>
      <c r="H62" s="43"/>
      <c r="K62" s="340"/>
      <c r="L62" s="340"/>
      <c r="M62" s="57">
        <v>24220</v>
      </c>
    </row>
    <row r="63" spans="2:13" x14ac:dyDescent="0.2">
      <c r="B63" s="43"/>
      <c r="C63" s="43"/>
      <c r="D63" s="340"/>
      <c r="E63" s="340"/>
      <c r="F63" s="340"/>
      <c r="G63" s="43"/>
      <c r="H63" s="43"/>
      <c r="K63" s="340"/>
      <c r="L63" s="340"/>
      <c r="M63" s="2"/>
    </row>
    <row r="64" spans="2:13" x14ac:dyDescent="0.2">
      <c r="B64" s="43"/>
      <c r="C64" s="43"/>
      <c r="D64" s="340"/>
      <c r="E64" s="340"/>
      <c r="F64" s="340"/>
      <c r="G64" s="43"/>
      <c r="H64" s="43"/>
      <c r="K64" s="340"/>
      <c r="L64" s="341">
        <f>K59+L58</f>
        <v>7413.42</v>
      </c>
      <c r="M64" s="57">
        <f>M60+M62</f>
        <v>45410</v>
      </c>
    </row>
    <row r="65" spans="2:13" x14ac:dyDescent="0.2">
      <c r="B65" s="43"/>
      <c r="C65" s="43"/>
      <c r="D65" s="340"/>
      <c r="E65" s="340"/>
      <c r="F65" s="340"/>
      <c r="G65" s="43"/>
      <c r="H65" s="43"/>
      <c r="K65" s="340"/>
      <c r="L65" s="340"/>
      <c r="M65" s="2"/>
    </row>
    <row r="66" spans="2:13" x14ac:dyDescent="0.2">
      <c r="B66" s="43"/>
      <c r="C66" s="43"/>
      <c r="D66" s="340"/>
      <c r="E66" s="340"/>
      <c r="F66" s="340"/>
      <c r="G66" s="43"/>
      <c r="H66" s="43"/>
      <c r="K66" s="340"/>
      <c r="L66" s="340"/>
      <c r="M66" s="2"/>
    </row>
    <row r="67" spans="2:13" x14ac:dyDescent="0.2">
      <c r="B67" s="43"/>
      <c r="C67" s="43"/>
      <c r="D67" s="340"/>
      <c r="E67" s="340"/>
      <c r="F67" s="340"/>
      <c r="G67" s="43"/>
      <c r="H67" s="43"/>
      <c r="K67" s="340"/>
      <c r="L67" s="340"/>
      <c r="M67" s="2"/>
    </row>
    <row r="68" spans="2:13" x14ac:dyDescent="0.2">
      <c r="B68" s="43"/>
      <c r="C68" s="43"/>
      <c r="D68" s="340"/>
      <c r="E68" s="340"/>
      <c r="F68" s="340"/>
      <c r="G68" s="43"/>
      <c r="H68" s="43"/>
      <c r="K68" s="340"/>
      <c r="L68" s="340"/>
      <c r="M68" s="2"/>
    </row>
    <row r="69" spans="2:13" x14ac:dyDescent="0.2">
      <c r="B69" s="43"/>
      <c r="C69" s="43"/>
      <c r="D69" s="340"/>
      <c r="E69" s="340"/>
      <c r="F69" s="340"/>
      <c r="G69" s="43"/>
      <c r="H69" s="43"/>
      <c r="K69" s="340"/>
      <c r="L69" s="340"/>
      <c r="M69" s="2"/>
    </row>
    <row r="70" spans="2:13" x14ac:dyDescent="0.2">
      <c r="B70" s="43"/>
      <c r="C70" s="43"/>
      <c r="D70" s="340"/>
      <c r="E70" s="340"/>
      <c r="F70" s="340"/>
      <c r="G70" s="43"/>
      <c r="H70" s="43"/>
      <c r="K70" s="340"/>
      <c r="L70" s="340"/>
      <c r="M70" s="2"/>
    </row>
    <row r="71" spans="2:13" x14ac:dyDescent="0.2">
      <c r="B71" s="43"/>
      <c r="C71" s="43"/>
      <c r="D71" s="340"/>
      <c r="E71" s="340"/>
      <c r="F71" s="340"/>
      <c r="G71" s="43"/>
      <c r="H71" s="43"/>
    </row>
    <row r="72" spans="2:13" x14ac:dyDescent="0.2">
      <c r="B72" s="43"/>
      <c r="C72" s="43"/>
      <c r="D72" s="340"/>
      <c r="E72" s="340"/>
      <c r="F72" s="340"/>
      <c r="G72" s="43"/>
      <c r="H72" s="43"/>
    </row>
    <row r="73" spans="2:13" x14ac:dyDescent="0.2">
      <c r="B73" s="43"/>
      <c r="C73" s="43"/>
      <c r="D73" s="340"/>
      <c r="E73" s="340"/>
      <c r="F73" s="340"/>
      <c r="G73" s="43"/>
      <c r="H73" s="43"/>
    </row>
    <row r="74" spans="2:13" x14ac:dyDescent="0.2">
      <c r="B74" s="43"/>
      <c r="C74" s="43"/>
      <c r="D74" s="340"/>
      <c r="E74" s="340"/>
      <c r="F74" s="340"/>
      <c r="G74" s="43"/>
      <c r="H74" s="43"/>
    </row>
    <row r="75" spans="2:13" x14ac:dyDescent="0.2">
      <c r="B75" s="43"/>
      <c r="C75" s="43"/>
      <c r="D75" s="340"/>
      <c r="E75" s="340"/>
      <c r="F75" s="340"/>
      <c r="G75" s="43"/>
      <c r="H75" s="43"/>
    </row>
    <row r="76" spans="2:13" x14ac:dyDescent="0.2">
      <c r="B76" s="43"/>
      <c r="C76" s="43"/>
      <c r="D76" s="340"/>
      <c r="E76" s="340"/>
      <c r="F76" s="340"/>
      <c r="G76" s="43"/>
      <c r="H76" s="43"/>
    </row>
    <row r="77" spans="2:13" x14ac:dyDescent="0.2">
      <c r="B77" s="43"/>
      <c r="C77" s="43"/>
      <c r="D77" s="340"/>
      <c r="E77" s="340"/>
      <c r="F77" s="340"/>
      <c r="G77" s="43"/>
      <c r="H77" s="43"/>
    </row>
    <row r="78" spans="2:13" x14ac:dyDescent="0.2">
      <c r="B78" s="43"/>
      <c r="C78" s="43"/>
      <c r="D78" s="340"/>
      <c r="E78" s="340"/>
      <c r="F78" s="340"/>
      <c r="G78" s="43"/>
      <c r="H78" s="43"/>
    </row>
    <row r="79" spans="2:13" x14ac:dyDescent="0.2">
      <c r="B79" s="43"/>
      <c r="C79" s="43"/>
      <c r="D79" s="340"/>
      <c r="E79" s="340"/>
      <c r="F79" s="340"/>
      <c r="G79" s="43"/>
      <c r="H79" s="43"/>
    </row>
    <row r="80" spans="2:13" x14ac:dyDescent="0.2">
      <c r="B80" s="43"/>
      <c r="C80" s="43"/>
      <c r="D80" s="340"/>
      <c r="E80" s="340"/>
      <c r="F80" s="340"/>
      <c r="G80" s="43"/>
      <c r="H80" s="43"/>
    </row>
    <row r="81" spans="2:8" x14ac:dyDescent="0.2">
      <c r="B81" s="43"/>
      <c r="C81" s="43"/>
      <c r="D81" s="340"/>
      <c r="E81" s="340"/>
      <c r="F81" s="340"/>
      <c r="G81" s="43"/>
      <c r="H81" s="43"/>
    </row>
    <row r="82" spans="2:8" x14ac:dyDescent="0.2">
      <c r="B82" s="43"/>
      <c r="C82" s="43"/>
      <c r="D82" s="340"/>
      <c r="E82" s="340"/>
      <c r="F82" s="340"/>
      <c r="G82" s="43"/>
      <c r="H82" s="43"/>
    </row>
    <row r="83" spans="2:8" x14ac:dyDescent="0.2">
      <c r="B83" s="43"/>
      <c r="C83" s="43"/>
      <c r="D83" s="340"/>
      <c r="E83" s="340"/>
      <c r="F83" s="340"/>
      <c r="G83" s="43"/>
      <c r="H83" s="43"/>
    </row>
    <row r="84" spans="2:8" x14ac:dyDescent="0.2">
      <c r="B84" s="43"/>
      <c r="C84" s="43"/>
      <c r="D84" s="340"/>
      <c r="E84" s="340"/>
      <c r="F84" s="340"/>
      <c r="G84" s="43"/>
      <c r="H84" s="43"/>
    </row>
    <row r="85" spans="2:8" x14ac:dyDescent="0.2">
      <c r="B85" s="43"/>
      <c r="C85" s="43"/>
      <c r="D85" s="340"/>
      <c r="E85" s="340"/>
      <c r="F85" s="340"/>
      <c r="G85" s="43"/>
      <c r="H85" s="43"/>
    </row>
    <row r="86" spans="2:8" x14ac:dyDescent="0.2">
      <c r="B86" s="43"/>
      <c r="C86" s="43"/>
      <c r="D86" s="340"/>
      <c r="E86" s="340"/>
      <c r="F86" s="340"/>
      <c r="G86" s="43"/>
      <c r="H86" s="43"/>
    </row>
    <row r="87" spans="2:8" x14ac:dyDescent="0.2">
      <c r="B87" s="43"/>
      <c r="C87" s="43"/>
      <c r="D87" s="340"/>
      <c r="E87" s="340"/>
      <c r="F87" s="340"/>
      <c r="G87" s="43"/>
      <c r="H87" s="43"/>
    </row>
    <row r="88" spans="2:8" x14ac:dyDescent="0.2">
      <c r="B88" s="43"/>
      <c r="C88" s="43"/>
      <c r="D88" s="340"/>
      <c r="E88" s="340"/>
      <c r="F88" s="340"/>
      <c r="G88" s="43"/>
      <c r="H88" s="43"/>
    </row>
    <row r="89" spans="2:8" x14ac:dyDescent="0.2">
      <c r="B89" s="43"/>
      <c r="C89" s="43"/>
      <c r="D89" s="340"/>
      <c r="E89" s="340"/>
      <c r="F89" s="340"/>
    </row>
    <row r="90" spans="2:8" x14ac:dyDescent="0.2">
      <c r="B90" s="43"/>
      <c r="C90" s="43"/>
      <c r="D90" s="340"/>
      <c r="E90" s="340"/>
      <c r="F90" s="340"/>
    </row>
    <row r="91" spans="2:8" x14ac:dyDescent="0.2">
      <c r="B91" s="43"/>
      <c r="C91" s="43"/>
      <c r="D91" s="340"/>
      <c r="E91" s="340"/>
      <c r="F91" s="340"/>
    </row>
    <row r="92" spans="2:8" x14ac:dyDescent="0.2">
      <c r="B92" s="43"/>
      <c r="C92" s="43"/>
      <c r="D92" s="340"/>
      <c r="E92" s="340"/>
      <c r="F92" s="340"/>
    </row>
    <row r="93" spans="2:8" x14ac:dyDescent="0.2">
      <c r="B93" s="43"/>
      <c r="C93" s="43"/>
      <c r="D93" s="340"/>
      <c r="E93" s="340"/>
      <c r="F93" s="340"/>
    </row>
    <row r="94" spans="2:8" x14ac:dyDescent="0.2">
      <c r="B94" s="43"/>
      <c r="C94" s="43"/>
      <c r="D94" s="340"/>
      <c r="E94" s="340"/>
      <c r="F94" s="340"/>
    </row>
    <row r="95" spans="2:8" x14ac:dyDescent="0.2">
      <c r="B95" s="43"/>
      <c r="C95" s="43"/>
      <c r="D95" s="340"/>
      <c r="E95" s="340"/>
      <c r="F95" s="340"/>
    </row>
    <row r="96" spans="2:8" x14ac:dyDescent="0.2">
      <c r="B96" s="43"/>
      <c r="C96" s="43"/>
      <c r="D96" s="340"/>
      <c r="E96" s="340"/>
      <c r="F96" s="340"/>
    </row>
    <row r="97" spans="2:6" x14ac:dyDescent="0.2">
      <c r="B97" s="43"/>
      <c r="C97" s="43"/>
      <c r="D97" s="340"/>
      <c r="E97" s="340"/>
      <c r="F97" s="340"/>
    </row>
    <row r="98" spans="2:6" x14ac:dyDescent="0.2">
      <c r="B98" s="43"/>
      <c r="C98" s="43"/>
      <c r="D98" s="340"/>
      <c r="E98" s="340"/>
      <c r="F98" s="340"/>
    </row>
    <row r="99" spans="2:6" x14ac:dyDescent="0.2">
      <c r="B99" s="43"/>
      <c r="C99" s="43"/>
      <c r="D99" s="340"/>
      <c r="E99" s="340"/>
      <c r="F99" s="340"/>
    </row>
    <row r="100" spans="2:6" x14ac:dyDescent="0.2">
      <c r="B100" s="43"/>
      <c r="C100" s="43"/>
      <c r="D100" s="340"/>
      <c r="E100" s="340"/>
      <c r="F100" s="340"/>
    </row>
    <row r="101" spans="2:6" x14ac:dyDescent="0.2">
      <c r="B101" s="43"/>
      <c r="C101" s="43"/>
      <c r="D101" s="340"/>
      <c r="E101" s="340"/>
      <c r="F101" s="340"/>
    </row>
    <row r="102" spans="2:6" x14ac:dyDescent="0.2">
      <c r="B102" s="43"/>
      <c r="C102" s="43"/>
      <c r="D102" s="340"/>
      <c r="E102" s="340"/>
      <c r="F102" s="340"/>
    </row>
    <row r="103" spans="2:6" x14ac:dyDescent="0.2">
      <c r="B103" s="43"/>
      <c r="C103" s="43"/>
      <c r="D103" s="340"/>
      <c r="E103" s="340"/>
      <c r="F103" s="340"/>
    </row>
    <row r="104" spans="2:6" x14ac:dyDescent="0.2">
      <c r="B104" s="43"/>
      <c r="C104" s="43"/>
      <c r="D104" s="340"/>
      <c r="E104" s="340"/>
      <c r="F104" s="340"/>
    </row>
    <row r="105" spans="2:6" x14ac:dyDescent="0.2">
      <c r="B105" s="43"/>
      <c r="C105" s="43"/>
      <c r="D105" s="340"/>
      <c r="E105" s="340"/>
      <c r="F105" s="340"/>
    </row>
    <row r="106" spans="2:6" x14ac:dyDescent="0.2">
      <c r="B106" s="43"/>
      <c r="C106" s="43"/>
      <c r="D106" s="340"/>
      <c r="E106" s="340"/>
      <c r="F106" s="340"/>
    </row>
    <row r="107" spans="2:6" x14ac:dyDescent="0.2">
      <c r="B107" s="43"/>
      <c r="C107" s="43"/>
      <c r="D107" s="340"/>
      <c r="E107" s="340"/>
      <c r="F107" s="340"/>
    </row>
    <row r="108" spans="2:6" x14ac:dyDescent="0.2">
      <c r="B108" s="43"/>
      <c r="C108" s="43"/>
      <c r="D108" s="340"/>
      <c r="E108" s="340"/>
      <c r="F108" s="340"/>
    </row>
    <row r="109" spans="2:6" x14ac:dyDescent="0.2">
      <c r="B109" s="43"/>
      <c r="C109" s="43"/>
      <c r="D109" s="340"/>
      <c r="E109" s="340"/>
      <c r="F109" s="340"/>
    </row>
    <row r="110" spans="2:6" x14ac:dyDescent="0.2">
      <c r="B110" s="43"/>
      <c r="C110" s="43"/>
      <c r="D110" s="340"/>
      <c r="E110" s="340"/>
      <c r="F110" s="340"/>
    </row>
    <row r="111" spans="2:6" x14ac:dyDescent="0.2">
      <c r="B111" s="43"/>
      <c r="C111" s="43"/>
      <c r="D111" s="340"/>
      <c r="E111" s="340"/>
      <c r="F111" s="340"/>
    </row>
    <row r="112" spans="2:6" x14ac:dyDescent="0.2">
      <c r="B112" s="43"/>
      <c r="C112" s="43"/>
      <c r="D112" s="340"/>
      <c r="E112" s="340"/>
      <c r="F112" s="340"/>
    </row>
    <row r="113" spans="2:6" x14ac:dyDescent="0.2">
      <c r="B113" s="43"/>
      <c r="C113" s="43"/>
      <c r="D113" s="340"/>
      <c r="E113" s="340"/>
      <c r="F113" s="340"/>
    </row>
    <row r="114" spans="2:6" x14ac:dyDescent="0.2">
      <c r="B114" s="43"/>
      <c r="C114" s="43"/>
      <c r="D114" s="340"/>
      <c r="E114" s="340"/>
      <c r="F114" s="340"/>
    </row>
    <row r="115" spans="2:6" x14ac:dyDescent="0.2">
      <c r="B115" s="43"/>
      <c r="C115" s="43"/>
      <c r="D115" s="340"/>
      <c r="E115" s="340"/>
      <c r="F115" s="340"/>
    </row>
    <row r="116" spans="2:6" x14ac:dyDescent="0.2">
      <c r="B116" s="43"/>
      <c r="C116" s="43"/>
      <c r="D116" s="340"/>
      <c r="E116" s="340"/>
      <c r="F116" s="340"/>
    </row>
    <row r="117" spans="2:6" x14ac:dyDescent="0.2">
      <c r="B117" s="43"/>
      <c r="C117" s="43"/>
      <c r="D117" s="340"/>
      <c r="E117" s="340"/>
      <c r="F117" s="340"/>
    </row>
    <row r="118" spans="2:6" x14ac:dyDescent="0.2">
      <c r="B118" s="43"/>
      <c r="C118" s="43"/>
      <c r="D118" s="340"/>
      <c r="E118" s="340"/>
      <c r="F118" s="340"/>
    </row>
    <row r="119" spans="2:6" x14ac:dyDescent="0.2">
      <c r="B119" s="43"/>
      <c r="C119" s="43"/>
      <c r="D119" s="340"/>
      <c r="E119" s="340"/>
      <c r="F119" s="340"/>
    </row>
    <row r="120" spans="2:6" x14ac:dyDescent="0.2">
      <c r="B120" s="43"/>
      <c r="C120" s="43"/>
      <c r="D120" s="340"/>
      <c r="E120" s="340"/>
      <c r="F120" s="340"/>
    </row>
    <row r="121" spans="2:6" x14ac:dyDescent="0.2">
      <c r="B121" s="43"/>
      <c r="C121" s="43"/>
      <c r="D121" s="340"/>
      <c r="E121" s="340"/>
      <c r="F121" s="340"/>
    </row>
    <row r="122" spans="2:6" x14ac:dyDescent="0.2">
      <c r="B122" s="43"/>
      <c r="C122" s="43"/>
      <c r="D122" s="340"/>
      <c r="E122" s="340"/>
      <c r="F122" s="340"/>
    </row>
    <row r="123" spans="2:6" x14ac:dyDescent="0.2">
      <c r="B123" s="43"/>
      <c r="C123" s="43"/>
      <c r="D123" s="340"/>
      <c r="E123" s="340"/>
      <c r="F123" s="340"/>
    </row>
    <row r="124" spans="2:6" x14ac:dyDescent="0.2">
      <c r="B124" s="43"/>
      <c r="C124" s="43"/>
      <c r="D124" s="340"/>
      <c r="E124" s="340"/>
      <c r="F124" s="340"/>
    </row>
    <row r="125" spans="2:6" x14ac:dyDescent="0.2">
      <c r="B125" s="43"/>
      <c r="C125" s="43"/>
      <c r="D125" s="340"/>
      <c r="E125" s="340"/>
      <c r="F125" s="340"/>
    </row>
    <row r="126" spans="2:6" x14ac:dyDescent="0.2">
      <c r="B126" s="43"/>
      <c r="C126" s="43"/>
      <c r="D126" s="340"/>
      <c r="E126" s="340"/>
      <c r="F126" s="340"/>
    </row>
    <row r="127" spans="2:6" x14ac:dyDescent="0.2">
      <c r="B127" s="43"/>
      <c r="C127" s="43"/>
      <c r="D127" s="340"/>
      <c r="E127" s="340"/>
      <c r="F127" s="340"/>
    </row>
    <row r="128" spans="2:6" x14ac:dyDescent="0.2">
      <c r="B128" s="43"/>
      <c r="C128" s="43"/>
      <c r="D128" s="340"/>
      <c r="E128" s="340"/>
      <c r="F128" s="340"/>
    </row>
    <row r="129" spans="2:6" x14ac:dyDescent="0.2">
      <c r="B129" s="43"/>
      <c r="C129" s="43"/>
      <c r="D129" s="340"/>
      <c r="E129" s="340"/>
      <c r="F129" s="340"/>
    </row>
    <row r="130" spans="2:6" x14ac:dyDescent="0.2">
      <c r="B130" s="43"/>
      <c r="C130" s="43"/>
      <c r="D130" s="340"/>
      <c r="E130" s="340"/>
      <c r="F130" s="340"/>
    </row>
    <row r="131" spans="2:6" x14ac:dyDescent="0.2">
      <c r="B131" s="43"/>
      <c r="C131" s="43"/>
      <c r="D131" s="340"/>
      <c r="E131" s="340"/>
      <c r="F131" s="340"/>
    </row>
    <row r="132" spans="2:6" x14ac:dyDescent="0.2">
      <c r="B132" s="43"/>
      <c r="C132" s="43"/>
      <c r="D132" s="340"/>
      <c r="E132" s="340"/>
      <c r="F132" s="340"/>
    </row>
    <row r="133" spans="2:6" x14ac:dyDescent="0.2">
      <c r="B133" s="43"/>
      <c r="C133" s="43"/>
      <c r="D133" s="340"/>
      <c r="E133" s="340"/>
      <c r="F133" s="340"/>
    </row>
    <row r="134" spans="2:6" x14ac:dyDescent="0.2">
      <c r="B134" s="43"/>
      <c r="C134" s="43"/>
      <c r="D134" s="340"/>
      <c r="E134" s="340"/>
      <c r="F134" s="340"/>
    </row>
    <row r="135" spans="2:6" x14ac:dyDescent="0.2">
      <c r="B135" s="43"/>
      <c r="C135" s="43"/>
      <c r="D135" s="340"/>
      <c r="E135" s="340"/>
      <c r="F135" s="340"/>
    </row>
    <row r="136" spans="2:6" x14ac:dyDescent="0.2">
      <c r="B136" s="43"/>
      <c r="C136" s="43"/>
      <c r="D136" s="340"/>
      <c r="E136" s="340"/>
      <c r="F136" s="340"/>
    </row>
    <row r="137" spans="2:6" x14ac:dyDescent="0.2">
      <c r="B137" s="43"/>
      <c r="C137" s="43"/>
      <c r="D137" s="340"/>
      <c r="E137" s="340"/>
      <c r="F137" s="340"/>
    </row>
    <row r="138" spans="2:6" x14ac:dyDescent="0.2">
      <c r="B138" s="43"/>
      <c r="C138" s="43"/>
      <c r="D138" s="340"/>
      <c r="E138" s="340"/>
      <c r="F138" s="340"/>
    </row>
    <row r="139" spans="2:6" x14ac:dyDescent="0.2">
      <c r="B139" s="43"/>
      <c r="C139" s="43"/>
      <c r="D139" s="340"/>
      <c r="E139" s="340"/>
      <c r="F139" s="340"/>
    </row>
    <row r="140" spans="2:6" x14ac:dyDescent="0.2">
      <c r="B140" s="43"/>
      <c r="C140" s="43"/>
      <c r="D140" s="340"/>
      <c r="E140" s="340"/>
      <c r="F140" s="340"/>
    </row>
    <row r="141" spans="2:6" x14ac:dyDescent="0.2">
      <c r="B141" s="43"/>
      <c r="C141" s="43"/>
      <c r="D141" s="340"/>
      <c r="E141" s="340"/>
      <c r="F141" s="340"/>
    </row>
    <row r="142" spans="2:6" x14ac:dyDescent="0.2">
      <c r="B142" s="43"/>
      <c r="C142" s="43"/>
      <c r="D142" s="340"/>
      <c r="E142" s="340"/>
      <c r="F142" s="340"/>
    </row>
    <row r="143" spans="2:6" x14ac:dyDescent="0.2">
      <c r="B143" s="43"/>
      <c r="C143" s="43"/>
      <c r="D143" s="340"/>
      <c r="E143" s="340"/>
      <c r="F143" s="340"/>
    </row>
    <row r="144" spans="2:6" x14ac:dyDescent="0.2">
      <c r="B144" s="43"/>
      <c r="C144" s="43"/>
      <c r="D144" s="340"/>
      <c r="E144" s="340"/>
      <c r="F144" s="340"/>
    </row>
    <row r="145" spans="2:6" x14ac:dyDescent="0.2">
      <c r="B145" s="43"/>
      <c r="C145" s="43"/>
      <c r="D145" s="340"/>
      <c r="E145" s="340"/>
      <c r="F145" s="340"/>
    </row>
    <row r="146" spans="2:6" x14ac:dyDescent="0.2">
      <c r="B146" s="43"/>
      <c r="C146" s="43"/>
      <c r="D146" s="340"/>
      <c r="E146" s="340"/>
      <c r="F146" s="340"/>
    </row>
    <row r="147" spans="2:6" x14ac:dyDescent="0.2">
      <c r="B147" s="43"/>
      <c r="C147" s="43"/>
      <c r="D147" s="340"/>
      <c r="E147" s="340"/>
      <c r="F147" s="340"/>
    </row>
    <row r="148" spans="2:6" x14ac:dyDescent="0.2">
      <c r="B148" s="43"/>
      <c r="C148" s="43"/>
      <c r="D148" s="340"/>
      <c r="E148" s="340"/>
      <c r="F148" s="340"/>
    </row>
    <row r="149" spans="2:6" x14ac:dyDescent="0.2">
      <c r="B149" s="43"/>
      <c r="C149" s="43"/>
      <c r="D149" s="340"/>
      <c r="E149" s="340"/>
      <c r="F149" s="340"/>
    </row>
    <row r="150" spans="2:6" x14ac:dyDescent="0.2">
      <c r="B150" s="43"/>
      <c r="C150" s="43"/>
      <c r="D150" s="340"/>
      <c r="E150" s="340"/>
      <c r="F150" s="340"/>
    </row>
    <row r="151" spans="2:6" x14ac:dyDescent="0.2">
      <c r="B151" s="43"/>
      <c r="C151" s="43"/>
      <c r="D151" s="340"/>
      <c r="E151" s="340"/>
      <c r="F151" s="340"/>
    </row>
    <row r="152" spans="2:6" x14ac:dyDescent="0.2">
      <c r="B152" s="43"/>
      <c r="C152" s="43"/>
      <c r="D152" s="340"/>
      <c r="E152" s="340"/>
      <c r="F152" s="340"/>
    </row>
    <row r="153" spans="2:6" x14ac:dyDescent="0.2">
      <c r="B153" s="43"/>
      <c r="C153" s="43"/>
      <c r="D153" s="340"/>
      <c r="E153" s="340"/>
      <c r="F153" s="340"/>
    </row>
    <row r="154" spans="2:6" x14ac:dyDescent="0.2">
      <c r="B154" s="43"/>
      <c r="C154" s="43"/>
      <c r="D154" s="340"/>
      <c r="E154" s="340"/>
      <c r="F154" s="340"/>
    </row>
    <row r="155" spans="2:6" x14ac:dyDescent="0.2">
      <c r="B155" s="43"/>
      <c r="C155" s="43"/>
      <c r="D155" s="340"/>
      <c r="E155" s="340"/>
      <c r="F155" s="340"/>
    </row>
    <row r="156" spans="2:6" x14ac:dyDescent="0.2">
      <c r="B156" s="43"/>
      <c r="C156" s="43"/>
      <c r="D156" s="340"/>
      <c r="E156" s="340"/>
      <c r="F156" s="340"/>
    </row>
    <row r="157" spans="2:6" x14ac:dyDescent="0.2">
      <c r="B157" s="43"/>
      <c r="C157" s="43"/>
      <c r="D157" s="340"/>
      <c r="E157" s="340"/>
      <c r="F157" s="340"/>
    </row>
    <row r="158" spans="2:6" x14ac:dyDescent="0.2">
      <c r="B158" s="43"/>
      <c r="C158" s="43"/>
      <c r="D158" s="340"/>
      <c r="E158" s="340"/>
      <c r="F158" s="340"/>
    </row>
    <row r="159" spans="2:6" x14ac:dyDescent="0.2">
      <c r="B159" s="43"/>
      <c r="C159" s="43"/>
      <c r="D159" s="340"/>
      <c r="E159" s="340"/>
      <c r="F159" s="340"/>
    </row>
    <row r="160" spans="2:6" x14ac:dyDescent="0.2">
      <c r="B160" s="43"/>
      <c r="C160" s="43"/>
      <c r="D160" s="340"/>
      <c r="E160" s="340"/>
      <c r="F160" s="340"/>
    </row>
    <row r="161" spans="2:6" x14ac:dyDescent="0.2">
      <c r="B161" s="43"/>
      <c r="C161" s="43"/>
      <c r="D161" s="340"/>
      <c r="E161" s="340"/>
      <c r="F161" s="340"/>
    </row>
    <row r="162" spans="2:6" x14ac:dyDescent="0.2">
      <c r="B162" s="43"/>
      <c r="C162" s="43"/>
      <c r="D162" s="340"/>
      <c r="E162" s="340"/>
      <c r="F162" s="340"/>
    </row>
    <row r="163" spans="2:6" x14ac:dyDescent="0.2">
      <c r="B163" s="43"/>
      <c r="C163" s="43"/>
      <c r="D163" s="340"/>
      <c r="E163" s="340"/>
      <c r="F163" s="340"/>
    </row>
    <row r="164" spans="2:6" x14ac:dyDescent="0.2">
      <c r="B164" s="43"/>
      <c r="C164" s="43"/>
      <c r="D164" s="340"/>
      <c r="E164" s="340"/>
      <c r="F164" s="340"/>
    </row>
    <row r="165" spans="2:6" x14ac:dyDescent="0.2">
      <c r="B165" s="43"/>
      <c r="C165" s="43"/>
      <c r="D165" s="340"/>
      <c r="E165" s="340"/>
      <c r="F165" s="340"/>
    </row>
    <row r="166" spans="2:6" x14ac:dyDescent="0.2">
      <c r="B166" s="43"/>
      <c r="C166" s="43"/>
      <c r="D166" s="340"/>
      <c r="E166" s="340"/>
      <c r="F166" s="340"/>
    </row>
    <row r="167" spans="2:6" x14ac:dyDescent="0.2">
      <c r="B167" s="43"/>
      <c r="C167" s="43"/>
      <c r="D167" s="340"/>
      <c r="E167" s="340"/>
      <c r="F167" s="340"/>
    </row>
    <row r="168" spans="2:6" x14ac:dyDescent="0.2">
      <c r="B168" s="43"/>
      <c r="C168" s="43"/>
      <c r="D168" s="340"/>
      <c r="E168" s="340"/>
      <c r="F168" s="340"/>
    </row>
    <row r="169" spans="2:6" x14ac:dyDescent="0.2">
      <c r="B169" s="43"/>
      <c r="C169" s="43"/>
      <c r="D169" s="340"/>
      <c r="E169" s="340"/>
      <c r="F169" s="340"/>
    </row>
    <row r="170" spans="2:6" x14ac:dyDescent="0.2">
      <c r="B170" s="43"/>
      <c r="C170" s="43"/>
      <c r="D170" s="340"/>
      <c r="E170" s="340"/>
      <c r="F170" s="340"/>
    </row>
    <row r="171" spans="2:6" x14ac:dyDescent="0.2">
      <c r="B171" s="43"/>
      <c r="C171" s="43"/>
      <c r="D171" s="340"/>
      <c r="E171" s="340"/>
      <c r="F171" s="340"/>
    </row>
    <row r="172" spans="2:6" x14ac:dyDescent="0.2">
      <c r="B172" s="43"/>
      <c r="C172" s="43"/>
      <c r="D172" s="340"/>
      <c r="E172" s="340"/>
      <c r="F172" s="340"/>
    </row>
    <row r="173" spans="2:6" x14ac:dyDescent="0.2">
      <c r="B173" s="43"/>
      <c r="C173" s="43"/>
      <c r="D173" s="340"/>
      <c r="E173" s="340"/>
      <c r="F173" s="340"/>
    </row>
    <row r="174" spans="2:6" x14ac:dyDescent="0.2">
      <c r="B174" s="43"/>
      <c r="C174" s="43"/>
      <c r="D174" s="340"/>
      <c r="E174" s="340"/>
      <c r="F174" s="340"/>
    </row>
    <row r="175" spans="2:6" x14ac:dyDescent="0.2">
      <c r="B175" s="43"/>
      <c r="C175" s="43"/>
      <c r="D175" s="340"/>
      <c r="E175" s="340"/>
      <c r="F175" s="340"/>
    </row>
    <row r="176" spans="2:6" x14ac:dyDescent="0.2">
      <c r="B176" s="43"/>
      <c r="C176" s="43"/>
      <c r="D176" s="340"/>
      <c r="E176" s="340"/>
      <c r="F176" s="340"/>
    </row>
    <row r="177" spans="2:6" x14ac:dyDescent="0.2">
      <c r="B177" s="43"/>
      <c r="C177" s="43"/>
      <c r="D177" s="340"/>
      <c r="E177" s="340"/>
      <c r="F177" s="340"/>
    </row>
    <row r="178" spans="2:6" x14ac:dyDescent="0.2">
      <c r="B178" s="43"/>
      <c r="C178" s="43"/>
      <c r="D178" s="340"/>
      <c r="E178" s="340"/>
      <c r="F178" s="340"/>
    </row>
    <row r="179" spans="2:6" x14ac:dyDescent="0.2">
      <c r="B179" s="43"/>
      <c r="C179" s="43"/>
      <c r="D179" s="340"/>
      <c r="E179" s="340"/>
      <c r="F179" s="340"/>
    </row>
    <row r="180" spans="2:6" x14ac:dyDescent="0.2">
      <c r="B180" s="43"/>
      <c r="C180" s="43"/>
      <c r="D180" s="340"/>
      <c r="E180" s="340"/>
      <c r="F180" s="340"/>
    </row>
    <row r="181" spans="2:6" x14ac:dyDescent="0.2">
      <c r="B181" s="43"/>
      <c r="C181" s="43"/>
      <c r="D181" s="340"/>
      <c r="E181" s="340"/>
      <c r="F181" s="340"/>
    </row>
    <row r="182" spans="2:6" x14ac:dyDescent="0.2">
      <c r="B182" s="43"/>
      <c r="C182" s="43"/>
      <c r="D182" s="340"/>
      <c r="E182" s="340"/>
      <c r="F182" s="340"/>
    </row>
    <row r="183" spans="2:6" x14ac:dyDescent="0.2">
      <c r="B183" s="43"/>
      <c r="C183" s="43"/>
      <c r="D183" s="340"/>
      <c r="E183" s="340"/>
      <c r="F183" s="340"/>
    </row>
    <row r="184" spans="2:6" x14ac:dyDescent="0.2">
      <c r="B184" s="43"/>
      <c r="C184" s="43"/>
      <c r="D184" s="340"/>
      <c r="E184" s="340"/>
      <c r="F184" s="340"/>
    </row>
    <row r="185" spans="2:6" x14ac:dyDescent="0.2">
      <c r="B185" s="43"/>
      <c r="C185" s="43"/>
      <c r="D185" s="340"/>
      <c r="E185" s="340"/>
      <c r="F185" s="340"/>
    </row>
    <row r="186" spans="2:6" x14ac:dyDescent="0.2">
      <c r="B186" s="43"/>
      <c r="C186" s="43"/>
      <c r="D186" s="340"/>
      <c r="E186" s="340"/>
      <c r="F186" s="340"/>
    </row>
    <row r="187" spans="2:6" x14ac:dyDescent="0.2">
      <c r="B187" s="43"/>
      <c r="C187" s="43"/>
      <c r="D187" s="340"/>
      <c r="E187" s="340"/>
      <c r="F187" s="340"/>
    </row>
    <row r="188" spans="2:6" x14ac:dyDescent="0.2">
      <c r="B188" s="43"/>
      <c r="C188" s="43"/>
      <c r="D188" s="340"/>
      <c r="E188" s="340"/>
      <c r="F188" s="340"/>
    </row>
    <row r="189" spans="2:6" x14ac:dyDescent="0.2">
      <c r="B189" s="43"/>
      <c r="C189" s="43"/>
      <c r="D189" s="340"/>
      <c r="E189" s="340"/>
      <c r="F189" s="340"/>
    </row>
    <row r="190" spans="2:6" x14ac:dyDescent="0.2">
      <c r="B190" s="43"/>
      <c r="C190" s="43"/>
      <c r="D190" s="340"/>
      <c r="E190" s="340"/>
      <c r="F190" s="340"/>
    </row>
    <row r="191" spans="2:6" x14ac:dyDescent="0.2">
      <c r="B191" s="43"/>
      <c r="C191" s="43"/>
      <c r="D191" s="340"/>
      <c r="E191" s="340"/>
      <c r="F191" s="340"/>
    </row>
    <row r="192" spans="2:6" x14ac:dyDescent="0.2">
      <c r="B192" s="43"/>
      <c r="C192" s="43"/>
      <c r="D192" s="340"/>
      <c r="E192" s="340"/>
      <c r="F192" s="340"/>
    </row>
    <row r="193" spans="2:6" x14ac:dyDescent="0.2">
      <c r="B193" s="43"/>
      <c r="C193" s="43"/>
      <c r="D193" s="340"/>
      <c r="E193" s="340"/>
      <c r="F193" s="340"/>
    </row>
    <row r="194" spans="2:6" x14ac:dyDescent="0.2">
      <c r="B194" s="43"/>
      <c r="C194" s="43"/>
      <c r="D194" s="340"/>
      <c r="E194" s="340"/>
      <c r="F194" s="340"/>
    </row>
    <row r="195" spans="2:6" x14ac:dyDescent="0.2">
      <c r="B195" s="43"/>
      <c r="C195" s="43"/>
      <c r="D195" s="340"/>
      <c r="E195" s="340"/>
      <c r="F195" s="340"/>
    </row>
    <row r="196" spans="2:6" x14ac:dyDescent="0.2">
      <c r="B196" s="43"/>
      <c r="C196" s="43"/>
      <c r="D196" s="340"/>
      <c r="E196" s="340"/>
      <c r="F196" s="340"/>
    </row>
    <row r="197" spans="2:6" x14ac:dyDescent="0.2">
      <c r="B197" s="43"/>
      <c r="C197" s="43"/>
      <c r="D197" s="340"/>
      <c r="E197" s="340"/>
      <c r="F197" s="340"/>
    </row>
    <row r="198" spans="2:6" x14ac:dyDescent="0.2">
      <c r="B198" s="43"/>
      <c r="C198" s="43"/>
      <c r="D198" s="340"/>
      <c r="E198" s="340"/>
      <c r="F198" s="340"/>
    </row>
    <row r="199" spans="2:6" x14ac:dyDescent="0.2">
      <c r="B199" s="43"/>
      <c r="C199" s="43"/>
      <c r="D199" s="340"/>
      <c r="E199" s="340"/>
      <c r="F199" s="340"/>
    </row>
    <row r="200" spans="2:6" x14ac:dyDescent="0.2">
      <c r="B200" s="43"/>
      <c r="C200" s="43"/>
      <c r="D200" s="340"/>
      <c r="E200" s="340"/>
      <c r="F200" s="340"/>
    </row>
    <row r="201" spans="2:6" x14ac:dyDescent="0.2">
      <c r="B201" s="43"/>
      <c r="C201" s="43"/>
      <c r="D201" s="340"/>
      <c r="E201" s="340"/>
      <c r="F201" s="340"/>
    </row>
    <row r="202" spans="2:6" x14ac:dyDescent="0.2">
      <c r="B202" s="43"/>
      <c r="C202" s="43"/>
      <c r="D202" s="340"/>
      <c r="E202" s="340"/>
      <c r="F202" s="340"/>
    </row>
    <row r="203" spans="2:6" x14ac:dyDescent="0.2">
      <c r="B203" s="43"/>
      <c r="C203" s="43"/>
      <c r="D203" s="340"/>
      <c r="E203" s="340"/>
      <c r="F203" s="340"/>
    </row>
    <row r="204" spans="2:6" x14ac:dyDescent="0.2">
      <c r="B204" s="43"/>
      <c r="C204" s="43"/>
      <c r="D204" s="340"/>
      <c r="E204" s="340"/>
      <c r="F204" s="340"/>
    </row>
    <row r="205" spans="2:6" x14ac:dyDescent="0.2">
      <c r="B205" s="43"/>
      <c r="C205" s="43"/>
      <c r="D205" s="340"/>
      <c r="E205" s="340"/>
      <c r="F205" s="340"/>
    </row>
    <row r="206" spans="2:6" x14ac:dyDescent="0.2">
      <c r="B206" s="43"/>
      <c r="C206" s="43"/>
      <c r="D206" s="340"/>
      <c r="E206" s="340"/>
      <c r="F206" s="340"/>
    </row>
    <row r="207" spans="2:6" x14ac:dyDescent="0.2">
      <c r="B207" s="43"/>
      <c r="C207" s="43"/>
      <c r="D207" s="340"/>
      <c r="E207" s="340"/>
      <c r="F207" s="340"/>
    </row>
    <row r="208" spans="2:6" x14ac:dyDescent="0.2">
      <c r="B208" s="43"/>
      <c r="C208" s="43"/>
      <c r="D208" s="340"/>
      <c r="E208" s="340"/>
      <c r="F208" s="340"/>
    </row>
    <row r="209" spans="2:6" x14ac:dyDescent="0.2">
      <c r="B209" s="43"/>
      <c r="C209" s="43"/>
      <c r="D209" s="340"/>
      <c r="E209" s="340"/>
      <c r="F209" s="340"/>
    </row>
    <row r="210" spans="2:6" x14ac:dyDescent="0.2">
      <c r="B210" s="43"/>
      <c r="C210" s="43"/>
      <c r="D210" s="340"/>
      <c r="E210" s="340"/>
      <c r="F210" s="340"/>
    </row>
    <row r="211" spans="2:6" x14ac:dyDescent="0.2">
      <c r="B211" s="43"/>
      <c r="C211" s="43"/>
      <c r="D211" s="340"/>
      <c r="E211" s="340"/>
      <c r="F211" s="340"/>
    </row>
    <row r="212" spans="2:6" x14ac:dyDescent="0.2">
      <c r="B212" s="43"/>
      <c r="C212" s="43"/>
      <c r="D212" s="340"/>
      <c r="E212" s="340"/>
      <c r="F212" s="340"/>
    </row>
    <row r="213" spans="2:6" x14ac:dyDescent="0.2">
      <c r="B213" s="43"/>
      <c r="C213" s="43"/>
      <c r="D213" s="340"/>
      <c r="E213" s="340"/>
      <c r="F213" s="340"/>
    </row>
    <row r="214" spans="2:6" x14ac:dyDescent="0.2">
      <c r="B214" s="43"/>
      <c r="C214" s="43"/>
      <c r="D214" s="340"/>
      <c r="E214" s="340"/>
      <c r="F214" s="340"/>
    </row>
    <row r="215" spans="2:6" x14ac:dyDescent="0.2">
      <c r="B215" s="43"/>
      <c r="C215" s="43"/>
      <c r="D215" s="340"/>
      <c r="E215" s="340"/>
      <c r="F215" s="340"/>
    </row>
    <row r="216" spans="2:6" x14ac:dyDescent="0.2">
      <c r="B216" s="43"/>
      <c r="C216" s="43"/>
      <c r="D216" s="340"/>
      <c r="E216" s="340"/>
      <c r="F216" s="340"/>
    </row>
    <row r="217" spans="2:6" x14ac:dyDescent="0.2">
      <c r="B217" s="43"/>
      <c r="C217" s="43"/>
      <c r="D217" s="340"/>
      <c r="E217" s="340"/>
      <c r="F217" s="340"/>
    </row>
    <row r="218" spans="2:6" x14ac:dyDescent="0.2">
      <c r="B218" s="43"/>
      <c r="C218" s="43"/>
      <c r="D218" s="340"/>
      <c r="E218" s="340"/>
      <c r="F218" s="340"/>
    </row>
    <row r="219" spans="2:6" x14ac:dyDescent="0.2">
      <c r="B219" s="43"/>
      <c r="C219" s="43"/>
      <c r="D219" s="340"/>
      <c r="E219" s="340"/>
      <c r="F219" s="340"/>
    </row>
    <row r="220" spans="2:6" x14ac:dyDescent="0.2">
      <c r="B220" s="43"/>
      <c r="C220" s="43"/>
      <c r="D220" s="340"/>
      <c r="E220" s="340"/>
      <c r="F220" s="340"/>
    </row>
    <row r="221" spans="2:6" x14ac:dyDescent="0.2">
      <c r="B221" s="43"/>
      <c r="C221" s="43"/>
      <c r="D221" s="340"/>
      <c r="E221" s="340"/>
      <c r="F221" s="340"/>
    </row>
    <row r="222" spans="2:6" x14ac:dyDescent="0.2">
      <c r="B222" s="43"/>
      <c r="C222" s="43"/>
      <c r="D222" s="340"/>
      <c r="E222" s="340"/>
      <c r="F222" s="340"/>
    </row>
    <row r="223" spans="2:6" x14ac:dyDescent="0.2">
      <c r="B223" s="43"/>
      <c r="C223" s="43"/>
      <c r="D223" s="340"/>
      <c r="E223" s="340"/>
      <c r="F223" s="340"/>
    </row>
    <row r="224" spans="2:6" x14ac:dyDescent="0.2">
      <c r="B224" s="43"/>
      <c r="C224" s="43"/>
      <c r="D224" s="340"/>
      <c r="E224" s="340"/>
      <c r="F224" s="340"/>
    </row>
    <row r="225" spans="2:6" x14ac:dyDescent="0.2">
      <c r="B225" s="43"/>
      <c r="C225" s="43"/>
      <c r="D225" s="340"/>
      <c r="E225" s="340"/>
      <c r="F225" s="340"/>
    </row>
    <row r="226" spans="2:6" x14ac:dyDescent="0.2">
      <c r="B226" s="43"/>
      <c r="C226" s="43"/>
      <c r="D226" s="340"/>
      <c r="E226" s="340"/>
      <c r="F226" s="340"/>
    </row>
    <row r="227" spans="2:6" x14ac:dyDescent="0.2">
      <c r="B227" s="43"/>
      <c r="C227" s="43"/>
      <c r="D227" s="340"/>
      <c r="E227" s="340"/>
      <c r="F227" s="340"/>
    </row>
    <row r="228" spans="2:6" x14ac:dyDescent="0.2">
      <c r="B228" s="43"/>
      <c r="C228" s="43"/>
      <c r="D228" s="340"/>
      <c r="E228" s="340"/>
      <c r="F228" s="340"/>
    </row>
    <row r="229" spans="2:6" x14ac:dyDescent="0.2">
      <c r="B229" s="43"/>
      <c r="C229" s="43"/>
      <c r="D229" s="340"/>
      <c r="E229" s="340"/>
      <c r="F229" s="340"/>
    </row>
    <row r="230" spans="2:6" x14ac:dyDescent="0.2">
      <c r="B230" s="43"/>
      <c r="C230" s="43"/>
      <c r="D230" s="340"/>
      <c r="E230" s="340"/>
      <c r="F230" s="340"/>
    </row>
    <row r="231" spans="2:6" x14ac:dyDescent="0.2">
      <c r="B231" s="43"/>
      <c r="C231" s="43"/>
      <c r="D231" s="340"/>
      <c r="E231" s="340"/>
      <c r="F231" s="340"/>
    </row>
    <row r="232" spans="2:6" x14ac:dyDescent="0.2">
      <c r="B232" s="43"/>
      <c r="C232" s="43"/>
      <c r="D232" s="340"/>
      <c r="E232" s="340"/>
      <c r="F232" s="340"/>
    </row>
    <row r="233" spans="2:6" x14ac:dyDescent="0.2">
      <c r="B233" s="43"/>
      <c r="C233" s="43"/>
      <c r="D233" s="340"/>
      <c r="E233" s="340"/>
      <c r="F233" s="340"/>
    </row>
    <row r="234" spans="2:6" x14ac:dyDescent="0.2">
      <c r="B234" s="43"/>
      <c r="C234" s="43"/>
      <c r="D234" s="340"/>
      <c r="E234" s="340"/>
      <c r="F234" s="340"/>
    </row>
    <row r="235" spans="2:6" x14ac:dyDescent="0.2">
      <c r="B235" s="43"/>
      <c r="C235" s="43"/>
      <c r="D235" s="340"/>
      <c r="E235" s="340"/>
      <c r="F235" s="340"/>
    </row>
    <row r="236" spans="2:6" x14ac:dyDescent="0.2">
      <c r="B236" s="43"/>
      <c r="C236" s="43"/>
      <c r="D236" s="340"/>
      <c r="E236" s="340"/>
      <c r="F236" s="340"/>
    </row>
    <row r="237" spans="2:6" x14ac:dyDescent="0.2">
      <c r="B237" s="43"/>
      <c r="C237" s="43"/>
      <c r="D237" s="340"/>
      <c r="E237" s="340"/>
      <c r="F237" s="340"/>
    </row>
    <row r="238" spans="2:6" x14ac:dyDescent="0.2">
      <c r="B238" s="43"/>
      <c r="C238" s="43"/>
      <c r="D238" s="340"/>
      <c r="E238" s="340"/>
      <c r="F238" s="340"/>
    </row>
    <row r="239" spans="2:6" x14ac:dyDescent="0.2">
      <c r="B239" s="43"/>
      <c r="C239" s="43"/>
      <c r="D239" s="340"/>
      <c r="E239" s="340"/>
      <c r="F239" s="340"/>
    </row>
    <row r="240" spans="2:6" x14ac:dyDescent="0.2">
      <c r="B240" s="43"/>
      <c r="C240" s="43"/>
      <c r="D240" s="340"/>
      <c r="E240" s="340"/>
      <c r="F240" s="340"/>
    </row>
    <row r="241" spans="2:6" x14ac:dyDescent="0.2">
      <c r="B241" s="43"/>
      <c r="C241" s="43"/>
      <c r="D241" s="340"/>
      <c r="E241" s="340"/>
      <c r="F241" s="340"/>
    </row>
    <row r="242" spans="2:6" x14ac:dyDescent="0.2">
      <c r="B242" s="43"/>
      <c r="C242" s="43"/>
      <c r="D242" s="340"/>
      <c r="E242" s="340"/>
      <c r="F242" s="340"/>
    </row>
    <row r="243" spans="2:6" x14ac:dyDescent="0.2">
      <c r="B243" s="43"/>
      <c r="C243" s="43"/>
      <c r="D243" s="340"/>
      <c r="E243" s="340"/>
      <c r="F243" s="340"/>
    </row>
    <row r="244" spans="2:6" x14ac:dyDescent="0.2">
      <c r="B244" s="43"/>
      <c r="C244" s="43"/>
      <c r="D244" s="340"/>
      <c r="E244" s="340"/>
      <c r="F244" s="340"/>
    </row>
    <row r="245" spans="2:6" x14ac:dyDescent="0.2">
      <c r="B245" s="43"/>
      <c r="C245" s="43"/>
      <c r="D245" s="340"/>
      <c r="E245" s="340"/>
      <c r="F245" s="340"/>
    </row>
    <row r="246" spans="2:6" x14ac:dyDescent="0.2">
      <c r="B246" s="43"/>
      <c r="C246" s="43"/>
      <c r="D246" s="340"/>
      <c r="E246" s="340"/>
      <c r="F246" s="340"/>
    </row>
    <row r="247" spans="2:6" x14ac:dyDescent="0.2">
      <c r="B247" s="43"/>
      <c r="C247" s="43"/>
      <c r="D247" s="340"/>
      <c r="E247" s="340"/>
      <c r="F247" s="340"/>
    </row>
    <row r="248" spans="2:6" x14ac:dyDescent="0.2">
      <c r="B248" s="43"/>
      <c r="C248" s="43"/>
      <c r="D248" s="340"/>
      <c r="E248" s="340"/>
      <c r="F248" s="340"/>
    </row>
    <row r="249" spans="2:6" x14ac:dyDescent="0.2">
      <c r="B249" s="43"/>
      <c r="C249" s="43"/>
      <c r="D249" s="340"/>
      <c r="E249" s="340"/>
      <c r="F249" s="340"/>
    </row>
    <row r="250" spans="2:6" x14ac:dyDescent="0.2">
      <c r="B250" s="43"/>
      <c r="C250" s="43"/>
      <c r="D250" s="340"/>
      <c r="E250" s="340"/>
      <c r="F250" s="340"/>
    </row>
    <row r="251" spans="2:6" x14ac:dyDescent="0.2">
      <c r="B251" s="43"/>
      <c r="C251" s="43"/>
      <c r="D251" s="340"/>
      <c r="E251" s="340"/>
      <c r="F251" s="340"/>
    </row>
    <row r="252" spans="2:6" x14ac:dyDescent="0.2">
      <c r="B252" s="43"/>
      <c r="C252" s="43"/>
      <c r="D252" s="340"/>
      <c r="E252" s="340"/>
      <c r="F252" s="340"/>
    </row>
    <row r="253" spans="2:6" x14ac:dyDescent="0.2">
      <c r="B253" s="43"/>
      <c r="C253" s="43"/>
      <c r="D253" s="340"/>
      <c r="E253" s="340"/>
      <c r="F253" s="340"/>
    </row>
    <row r="254" spans="2:6" x14ac:dyDescent="0.2">
      <c r="B254" s="43"/>
      <c r="C254" s="43"/>
      <c r="D254" s="340"/>
      <c r="E254" s="340"/>
      <c r="F254" s="340"/>
    </row>
    <row r="255" spans="2:6" x14ac:dyDescent="0.2">
      <c r="B255" s="43"/>
      <c r="C255" s="43"/>
      <c r="D255" s="340"/>
      <c r="E255" s="340"/>
      <c r="F255" s="340"/>
    </row>
    <row r="256" spans="2:6" x14ac:dyDescent="0.2">
      <c r="B256" s="43"/>
      <c r="C256" s="43"/>
      <c r="D256" s="340"/>
      <c r="E256" s="340"/>
      <c r="F256" s="340"/>
    </row>
    <row r="257" spans="2:6" x14ac:dyDescent="0.2">
      <c r="B257" s="43"/>
      <c r="C257" s="43"/>
      <c r="D257" s="340"/>
      <c r="E257" s="340"/>
      <c r="F257" s="340"/>
    </row>
    <row r="258" spans="2:6" x14ac:dyDescent="0.2">
      <c r="B258" s="43"/>
      <c r="C258" s="43"/>
      <c r="D258" s="340"/>
      <c r="E258" s="340"/>
      <c r="F258" s="340"/>
    </row>
    <row r="259" spans="2:6" x14ac:dyDescent="0.2">
      <c r="B259" s="43"/>
      <c r="C259" s="43"/>
      <c r="D259" s="340"/>
      <c r="E259" s="340"/>
      <c r="F259" s="340"/>
    </row>
    <row r="260" spans="2:6" x14ac:dyDescent="0.2">
      <c r="B260" s="43"/>
      <c r="C260" s="43"/>
      <c r="D260" s="340"/>
      <c r="E260" s="340"/>
      <c r="F260" s="340"/>
    </row>
    <row r="261" spans="2:6" x14ac:dyDescent="0.2">
      <c r="B261" s="43"/>
      <c r="C261" s="43"/>
      <c r="D261" s="340"/>
      <c r="E261" s="340"/>
      <c r="F261" s="340"/>
    </row>
    <row r="262" spans="2:6" x14ac:dyDescent="0.2">
      <c r="B262" s="43"/>
      <c r="C262" s="43"/>
      <c r="D262" s="340"/>
      <c r="E262" s="340"/>
      <c r="F262" s="340"/>
    </row>
    <row r="263" spans="2:6" x14ac:dyDescent="0.2">
      <c r="B263" s="43"/>
      <c r="C263" s="43"/>
      <c r="D263" s="340"/>
      <c r="E263" s="340"/>
      <c r="F263" s="340"/>
    </row>
    <row r="264" spans="2:6" x14ac:dyDescent="0.2">
      <c r="B264" s="43"/>
      <c r="C264" s="43"/>
      <c r="D264" s="340"/>
      <c r="E264" s="340"/>
      <c r="F264" s="340"/>
    </row>
    <row r="265" spans="2:6" x14ac:dyDescent="0.2">
      <c r="B265" s="43"/>
      <c r="C265" s="43"/>
      <c r="D265" s="340"/>
      <c r="E265" s="340"/>
      <c r="F265" s="340"/>
    </row>
    <row r="266" spans="2:6" x14ac:dyDescent="0.2">
      <c r="B266" s="43"/>
      <c r="C266" s="43"/>
      <c r="D266" s="340"/>
      <c r="E266" s="340"/>
      <c r="F266" s="340"/>
    </row>
    <row r="267" spans="2:6" x14ac:dyDescent="0.2">
      <c r="B267" s="43"/>
      <c r="C267" s="43"/>
      <c r="D267" s="340"/>
      <c r="E267" s="340"/>
      <c r="F267" s="340"/>
    </row>
    <row r="268" spans="2:6" x14ac:dyDescent="0.2">
      <c r="B268" s="43"/>
      <c r="C268" s="43"/>
      <c r="D268" s="340"/>
      <c r="E268" s="340"/>
      <c r="F268" s="340"/>
    </row>
    <row r="269" spans="2:6" x14ac:dyDescent="0.2">
      <c r="B269" s="43"/>
      <c r="C269" s="43"/>
      <c r="D269" s="340"/>
      <c r="E269" s="340"/>
      <c r="F269" s="340"/>
    </row>
    <row r="270" spans="2:6" x14ac:dyDescent="0.2">
      <c r="B270" s="43"/>
      <c r="C270" s="43"/>
      <c r="D270" s="340"/>
      <c r="E270" s="340"/>
      <c r="F270" s="340"/>
    </row>
    <row r="271" spans="2:6" x14ac:dyDescent="0.2">
      <c r="B271" s="43"/>
      <c r="C271" s="43"/>
      <c r="D271" s="340"/>
      <c r="E271" s="340"/>
      <c r="F271" s="340"/>
    </row>
    <row r="272" spans="2:6" x14ac:dyDescent="0.2">
      <c r="B272" s="43"/>
      <c r="C272" s="43"/>
      <c r="D272" s="340"/>
      <c r="E272" s="340"/>
      <c r="F272" s="340"/>
    </row>
    <row r="273" spans="2:6" x14ac:dyDescent="0.2">
      <c r="B273" s="43"/>
      <c r="C273" s="43"/>
      <c r="D273" s="340"/>
      <c r="E273" s="340"/>
      <c r="F273" s="340"/>
    </row>
    <row r="274" spans="2:6" x14ac:dyDescent="0.2">
      <c r="B274" s="43"/>
      <c r="C274" s="43"/>
      <c r="D274" s="340"/>
      <c r="E274" s="340"/>
      <c r="F274" s="340"/>
    </row>
    <row r="275" spans="2:6" x14ac:dyDescent="0.2">
      <c r="B275" s="43"/>
      <c r="C275" s="43"/>
      <c r="D275" s="340"/>
      <c r="E275" s="340"/>
      <c r="F275" s="340"/>
    </row>
    <row r="276" spans="2:6" x14ac:dyDescent="0.2">
      <c r="B276" s="43"/>
      <c r="C276" s="43"/>
      <c r="D276" s="340"/>
      <c r="E276" s="340"/>
      <c r="F276" s="340"/>
    </row>
    <row r="277" spans="2:6" x14ac:dyDescent="0.2">
      <c r="B277" s="43"/>
      <c r="C277" s="43"/>
      <c r="D277" s="340"/>
      <c r="E277" s="340"/>
      <c r="F277" s="340"/>
    </row>
    <row r="278" spans="2:6" x14ac:dyDescent="0.2">
      <c r="B278" s="43"/>
      <c r="C278" s="43"/>
      <c r="D278" s="340"/>
      <c r="E278" s="340"/>
      <c r="F278" s="340"/>
    </row>
    <row r="279" spans="2:6" x14ac:dyDescent="0.2">
      <c r="B279" s="43"/>
      <c r="C279" s="43"/>
      <c r="D279" s="340"/>
      <c r="E279" s="340"/>
      <c r="F279" s="340"/>
    </row>
    <row r="280" spans="2:6" x14ac:dyDescent="0.2">
      <c r="B280" s="43"/>
      <c r="C280" s="43"/>
      <c r="D280" s="340"/>
      <c r="E280" s="340"/>
      <c r="F280" s="340"/>
    </row>
    <row r="281" spans="2:6" x14ac:dyDescent="0.2">
      <c r="B281" s="43"/>
      <c r="C281" s="43"/>
      <c r="D281" s="340"/>
      <c r="E281" s="340"/>
      <c r="F281" s="340"/>
    </row>
    <row r="282" spans="2:6" x14ac:dyDescent="0.2">
      <c r="B282" s="43"/>
      <c r="C282" s="43"/>
      <c r="D282" s="340"/>
      <c r="E282" s="340"/>
      <c r="F282" s="340"/>
    </row>
    <row r="283" spans="2:6" x14ac:dyDescent="0.2">
      <c r="B283" s="43"/>
      <c r="C283" s="43"/>
      <c r="D283" s="340"/>
      <c r="E283" s="340"/>
      <c r="F283" s="340"/>
    </row>
    <row r="284" spans="2:6" x14ac:dyDescent="0.2">
      <c r="B284" s="43"/>
      <c r="C284" s="43"/>
      <c r="D284" s="340"/>
      <c r="E284" s="340"/>
      <c r="F284" s="340"/>
    </row>
    <row r="285" spans="2:6" x14ac:dyDescent="0.2">
      <c r="B285" s="43"/>
      <c r="C285" s="43"/>
      <c r="D285" s="340"/>
      <c r="E285" s="340"/>
      <c r="F285" s="340"/>
    </row>
    <row r="286" spans="2:6" x14ac:dyDescent="0.2">
      <c r="B286" s="43"/>
      <c r="C286" s="43"/>
      <c r="D286" s="340"/>
      <c r="E286" s="340"/>
      <c r="F286" s="340"/>
    </row>
    <row r="287" spans="2:6" x14ac:dyDescent="0.2">
      <c r="B287" s="43"/>
      <c r="C287" s="43"/>
      <c r="D287" s="340"/>
      <c r="E287" s="340"/>
      <c r="F287" s="340"/>
    </row>
    <row r="288" spans="2:6" x14ac:dyDescent="0.2">
      <c r="B288" s="43"/>
      <c r="C288" s="43"/>
      <c r="D288" s="340"/>
      <c r="E288" s="340"/>
      <c r="F288" s="340"/>
    </row>
    <row r="289" spans="2:6" x14ac:dyDescent="0.2">
      <c r="B289" s="43"/>
      <c r="C289" s="43"/>
      <c r="D289" s="340"/>
      <c r="E289" s="340"/>
      <c r="F289" s="340"/>
    </row>
    <row r="290" spans="2:6" x14ac:dyDescent="0.2">
      <c r="B290" s="43"/>
      <c r="C290" s="43"/>
      <c r="D290" s="340"/>
      <c r="E290" s="340"/>
      <c r="F290" s="340"/>
    </row>
    <row r="291" spans="2:6" x14ac:dyDescent="0.2">
      <c r="B291" s="43"/>
      <c r="C291" s="43"/>
      <c r="D291" s="340"/>
      <c r="E291" s="340"/>
      <c r="F291" s="340"/>
    </row>
    <row r="292" spans="2:6" x14ac:dyDescent="0.2">
      <c r="B292" s="43"/>
      <c r="C292" s="43"/>
      <c r="D292" s="340"/>
      <c r="E292" s="340"/>
      <c r="F292" s="340"/>
    </row>
    <row r="293" spans="2:6" x14ac:dyDescent="0.2">
      <c r="B293" s="43"/>
      <c r="C293" s="43"/>
      <c r="D293" s="340"/>
      <c r="E293" s="340"/>
      <c r="F293" s="340"/>
    </row>
    <row r="294" spans="2:6" x14ac:dyDescent="0.2">
      <c r="B294" s="43"/>
      <c r="C294" s="43"/>
      <c r="D294" s="340"/>
      <c r="E294" s="340"/>
      <c r="F294" s="340"/>
    </row>
    <row r="295" spans="2:6" x14ac:dyDescent="0.2">
      <c r="B295" s="43"/>
      <c r="C295" s="43"/>
      <c r="D295" s="340"/>
      <c r="E295" s="340"/>
      <c r="F295" s="340"/>
    </row>
    <row r="296" spans="2:6" x14ac:dyDescent="0.2">
      <c r="B296" s="43"/>
      <c r="C296" s="43"/>
      <c r="D296" s="340"/>
      <c r="E296" s="340"/>
      <c r="F296" s="340"/>
    </row>
    <row r="297" spans="2:6" x14ac:dyDescent="0.2">
      <c r="B297" s="43"/>
      <c r="C297" s="43"/>
      <c r="D297" s="340"/>
      <c r="E297" s="340"/>
      <c r="F297" s="340"/>
    </row>
    <row r="298" spans="2:6" x14ac:dyDescent="0.2">
      <c r="B298" s="43"/>
      <c r="C298" s="43"/>
      <c r="D298" s="340"/>
      <c r="E298" s="340"/>
      <c r="F298" s="340"/>
    </row>
    <row r="299" spans="2:6" x14ac:dyDescent="0.2">
      <c r="B299" s="43"/>
      <c r="C299" s="43"/>
      <c r="D299" s="340"/>
      <c r="E299" s="340"/>
      <c r="F299" s="340"/>
    </row>
    <row r="300" spans="2:6" x14ac:dyDescent="0.2">
      <c r="B300" s="43"/>
      <c r="C300" s="43"/>
      <c r="D300" s="340"/>
      <c r="E300" s="340"/>
      <c r="F300" s="340"/>
    </row>
    <row r="301" spans="2:6" x14ac:dyDescent="0.2">
      <c r="B301" s="43"/>
      <c r="C301" s="43"/>
      <c r="D301" s="340"/>
      <c r="E301" s="340"/>
      <c r="F301" s="340"/>
    </row>
    <row r="302" spans="2:6" x14ac:dyDescent="0.2">
      <c r="B302" s="43"/>
      <c r="C302" s="43"/>
      <c r="D302" s="340"/>
      <c r="E302" s="340"/>
      <c r="F302" s="340"/>
    </row>
    <row r="303" spans="2:6" x14ac:dyDescent="0.2">
      <c r="B303" s="43"/>
      <c r="C303" s="43"/>
      <c r="D303" s="340"/>
      <c r="E303" s="340"/>
      <c r="F303" s="340"/>
    </row>
    <row r="304" spans="2:6" x14ac:dyDescent="0.2">
      <c r="B304" s="43"/>
      <c r="C304" s="43"/>
      <c r="D304" s="340"/>
      <c r="E304" s="340"/>
      <c r="F304" s="340"/>
    </row>
    <row r="305" spans="2:6" x14ac:dyDescent="0.2">
      <c r="B305" s="43"/>
      <c r="C305" s="43"/>
      <c r="D305" s="340"/>
      <c r="E305" s="340"/>
      <c r="F305" s="340"/>
    </row>
    <row r="306" spans="2:6" x14ac:dyDescent="0.2">
      <c r="B306" s="43"/>
      <c r="C306" s="43"/>
      <c r="D306" s="340"/>
      <c r="E306" s="340"/>
      <c r="F306" s="340"/>
    </row>
    <row r="307" spans="2:6" x14ac:dyDescent="0.2">
      <c r="B307" s="43"/>
      <c r="C307" s="43"/>
      <c r="D307" s="340"/>
      <c r="E307" s="340"/>
      <c r="F307" s="340"/>
    </row>
    <row r="308" spans="2:6" x14ac:dyDescent="0.2">
      <c r="B308" s="43"/>
      <c r="C308" s="43"/>
      <c r="D308" s="340"/>
      <c r="E308" s="340"/>
      <c r="F308" s="340"/>
    </row>
    <row r="309" spans="2:6" x14ac:dyDescent="0.2">
      <c r="B309" s="43"/>
      <c r="C309" s="43"/>
      <c r="D309" s="340"/>
      <c r="E309" s="340"/>
      <c r="F309" s="340"/>
    </row>
    <row r="310" spans="2:6" x14ac:dyDescent="0.2">
      <c r="B310" s="43"/>
      <c r="C310" s="43"/>
      <c r="D310" s="340"/>
      <c r="E310" s="340"/>
      <c r="F310" s="340"/>
    </row>
    <row r="311" spans="2:6" x14ac:dyDescent="0.2">
      <c r="B311" s="43"/>
      <c r="C311" s="43"/>
      <c r="D311" s="340"/>
      <c r="E311" s="340"/>
      <c r="F311" s="340"/>
    </row>
    <row r="312" spans="2:6" x14ac:dyDescent="0.2">
      <c r="B312" s="43"/>
      <c r="C312" s="43"/>
      <c r="D312" s="340"/>
      <c r="E312" s="340"/>
      <c r="F312" s="340"/>
    </row>
    <row r="313" spans="2:6" x14ac:dyDescent="0.2">
      <c r="B313" s="43"/>
      <c r="C313" s="43"/>
      <c r="D313" s="340"/>
      <c r="E313" s="340"/>
      <c r="F313" s="340"/>
    </row>
    <row r="314" spans="2:6" x14ac:dyDescent="0.2">
      <c r="B314" s="43"/>
      <c r="C314" s="43"/>
      <c r="D314" s="340"/>
      <c r="E314" s="340"/>
      <c r="F314" s="340"/>
    </row>
    <row r="315" spans="2:6" x14ac:dyDescent="0.2">
      <c r="B315" s="43"/>
      <c r="C315" s="43"/>
      <c r="D315" s="340"/>
      <c r="E315" s="340"/>
      <c r="F315" s="340"/>
    </row>
    <row r="316" spans="2:6" x14ac:dyDescent="0.2">
      <c r="B316" s="43"/>
      <c r="C316" s="43"/>
      <c r="D316" s="340"/>
      <c r="E316" s="340"/>
      <c r="F316" s="340"/>
    </row>
    <row r="317" spans="2:6" x14ac:dyDescent="0.2">
      <c r="B317" s="43"/>
      <c r="C317" s="43"/>
      <c r="D317" s="340"/>
      <c r="E317" s="340"/>
      <c r="F317" s="340"/>
    </row>
    <row r="318" spans="2:6" x14ac:dyDescent="0.2">
      <c r="B318" s="43"/>
      <c r="C318" s="43"/>
      <c r="D318" s="340"/>
      <c r="E318" s="340"/>
      <c r="F318" s="340"/>
    </row>
    <row r="319" spans="2:6" x14ac:dyDescent="0.2">
      <c r="B319" s="43"/>
      <c r="C319" s="43"/>
      <c r="D319" s="340"/>
      <c r="E319" s="340"/>
      <c r="F319" s="340"/>
    </row>
    <row r="320" spans="2:6" x14ac:dyDescent="0.2">
      <c r="B320" s="43"/>
      <c r="C320" s="43"/>
      <c r="D320" s="340"/>
      <c r="E320" s="340"/>
      <c r="F320" s="340"/>
    </row>
    <row r="321" spans="2:6" x14ac:dyDescent="0.2">
      <c r="B321" s="43"/>
      <c r="C321" s="43"/>
      <c r="D321" s="340"/>
      <c r="E321" s="340"/>
      <c r="F321" s="340"/>
    </row>
    <row r="322" spans="2:6" x14ac:dyDescent="0.2">
      <c r="B322" s="43"/>
      <c r="C322" s="43"/>
      <c r="D322" s="340"/>
      <c r="E322" s="340"/>
      <c r="F322" s="340"/>
    </row>
    <row r="323" spans="2:6" x14ac:dyDescent="0.2">
      <c r="B323" s="43"/>
      <c r="C323" s="43"/>
      <c r="D323" s="340"/>
      <c r="E323" s="340"/>
      <c r="F323" s="340"/>
    </row>
    <row r="324" spans="2:6" x14ac:dyDescent="0.2">
      <c r="B324" s="43"/>
      <c r="C324" s="43"/>
      <c r="D324" s="340"/>
      <c r="E324" s="340"/>
      <c r="F324" s="340"/>
    </row>
    <row r="325" spans="2:6" x14ac:dyDescent="0.2">
      <c r="B325" s="43"/>
      <c r="C325" s="43"/>
      <c r="D325" s="340"/>
      <c r="E325" s="340"/>
      <c r="F325" s="340"/>
    </row>
    <row r="326" spans="2:6" x14ac:dyDescent="0.2">
      <c r="B326" s="43"/>
      <c r="C326" s="43"/>
      <c r="D326" s="340"/>
      <c r="E326" s="340"/>
      <c r="F326" s="340"/>
    </row>
    <row r="327" spans="2:6" x14ac:dyDescent="0.2">
      <c r="B327" s="43"/>
      <c r="C327" s="43"/>
      <c r="D327" s="340"/>
      <c r="E327" s="340"/>
      <c r="F327" s="340"/>
    </row>
    <row r="328" spans="2:6" x14ac:dyDescent="0.2">
      <c r="B328" s="43"/>
      <c r="C328" s="43"/>
      <c r="D328" s="340"/>
      <c r="E328" s="340"/>
      <c r="F328" s="340"/>
    </row>
    <row r="329" spans="2:6" x14ac:dyDescent="0.2">
      <c r="B329" s="43"/>
      <c r="C329" s="43"/>
      <c r="D329" s="340"/>
      <c r="E329" s="340"/>
      <c r="F329" s="340"/>
    </row>
    <row r="330" spans="2:6" x14ac:dyDescent="0.2">
      <c r="B330" s="43"/>
      <c r="C330" s="43"/>
      <c r="D330" s="340"/>
      <c r="E330" s="340"/>
      <c r="F330" s="340"/>
    </row>
    <row r="331" spans="2:6" x14ac:dyDescent="0.2">
      <c r="B331" s="43"/>
      <c r="C331" s="43"/>
      <c r="D331" s="340"/>
      <c r="E331" s="340"/>
      <c r="F331" s="340"/>
    </row>
    <row r="332" spans="2:6" x14ac:dyDescent="0.2">
      <c r="B332" s="43"/>
      <c r="C332" s="43"/>
      <c r="D332" s="340"/>
      <c r="E332" s="340"/>
      <c r="F332" s="340"/>
    </row>
    <row r="333" spans="2:6" x14ac:dyDescent="0.2">
      <c r="B333" s="43"/>
      <c r="C333" s="43"/>
      <c r="D333" s="340"/>
      <c r="E333" s="340"/>
      <c r="F333" s="340"/>
    </row>
    <row r="334" spans="2:6" x14ac:dyDescent="0.2">
      <c r="B334" s="43"/>
      <c r="C334" s="43"/>
      <c r="D334" s="340"/>
      <c r="E334" s="340"/>
      <c r="F334" s="340"/>
    </row>
    <row r="335" spans="2:6" x14ac:dyDescent="0.2">
      <c r="B335" s="43"/>
      <c r="C335" s="43"/>
      <c r="D335" s="340"/>
      <c r="E335" s="340"/>
      <c r="F335" s="340"/>
    </row>
    <row r="336" spans="2:6" x14ac:dyDescent="0.2">
      <c r="B336" s="43"/>
      <c r="C336" s="43"/>
      <c r="D336" s="340"/>
      <c r="E336" s="340"/>
      <c r="F336" s="340"/>
    </row>
    <row r="337" spans="2:6" x14ac:dyDescent="0.2">
      <c r="B337" s="43"/>
      <c r="C337" s="43"/>
      <c r="D337" s="340"/>
      <c r="E337" s="340"/>
      <c r="F337" s="340"/>
    </row>
    <row r="338" spans="2:6" x14ac:dyDescent="0.2">
      <c r="B338" s="43"/>
      <c r="C338" s="43"/>
      <c r="D338" s="340"/>
      <c r="E338" s="340"/>
      <c r="F338" s="340"/>
    </row>
    <row r="339" spans="2:6" x14ac:dyDescent="0.2">
      <c r="B339" s="43"/>
      <c r="C339" s="43"/>
      <c r="D339" s="340"/>
      <c r="E339" s="340"/>
      <c r="F339" s="340"/>
    </row>
    <row r="340" spans="2:6" x14ac:dyDescent="0.2">
      <c r="B340" s="43"/>
      <c r="C340" s="43"/>
    </row>
    <row r="341" spans="2:6" x14ac:dyDescent="0.2">
      <c r="B341" s="43"/>
      <c r="C341" s="43"/>
    </row>
    <row r="342" spans="2:6" x14ac:dyDescent="0.2">
      <c r="B342" s="43"/>
      <c r="C342" s="43"/>
    </row>
    <row r="343" spans="2:6" x14ac:dyDescent="0.2">
      <c r="B343" s="43"/>
      <c r="C343" s="43"/>
    </row>
    <row r="344" spans="2:6" x14ac:dyDescent="0.2">
      <c r="B344" s="43"/>
      <c r="C344" s="43"/>
    </row>
    <row r="345" spans="2:6" x14ac:dyDescent="0.2">
      <c r="B345" s="43"/>
      <c r="C345" s="43"/>
    </row>
    <row r="346" spans="2:6" x14ac:dyDescent="0.2">
      <c r="B346" s="43"/>
      <c r="C346" s="43"/>
    </row>
    <row r="347" spans="2:6" x14ac:dyDescent="0.2">
      <c r="B347" s="43"/>
      <c r="C347" s="43"/>
    </row>
    <row r="348" spans="2:6" x14ac:dyDescent="0.2">
      <c r="B348" s="43"/>
      <c r="C348" s="43"/>
    </row>
    <row r="349" spans="2:6" x14ac:dyDescent="0.2">
      <c r="B349" s="43"/>
      <c r="C349" s="43"/>
    </row>
    <row r="350" spans="2:6" x14ac:dyDescent="0.2">
      <c r="B350" s="43"/>
      <c r="C350" s="43"/>
    </row>
    <row r="351" spans="2:6" x14ac:dyDescent="0.2">
      <c r="B351" s="43"/>
      <c r="C351" s="43"/>
    </row>
    <row r="352" spans="2:6" x14ac:dyDescent="0.2">
      <c r="B352" s="43"/>
      <c r="C352" s="43"/>
    </row>
    <row r="353" spans="2:3" x14ac:dyDescent="0.2">
      <c r="B353" s="43"/>
      <c r="C353" s="43"/>
    </row>
    <row r="354" spans="2:3" x14ac:dyDescent="0.2">
      <c r="B354" s="43"/>
      <c r="C354" s="43"/>
    </row>
    <row r="355" spans="2:3" x14ac:dyDescent="0.2">
      <c r="B355" s="43"/>
      <c r="C355" s="43"/>
    </row>
    <row r="356" spans="2:3" x14ac:dyDescent="0.2">
      <c r="B356" s="43"/>
      <c r="C356" s="43"/>
    </row>
    <row r="357" spans="2:3" x14ac:dyDescent="0.2">
      <c r="B357" s="43"/>
      <c r="C357" s="43"/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224"/>
  <sheetViews>
    <sheetView workbookViewId="0">
      <selection activeCell="H3" sqref="H3:H11"/>
    </sheetView>
  </sheetViews>
  <sheetFormatPr baseColWidth="10" defaultRowHeight="12.75" x14ac:dyDescent="0.2"/>
  <sheetData>
    <row r="3" spans="8:8" x14ac:dyDescent="0.2">
      <c r="H3" s="43"/>
    </row>
    <row r="4" spans="8:8" x14ac:dyDescent="0.2">
      <c r="H4" s="43"/>
    </row>
    <row r="5" spans="8:8" x14ac:dyDescent="0.2">
      <c r="H5" s="43"/>
    </row>
    <row r="6" spans="8:8" x14ac:dyDescent="0.2">
      <c r="H6" s="43"/>
    </row>
    <row r="7" spans="8:8" x14ac:dyDescent="0.2">
      <c r="H7" s="43"/>
    </row>
    <row r="8" spans="8:8" x14ac:dyDescent="0.2">
      <c r="H8" s="43"/>
    </row>
    <row r="9" spans="8:8" x14ac:dyDescent="0.2">
      <c r="H9" s="43"/>
    </row>
    <row r="10" spans="8:8" x14ac:dyDescent="0.2">
      <c r="H10" s="43"/>
    </row>
    <row r="11" spans="8:8" x14ac:dyDescent="0.2">
      <c r="H11" s="43"/>
    </row>
    <row r="12" spans="8:8" x14ac:dyDescent="0.2">
      <c r="H12" s="43"/>
    </row>
    <row r="13" spans="8:8" x14ac:dyDescent="0.2">
      <c r="H13" s="43"/>
    </row>
    <row r="14" spans="8:8" x14ac:dyDescent="0.2">
      <c r="H14" s="43"/>
    </row>
    <row r="15" spans="8:8" x14ac:dyDescent="0.2">
      <c r="H15" s="43"/>
    </row>
    <row r="16" spans="8:8" x14ac:dyDescent="0.2">
      <c r="H16" s="43"/>
    </row>
    <row r="17" spans="8:8" x14ac:dyDescent="0.2">
      <c r="H17" s="43"/>
    </row>
    <row r="18" spans="8:8" x14ac:dyDescent="0.2">
      <c r="H18" s="43"/>
    </row>
    <row r="19" spans="8:8" x14ac:dyDescent="0.2">
      <c r="H19" s="43"/>
    </row>
    <row r="20" spans="8:8" x14ac:dyDescent="0.2">
      <c r="H20" s="43"/>
    </row>
    <row r="21" spans="8:8" x14ac:dyDescent="0.2">
      <c r="H21" s="43"/>
    </row>
    <row r="22" spans="8:8" x14ac:dyDescent="0.2">
      <c r="H22" s="43"/>
    </row>
    <row r="23" spans="8:8" x14ac:dyDescent="0.2">
      <c r="H23" s="43"/>
    </row>
    <row r="24" spans="8:8" x14ac:dyDescent="0.2">
      <c r="H24" s="43"/>
    </row>
    <row r="25" spans="8:8" x14ac:dyDescent="0.2">
      <c r="H25" s="43"/>
    </row>
    <row r="26" spans="8:8" x14ac:dyDescent="0.2">
      <c r="H26" s="43"/>
    </row>
    <row r="27" spans="8:8" x14ac:dyDescent="0.2">
      <c r="H27" s="43"/>
    </row>
    <row r="28" spans="8:8" x14ac:dyDescent="0.2">
      <c r="H28" s="43"/>
    </row>
    <row r="29" spans="8:8" x14ac:dyDescent="0.2">
      <c r="H29" s="43"/>
    </row>
    <row r="30" spans="8:8" x14ac:dyDescent="0.2">
      <c r="H30" s="43"/>
    </row>
    <row r="31" spans="8:8" x14ac:dyDescent="0.2">
      <c r="H31" s="43"/>
    </row>
    <row r="32" spans="8:8" x14ac:dyDescent="0.2">
      <c r="H32" s="43"/>
    </row>
    <row r="33" spans="8:8" x14ac:dyDescent="0.2">
      <c r="H33" s="43"/>
    </row>
    <row r="34" spans="8:8" x14ac:dyDescent="0.2">
      <c r="H34" s="43"/>
    </row>
    <row r="35" spans="8:8" x14ac:dyDescent="0.2">
      <c r="H35" s="43"/>
    </row>
    <row r="36" spans="8:8" x14ac:dyDescent="0.2">
      <c r="H36" s="43"/>
    </row>
    <row r="37" spans="8:8" x14ac:dyDescent="0.2">
      <c r="H37" s="43"/>
    </row>
    <row r="38" spans="8:8" x14ac:dyDescent="0.2">
      <c r="H38" s="43"/>
    </row>
    <row r="39" spans="8:8" x14ac:dyDescent="0.2">
      <c r="H39" s="43"/>
    </row>
    <row r="40" spans="8:8" x14ac:dyDescent="0.2">
      <c r="H40" s="43"/>
    </row>
    <row r="41" spans="8:8" x14ac:dyDescent="0.2">
      <c r="H41" s="43"/>
    </row>
    <row r="42" spans="8:8" x14ac:dyDescent="0.2">
      <c r="H42" s="43"/>
    </row>
    <row r="43" spans="8:8" x14ac:dyDescent="0.2">
      <c r="H43" s="43"/>
    </row>
    <row r="44" spans="8:8" x14ac:dyDescent="0.2">
      <c r="H44" s="43"/>
    </row>
    <row r="45" spans="8:8" x14ac:dyDescent="0.2">
      <c r="H45" s="43"/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  <row r="76" spans="8:8" x14ac:dyDescent="0.2">
      <c r="H76" s="43"/>
    </row>
    <row r="77" spans="8:8" x14ac:dyDescent="0.2">
      <c r="H77" s="43"/>
    </row>
    <row r="78" spans="8:8" x14ac:dyDescent="0.2">
      <c r="H78" s="43"/>
    </row>
    <row r="79" spans="8:8" x14ac:dyDescent="0.2">
      <c r="H79" s="43"/>
    </row>
    <row r="80" spans="8:8" x14ac:dyDescent="0.2">
      <c r="H80" s="43"/>
    </row>
    <row r="81" spans="8:8" x14ac:dyDescent="0.2">
      <c r="H81" s="43"/>
    </row>
    <row r="82" spans="8:8" x14ac:dyDescent="0.2">
      <c r="H82" s="43"/>
    </row>
    <row r="83" spans="8:8" x14ac:dyDescent="0.2">
      <c r="H83" s="43"/>
    </row>
    <row r="84" spans="8:8" x14ac:dyDescent="0.2">
      <c r="H84" s="43"/>
    </row>
    <row r="85" spans="8:8" x14ac:dyDescent="0.2">
      <c r="H85" s="43"/>
    </row>
    <row r="86" spans="8:8" x14ac:dyDescent="0.2">
      <c r="H86" s="43"/>
    </row>
    <row r="87" spans="8:8" x14ac:dyDescent="0.2">
      <c r="H87" s="43"/>
    </row>
    <row r="88" spans="8:8" x14ac:dyDescent="0.2">
      <c r="H88" s="43"/>
    </row>
    <row r="89" spans="8:8" x14ac:dyDescent="0.2">
      <c r="H89" s="43"/>
    </row>
    <row r="90" spans="8:8" x14ac:dyDescent="0.2">
      <c r="H90" s="43"/>
    </row>
    <row r="91" spans="8:8" x14ac:dyDescent="0.2">
      <c r="H91" s="43"/>
    </row>
    <row r="92" spans="8:8" x14ac:dyDescent="0.2">
      <c r="H92" s="43"/>
    </row>
    <row r="93" spans="8:8" x14ac:dyDescent="0.2">
      <c r="H93" s="43"/>
    </row>
    <row r="94" spans="8:8" x14ac:dyDescent="0.2">
      <c r="H94" s="43"/>
    </row>
    <row r="95" spans="8:8" x14ac:dyDescent="0.2">
      <c r="H95" s="43"/>
    </row>
    <row r="96" spans="8:8" x14ac:dyDescent="0.2">
      <c r="H96" s="43"/>
    </row>
    <row r="97" spans="8:8" x14ac:dyDescent="0.2">
      <c r="H97" s="43"/>
    </row>
    <row r="98" spans="8:8" x14ac:dyDescent="0.2">
      <c r="H98" s="43"/>
    </row>
    <row r="99" spans="8:8" x14ac:dyDescent="0.2">
      <c r="H99" s="43"/>
    </row>
    <row r="100" spans="8:8" x14ac:dyDescent="0.2">
      <c r="H100" s="43"/>
    </row>
    <row r="101" spans="8:8" x14ac:dyDescent="0.2">
      <c r="H101" s="43"/>
    </row>
    <row r="102" spans="8:8" x14ac:dyDescent="0.2">
      <c r="H102" s="43"/>
    </row>
    <row r="103" spans="8:8" x14ac:dyDescent="0.2">
      <c r="H103" s="43"/>
    </row>
    <row r="104" spans="8:8" x14ac:dyDescent="0.2">
      <c r="H104" s="43"/>
    </row>
    <row r="105" spans="8:8" x14ac:dyDescent="0.2">
      <c r="H105" s="43"/>
    </row>
    <row r="106" spans="8:8" x14ac:dyDescent="0.2">
      <c r="H106" s="43"/>
    </row>
    <row r="107" spans="8:8" x14ac:dyDescent="0.2">
      <c r="H107" s="43"/>
    </row>
    <row r="108" spans="8:8" x14ac:dyDescent="0.2">
      <c r="H108" s="43"/>
    </row>
    <row r="109" spans="8:8" x14ac:dyDescent="0.2">
      <c r="H109" s="43"/>
    </row>
    <row r="110" spans="8:8" x14ac:dyDescent="0.2">
      <c r="H110" s="43"/>
    </row>
    <row r="111" spans="8:8" x14ac:dyDescent="0.2">
      <c r="H111" s="43"/>
    </row>
    <row r="112" spans="8:8" x14ac:dyDescent="0.2">
      <c r="H112" s="43"/>
    </row>
    <row r="113" spans="8:8" x14ac:dyDescent="0.2">
      <c r="H113" s="43"/>
    </row>
    <row r="114" spans="8:8" x14ac:dyDescent="0.2">
      <c r="H114" s="43"/>
    </row>
    <row r="115" spans="8:8" x14ac:dyDescent="0.2">
      <c r="H115" s="43"/>
    </row>
    <row r="116" spans="8:8" x14ac:dyDescent="0.2">
      <c r="H116" s="43"/>
    </row>
    <row r="117" spans="8:8" x14ac:dyDescent="0.2">
      <c r="H117" s="43"/>
    </row>
    <row r="118" spans="8:8" x14ac:dyDescent="0.2">
      <c r="H118" s="43"/>
    </row>
    <row r="119" spans="8:8" x14ac:dyDescent="0.2">
      <c r="H119" s="43"/>
    </row>
    <row r="120" spans="8:8" x14ac:dyDescent="0.2">
      <c r="H120" s="43"/>
    </row>
    <row r="121" spans="8:8" x14ac:dyDescent="0.2">
      <c r="H121" s="43"/>
    </row>
    <row r="122" spans="8:8" x14ac:dyDescent="0.2">
      <c r="H122" s="43"/>
    </row>
    <row r="123" spans="8:8" x14ac:dyDescent="0.2">
      <c r="H123" s="43"/>
    </row>
    <row r="124" spans="8:8" x14ac:dyDescent="0.2">
      <c r="H124" s="43"/>
    </row>
    <row r="125" spans="8:8" x14ac:dyDescent="0.2">
      <c r="H125" s="43"/>
    </row>
    <row r="126" spans="8:8" x14ac:dyDescent="0.2">
      <c r="H126" s="43"/>
    </row>
    <row r="127" spans="8:8" x14ac:dyDescent="0.2">
      <c r="H127" s="43"/>
    </row>
    <row r="128" spans="8:8" x14ac:dyDescent="0.2">
      <c r="H128" s="43"/>
    </row>
    <row r="129" spans="8:8" x14ac:dyDescent="0.2">
      <c r="H129" s="43"/>
    </row>
    <row r="130" spans="8:8" x14ac:dyDescent="0.2">
      <c r="H130" s="43"/>
    </row>
    <row r="131" spans="8:8" x14ac:dyDescent="0.2">
      <c r="H131" s="43"/>
    </row>
    <row r="132" spans="8:8" x14ac:dyDescent="0.2">
      <c r="H132" s="43"/>
    </row>
    <row r="133" spans="8:8" x14ac:dyDescent="0.2">
      <c r="H133" s="43"/>
    </row>
    <row r="134" spans="8:8" x14ac:dyDescent="0.2">
      <c r="H134" s="43"/>
    </row>
    <row r="135" spans="8:8" x14ac:dyDescent="0.2">
      <c r="H135" s="43"/>
    </row>
    <row r="136" spans="8:8" x14ac:dyDescent="0.2">
      <c r="H136" s="43"/>
    </row>
    <row r="137" spans="8:8" x14ac:dyDescent="0.2">
      <c r="H137" s="43"/>
    </row>
    <row r="138" spans="8:8" x14ac:dyDescent="0.2">
      <c r="H138" s="43"/>
    </row>
    <row r="139" spans="8:8" x14ac:dyDescent="0.2">
      <c r="H139" s="43"/>
    </row>
    <row r="140" spans="8:8" x14ac:dyDescent="0.2">
      <c r="H140" s="43"/>
    </row>
    <row r="141" spans="8:8" x14ac:dyDescent="0.2">
      <c r="H141" s="43"/>
    </row>
    <row r="142" spans="8:8" x14ac:dyDescent="0.2">
      <c r="H142" s="43"/>
    </row>
    <row r="143" spans="8:8" x14ac:dyDescent="0.2">
      <c r="H143" s="43"/>
    </row>
    <row r="144" spans="8:8" x14ac:dyDescent="0.2">
      <c r="H144" s="43"/>
    </row>
    <row r="145" spans="8:8" x14ac:dyDescent="0.2">
      <c r="H145" s="43"/>
    </row>
    <row r="146" spans="8:8" x14ac:dyDescent="0.2">
      <c r="H146" s="43"/>
    </row>
    <row r="147" spans="8:8" x14ac:dyDescent="0.2">
      <c r="H147" s="43"/>
    </row>
    <row r="148" spans="8:8" x14ac:dyDescent="0.2">
      <c r="H148" s="43"/>
    </row>
    <row r="149" spans="8:8" x14ac:dyDescent="0.2">
      <c r="H149" s="43"/>
    </row>
    <row r="150" spans="8:8" x14ac:dyDescent="0.2">
      <c r="H150" s="43"/>
    </row>
    <row r="151" spans="8:8" x14ac:dyDescent="0.2">
      <c r="H151" s="43"/>
    </row>
    <row r="152" spans="8:8" x14ac:dyDescent="0.2">
      <c r="H152" s="43"/>
    </row>
    <row r="153" spans="8:8" x14ac:dyDescent="0.2">
      <c r="H153" s="43"/>
    </row>
    <row r="154" spans="8:8" x14ac:dyDescent="0.2">
      <c r="H154" s="43"/>
    </row>
    <row r="155" spans="8:8" x14ac:dyDescent="0.2">
      <c r="H155" s="43"/>
    </row>
    <row r="156" spans="8:8" x14ac:dyDescent="0.2">
      <c r="H156" s="43"/>
    </row>
    <row r="157" spans="8:8" x14ac:dyDescent="0.2">
      <c r="H157" s="43"/>
    </row>
    <row r="158" spans="8:8" x14ac:dyDescent="0.2">
      <c r="H158" s="43"/>
    </row>
    <row r="159" spans="8:8" x14ac:dyDescent="0.2">
      <c r="H159" s="43"/>
    </row>
    <row r="160" spans="8:8" x14ac:dyDescent="0.2">
      <c r="H160" s="43"/>
    </row>
    <row r="161" spans="8:8" x14ac:dyDescent="0.2">
      <c r="H161" s="43"/>
    </row>
    <row r="162" spans="8:8" x14ac:dyDescent="0.2">
      <c r="H162" s="43"/>
    </row>
    <row r="163" spans="8:8" x14ac:dyDescent="0.2">
      <c r="H163" s="43"/>
    </row>
    <row r="164" spans="8:8" x14ac:dyDescent="0.2">
      <c r="H164" s="43"/>
    </row>
    <row r="165" spans="8:8" x14ac:dyDescent="0.2">
      <c r="H165" s="43"/>
    </row>
    <row r="166" spans="8:8" x14ac:dyDescent="0.2">
      <c r="H166" s="43"/>
    </row>
    <row r="167" spans="8:8" x14ac:dyDescent="0.2">
      <c r="H167" s="43"/>
    </row>
    <row r="168" spans="8:8" x14ac:dyDescent="0.2">
      <c r="H168" s="43"/>
    </row>
    <row r="169" spans="8:8" x14ac:dyDescent="0.2">
      <c r="H169" s="43"/>
    </row>
    <row r="170" spans="8:8" x14ac:dyDescent="0.2">
      <c r="H170" s="43"/>
    </row>
    <row r="171" spans="8:8" x14ac:dyDescent="0.2">
      <c r="H171" s="43"/>
    </row>
    <row r="172" spans="8:8" x14ac:dyDescent="0.2">
      <c r="H172" s="43"/>
    </row>
    <row r="173" spans="8:8" x14ac:dyDescent="0.2">
      <c r="H173" s="43"/>
    </row>
    <row r="174" spans="8:8" x14ac:dyDescent="0.2">
      <c r="H174" s="43"/>
    </row>
    <row r="175" spans="8:8" x14ac:dyDescent="0.2">
      <c r="H175" s="43"/>
    </row>
    <row r="176" spans="8:8" x14ac:dyDescent="0.2">
      <c r="H176" s="43"/>
    </row>
    <row r="177" spans="8:8" x14ac:dyDescent="0.2">
      <c r="H177" s="43"/>
    </row>
    <row r="178" spans="8:8" x14ac:dyDescent="0.2">
      <c r="H178" s="43"/>
    </row>
    <row r="179" spans="8:8" x14ac:dyDescent="0.2">
      <c r="H179" s="43"/>
    </row>
    <row r="180" spans="8:8" x14ac:dyDescent="0.2">
      <c r="H180" s="43"/>
    </row>
    <row r="181" spans="8:8" x14ac:dyDescent="0.2">
      <c r="H181" s="43"/>
    </row>
    <row r="182" spans="8:8" x14ac:dyDescent="0.2">
      <c r="H182" s="43"/>
    </row>
    <row r="183" spans="8:8" x14ac:dyDescent="0.2">
      <c r="H183" s="43"/>
    </row>
    <row r="184" spans="8:8" x14ac:dyDescent="0.2">
      <c r="H184" s="43"/>
    </row>
    <row r="185" spans="8:8" x14ac:dyDescent="0.2">
      <c r="H185" s="43"/>
    </row>
    <row r="186" spans="8:8" x14ac:dyDescent="0.2">
      <c r="H186" s="43"/>
    </row>
    <row r="187" spans="8:8" x14ac:dyDescent="0.2">
      <c r="H187" s="43"/>
    </row>
    <row r="188" spans="8:8" x14ac:dyDescent="0.2">
      <c r="H188" s="43"/>
    </row>
    <row r="189" spans="8:8" x14ac:dyDescent="0.2">
      <c r="H189" s="43"/>
    </row>
    <row r="190" spans="8:8" x14ac:dyDescent="0.2">
      <c r="H190" s="43"/>
    </row>
    <row r="191" spans="8:8" x14ac:dyDescent="0.2">
      <c r="H191" s="43"/>
    </row>
    <row r="192" spans="8:8" x14ac:dyDescent="0.2">
      <c r="H192" s="43"/>
    </row>
    <row r="193" spans="8:8" x14ac:dyDescent="0.2">
      <c r="H193" s="43"/>
    </row>
    <row r="194" spans="8:8" x14ac:dyDescent="0.2">
      <c r="H194" s="43"/>
    </row>
    <row r="195" spans="8:8" x14ac:dyDescent="0.2">
      <c r="H195" s="43"/>
    </row>
    <row r="196" spans="8:8" x14ac:dyDescent="0.2">
      <c r="H196" s="43"/>
    </row>
    <row r="197" spans="8:8" x14ac:dyDescent="0.2">
      <c r="H197" s="43"/>
    </row>
    <row r="198" spans="8:8" x14ac:dyDescent="0.2">
      <c r="H198" s="43"/>
    </row>
    <row r="199" spans="8:8" x14ac:dyDescent="0.2">
      <c r="H199" s="43"/>
    </row>
    <row r="200" spans="8:8" x14ac:dyDescent="0.2">
      <c r="H200" s="43"/>
    </row>
    <row r="201" spans="8:8" x14ac:dyDescent="0.2">
      <c r="H201" s="43"/>
    </row>
    <row r="202" spans="8:8" x14ac:dyDescent="0.2">
      <c r="H202" s="43"/>
    </row>
    <row r="203" spans="8:8" x14ac:dyDescent="0.2">
      <c r="H203" s="43"/>
    </row>
    <row r="204" spans="8:8" x14ac:dyDescent="0.2">
      <c r="H204" s="43"/>
    </row>
    <row r="205" spans="8:8" x14ac:dyDescent="0.2">
      <c r="H205" s="43"/>
    </row>
    <row r="206" spans="8:8" x14ac:dyDescent="0.2">
      <c r="H206" s="43"/>
    </row>
    <row r="207" spans="8:8" x14ac:dyDescent="0.2">
      <c r="H207" s="43"/>
    </row>
    <row r="208" spans="8:8" x14ac:dyDescent="0.2">
      <c r="H208" s="43"/>
    </row>
    <row r="209" spans="8:8" x14ac:dyDescent="0.2">
      <c r="H209" s="43"/>
    </row>
    <row r="210" spans="8:8" x14ac:dyDescent="0.2">
      <c r="H210" s="43"/>
    </row>
    <row r="211" spans="8:8" x14ac:dyDescent="0.2">
      <c r="H211" s="43"/>
    </row>
    <row r="212" spans="8:8" x14ac:dyDescent="0.2">
      <c r="H212" s="43"/>
    </row>
    <row r="213" spans="8:8" x14ac:dyDescent="0.2">
      <c r="H213" s="43"/>
    </row>
    <row r="214" spans="8:8" x14ac:dyDescent="0.2">
      <c r="H214" s="43"/>
    </row>
    <row r="215" spans="8:8" x14ac:dyDescent="0.2">
      <c r="H215" s="43"/>
    </row>
    <row r="216" spans="8:8" x14ac:dyDescent="0.2">
      <c r="H216" s="43"/>
    </row>
    <row r="217" spans="8:8" x14ac:dyDescent="0.2">
      <c r="H217" s="43"/>
    </row>
    <row r="218" spans="8:8" x14ac:dyDescent="0.2">
      <c r="H218" s="43"/>
    </row>
    <row r="219" spans="8:8" x14ac:dyDescent="0.2">
      <c r="H219" s="43"/>
    </row>
    <row r="220" spans="8:8" x14ac:dyDescent="0.2">
      <c r="H220" s="43"/>
    </row>
    <row r="221" spans="8:8" x14ac:dyDescent="0.2">
      <c r="H221" s="43"/>
    </row>
    <row r="222" spans="8:8" x14ac:dyDescent="0.2">
      <c r="H222" s="43"/>
    </row>
    <row r="223" spans="8:8" x14ac:dyDescent="0.2">
      <c r="H223" s="43"/>
    </row>
    <row r="224" spans="8:8" x14ac:dyDescent="0.2">
      <c r="H224" s="43"/>
    </row>
  </sheetData>
  <conditionalFormatting sqref="H3:H224">
    <cfRule type="duplicateValues" dxfId="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75"/>
  <sheetViews>
    <sheetView workbookViewId="0">
      <selection activeCell="J44" sqref="J44"/>
    </sheetView>
  </sheetViews>
  <sheetFormatPr baseColWidth="10" defaultRowHeight="12.75" x14ac:dyDescent="0.2"/>
  <sheetData>
    <row r="3" spans="8:8" x14ac:dyDescent="0.2">
      <c r="H3" s="43">
        <v>1</v>
      </c>
    </row>
    <row r="4" spans="8:8" x14ac:dyDescent="0.2">
      <c r="H4" s="43">
        <v>2</v>
      </c>
    </row>
    <row r="5" spans="8:8" x14ac:dyDescent="0.2">
      <c r="H5" s="43">
        <v>3</v>
      </c>
    </row>
    <row r="6" spans="8:8" x14ac:dyDescent="0.2">
      <c r="H6" s="43">
        <v>4</v>
      </c>
    </row>
    <row r="7" spans="8:8" x14ac:dyDescent="0.2">
      <c r="H7" s="43">
        <v>5</v>
      </c>
    </row>
    <row r="8" spans="8:8" x14ac:dyDescent="0.2">
      <c r="H8" s="370">
        <v>6</v>
      </c>
    </row>
    <row r="9" spans="8:8" x14ac:dyDescent="0.2">
      <c r="H9" s="43">
        <v>7</v>
      </c>
    </row>
    <row r="10" spans="8:8" x14ac:dyDescent="0.2">
      <c r="H10" s="43">
        <v>8</v>
      </c>
    </row>
    <row r="11" spans="8:8" x14ac:dyDescent="0.2">
      <c r="H11" s="43">
        <v>9</v>
      </c>
    </row>
    <row r="12" spans="8:8" x14ac:dyDescent="0.2">
      <c r="H12" s="43">
        <v>10</v>
      </c>
    </row>
    <row r="13" spans="8:8" x14ac:dyDescent="0.2">
      <c r="H13" s="43">
        <v>11</v>
      </c>
    </row>
    <row r="14" spans="8:8" x14ac:dyDescent="0.2">
      <c r="H14" s="43">
        <v>12</v>
      </c>
    </row>
    <row r="15" spans="8:8" x14ac:dyDescent="0.2">
      <c r="H15" s="43">
        <v>13</v>
      </c>
    </row>
    <row r="16" spans="8:8" x14ac:dyDescent="0.2">
      <c r="H16" s="370">
        <v>14</v>
      </c>
    </row>
    <row r="17" spans="8:8" x14ac:dyDescent="0.2">
      <c r="H17" s="43">
        <v>15</v>
      </c>
    </row>
    <row r="18" spans="8:8" x14ac:dyDescent="0.2">
      <c r="H18" s="43">
        <v>16</v>
      </c>
    </row>
    <row r="19" spans="8:8" x14ac:dyDescent="0.2">
      <c r="H19" s="43">
        <v>17</v>
      </c>
    </row>
    <row r="20" spans="8:8" x14ac:dyDescent="0.2">
      <c r="H20" s="370">
        <v>18</v>
      </c>
    </row>
    <row r="21" spans="8:8" x14ac:dyDescent="0.2">
      <c r="H21" s="43">
        <v>19</v>
      </c>
    </row>
    <row r="22" spans="8:8" x14ac:dyDescent="0.2">
      <c r="H22" s="43">
        <v>20</v>
      </c>
    </row>
    <row r="23" spans="8:8" x14ac:dyDescent="0.2">
      <c r="H23" s="43">
        <v>21</v>
      </c>
    </row>
    <row r="24" spans="8:8" x14ac:dyDescent="0.2">
      <c r="H24" s="43">
        <v>22</v>
      </c>
    </row>
    <row r="25" spans="8:8" x14ac:dyDescent="0.2">
      <c r="H25" s="43">
        <v>23</v>
      </c>
    </row>
    <row r="26" spans="8:8" x14ac:dyDescent="0.2">
      <c r="H26" s="43">
        <v>24</v>
      </c>
    </row>
    <row r="27" spans="8:8" x14ac:dyDescent="0.2">
      <c r="H27" s="43">
        <v>25</v>
      </c>
    </row>
    <row r="28" spans="8:8" x14ac:dyDescent="0.2">
      <c r="H28" s="43">
        <v>26</v>
      </c>
    </row>
    <row r="29" spans="8:8" x14ac:dyDescent="0.2">
      <c r="H29" s="43">
        <v>27</v>
      </c>
    </row>
    <row r="30" spans="8:8" x14ac:dyDescent="0.2">
      <c r="H30" s="43">
        <v>28</v>
      </c>
    </row>
    <row r="31" spans="8:8" x14ac:dyDescent="0.2">
      <c r="H31" s="43">
        <v>29</v>
      </c>
    </row>
    <row r="32" spans="8:8" x14ac:dyDescent="0.2">
      <c r="H32" s="43">
        <v>30</v>
      </c>
    </row>
    <row r="33" spans="8:8" x14ac:dyDescent="0.2">
      <c r="H33" s="43">
        <v>31</v>
      </c>
    </row>
    <row r="34" spans="8:8" x14ac:dyDescent="0.2">
      <c r="H34" s="43">
        <v>32</v>
      </c>
    </row>
    <row r="35" spans="8:8" x14ac:dyDescent="0.2">
      <c r="H35" s="43">
        <v>33</v>
      </c>
    </row>
    <row r="36" spans="8:8" x14ac:dyDescent="0.2">
      <c r="H36" s="43">
        <v>34</v>
      </c>
    </row>
    <row r="37" spans="8:8" x14ac:dyDescent="0.2">
      <c r="H37" s="43">
        <v>35</v>
      </c>
    </row>
    <row r="38" spans="8:8" x14ac:dyDescent="0.2">
      <c r="H38" s="43">
        <v>36</v>
      </c>
    </row>
    <row r="39" spans="8:8" x14ac:dyDescent="0.2">
      <c r="H39" s="43">
        <v>37</v>
      </c>
    </row>
    <row r="40" spans="8:8" x14ac:dyDescent="0.2">
      <c r="H40" s="43">
        <v>38</v>
      </c>
    </row>
    <row r="41" spans="8:8" x14ac:dyDescent="0.2">
      <c r="H41" s="43">
        <v>39</v>
      </c>
    </row>
    <row r="42" spans="8:8" x14ac:dyDescent="0.2">
      <c r="H42" s="43">
        <v>40</v>
      </c>
    </row>
    <row r="43" spans="8:8" x14ac:dyDescent="0.2">
      <c r="H43" s="43">
        <v>41</v>
      </c>
    </row>
    <row r="44" spans="8:8" x14ac:dyDescent="0.2">
      <c r="H44" s="43">
        <v>42</v>
      </c>
    </row>
    <row r="45" spans="8:8" x14ac:dyDescent="0.2">
      <c r="H45" s="43">
        <v>43</v>
      </c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</sheetData>
  <sortState ref="H7:H47">
    <sortCondition ref="H7:H47"/>
  </sortState>
  <customSheetViews>
    <customSheetView guid="{BF17821F-9570-4DD7-9AE6-83D9C9F4754D}">
      <selection activeCell="J44" sqref="J44"/>
      <pageMargins left="0.7" right="0.7" top="0.75" bottom="0.75" header="0.3" footer="0.3"/>
    </customSheetView>
    <customSheetView guid="{79F0E626-27F7-4612-9CC9-F0A974973A7D}" state="hidden">
      <selection activeCell="J44" sqref="J4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I1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J24" sqref="J24"/>
    </sheetView>
  </sheetViews>
  <sheetFormatPr baseColWidth="10" defaultColWidth="9.140625" defaultRowHeight="12.75" x14ac:dyDescent="0.2"/>
  <cols>
    <col min="1" max="1" width="3.5703125" customWidth="1"/>
    <col min="2" max="2" width="10.140625" customWidth="1"/>
    <col min="3" max="3" width="9.7109375" customWidth="1"/>
    <col min="4" max="4" width="9.140625" customWidth="1"/>
    <col min="5" max="5" width="5.42578125" customWidth="1"/>
    <col min="6" max="6" width="10" customWidth="1"/>
    <col min="7" max="7" width="8.7109375" customWidth="1"/>
    <col min="8" max="8" width="10.85546875" customWidth="1"/>
    <col min="9" max="12" width="11.42578125" customWidth="1"/>
    <col min="13" max="13" width="10" customWidth="1"/>
    <col min="14" max="256" width="11.42578125" customWidth="1"/>
  </cols>
  <sheetData>
    <row r="1" spans="1:12" x14ac:dyDescent="0.2">
      <c r="B1" s="3" t="str">
        <f>DIESEL!B1</f>
        <v>TEOTITLAN (5787) MIERCOLES 18  DE AGOSTO  DEL   2021</v>
      </c>
      <c r="C1" s="3"/>
      <c r="D1" s="3"/>
      <c r="E1" s="3"/>
      <c r="F1" s="3"/>
    </row>
    <row r="2" spans="1:12" x14ac:dyDescent="0.2">
      <c r="B2" s="14" t="str">
        <f>DIESEL!B2</f>
        <v>TRABAJARON : ESTEBAN,ANTONIO,FELIPE,JOSE,NABOR,EMANUEL.</v>
      </c>
    </row>
    <row r="3" spans="1:12" x14ac:dyDescent="0.2">
      <c r="B3" s="14" t="str">
        <f>DIESEL!B3</f>
        <v>HUGO,GUADALUPE,MANUEL,GEREMIAS,PEDRO,AIDA .</v>
      </c>
    </row>
    <row r="5" spans="1:12" x14ac:dyDescent="0.2">
      <c r="A5" s="16" t="s">
        <v>59</v>
      </c>
      <c r="B5" s="17" t="s">
        <v>60</v>
      </c>
      <c r="C5" s="17" t="s">
        <v>44</v>
      </c>
      <c r="D5" s="17" t="s">
        <v>61</v>
      </c>
      <c r="E5" s="18" t="s">
        <v>62</v>
      </c>
      <c r="F5" s="17" t="s">
        <v>60</v>
      </c>
      <c r="G5" s="98" t="s">
        <v>44</v>
      </c>
      <c r="H5" s="98" t="s">
        <v>61</v>
      </c>
    </row>
    <row r="6" spans="1:12" x14ac:dyDescent="0.2">
      <c r="A6" s="19"/>
      <c r="B6" s="20"/>
      <c r="C6" s="109"/>
      <c r="D6" s="111"/>
      <c r="E6" s="258"/>
      <c r="F6" s="20"/>
      <c r="G6" s="109"/>
      <c r="H6" s="196"/>
      <c r="I6" s="25"/>
      <c r="J6" s="7"/>
    </row>
    <row r="7" spans="1:12" x14ac:dyDescent="0.2">
      <c r="A7" s="19"/>
      <c r="B7" s="20"/>
      <c r="C7" s="109"/>
      <c r="D7" s="111"/>
      <c r="E7" s="258"/>
      <c r="F7" s="20"/>
      <c r="G7" s="109"/>
      <c r="H7" s="196"/>
      <c r="I7" s="122"/>
      <c r="J7" s="72"/>
    </row>
    <row r="8" spans="1:12" x14ac:dyDescent="0.2">
      <c r="A8" s="19"/>
      <c r="B8" s="20"/>
      <c r="C8" s="109"/>
      <c r="D8" s="111"/>
      <c r="E8" s="258"/>
      <c r="F8" s="20"/>
      <c r="G8" s="109"/>
      <c r="H8" s="196"/>
      <c r="I8" s="25"/>
      <c r="J8" s="7"/>
    </row>
    <row r="9" spans="1:12" x14ac:dyDescent="0.2">
      <c r="A9" s="19"/>
      <c r="B9" s="20"/>
      <c r="C9" s="109"/>
      <c r="D9" s="111"/>
      <c r="E9" s="258"/>
      <c r="F9" s="20"/>
      <c r="G9" s="109"/>
      <c r="H9" s="196"/>
      <c r="I9" s="25"/>
      <c r="J9" s="7"/>
    </row>
    <row r="10" spans="1:12" x14ac:dyDescent="0.2">
      <c r="A10" s="19"/>
      <c r="B10" s="20"/>
      <c r="C10" s="109"/>
      <c r="D10" s="111"/>
      <c r="E10" s="258"/>
      <c r="F10" s="20"/>
      <c r="G10" s="109"/>
      <c r="H10" s="196"/>
      <c r="I10" s="25"/>
    </row>
    <row r="11" spans="1:12" x14ac:dyDescent="0.2">
      <c r="A11" s="19"/>
      <c r="B11" s="20"/>
      <c r="C11" s="109"/>
      <c r="D11" s="111"/>
      <c r="E11" s="258"/>
      <c r="F11" s="20"/>
      <c r="G11" s="109"/>
      <c r="H11" s="196"/>
      <c r="I11" s="14"/>
    </row>
    <row r="12" spans="1:12" x14ac:dyDescent="0.2">
      <c r="A12" s="19"/>
      <c r="B12" s="20"/>
      <c r="C12" s="109"/>
      <c r="D12" s="111"/>
      <c r="E12" s="258"/>
      <c r="F12" s="20"/>
      <c r="G12" s="109"/>
      <c r="H12" s="196"/>
      <c r="I12" s="14"/>
    </row>
    <row r="13" spans="1:12" x14ac:dyDescent="0.2">
      <c r="A13" s="19"/>
      <c r="B13" s="20"/>
      <c r="C13" s="109"/>
      <c r="D13" s="111"/>
      <c r="E13" s="258"/>
      <c r="F13" s="20"/>
      <c r="G13" s="109"/>
      <c r="H13" s="196"/>
      <c r="I13" s="14"/>
      <c r="L13" s="7"/>
    </row>
    <row r="14" spans="1:12" x14ac:dyDescent="0.2">
      <c r="A14" s="19"/>
      <c r="B14" s="20"/>
      <c r="C14" s="109"/>
      <c r="D14" s="111"/>
      <c r="E14" s="258"/>
      <c r="F14" s="20"/>
      <c r="G14" s="109"/>
      <c r="H14" s="196"/>
      <c r="I14" s="14"/>
      <c r="L14" s="7"/>
    </row>
    <row r="15" spans="1:12" x14ac:dyDescent="0.2">
      <c r="A15" s="19"/>
      <c r="B15" s="20"/>
      <c r="C15" s="109"/>
      <c r="D15" s="111"/>
      <c r="E15" s="258"/>
      <c r="F15" s="20"/>
      <c r="G15" s="109"/>
      <c r="H15" s="196"/>
      <c r="I15" s="14"/>
    </row>
    <row r="16" spans="1:12" x14ac:dyDescent="0.2">
      <c r="A16" s="19"/>
      <c r="B16" s="20"/>
      <c r="C16" s="109"/>
      <c r="D16" s="111"/>
      <c r="E16" s="258"/>
      <c r="F16" s="20"/>
      <c r="G16" s="109"/>
      <c r="H16" s="196"/>
      <c r="I16" s="14"/>
    </row>
    <row r="17" spans="1:10" x14ac:dyDescent="0.2">
      <c r="A17" s="19"/>
      <c r="B17" s="20"/>
      <c r="C17" s="109"/>
      <c r="D17" s="111"/>
      <c r="E17" s="258"/>
      <c r="F17" s="20"/>
      <c r="G17" s="109"/>
      <c r="H17" s="196"/>
      <c r="I17" s="14"/>
    </row>
    <row r="18" spans="1:10" x14ac:dyDescent="0.2">
      <c r="A18" s="19"/>
      <c r="B18" s="20"/>
      <c r="C18" s="109"/>
      <c r="D18" s="111"/>
      <c r="E18" s="258"/>
      <c r="F18" s="20"/>
      <c r="G18" s="109"/>
      <c r="H18" s="196"/>
      <c r="I18" s="14"/>
    </row>
    <row r="19" spans="1:10" x14ac:dyDescent="0.2">
      <c r="A19" s="19"/>
      <c r="B19" s="20"/>
      <c r="C19" s="109"/>
      <c r="D19" s="111"/>
      <c r="E19" s="258"/>
      <c r="F19" s="20"/>
      <c r="G19" s="109"/>
      <c r="H19" s="196"/>
      <c r="I19" s="14"/>
    </row>
    <row r="20" spans="1:10" x14ac:dyDescent="0.2">
      <c r="A20" s="19"/>
      <c r="B20" s="20"/>
      <c r="C20" s="109"/>
      <c r="D20" s="111"/>
      <c r="E20" s="258"/>
      <c r="F20" s="20"/>
      <c r="G20" s="109"/>
      <c r="H20" s="196"/>
      <c r="I20" s="14"/>
    </row>
    <row r="21" spans="1:10" x14ac:dyDescent="0.2">
      <c r="A21" s="19"/>
      <c r="B21" s="20"/>
      <c r="C21" s="109"/>
      <c r="D21" s="111"/>
      <c r="E21" s="258"/>
      <c r="F21" s="20"/>
      <c r="G21" s="109"/>
      <c r="H21" s="196"/>
      <c r="I21" s="14"/>
    </row>
    <row r="22" spans="1:10" x14ac:dyDescent="0.2">
      <c r="A22" s="19"/>
      <c r="B22" s="20"/>
      <c r="C22" s="109"/>
      <c r="D22" s="111"/>
      <c r="E22" s="258"/>
      <c r="F22" s="20"/>
      <c r="G22" s="109"/>
      <c r="H22" s="196"/>
    </row>
    <row r="23" spans="1:10" x14ac:dyDescent="0.2">
      <c r="A23" s="19"/>
      <c r="B23" s="20"/>
      <c r="C23" s="109"/>
      <c r="D23" s="111"/>
      <c r="E23" s="258"/>
      <c r="F23" s="20"/>
      <c r="G23" s="109"/>
      <c r="H23" s="196"/>
    </row>
    <row r="24" spans="1:10" x14ac:dyDescent="0.2">
      <c r="A24" s="19"/>
      <c r="B24" s="20"/>
      <c r="C24" s="109"/>
      <c r="D24" s="111"/>
      <c r="E24" s="258"/>
      <c r="F24" s="20"/>
      <c r="G24" s="109"/>
      <c r="H24" s="196"/>
    </row>
    <row r="25" spans="1:10" x14ac:dyDescent="0.2">
      <c r="A25" s="19"/>
      <c r="B25" s="20"/>
      <c r="C25" s="109"/>
      <c r="D25" s="111"/>
      <c r="E25" s="258"/>
      <c r="F25" s="20"/>
      <c r="G25" s="109"/>
      <c r="H25" s="196"/>
      <c r="J25" s="25"/>
    </row>
    <row r="26" spans="1:10" x14ac:dyDescent="0.2">
      <c r="A26" s="19"/>
      <c r="B26" s="20"/>
      <c r="C26" s="109"/>
      <c r="D26" s="111"/>
      <c r="E26" s="258"/>
      <c r="F26" s="20"/>
      <c r="G26" s="109"/>
      <c r="H26" s="196"/>
    </row>
    <row r="27" spans="1:10" x14ac:dyDescent="0.2">
      <c r="A27" s="19"/>
      <c r="B27" s="20"/>
      <c r="C27" s="109"/>
      <c r="D27" s="111"/>
      <c r="E27" s="258"/>
      <c r="F27" s="20"/>
      <c r="G27" s="109"/>
      <c r="H27" s="196"/>
    </row>
    <row r="28" spans="1:10" x14ac:dyDescent="0.2">
      <c r="A28" s="19"/>
      <c r="B28" s="20"/>
      <c r="C28" s="109"/>
      <c r="D28" s="111"/>
      <c r="E28" s="258"/>
      <c r="F28" s="20"/>
      <c r="G28" s="109"/>
      <c r="H28" s="196"/>
    </row>
    <row r="29" spans="1:10" x14ac:dyDescent="0.2">
      <c r="A29" s="19"/>
      <c r="B29" s="20"/>
      <c r="C29" s="109"/>
      <c r="D29" s="111"/>
      <c r="E29" s="258"/>
      <c r="F29" s="20"/>
      <c r="G29" s="109"/>
      <c r="H29" s="196"/>
    </row>
    <row r="30" spans="1:10" x14ac:dyDescent="0.2">
      <c r="A30" s="19"/>
      <c r="B30" s="20"/>
      <c r="C30" s="109"/>
      <c r="D30" s="111"/>
      <c r="E30" s="258"/>
      <c r="F30" s="20"/>
      <c r="G30" s="109"/>
      <c r="H30" s="196"/>
    </row>
    <row r="31" spans="1:10" x14ac:dyDescent="0.2">
      <c r="A31" s="19"/>
      <c r="B31" s="20"/>
      <c r="C31" s="109"/>
      <c r="D31" s="111"/>
      <c r="E31" s="258"/>
      <c r="F31" s="20"/>
      <c r="G31" s="109"/>
      <c r="H31" s="196"/>
    </row>
    <row r="32" spans="1:10" x14ac:dyDescent="0.2">
      <c r="A32" s="19"/>
      <c r="B32" s="20"/>
      <c r="C32" s="109"/>
      <c r="D32" s="111"/>
      <c r="E32" s="258"/>
      <c r="F32" s="20"/>
      <c r="G32" s="109"/>
      <c r="H32" s="196"/>
    </row>
    <row r="33" spans="1:21" x14ac:dyDescent="0.2">
      <c r="A33" s="19"/>
      <c r="B33" s="20"/>
      <c r="C33" s="109"/>
      <c r="D33" s="111"/>
      <c r="E33" s="258"/>
      <c r="F33" s="20"/>
      <c r="G33" s="109"/>
      <c r="H33" s="196"/>
    </row>
    <row r="34" spans="1:21" x14ac:dyDescent="0.2">
      <c r="A34" s="19"/>
      <c r="B34" s="20"/>
      <c r="C34" s="109"/>
      <c r="D34" s="111"/>
      <c r="E34" s="258"/>
      <c r="F34" s="20"/>
      <c r="G34" s="109"/>
      <c r="H34" s="196"/>
    </row>
    <row r="35" spans="1:21" x14ac:dyDescent="0.2">
      <c r="A35" s="19"/>
      <c r="B35" s="20"/>
      <c r="C35" s="109"/>
      <c r="D35" s="111"/>
      <c r="E35" s="258"/>
      <c r="F35" s="20"/>
      <c r="G35" s="109"/>
      <c r="H35" s="196"/>
      <c r="K35" s="7"/>
    </row>
    <row r="36" spans="1:21" x14ac:dyDescent="0.2">
      <c r="A36" s="19"/>
      <c r="B36" s="20"/>
      <c r="C36" s="109"/>
      <c r="D36" s="111"/>
      <c r="E36" s="258"/>
      <c r="F36" s="20"/>
      <c r="G36" s="109"/>
      <c r="H36" s="196"/>
    </row>
    <row r="37" spans="1:21" x14ac:dyDescent="0.2">
      <c r="A37" s="19"/>
      <c r="B37" s="20"/>
      <c r="C37" s="109"/>
      <c r="D37" s="111"/>
      <c r="E37" s="258"/>
      <c r="F37" s="20"/>
      <c r="G37" s="109"/>
      <c r="H37" s="196"/>
    </row>
    <row r="38" spans="1:21" x14ac:dyDescent="0.2">
      <c r="A38" s="19"/>
      <c r="B38" s="20"/>
      <c r="C38" s="109"/>
      <c r="D38" s="111"/>
      <c r="E38" s="258"/>
      <c r="F38" s="20"/>
      <c r="G38" s="109"/>
      <c r="H38" s="196"/>
    </row>
    <row r="39" spans="1:21" x14ac:dyDescent="0.2">
      <c r="A39" s="19"/>
      <c r="B39" s="20"/>
      <c r="C39" s="109"/>
      <c r="D39" s="111"/>
      <c r="E39" s="258"/>
      <c r="F39" s="20"/>
      <c r="G39" s="109"/>
      <c r="H39" s="196"/>
    </row>
    <row r="40" spans="1:21" x14ac:dyDescent="0.2">
      <c r="A40" s="19"/>
      <c r="B40" s="20"/>
      <c r="C40" s="109"/>
      <c r="D40" s="111"/>
      <c r="E40" s="258"/>
      <c r="F40" s="20"/>
      <c r="G40" s="109"/>
      <c r="H40" s="196"/>
    </row>
    <row r="41" spans="1:21" x14ac:dyDescent="0.2">
      <c r="A41" s="19"/>
      <c r="B41" s="20"/>
      <c r="C41" s="109"/>
      <c r="D41" s="111"/>
      <c r="E41" s="258"/>
      <c r="F41" s="20"/>
      <c r="G41" s="109"/>
      <c r="H41" s="196"/>
    </row>
    <row r="42" spans="1:21" x14ac:dyDescent="0.2">
      <c r="A42" s="19"/>
      <c r="B42" s="20"/>
      <c r="C42" s="109"/>
      <c r="D42" s="111"/>
      <c r="E42" s="258"/>
      <c r="F42" s="20"/>
      <c r="G42" s="109"/>
      <c r="H42" s="196"/>
    </row>
    <row r="43" spans="1:21" x14ac:dyDescent="0.2">
      <c r="A43" s="19"/>
      <c r="B43" s="20"/>
      <c r="C43" s="109"/>
      <c r="D43" s="111"/>
      <c r="E43" s="258"/>
      <c r="F43" s="20"/>
      <c r="G43" s="109"/>
      <c r="H43" s="196"/>
    </row>
    <row r="44" spans="1:21" x14ac:dyDescent="0.2">
      <c r="A44" s="19"/>
      <c r="B44" s="20"/>
      <c r="C44" s="109"/>
      <c r="D44" s="111"/>
      <c r="E44" s="258"/>
      <c r="F44" s="20"/>
      <c r="G44" s="109"/>
      <c r="H44" s="196"/>
    </row>
    <row r="45" spans="1:21" x14ac:dyDescent="0.2">
      <c r="A45" s="19"/>
      <c r="B45" s="20"/>
      <c r="C45" s="109"/>
      <c r="D45" s="111"/>
      <c r="E45" s="258"/>
      <c r="F45" s="20"/>
      <c r="G45" s="109"/>
      <c r="H45" s="196"/>
      <c r="L45" s="37"/>
    </row>
    <row r="46" spans="1:21" x14ac:dyDescent="0.2">
      <c r="A46" s="19"/>
      <c r="B46" s="20"/>
      <c r="C46" s="109"/>
      <c r="D46" s="111"/>
      <c r="E46" s="258"/>
      <c r="F46" s="20"/>
      <c r="G46" s="109"/>
      <c r="H46" s="196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19"/>
      <c r="B47" s="20"/>
      <c r="C47" s="109"/>
      <c r="D47" s="111"/>
      <c r="E47" s="258"/>
      <c r="F47" s="20"/>
      <c r="G47" s="109"/>
      <c r="H47" s="196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19"/>
      <c r="B48" s="20"/>
      <c r="C48" s="109"/>
      <c r="D48" s="111"/>
      <c r="E48" s="258"/>
      <c r="F48" s="20"/>
      <c r="G48" s="109"/>
      <c r="H48" s="196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19"/>
      <c r="B49" s="20"/>
      <c r="C49" s="109"/>
      <c r="D49" s="111"/>
      <c r="E49" s="258"/>
      <c r="F49" s="20"/>
      <c r="G49" s="109"/>
      <c r="H49" s="196"/>
      <c r="K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19"/>
      <c r="B50" s="20"/>
      <c r="C50" s="109"/>
      <c r="D50" s="111"/>
      <c r="E50" s="258"/>
      <c r="F50" s="20"/>
      <c r="G50" s="109"/>
      <c r="H50" s="196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19"/>
      <c r="B51" s="20"/>
      <c r="C51" s="109"/>
      <c r="D51" s="111"/>
      <c r="E51" s="258"/>
      <c r="F51" s="20"/>
      <c r="G51" s="109"/>
      <c r="H51" s="196"/>
      <c r="M51" s="83"/>
      <c r="N51" s="25"/>
      <c r="O51" s="122"/>
      <c r="P51" s="72"/>
      <c r="Q51" s="24"/>
      <c r="R51" s="25"/>
      <c r="S51" s="122"/>
      <c r="T51" s="84"/>
      <c r="U51" s="7"/>
    </row>
    <row r="52" spans="1:21" x14ac:dyDescent="0.2">
      <c r="A52" s="19"/>
      <c r="B52" s="20"/>
      <c r="C52" s="109"/>
      <c r="D52" s="111"/>
      <c r="E52" s="258"/>
      <c r="F52" s="23"/>
      <c r="G52" s="109"/>
      <c r="H52" s="196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">
      <c r="A53" s="19"/>
      <c r="B53" s="20"/>
      <c r="C53" s="109"/>
      <c r="D53" s="111"/>
      <c r="E53" s="258"/>
      <c r="F53" s="23"/>
      <c r="G53" s="109"/>
      <c r="H53" s="196"/>
    </row>
    <row r="54" spans="1:21" x14ac:dyDescent="0.2">
      <c r="A54" s="19"/>
      <c r="B54" s="20"/>
      <c r="C54" s="109"/>
      <c r="D54" s="111"/>
      <c r="E54" s="258"/>
      <c r="F54" s="23"/>
      <c r="G54" s="109"/>
      <c r="H54" s="196"/>
    </row>
    <row r="55" spans="1:21" x14ac:dyDescent="0.2">
      <c r="A55" s="19"/>
      <c r="B55" s="20"/>
      <c r="C55" s="109"/>
      <c r="D55" s="111"/>
      <c r="E55" s="258"/>
      <c r="F55" s="23"/>
      <c r="G55" s="109"/>
      <c r="H55" s="196"/>
      <c r="K55" s="122"/>
    </row>
    <row r="56" spans="1:21" x14ac:dyDescent="0.2">
      <c r="A56" s="19"/>
      <c r="B56" s="20"/>
      <c r="C56" s="109"/>
      <c r="D56" s="111"/>
      <c r="E56" s="258"/>
      <c r="F56" s="23"/>
      <c r="G56" s="109"/>
      <c r="H56" s="196"/>
    </row>
    <row r="57" spans="1:21" x14ac:dyDescent="0.2">
      <c r="A57" s="19"/>
      <c r="B57" s="20"/>
      <c r="C57" s="109"/>
      <c r="D57" s="111"/>
      <c r="E57" s="258"/>
      <c r="F57" s="23"/>
      <c r="G57" s="109"/>
      <c r="H57" s="196"/>
    </row>
    <row r="58" spans="1:21" x14ac:dyDescent="0.2">
      <c r="A58" s="19"/>
      <c r="B58" s="20"/>
      <c r="C58" s="109"/>
      <c r="D58" s="111"/>
      <c r="E58" s="258"/>
      <c r="F58" s="23"/>
      <c r="G58" s="109"/>
      <c r="H58" s="196"/>
    </row>
    <row r="59" spans="1:21" x14ac:dyDescent="0.2">
      <c r="A59" s="19"/>
      <c r="B59" s="20"/>
      <c r="C59" s="109"/>
      <c r="D59" s="111"/>
      <c r="E59" s="258"/>
      <c r="F59" s="96"/>
      <c r="G59" s="109"/>
      <c r="H59" s="196"/>
    </row>
    <row r="60" spans="1:21" x14ac:dyDescent="0.2">
      <c r="A60" s="19"/>
      <c r="B60" s="202"/>
      <c r="C60" s="109"/>
      <c r="D60" s="111"/>
      <c r="E60" s="258"/>
      <c r="F60" s="20"/>
      <c r="G60" s="109"/>
      <c r="H60" s="196"/>
    </row>
    <row r="61" spans="1:21" x14ac:dyDescent="0.2">
      <c r="A61" s="19"/>
      <c r="B61" s="242"/>
      <c r="C61" s="109"/>
      <c r="D61" s="111"/>
      <c r="E61" s="258"/>
      <c r="F61" s="20"/>
      <c r="G61" s="109"/>
      <c r="H61" s="196"/>
    </row>
    <row r="62" spans="1:21" x14ac:dyDescent="0.2">
      <c r="A62" s="19"/>
      <c r="B62" s="202"/>
      <c r="C62" s="109"/>
      <c r="D62" s="111"/>
      <c r="E62" s="258"/>
      <c r="F62" s="20"/>
      <c r="G62" s="109"/>
      <c r="H62" s="196"/>
    </row>
    <row r="63" spans="1:21" x14ac:dyDescent="0.2">
      <c r="A63" s="19"/>
      <c r="B63" s="96"/>
      <c r="C63" s="109"/>
      <c r="D63" s="111"/>
      <c r="E63" s="258"/>
      <c r="F63" s="96"/>
      <c r="G63" s="109"/>
      <c r="H63" s="196"/>
      <c r="I63" s="7"/>
    </row>
    <row r="64" spans="1:21" x14ac:dyDescent="0.2">
      <c r="A64" s="19"/>
      <c r="B64" s="96"/>
      <c r="C64" s="109"/>
      <c r="D64" s="111"/>
      <c r="E64" s="258"/>
      <c r="F64" s="20"/>
      <c r="G64" s="109"/>
      <c r="H64" s="196"/>
    </row>
    <row r="65" spans="1:8" x14ac:dyDescent="0.2">
      <c r="A65" s="19"/>
      <c r="B65" s="96"/>
      <c r="C65" s="109"/>
      <c r="D65" s="111"/>
      <c r="E65" s="258"/>
      <c r="F65" s="20"/>
      <c r="G65" s="109"/>
      <c r="H65" s="111"/>
    </row>
    <row r="66" spans="1:8" x14ac:dyDescent="0.2">
      <c r="A66" s="262"/>
      <c r="B66" s="263"/>
      <c r="C66" s="122"/>
      <c r="D66" s="84"/>
      <c r="E66" s="264"/>
      <c r="F66" s="263"/>
      <c r="G66" s="122"/>
      <c r="H66" s="265"/>
    </row>
    <row r="67" spans="1:8" x14ac:dyDescent="0.2">
      <c r="A67" s="262"/>
      <c r="B67" s="25"/>
      <c r="C67" s="122"/>
      <c r="D67" s="84"/>
      <c r="E67" s="264"/>
      <c r="F67" s="25"/>
      <c r="G67" s="122"/>
      <c r="H67" s="84"/>
    </row>
    <row r="68" spans="1:8" x14ac:dyDescent="0.2">
      <c r="A68" s="262"/>
      <c r="B68" s="25"/>
      <c r="C68" s="122"/>
      <c r="D68" s="84"/>
      <c r="E68" s="264"/>
      <c r="F68" s="25"/>
      <c r="G68" s="122"/>
      <c r="H68" s="84"/>
    </row>
  </sheetData>
  <customSheetViews>
    <customSheetView guid="{4DAAABAD-BC5F-44AC-9B3F-907B044CCA5F}" state="hidden">
      <selection activeCell="J24" sqref="J24"/>
      <pageMargins left="0.91" right="0.75" top="0.18" bottom="1" header="0" footer="0"/>
      <pageSetup paperSize="9" scale="70" orientation="portrait" horizontalDpi="120" verticalDpi="72" r:id="rId1"/>
      <headerFooter alignWithMargins="0"/>
    </customSheetView>
    <customSheetView guid="{DEC257E9-9CD6-424D-88A2-5445FE9CFAA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2"/>
      <headerFooter alignWithMargins="0"/>
    </customSheetView>
    <customSheetView guid="{BF17821F-9570-4DD7-9AE6-83D9C9F4754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3"/>
      <headerFooter alignWithMargins="0"/>
    </customSheetView>
    <customSheetView guid="{79F0E626-27F7-4612-9CC9-F0A974973A7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4"/>
      <headerFooter alignWithMargins="0"/>
    </customSheetView>
  </customSheetViews>
  <phoneticPr fontId="7" type="noConversion"/>
  <pageMargins left="0.91" right="0.75" top="0.18" bottom="1" header="0" footer="0"/>
  <pageSetup paperSize="9" scale="70" orientation="portrait" horizontalDpi="120" verticalDpi="72" r:id="rId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10" workbookViewId="0">
      <selection activeCell="J33" sqref="J33"/>
    </sheetView>
  </sheetViews>
  <sheetFormatPr baseColWidth="10" defaultColWidth="11.42578125" defaultRowHeight="12.75" x14ac:dyDescent="0.2"/>
  <cols>
    <col min="1" max="1" width="1.7109375" customWidth="1"/>
    <col min="2" max="2" width="22" customWidth="1"/>
    <col min="3" max="3" width="10.85546875" customWidth="1"/>
    <col min="4" max="4" width="11.140625" customWidth="1"/>
    <col min="5" max="5" width="12.42578125" customWidth="1"/>
    <col min="6" max="256" width="11.42578125" customWidth="1"/>
  </cols>
  <sheetData>
    <row r="1" spans="1:14" x14ac:dyDescent="0.2">
      <c r="B1" s="31"/>
    </row>
    <row r="2" spans="1:14" x14ac:dyDescent="0.2">
      <c r="B2" s="14"/>
    </row>
    <row r="3" spans="1:14" x14ac:dyDescent="0.2">
      <c r="B3" s="14" t="s">
        <v>41</v>
      </c>
      <c r="F3" s="14" t="s">
        <v>41</v>
      </c>
    </row>
    <row r="5" spans="1:14" x14ac:dyDescent="0.2">
      <c r="B5" s="3" t="s">
        <v>349</v>
      </c>
      <c r="G5" s="3"/>
    </row>
    <row r="6" spans="1:14" x14ac:dyDescent="0.2">
      <c r="A6" s="9"/>
      <c r="B6" s="69"/>
      <c r="C6" s="28"/>
      <c r="D6" s="7"/>
      <c r="E6" s="7"/>
      <c r="F6" s="69"/>
      <c r="G6" s="28"/>
      <c r="H6" s="7"/>
      <c r="I6" s="7"/>
    </row>
    <row r="7" spans="1:14" x14ac:dyDescent="0.2">
      <c r="A7" s="9"/>
      <c r="B7" s="69" t="s">
        <v>344</v>
      </c>
      <c r="C7" s="28"/>
      <c r="D7" s="25"/>
      <c r="E7" s="7"/>
      <c r="F7" s="76"/>
      <c r="G7" s="77"/>
      <c r="H7" s="25"/>
      <c r="I7" s="7"/>
      <c r="L7" s="3"/>
    </row>
    <row r="8" spans="1:14" x14ac:dyDescent="0.2">
      <c r="B8" s="70">
        <v>0.375</v>
      </c>
      <c r="C8" s="70"/>
      <c r="D8" s="7"/>
      <c r="E8" s="7"/>
      <c r="F8" s="7"/>
      <c r="G8" s="70"/>
      <c r="H8" s="7"/>
      <c r="I8" s="7"/>
      <c r="K8" s="69"/>
      <c r="L8" s="28"/>
      <c r="M8" s="7"/>
      <c r="N8" s="7"/>
    </row>
    <row r="9" spans="1:14" x14ac:dyDescent="0.2">
      <c r="B9" s="7"/>
      <c r="C9" s="70"/>
      <c r="D9" s="7"/>
      <c r="E9" s="7"/>
      <c r="F9" s="7"/>
      <c r="G9" s="70"/>
      <c r="H9" s="7"/>
      <c r="I9" s="7"/>
      <c r="K9" s="69"/>
      <c r="L9" s="28"/>
      <c r="M9" s="7"/>
      <c r="N9" s="7"/>
    </row>
    <row r="10" spans="1:14" x14ac:dyDescent="0.2">
      <c r="B10" s="4" t="s">
        <v>345</v>
      </c>
      <c r="C10" s="4"/>
      <c r="D10" s="123"/>
      <c r="F10" s="4"/>
      <c r="G10" s="4"/>
      <c r="H10" s="123"/>
      <c r="K10" s="76"/>
      <c r="L10" s="77"/>
      <c r="M10" s="25"/>
      <c r="N10" s="7"/>
    </row>
    <row r="11" spans="1:14" x14ac:dyDescent="0.2">
      <c r="B11" s="4"/>
      <c r="C11" s="4"/>
      <c r="D11" s="123"/>
      <c r="F11" s="4"/>
      <c r="G11" s="4"/>
      <c r="H11" s="123"/>
      <c r="K11" s="76"/>
      <c r="L11" s="77"/>
      <c r="M11" s="25"/>
      <c r="N11" s="7"/>
    </row>
    <row r="12" spans="1:14" x14ac:dyDescent="0.2">
      <c r="B12" s="4" t="s">
        <v>346</v>
      </c>
      <c r="C12" s="4"/>
      <c r="D12" s="123"/>
      <c r="F12" s="4"/>
      <c r="G12" s="4"/>
      <c r="H12" s="123"/>
      <c r="K12" s="76"/>
      <c r="L12" s="70"/>
      <c r="M12" s="25"/>
      <c r="N12" s="7"/>
    </row>
    <row r="13" spans="1:14" x14ac:dyDescent="0.2">
      <c r="A13" s="9"/>
      <c r="B13" s="68" t="s">
        <v>118</v>
      </c>
      <c r="C13" s="68"/>
      <c r="D13" s="3"/>
      <c r="F13" s="68"/>
      <c r="G13" s="68"/>
      <c r="H13" s="3"/>
      <c r="K13" s="4"/>
      <c r="L13" s="4"/>
      <c r="M13" s="123"/>
    </row>
    <row r="14" spans="1:14" x14ac:dyDescent="0.2">
      <c r="A14" s="9"/>
      <c r="B14" s="68"/>
      <c r="C14" s="68"/>
      <c r="D14" s="3"/>
      <c r="F14" s="68"/>
      <c r="G14" s="68"/>
      <c r="H14" s="3"/>
      <c r="K14" s="4"/>
      <c r="L14" s="4"/>
      <c r="M14" s="123"/>
    </row>
    <row r="15" spans="1:14" x14ac:dyDescent="0.2">
      <c r="A15" s="9"/>
      <c r="B15" s="68" t="s">
        <v>347</v>
      </c>
      <c r="C15" s="68"/>
      <c r="D15" s="3"/>
      <c r="F15" s="68"/>
      <c r="G15" s="68"/>
      <c r="H15" s="3"/>
      <c r="K15" s="4"/>
      <c r="L15" s="4"/>
      <c r="M15" s="123"/>
    </row>
    <row r="16" spans="1:14" x14ac:dyDescent="0.2">
      <c r="A16" s="9"/>
      <c r="B16" s="68"/>
      <c r="C16" s="68"/>
      <c r="D16" s="3"/>
      <c r="F16" s="68"/>
      <c r="G16" s="68"/>
      <c r="H16" s="3"/>
      <c r="K16" s="4"/>
      <c r="L16" s="4"/>
      <c r="M16" s="123"/>
    </row>
    <row r="17" spans="1:15" x14ac:dyDescent="0.2">
      <c r="A17" s="9"/>
      <c r="B17" s="71" t="s">
        <v>348</v>
      </c>
      <c r="C17" s="78"/>
      <c r="D17" s="3"/>
      <c r="F17" s="71"/>
      <c r="G17" s="78"/>
      <c r="H17" s="3"/>
      <c r="K17" s="68"/>
      <c r="L17" s="68"/>
      <c r="M17" s="3"/>
    </row>
    <row r="18" spans="1:15" x14ac:dyDescent="0.2">
      <c r="A18" s="9"/>
      <c r="B18" s="71"/>
      <c r="C18" s="91"/>
      <c r="D18" s="3"/>
      <c r="F18" s="71"/>
      <c r="G18" s="91"/>
      <c r="H18" s="91"/>
      <c r="J18" s="80"/>
      <c r="K18" s="80"/>
      <c r="L18" s="68"/>
      <c r="M18" s="3"/>
    </row>
    <row r="19" spans="1:15" x14ac:dyDescent="0.2">
      <c r="A19" s="9"/>
      <c r="B19" s="78" t="s">
        <v>350</v>
      </c>
      <c r="C19" s="80" t="s">
        <v>329</v>
      </c>
      <c r="D19" s="3"/>
      <c r="F19" s="71"/>
      <c r="G19" s="80"/>
      <c r="H19" s="80"/>
      <c r="J19" s="80"/>
      <c r="K19" s="80"/>
      <c r="L19" s="80"/>
      <c r="M19" s="3"/>
    </row>
    <row r="20" spans="1:15" x14ac:dyDescent="0.2">
      <c r="A20" s="9"/>
      <c r="B20" s="71"/>
      <c r="C20" s="80" t="s">
        <v>330</v>
      </c>
      <c r="D20" s="3"/>
      <c r="F20" s="71"/>
      <c r="G20" s="80"/>
      <c r="H20" s="80"/>
      <c r="J20" s="80"/>
      <c r="K20" s="80"/>
      <c r="L20" s="80"/>
      <c r="M20" s="3"/>
      <c r="O20" s="80"/>
    </row>
    <row r="21" spans="1:15" x14ac:dyDescent="0.2">
      <c r="A21" s="9"/>
      <c r="B21" s="71"/>
      <c r="C21" s="80" t="s">
        <v>332</v>
      </c>
      <c r="D21" s="3"/>
      <c r="F21" s="71"/>
      <c r="G21" s="81"/>
      <c r="H21" s="81"/>
      <c r="J21" s="81"/>
      <c r="K21" s="81"/>
      <c r="L21" s="80"/>
      <c r="M21" s="3"/>
      <c r="O21" s="85"/>
    </row>
    <row r="22" spans="1:15" x14ac:dyDescent="0.2">
      <c r="A22" s="9"/>
      <c r="B22" s="71"/>
      <c r="C22" s="80" t="s">
        <v>331</v>
      </c>
      <c r="D22" s="3"/>
      <c r="F22" s="71"/>
      <c r="G22" s="79"/>
      <c r="H22" s="79"/>
      <c r="J22" s="79"/>
      <c r="K22" s="71"/>
      <c r="L22" s="80"/>
      <c r="M22" s="3"/>
      <c r="O22" s="85"/>
    </row>
    <row r="23" spans="1:15" x14ac:dyDescent="0.2">
      <c r="A23" s="9"/>
      <c r="B23" s="71"/>
      <c r="C23" s="81" t="s">
        <v>333</v>
      </c>
      <c r="D23" s="3"/>
      <c r="F23" s="71"/>
      <c r="G23" s="79"/>
      <c r="H23" s="3"/>
      <c r="J23" s="78"/>
      <c r="K23" s="71"/>
      <c r="L23" s="81"/>
      <c r="M23" s="3"/>
      <c r="O23" s="86"/>
    </row>
    <row r="24" spans="1:15" x14ac:dyDescent="0.2">
      <c r="A24" s="9"/>
      <c r="B24" s="71"/>
      <c r="C24" s="81" t="s">
        <v>334</v>
      </c>
      <c r="D24" s="3"/>
      <c r="F24" s="71"/>
      <c r="G24" s="44"/>
      <c r="H24" s="3"/>
      <c r="J24" s="44"/>
      <c r="K24" s="71"/>
      <c r="L24" s="79"/>
      <c r="M24" s="3"/>
      <c r="O24" s="87"/>
    </row>
    <row r="25" spans="1:15" x14ac:dyDescent="0.2">
      <c r="A25" s="9"/>
      <c r="B25" s="71"/>
      <c r="C25" s="81" t="s">
        <v>335</v>
      </c>
      <c r="D25" s="3"/>
      <c r="F25" s="71"/>
      <c r="G25" s="44"/>
      <c r="H25" s="3"/>
      <c r="K25" s="71"/>
      <c r="L25" s="79"/>
      <c r="M25" s="3"/>
      <c r="O25" s="45"/>
    </row>
    <row r="26" spans="1:15" x14ac:dyDescent="0.2">
      <c r="B26" s="71"/>
      <c r="C26" s="81" t="s">
        <v>336</v>
      </c>
      <c r="D26" s="7"/>
      <c r="E26" s="7"/>
      <c r="F26" s="71"/>
      <c r="G26" s="44"/>
      <c r="H26" s="7"/>
      <c r="I26" s="7"/>
      <c r="K26" s="71"/>
      <c r="L26" s="44"/>
      <c r="M26" s="3"/>
      <c r="O26" s="45"/>
    </row>
    <row r="27" spans="1:15" x14ac:dyDescent="0.2">
      <c r="B27" s="71"/>
      <c r="C27" s="81" t="s">
        <v>338</v>
      </c>
      <c r="F27" s="67"/>
      <c r="G27" s="124"/>
      <c r="K27" s="71"/>
      <c r="L27" s="44"/>
      <c r="M27" s="3"/>
      <c r="O27" s="45"/>
    </row>
    <row r="28" spans="1:15" x14ac:dyDescent="0.2">
      <c r="B28" s="71"/>
      <c r="C28" s="81" t="s">
        <v>337</v>
      </c>
      <c r="F28" s="67"/>
      <c r="G28" s="124"/>
      <c r="K28" s="71"/>
      <c r="L28" s="44"/>
      <c r="M28" s="3"/>
      <c r="O28" s="45"/>
    </row>
    <row r="29" spans="1:15" x14ac:dyDescent="0.2">
      <c r="B29" s="71"/>
      <c r="C29" s="124"/>
      <c r="F29" s="67"/>
      <c r="G29" s="124"/>
      <c r="K29" s="71"/>
      <c r="L29" s="44"/>
      <c r="M29" s="3"/>
      <c r="O29" s="45"/>
    </row>
    <row r="30" spans="1:15" x14ac:dyDescent="0.2">
      <c r="B30" s="71"/>
      <c r="C30" s="124"/>
      <c r="F30" s="67"/>
      <c r="G30" s="124"/>
      <c r="K30" s="71"/>
      <c r="L30" s="44"/>
      <c r="M30" s="3"/>
      <c r="O30" s="45"/>
    </row>
    <row r="31" spans="1:15" x14ac:dyDescent="0.2">
      <c r="B31" s="47" t="s">
        <v>353</v>
      </c>
      <c r="D31" s="44"/>
      <c r="F31" s="47"/>
      <c r="H31" s="44"/>
      <c r="J31" s="7"/>
      <c r="K31" s="71"/>
      <c r="L31" s="44"/>
      <c r="M31" s="7"/>
      <c r="N31" s="7"/>
    </row>
    <row r="32" spans="1:15" x14ac:dyDescent="0.2">
      <c r="B32" s="47" t="s">
        <v>0</v>
      </c>
      <c r="D32" s="3"/>
      <c r="F32" s="47"/>
      <c r="H32" s="3"/>
      <c r="J32" s="7"/>
      <c r="K32" s="67"/>
      <c r="L32" s="116"/>
    </row>
    <row r="33" spans="1:13" x14ac:dyDescent="0.2">
      <c r="B33" s="256" t="s">
        <v>119</v>
      </c>
      <c r="D33" t="s">
        <v>120</v>
      </c>
      <c r="F33" s="43"/>
      <c r="J33" s="26"/>
      <c r="K33" s="47"/>
      <c r="L33" s="112"/>
      <c r="M33" s="3"/>
    </row>
    <row r="34" spans="1:13" x14ac:dyDescent="0.2">
      <c r="A34" s="14"/>
      <c r="B34" s="257" t="s">
        <v>351</v>
      </c>
      <c r="C34" s="14"/>
      <c r="D34" s="257" t="s">
        <v>352</v>
      </c>
      <c r="E34" s="14"/>
      <c r="F34" s="43"/>
      <c r="H34" s="43"/>
      <c r="J34" s="7"/>
      <c r="K34" s="43"/>
      <c r="L34" s="43"/>
      <c r="M34" s="43"/>
    </row>
    <row r="35" spans="1:13" x14ac:dyDescent="0.2">
      <c r="D35" s="112"/>
      <c r="H35" s="43"/>
      <c r="J35" s="7"/>
      <c r="L35" s="43"/>
      <c r="M35" s="43"/>
    </row>
    <row r="36" spans="1:13" x14ac:dyDescent="0.2">
      <c r="D36" s="112"/>
      <c r="H36" s="43"/>
      <c r="M36" s="43"/>
    </row>
    <row r="37" spans="1:13" x14ac:dyDescent="0.2">
      <c r="D37" s="43"/>
      <c r="H37" s="43"/>
    </row>
    <row r="51" spans="2:15" x14ac:dyDescent="0.2">
      <c r="B51" s="53"/>
      <c r="C51" s="3" t="s">
        <v>117</v>
      </c>
      <c r="D51" s="110"/>
      <c r="E51" s="110"/>
      <c r="F51" s="110"/>
      <c r="L51" s="53"/>
      <c r="M51" s="3"/>
      <c r="N51" s="110"/>
      <c r="O51" s="110"/>
    </row>
    <row r="52" spans="2:15" x14ac:dyDescent="0.2">
      <c r="B52" s="53"/>
      <c r="C52" s="3"/>
      <c r="D52" s="110"/>
      <c r="E52" s="110"/>
      <c r="F52" s="110"/>
      <c r="L52" s="53"/>
      <c r="M52" s="3"/>
      <c r="N52" s="110"/>
      <c r="O52" s="110"/>
    </row>
    <row r="53" spans="2:15" x14ac:dyDescent="0.2">
      <c r="B53" s="3" t="s">
        <v>121</v>
      </c>
      <c r="C53" s="9"/>
      <c r="D53" s="110"/>
      <c r="E53" s="110"/>
      <c r="F53" s="110"/>
      <c r="L53" s="3"/>
      <c r="M53" s="9"/>
      <c r="N53" s="110"/>
      <c r="O53" s="110"/>
    </row>
    <row r="54" spans="2:15" x14ac:dyDescent="0.2">
      <c r="B54" s="3"/>
      <c r="C54" s="9"/>
      <c r="D54" s="110"/>
      <c r="E54" s="110"/>
      <c r="F54" s="116"/>
      <c r="L54" s="3"/>
      <c r="M54" s="9"/>
      <c r="N54" s="110"/>
      <c r="O54" s="110"/>
    </row>
    <row r="55" spans="2:15" x14ac:dyDescent="0.2">
      <c r="B55" s="3" t="s">
        <v>122</v>
      </c>
      <c r="C55" s="3"/>
      <c r="D55" s="110"/>
      <c r="E55" s="110"/>
      <c r="F55" s="112"/>
      <c r="L55" s="3"/>
      <c r="M55" s="3"/>
      <c r="N55" s="110"/>
      <c r="O55" s="110"/>
    </row>
    <row r="56" spans="2:15" x14ac:dyDescent="0.2">
      <c r="B56" s="3"/>
      <c r="C56" s="3"/>
      <c r="D56" s="110"/>
      <c r="E56" s="110"/>
      <c r="F56" s="112"/>
      <c r="L56" s="3"/>
      <c r="M56" s="3"/>
      <c r="N56" s="110"/>
      <c r="O56" s="110"/>
    </row>
    <row r="57" spans="2:15" x14ac:dyDescent="0.2">
      <c r="B57" s="3"/>
      <c r="C57" s="116"/>
      <c r="D57" s="110"/>
      <c r="E57" s="110"/>
      <c r="F57" s="112"/>
      <c r="L57" s="3"/>
      <c r="M57" s="3"/>
      <c r="N57" s="110"/>
      <c r="O57" s="110"/>
    </row>
    <row r="58" spans="2:15" x14ac:dyDescent="0.2">
      <c r="B58" s="3"/>
      <c r="C58" s="116" t="s">
        <v>123</v>
      </c>
      <c r="D58" s="31" t="s">
        <v>124</v>
      </c>
      <c r="E58" s="31"/>
      <c r="F58" s="112"/>
      <c r="L58" s="3"/>
      <c r="M58" s="3"/>
      <c r="N58" s="110"/>
      <c r="O58" s="110"/>
    </row>
    <row r="59" spans="2:15" x14ac:dyDescent="0.2">
      <c r="B59" s="3"/>
      <c r="C59" s="116" t="s">
        <v>123</v>
      </c>
      <c r="D59" s="31" t="s">
        <v>125</v>
      </c>
      <c r="E59" s="31"/>
      <c r="F59" s="112"/>
      <c r="L59" s="3"/>
      <c r="M59" s="3"/>
      <c r="N59" s="110"/>
      <c r="O59" s="110"/>
    </row>
    <row r="60" spans="2:15" x14ac:dyDescent="0.2">
      <c r="B60" s="3"/>
      <c r="C60" s="116" t="s">
        <v>123</v>
      </c>
      <c r="D60" s="31" t="s">
        <v>124</v>
      </c>
      <c r="E60" s="31"/>
      <c r="F60" s="112"/>
      <c r="L60" s="3"/>
      <c r="M60" s="3"/>
      <c r="N60" s="110"/>
      <c r="O60" s="110"/>
    </row>
    <row r="61" spans="2:15" x14ac:dyDescent="0.2">
      <c r="B61" s="3"/>
      <c r="C61" s="116" t="s">
        <v>123</v>
      </c>
      <c r="D61" s="31" t="s">
        <v>126</v>
      </c>
      <c r="E61" s="31"/>
      <c r="F61" s="112"/>
      <c r="L61" s="3"/>
      <c r="M61" s="3"/>
      <c r="N61" s="110"/>
      <c r="O61" s="110"/>
    </row>
    <row r="62" spans="2:15" ht="13.5" thickBot="1" x14ac:dyDescent="0.25">
      <c r="B62" s="125"/>
      <c r="C62" s="97" t="s">
        <v>123</v>
      </c>
      <c r="D62" s="31" t="s">
        <v>124</v>
      </c>
      <c r="E62" s="31"/>
      <c r="F62" s="110"/>
      <c r="L62" s="125"/>
      <c r="M62" s="116"/>
      <c r="N62" s="31"/>
      <c r="O62" s="110"/>
    </row>
    <row r="63" spans="2:15" x14ac:dyDescent="0.2">
      <c r="B63" s="125"/>
      <c r="C63" s="116" t="s">
        <v>127</v>
      </c>
      <c r="D63" s="31"/>
      <c r="E63" s="110"/>
      <c r="F63" s="110"/>
      <c r="L63" s="125"/>
      <c r="M63" s="116"/>
      <c r="N63" s="31"/>
      <c r="O63" s="110"/>
    </row>
    <row r="64" spans="2:15" x14ac:dyDescent="0.2">
      <c r="B64" s="125"/>
      <c r="C64" s="116"/>
      <c r="D64" s="31"/>
      <c r="E64" s="110"/>
      <c r="F64" s="110"/>
      <c r="L64" s="125"/>
      <c r="M64" s="116"/>
      <c r="N64" s="31"/>
      <c r="O64" s="110"/>
    </row>
    <row r="65" spans="2:15" x14ac:dyDescent="0.2">
      <c r="B65" s="125"/>
      <c r="C65" s="116"/>
      <c r="D65" s="31"/>
      <c r="E65" s="110"/>
      <c r="F65" s="110"/>
      <c r="L65" s="125"/>
      <c r="M65" s="116"/>
      <c r="N65" s="31"/>
      <c r="O65" s="110"/>
    </row>
    <row r="66" spans="2:15" x14ac:dyDescent="0.2">
      <c r="B66" s="125" t="s">
        <v>42</v>
      </c>
      <c r="C66" s="126"/>
      <c r="D66" s="31"/>
      <c r="E66" s="110"/>
      <c r="F66" s="110"/>
      <c r="L66" s="125"/>
      <c r="M66" s="126"/>
      <c r="N66" s="31"/>
      <c r="O66" s="110"/>
    </row>
    <row r="67" spans="2:15" x14ac:dyDescent="0.2">
      <c r="B67" s="125"/>
      <c r="C67" s="91"/>
      <c r="D67" s="31"/>
      <c r="E67" s="110"/>
      <c r="F67" s="110"/>
      <c r="L67" s="125"/>
      <c r="M67" s="126"/>
      <c r="N67" s="31"/>
      <c r="O67" s="110"/>
    </row>
    <row r="68" spans="2:15" x14ac:dyDescent="0.2">
      <c r="B68" s="113" t="s">
        <v>13</v>
      </c>
      <c r="C68" s="91">
        <v>25926</v>
      </c>
      <c r="D68" s="31"/>
      <c r="E68" s="110"/>
      <c r="F68" s="110"/>
      <c r="L68" s="125"/>
      <c r="M68" s="126"/>
      <c r="N68" s="31"/>
      <c r="O68" s="110"/>
    </row>
    <row r="69" spans="2:15" x14ac:dyDescent="0.2">
      <c r="B69" s="113" t="s">
        <v>14</v>
      </c>
      <c r="C69" s="91">
        <v>23694</v>
      </c>
      <c r="D69" s="31"/>
      <c r="E69" s="110"/>
      <c r="F69" s="110"/>
      <c r="L69" s="125"/>
      <c r="M69" s="126"/>
      <c r="N69" s="31"/>
      <c r="O69" s="110"/>
    </row>
    <row r="70" spans="2:15" x14ac:dyDescent="0.2">
      <c r="B70" s="113" t="s">
        <v>15</v>
      </c>
      <c r="C70" s="91">
        <v>32087</v>
      </c>
      <c r="D70" s="31"/>
      <c r="E70" s="110"/>
      <c r="F70" s="110"/>
      <c r="L70" s="125"/>
      <c r="M70" s="126"/>
      <c r="N70" s="31"/>
      <c r="O70" s="110"/>
    </row>
    <row r="71" spans="2:15" x14ac:dyDescent="0.2">
      <c r="B71" s="113" t="s">
        <v>16</v>
      </c>
      <c r="C71" s="91">
        <v>31456</v>
      </c>
      <c r="D71" s="31"/>
      <c r="E71" s="110"/>
      <c r="F71" s="110"/>
      <c r="L71" s="125"/>
      <c r="M71" s="126"/>
      <c r="N71" s="31"/>
      <c r="O71" s="110"/>
    </row>
    <row r="72" spans="2:15" x14ac:dyDescent="0.2">
      <c r="B72" s="113" t="s">
        <v>17</v>
      </c>
      <c r="C72" s="91">
        <v>28828</v>
      </c>
      <c r="D72" s="31"/>
      <c r="E72" s="110"/>
      <c r="F72" s="110"/>
      <c r="L72" s="125"/>
      <c r="M72" s="126"/>
      <c r="N72" s="31"/>
      <c r="O72" s="110"/>
    </row>
    <row r="73" spans="2:15" x14ac:dyDescent="0.2">
      <c r="B73" s="113" t="s">
        <v>18</v>
      </c>
      <c r="C73" s="91">
        <v>26034</v>
      </c>
      <c r="D73" s="31"/>
      <c r="E73" s="110"/>
      <c r="F73" s="110"/>
      <c r="L73" s="125"/>
      <c r="M73" s="126"/>
      <c r="N73" s="31"/>
      <c r="O73" s="110"/>
    </row>
    <row r="74" spans="2:15" x14ac:dyDescent="0.2">
      <c r="B74" s="113" t="s">
        <v>19</v>
      </c>
      <c r="C74" s="91">
        <v>22379</v>
      </c>
      <c r="D74" s="31"/>
      <c r="E74" s="110"/>
      <c r="F74" s="110"/>
      <c r="L74" s="125"/>
      <c r="M74" s="126"/>
      <c r="N74" s="31"/>
      <c r="O74" s="110"/>
    </row>
    <row r="75" spans="2:15" x14ac:dyDescent="0.2">
      <c r="B75" s="113" t="s">
        <v>20</v>
      </c>
      <c r="C75" s="91">
        <v>20071</v>
      </c>
      <c r="D75" s="31"/>
      <c r="E75" s="110"/>
      <c r="F75" s="110"/>
      <c r="L75" s="125"/>
      <c r="M75" s="126"/>
      <c r="N75" s="31"/>
      <c r="O75" s="110"/>
    </row>
    <row r="76" spans="2:15" x14ac:dyDescent="0.2">
      <c r="B76" s="113" t="s">
        <v>21</v>
      </c>
      <c r="C76" s="91">
        <v>8248</v>
      </c>
      <c r="D76" s="44"/>
      <c r="E76" s="55"/>
      <c r="F76" s="127"/>
      <c r="L76" s="113"/>
      <c r="M76" s="91"/>
      <c r="N76" s="44"/>
      <c r="O76" s="55"/>
    </row>
    <row r="77" spans="2:15" x14ac:dyDescent="0.2">
      <c r="B77" s="113" t="s">
        <v>22</v>
      </c>
      <c r="C77" s="91">
        <v>6840</v>
      </c>
      <c r="D77" s="44"/>
      <c r="E77" s="55"/>
      <c r="F77" s="127"/>
      <c r="L77" s="113"/>
      <c r="M77" s="91"/>
      <c r="N77" s="44"/>
      <c r="O77" s="55"/>
    </row>
    <row r="78" spans="2:15" x14ac:dyDescent="0.2">
      <c r="B78" s="113"/>
      <c r="C78" s="91">
        <f>C68+C69+C70+C71+C72+C73+C74+C75+C76+C77</f>
        <v>225563</v>
      </c>
      <c r="D78" s="44"/>
      <c r="E78" s="55"/>
      <c r="F78" s="127"/>
      <c r="L78" s="113"/>
      <c r="M78" s="91"/>
      <c r="N78" s="44"/>
      <c r="O78" s="55"/>
    </row>
    <row r="79" spans="2:15" x14ac:dyDescent="0.2">
      <c r="B79" s="125"/>
      <c r="C79" s="55"/>
      <c r="D79" s="9"/>
      <c r="E79" s="55"/>
      <c r="F79" s="110"/>
      <c r="L79" s="125"/>
      <c r="M79" s="55"/>
      <c r="N79" s="9"/>
      <c r="O79" s="55"/>
    </row>
    <row r="80" spans="2:15" x14ac:dyDescent="0.2">
      <c r="B80" s="3" t="s">
        <v>128</v>
      </c>
      <c r="C80" s="3"/>
      <c r="D80" s="116" t="s">
        <v>127</v>
      </c>
      <c r="E80" s="110"/>
      <c r="F80" s="110"/>
      <c r="L80" s="3"/>
      <c r="M80" s="3"/>
      <c r="N80" s="116"/>
      <c r="O80" s="110"/>
    </row>
    <row r="81" spans="1:15" x14ac:dyDescent="0.2">
      <c r="B81" s="3" t="s">
        <v>42</v>
      </c>
      <c r="C81" s="3"/>
      <c r="D81" s="74" t="s">
        <v>129</v>
      </c>
      <c r="E81" s="110"/>
      <c r="F81" s="110"/>
      <c r="L81" s="3"/>
      <c r="M81" s="3"/>
      <c r="N81" s="74"/>
      <c r="O81" s="110"/>
    </row>
    <row r="82" spans="1:15" x14ac:dyDescent="0.2">
      <c r="B82" s="3" t="s">
        <v>130</v>
      </c>
      <c r="C82" s="3"/>
      <c r="D82" s="116" t="s">
        <v>131</v>
      </c>
      <c r="E82" s="110"/>
      <c r="F82" s="110"/>
      <c r="L82" s="3"/>
      <c r="M82" s="3"/>
      <c r="N82" s="116"/>
      <c r="O82" s="110"/>
    </row>
    <row r="83" spans="1:15" x14ac:dyDescent="0.2">
      <c r="B83" s="3"/>
      <c r="C83" s="3"/>
      <c r="D83" s="112"/>
      <c r="E83" s="110"/>
      <c r="F83" s="110"/>
      <c r="L83" s="3"/>
      <c r="M83" s="3"/>
      <c r="N83" s="112"/>
      <c r="O83" s="110"/>
    </row>
    <row r="84" spans="1:15" x14ac:dyDescent="0.2">
      <c r="B84" s="3" t="s">
        <v>132</v>
      </c>
      <c r="C84" s="110"/>
      <c r="D84" s="110"/>
      <c r="E84" s="110"/>
      <c r="F84" s="110"/>
      <c r="L84" s="3"/>
      <c r="M84" s="110"/>
      <c r="N84" s="110"/>
      <c r="O84" s="110"/>
    </row>
    <row r="85" spans="1:15" x14ac:dyDescent="0.2">
      <c r="B85" s="3" t="s">
        <v>133</v>
      </c>
      <c r="C85" s="110"/>
      <c r="D85" s="110"/>
      <c r="E85" s="110"/>
      <c r="F85" s="110"/>
      <c r="L85" s="3"/>
      <c r="M85" s="110"/>
      <c r="N85" s="110"/>
      <c r="O85" s="110"/>
    </row>
    <row r="86" spans="1:15" x14ac:dyDescent="0.2">
      <c r="B86" s="110" t="s">
        <v>0</v>
      </c>
      <c r="C86" s="110"/>
      <c r="D86" s="110"/>
      <c r="E86" s="110"/>
      <c r="F86" s="110"/>
      <c r="L86" s="110"/>
      <c r="M86" s="110"/>
      <c r="N86" s="110"/>
      <c r="O86" s="110"/>
    </row>
    <row r="87" spans="1:15" x14ac:dyDescent="0.2">
      <c r="B87" s="3" t="s">
        <v>134</v>
      </c>
      <c r="C87" s="110"/>
      <c r="D87" s="110"/>
      <c r="E87" s="110"/>
      <c r="F87" s="110"/>
      <c r="L87" s="110"/>
      <c r="M87" s="110"/>
      <c r="N87" s="110"/>
      <c r="O87" s="110"/>
    </row>
    <row r="89" spans="1:15" x14ac:dyDescent="0.2">
      <c r="L89" s="110"/>
      <c r="M89" s="110"/>
      <c r="N89" s="110"/>
      <c r="O89" s="110"/>
    </row>
    <row r="90" spans="1:15" x14ac:dyDescent="0.2">
      <c r="L90" s="110"/>
      <c r="M90" s="110"/>
      <c r="N90" s="110"/>
      <c r="O90" s="110"/>
    </row>
    <row r="92" spans="1:15" x14ac:dyDescent="0.2">
      <c r="B92" s="14"/>
    </row>
    <row r="94" spans="1:15" x14ac:dyDescent="0.2">
      <c r="C94" t="s">
        <v>117</v>
      </c>
    </row>
    <row r="95" spans="1:15" x14ac:dyDescent="0.2">
      <c r="A95" s="9"/>
      <c r="B95" s="45" t="s">
        <v>135</v>
      </c>
      <c r="C95" s="9"/>
    </row>
    <row r="96" spans="1:15" x14ac:dyDescent="0.2">
      <c r="B96" s="7"/>
      <c r="C96" s="38" t="s">
        <v>136</v>
      </c>
      <c r="D96" s="7"/>
      <c r="E96" s="7"/>
      <c r="F96" s="3"/>
    </row>
    <row r="98" spans="1:11" x14ac:dyDescent="0.2">
      <c r="B98" s="7" t="s">
        <v>137</v>
      </c>
      <c r="D98" s="7"/>
      <c r="E98" s="7"/>
    </row>
    <row r="99" spans="1:11" hidden="1" x14ac:dyDescent="0.2">
      <c r="B99" s="2"/>
      <c r="D99" s="2"/>
      <c r="E99" s="2"/>
    </row>
    <row r="100" spans="1:11" x14ac:dyDescent="0.2">
      <c r="B100" s="46" t="s">
        <v>138</v>
      </c>
    </row>
    <row r="101" spans="1:11" x14ac:dyDescent="0.2">
      <c r="B101" s="65" t="s">
        <v>139</v>
      </c>
      <c r="C101" s="3"/>
      <c r="D101" s="3"/>
    </row>
    <row r="102" spans="1:11" x14ac:dyDescent="0.2">
      <c r="A102" s="9"/>
      <c r="B102" s="26"/>
      <c r="C102" s="9"/>
    </row>
    <row r="103" spans="1:11" x14ac:dyDescent="0.2">
      <c r="B103" s="42" t="s">
        <v>140</v>
      </c>
      <c r="C103" s="53"/>
      <c r="D103" s="7"/>
      <c r="E103" s="7"/>
      <c r="G103" s="53"/>
      <c r="H103" s="56"/>
    </row>
    <row r="104" spans="1:11" x14ac:dyDescent="0.2">
      <c r="B104" s="42"/>
      <c r="C104" s="53"/>
      <c r="D104" s="7"/>
      <c r="E104" s="7"/>
      <c r="G104" s="53"/>
      <c r="H104" s="56"/>
    </row>
    <row r="105" spans="1:11" x14ac:dyDescent="0.2">
      <c r="B105" s="42"/>
      <c r="C105" s="53"/>
      <c r="D105" s="7"/>
      <c r="E105" s="7"/>
      <c r="G105" s="95"/>
      <c r="H105" s="56"/>
    </row>
    <row r="106" spans="1:11" x14ac:dyDescent="0.2">
      <c r="B106" s="34" t="s">
        <v>2</v>
      </c>
      <c r="C106" s="82">
        <v>3899215</v>
      </c>
      <c r="F106" s="82"/>
      <c r="G106" s="95"/>
      <c r="H106" s="82"/>
      <c r="I106" s="82"/>
      <c r="K106" s="82"/>
    </row>
    <row r="107" spans="1:11" x14ac:dyDescent="0.2">
      <c r="B107" s="128" t="s">
        <v>3</v>
      </c>
      <c r="C107" s="82">
        <v>3998212</v>
      </c>
      <c r="D107" s="7"/>
      <c r="E107" s="7"/>
      <c r="F107" s="82"/>
      <c r="G107" s="82"/>
      <c r="H107" s="82"/>
      <c r="I107" s="82"/>
      <c r="K107" s="82"/>
    </row>
    <row r="108" spans="1:11" ht="14.25" x14ac:dyDescent="0.2">
      <c r="B108" s="35"/>
      <c r="C108" s="82"/>
      <c r="F108" s="36"/>
      <c r="G108" s="36"/>
      <c r="H108" s="36"/>
    </row>
    <row r="109" spans="1:11" ht="14.25" x14ac:dyDescent="0.2">
      <c r="B109" s="43"/>
      <c r="C109" s="36"/>
      <c r="F109" s="36"/>
      <c r="H109" s="36"/>
    </row>
    <row r="110" spans="1:11" x14ac:dyDescent="0.2">
      <c r="B110" s="47" t="s">
        <v>141</v>
      </c>
    </row>
    <row r="111" spans="1:11" x14ac:dyDescent="0.2">
      <c r="B111" s="3"/>
    </row>
    <row r="113" spans="2:4" x14ac:dyDescent="0.2">
      <c r="B113" s="43" t="s">
        <v>119</v>
      </c>
      <c r="D113" t="s">
        <v>120</v>
      </c>
    </row>
    <row r="114" spans="2:4" x14ac:dyDescent="0.2">
      <c r="B114" s="43" t="s">
        <v>64</v>
      </c>
      <c r="D114" s="112" t="s">
        <v>142</v>
      </c>
    </row>
    <row r="115" spans="2:4" x14ac:dyDescent="0.2">
      <c r="B115" s="43"/>
      <c r="D115" s="49" t="s">
        <v>63</v>
      </c>
    </row>
    <row r="116" spans="2:4" x14ac:dyDescent="0.2">
      <c r="D116" s="49" t="s">
        <v>64</v>
      </c>
    </row>
    <row r="117" spans="2:4" x14ac:dyDescent="0.2">
      <c r="D117" s="43"/>
    </row>
  </sheetData>
  <customSheetViews>
    <customSheetView guid="{4DAAABAD-BC5F-44AC-9B3F-907B044CCA5F}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1.19" right="0.75" top="1" bottom="1" header="0" footer="0"/>
  <pageSetup paperSize="9" scale="90" orientation="landscape" horizontalDpi="120" verticalDpi="72" r:id="rId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2"/>
  <sheetViews>
    <sheetView topLeftCell="A79" workbookViewId="0">
      <selection activeCell="F56" sqref="F56"/>
    </sheetView>
  </sheetViews>
  <sheetFormatPr baseColWidth="10" defaultRowHeight="12.75" x14ac:dyDescent="0.2"/>
  <cols>
    <col min="1" max="1" width="19" customWidth="1"/>
    <col min="2" max="2" width="26.28515625" customWidth="1"/>
    <col min="3" max="4" width="15.140625" customWidth="1"/>
    <col min="7" max="7" width="21.28515625" customWidth="1"/>
  </cols>
  <sheetData>
    <row r="3" spans="1:10" x14ac:dyDescent="0.2">
      <c r="B3" t="s">
        <v>414</v>
      </c>
    </row>
    <row r="5" spans="1:10" x14ac:dyDescent="0.2">
      <c r="B5" s="43" t="s">
        <v>415</v>
      </c>
      <c r="C5" s="43" t="s">
        <v>44</v>
      </c>
      <c r="D5" s="43" t="s">
        <v>416</v>
      </c>
      <c r="G5" s="339" t="s">
        <v>417</v>
      </c>
      <c r="H5" s="3" t="s">
        <v>44</v>
      </c>
      <c r="I5" s="3" t="s">
        <v>418</v>
      </c>
      <c r="J5" s="3" t="s">
        <v>416</v>
      </c>
    </row>
    <row r="6" spans="1:10" x14ac:dyDescent="0.2">
      <c r="A6" s="3"/>
      <c r="B6" s="339"/>
      <c r="C6" s="340"/>
      <c r="D6" s="43"/>
      <c r="G6" s="339"/>
      <c r="H6" s="340">
        <v>462.94</v>
      </c>
      <c r="I6" s="43">
        <v>5965</v>
      </c>
      <c r="J6" s="43">
        <v>22</v>
      </c>
    </row>
    <row r="7" spans="1:10" x14ac:dyDescent="0.2">
      <c r="A7" s="339" t="s">
        <v>419</v>
      </c>
      <c r="B7" s="339" t="s">
        <v>417</v>
      </c>
      <c r="C7" s="340">
        <v>5061.07</v>
      </c>
      <c r="D7" s="43"/>
      <c r="G7" s="339"/>
      <c r="H7" s="340">
        <v>600</v>
      </c>
      <c r="I7" s="43">
        <v>3931</v>
      </c>
      <c r="J7" s="43">
        <v>26</v>
      </c>
    </row>
    <row r="8" spans="1:10" x14ac:dyDescent="0.2">
      <c r="A8" s="339"/>
      <c r="B8" s="339" t="s">
        <v>420</v>
      </c>
      <c r="C8" s="340">
        <v>500</v>
      </c>
      <c r="D8" s="43"/>
      <c r="G8" s="339"/>
      <c r="H8" s="340">
        <v>250</v>
      </c>
      <c r="I8" s="43">
        <v>9487</v>
      </c>
      <c r="J8" s="43">
        <v>2</v>
      </c>
    </row>
    <row r="9" spans="1:10" x14ac:dyDescent="0.2">
      <c r="A9" s="339"/>
      <c r="B9" s="339"/>
      <c r="C9" s="340"/>
      <c r="D9" s="43"/>
      <c r="G9" s="339"/>
      <c r="H9" s="340">
        <v>100</v>
      </c>
      <c r="I9" s="43">
        <v>9975</v>
      </c>
      <c r="J9" s="43">
        <v>17</v>
      </c>
    </row>
    <row r="10" spans="1:10" x14ac:dyDescent="0.2">
      <c r="A10" s="339"/>
      <c r="B10" s="339"/>
      <c r="C10" s="341">
        <f>SUM(C7:C9)</f>
        <v>5561.07</v>
      </c>
      <c r="D10" s="43"/>
      <c r="G10" s="339"/>
      <c r="H10" s="340">
        <v>300</v>
      </c>
      <c r="I10" s="43">
        <v>2926</v>
      </c>
      <c r="J10" s="43">
        <v>5</v>
      </c>
    </row>
    <row r="11" spans="1:10" x14ac:dyDescent="0.2">
      <c r="A11" s="339"/>
      <c r="B11" s="339"/>
      <c r="C11" s="340"/>
      <c r="D11" s="43"/>
      <c r="G11" s="339"/>
      <c r="H11" s="340">
        <v>1000</v>
      </c>
      <c r="I11" s="43">
        <v>5700</v>
      </c>
      <c r="J11" s="43">
        <v>3</v>
      </c>
    </row>
    <row r="12" spans="1:10" x14ac:dyDescent="0.2">
      <c r="A12" s="339"/>
      <c r="B12" s="339"/>
      <c r="C12" s="340"/>
      <c r="D12" s="43"/>
      <c r="G12" s="339"/>
      <c r="H12" s="340">
        <v>200</v>
      </c>
      <c r="I12" s="43">
        <v>2727</v>
      </c>
      <c r="J12" s="43">
        <v>29</v>
      </c>
    </row>
    <row r="13" spans="1:10" x14ac:dyDescent="0.2">
      <c r="A13" s="339" t="s">
        <v>421</v>
      </c>
      <c r="B13" s="339" t="s">
        <v>426</v>
      </c>
      <c r="C13" s="340">
        <v>1000</v>
      </c>
      <c r="D13" s="43">
        <v>1154</v>
      </c>
      <c r="G13" s="339"/>
      <c r="H13" s="340">
        <v>200</v>
      </c>
      <c r="I13" s="43">
        <v>9538</v>
      </c>
      <c r="J13" s="43">
        <v>48</v>
      </c>
    </row>
    <row r="14" spans="1:10" x14ac:dyDescent="0.2">
      <c r="A14" s="339"/>
      <c r="B14" s="339" t="s">
        <v>422</v>
      </c>
      <c r="C14" s="340">
        <v>2485.2800000000002</v>
      </c>
      <c r="D14" s="43">
        <v>8430</v>
      </c>
      <c r="G14" s="339"/>
      <c r="H14" s="340">
        <v>300</v>
      </c>
      <c r="I14" s="43">
        <v>8305</v>
      </c>
      <c r="J14" s="43">
        <v>47</v>
      </c>
    </row>
    <row r="15" spans="1:10" x14ac:dyDescent="0.2">
      <c r="A15" s="339"/>
      <c r="B15" s="339"/>
      <c r="C15" s="340">
        <v>3999.97</v>
      </c>
      <c r="D15" s="43">
        <v>8416</v>
      </c>
      <c r="G15" s="339"/>
      <c r="H15" s="340">
        <v>417.4</v>
      </c>
      <c r="I15" s="43">
        <v>8792</v>
      </c>
      <c r="J15" s="43">
        <v>35</v>
      </c>
    </row>
    <row r="16" spans="1:10" x14ac:dyDescent="0.2">
      <c r="A16" s="339"/>
      <c r="B16" s="339"/>
      <c r="C16" s="341">
        <v>9446.9500000000007</v>
      </c>
      <c r="D16" s="43"/>
      <c r="G16" s="339"/>
      <c r="H16" s="340">
        <v>451.8</v>
      </c>
      <c r="I16" s="43">
        <v>5723</v>
      </c>
      <c r="J16" s="43">
        <v>40</v>
      </c>
    </row>
    <row r="17" spans="1:10" x14ac:dyDescent="0.2">
      <c r="A17" s="339"/>
      <c r="B17" s="339"/>
      <c r="C17" s="340"/>
      <c r="D17" s="43"/>
      <c r="G17" s="339"/>
      <c r="H17" s="340">
        <v>200</v>
      </c>
      <c r="I17" s="43">
        <v>2494</v>
      </c>
      <c r="J17" s="43">
        <v>42</v>
      </c>
    </row>
    <row r="18" spans="1:10" x14ac:dyDescent="0.2">
      <c r="A18" s="339"/>
      <c r="B18" s="339"/>
      <c r="C18" s="341">
        <f>SUM(C13:C17)</f>
        <v>16932.2</v>
      </c>
      <c r="D18" s="43"/>
      <c r="G18" s="339"/>
      <c r="H18" s="340">
        <v>370.23</v>
      </c>
      <c r="I18" s="43">
        <v>4386</v>
      </c>
      <c r="J18" s="43">
        <v>44</v>
      </c>
    </row>
    <row r="19" spans="1:10" x14ac:dyDescent="0.2">
      <c r="A19" s="339"/>
      <c r="B19" s="339"/>
      <c r="C19" s="341"/>
      <c r="D19" s="43"/>
      <c r="G19" s="339"/>
      <c r="H19" s="340">
        <v>208.7</v>
      </c>
      <c r="I19" s="43">
        <v>394</v>
      </c>
      <c r="J19" s="43">
        <v>34</v>
      </c>
    </row>
    <row r="20" spans="1:10" x14ac:dyDescent="0.2">
      <c r="A20" s="339"/>
      <c r="B20" s="339"/>
      <c r="C20" s="340"/>
      <c r="D20" s="43"/>
      <c r="G20" s="339"/>
      <c r="H20" s="341">
        <f>SUM(H6:H19)</f>
        <v>5061.0700000000006</v>
      </c>
      <c r="I20" s="43"/>
      <c r="J20" s="43"/>
    </row>
    <row r="21" spans="1:10" x14ac:dyDescent="0.2">
      <c r="A21" s="339"/>
      <c r="B21" s="339"/>
      <c r="C21" s="340"/>
      <c r="D21" s="43"/>
      <c r="G21" s="339"/>
      <c r="H21" s="340"/>
      <c r="I21" s="43"/>
      <c r="J21" s="43"/>
    </row>
    <row r="22" spans="1:10" x14ac:dyDescent="0.2">
      <c r="A22" s="339" t="s">
        <v>423</v>
      </c>
      <c r="B22" s="339" t="s">
        <v>427</v>
      </c>
      <c r="C22" s="340">
        <v>1915.4</v>
      </c>
      <c r="D22" s="43">
        <v>8340</v>
      </c>
      <c r="G22" s="339"/>
      <c r="H22" s="340">
        <v>446.76</v>
      </c>
      <c r="I22" s="43">
        <v>6401</v>
      </c>
      <c r="J22" s="43">
        <v>14</v>
      </c>
    </row>
    <row r="23" spans="1:10" x14ac:dyDescent="0.2">
      <c r="A23" s="339"/>
      <c r="B23" s="339" t="s">
        <v>422</v>
      </c>
      <c r="C23" s="340">
        <v>3997.97</v>
      </c>
      <c r="D23" s="43">
        <v>8424</v>
      </c>
      <c r="G23" s="339"/>
      <c r="H23" s="340">
        <v>300</v>
      </c>
      <c r="I23" s="43">
        <v>4496</v>
      </c>
      <c r="J23" s="43">
        <v>32</v>
      </c>
    </row>
    <row r="24" spans="1:10" x14ac:dyDescent="0.2">
      <c r="A24" s="339"/>
      <c r="B24" s="339"/>
      <c r="C24" s="340">
        <v>1106.9100000000001</v>
      </c>
      <c r="D24" s="43">
        <v>8414</v>
      </c>
      <c r="G24" s="339"/>
      <c r="H24" s="340">
        <v>900</v>
      </c>
      <c r="I24" s="43">
        <v>9074</v>
      </c>
      <c r="J24" s="43">
        <v>23</v>
      </c>
    </row>
    <row r="25" spans="1:10" x14ac:dyDescent="0.2">
      <c r="A25" s="339"/>
      <c r="B25" s="339" t="s">
        <v>428</v>
      </c>
      <c r="C25" s="340">
        <v>1335.19</v>
      </c>
      <c r="D25" s="43">
        <v>3832</v>
      </c>
      <c r="G25" s="339"/>
      <c r="H25" s="340">
        <v>500</v>
      </c>
      <c r="I25" s="43">
        <v>3798</v>
      </c>
      <c r="J25" s="43">
        <v>31</v>
      </c>
    </row>
    <row r="26" spans="1:10" x14ac:dyDescent="0.2">
      <c r="A26" s="339"/>
      <c r="B26" s="339"/>
      <c r="C26" s="340">
        <v>988.63</v>
      </c>
      <c r="D26" s="43">
        <v>3834</v>
      </c>
      <c r="G26" s="339"/>
      <c r="H26" s="340">
        <v>1000</v>
      </c>
      <c r="I26" s="43">
        <v>2427</v>
      </c>
      <c r="J26" s="43">
        <v>16</v>
      </c>
    </row>
    <row r="27" spans="1:10" x14ac:dyDescent="0.2">
      <c r="A27" s="339"/>
      <c r="B27" s="339"/>
      <c r="C27" s="340">
        <v>1087.75</v>
      </c>
      <c r="D27" s="43">
        <v>3830</v>
      </c>
      <c r="G27" s="339"/>
      <c r="H27" s="340">
        <v>5600</v>
      </c>
      <c r="I27" s="43">
        <v>1781</v>
      </c>
      <c r="J27" s="43">
        <v>1</v>
      </c>
    </row>
    <row r="28" spans="1:10" x14ac:dyDescent="0.2">
      <c r="A28" s="339"/>
      <c r="B28" s="339" t="s">
        <v>417</v>
      </c>
      <c r="C28" s="341">
        <v>3825</v>
      </c>
      <c r="D28" s="43"/>
      <c r="G28" s="339"/>
      <c r="H28" s="340">
        <v>700.19</v>
      </c>
      <c r="I28" s="43">
        <v>3843</v>
      </c>
      <c r="J28" s="43">
        <v>43</v>
      </c>
    </row>
    <row r="29" spans="1:10" x14ac:dyDescent="0.2">
      <c r="A29" s="339"/>
      <c r="B29" s="339"/>
      <c r="C29" s="340"/>
      <c r="D29" s="43"/>
      <c r="G29" s="339"/>
      <c r="H29" s="341">
        <f>SUM(H22:H28)</f>
        <v>9446.9500000000007</v>
      </c>
      <c r="I29" s="43"/>
      <c r="J29" s="43"/>
    </row>
    <row r="30" spans="1:10" x14ac:dyDescent="0.2">
      <c r="A30" s="339"/>
      <c r="B30" s="339"/>
      <c r="C30" s="341">
        <f>SUM(C22:C29)</f>
        <v>14256.849999999999</v>
      </c>
      <c r="D30" s="43"/>
      <c r="G30" s="339"/>
      <c r="H30" s="341"/>
      <c r="I30" s="43"/>
      <c r="J30" s="43"/>
    </row>
    <row r="31" spans="1:10" x14ac:dyDescent="0.2">
      <c r="A31" s="339"/>
      <c r="B31" s="339"/>
      <c r="C31" s="340"/>
      <c r="D31" s="43"/>
      <c r="G31" s="339"/>
      <c r="H31" s="342">
        <v>1300</v>
      </c>
      <c r="I31" s="43">
        <v>2895</v>
      </c>
      <c r="J31" s="43">
        <v>9</v>
      </c>
    </row>
    <row r="32" spans="1:10" x14ac:dyDescent="0.2">
      <c r="A32" s="339"/>
      <c r="B32" s="339"/>
      <c r="C32" s="340"/>
      <c r="D32" s="43"/>
      <c r="G32" s="339"/>
      <c r="H32" s="342">
        <v>1500</v>
      </c>
      <c r="I32" s="43">
        <v>4784</v>
      </c>
      <c r="J32" s="43">
        <v>7</v>
      </c>
    </row>
    <row r="33" spans="1:10" x14ac:dyDescent="0.2">
      <c r="A33" s="339"/>
      <c r="B33" s="339"/>
      <c r="C33" s="340"/>
      <c r="D33" s="43"/>
      <c r="G33" s="339"/>
      <c r="H33" s="342">
        <v>500</v>
      </c>
      <c r="I33" s="43">
        <v>7054</v>
      </c>
      <c r="J33" s="43">
        <v>8</v>
      </c>
    </row>
    <row r="34" spans="1:10" x14ac:dyDescent="0.2">
      <c r="A34" s="339"/>
      <c r="B34" s="339"/>
      <c r="C34" s="340"/>
      <c r="D34" s="43"/>
      <c r="G34" s="339"/>
      <c r="H34" s="342">
        <v>525</v>
      </c>
      <c r="I34" s="43">
        <v>4403</v>
      </c>
      <c r="J34" s="43">
        <v>6</v>
      </c>
    </row>
    <row r="35" spans="1:10" x14ac:dyDescent="0.2">
      <c r="A35" s="339"/>
      <c r="B35" s="339"/>
      <c r="C35" s="340"/>
      <c r="D35" s="43"/>
      <c r="G35" s="339"/>
      <c r="H35" s="341">
        <f>SUM(H31:H34)</f>
        <v>3825</v>
      </c>
      <c r="I35" s="43"/>
      <c r="J35" s="43"/>
    </row>
    <row r="36" spans="1:10" x14ac:dyDescent="0.2">
      <c r="A36" s="339" t="s">
        <v>425</v>
      </c>
      <c r="B36" s="339" t="s">
        <v>429</v>
      </c>
      <c r="C36" s="340">
        <v>500</v>
      </c>
      <c r="D36" s="43">
        <v>576</v>
      </c>
      <c r="G36" s="339"/>
      <c r="H36" s="340"/>
      <c r="I36" s="43"/>
      <c r="J36" s="43"/>
    </row>
    <row r="37" spans="1:10" x14ac:dyDescent="0.2">
      <c r="A37" s="339"/>
      <c r="B37" s="339" t="s">
        <v>422</v>
      </c>
      <c r="C37" s="340">
        <v>3999.97</v>
      </c>
      <c r="D37" s="43">
        <v>8420</v>
      </c>
      <c r="G37" s="339"/>
      <c r="H37" s="340">
        <v>300</v>
      </c>
      <c r="I37" s="43">
        <v>3867</v>
      </c>
      <c r="J37" s="43">
        <v>4</v>
      </c>
    </row>
    <row r="38" spans="1:10" x14ac:dyDescent="0.2">
      <c r="A38" s="339"/>
      <c r="B38" s="339"/>
      <c r="C38" s="340">
        <v>1220.45</v>
      </c>
      <c r="D38" s="43">
        <v>8404</v>
      </c>
      <c r="G38" s="339"/>
      <c r="H38" s="340">
        <v>300.11</v>
      </c>
      <c r="I38" s="43">
        <v>5595</v>
      </c>
      <c r="J38" s="43">
        <v>11</v>
      </c>
    </row>
    <row r="39" spans="1:10" x14ac:dyDescent="0.2">
      <c r="A39" s="339"/>
      <c r="B39" s="339"/>
      <c r="C39" s="340">
        <v>3999.97</v>
      </c>
      <c r="D39" s="43">
        <v>8428</v>
      </c>
      <c r="G39" s="339"/>
      <c r="H39" s="340">
        <v>200</v>
      </c>
      <c r="I39" s="43">
        <v>3332</v>
      </c>
      <c r="J39" s="43">
        <v>18</v>
      </c>
    </row>
    <row r="40" spans="1:10" x14ac:dyDescent="0.2">
      <c r="A40" s="339"/>
      <c r="B40" s="339"/>
      <c r="C40" s="340">
        <v>1797.39</v>
      </c>
      <c r="D40" s="43">
        <v>8406</v>
      </c>
      <c r="G40" s="339"/>
      <c r="H40" s="340">
        <v>650.1</v>
      </c>
      <c r="I40" s="43">
        <v>7043</v>
      </c>
      <c r="J40" s="43">
        <v>19</v>
      </c>
    </row>
    <row r="41" spans="1:10" x14ac:dyDescent="0.2">
      <c r="A41" s="339"/>
      <c r="B41" s="339"/>
      <c r="C41" s="340">
        <v>3999.97</v>
      </c>
      <c r="D41" s="43">
        <v>8418</v>
      </c>
      <c r="G41" s="339"/>
      <c r="H41" s="340">
        <v>150.35</v>
      </c>
      <c r="I41" s="43">
        <v>4995</v>
      </c>
      <c r="J41" s="43">
        <v>13</v>
      </c>
    </row>
    <row r="42" spans="1:10" x14ac:dyDescent="0.2">
      <c r="A42" s="339"/>
      <c r="B42" s="339" t="s">
        <v>428</v>
      </c>
      <c r="C42" s="340">
        <v>364.94</v>
      </c>
      <c r="D42" s="43">
        <v>3829</v>
      </c>
      <c r="G42" s="339"/>
      <c r="H42" s="340">
        <v>100</v>
      </c>
      <c r="I42" s="43">
        <v>6366</v>
      </c>
      <c r="J42" s="43">
        <v>15</v>
      </c>
    </row>
    <row r="43" spans="1:10" x14ac:dyDescent="0.2">
      <c r="A43" s="339"/>
      <c r="B43" s="339"/>
      <c r="C43" s="340">
        <v>710.04</v>
      </c>
      <c r="D43" s="43">
        <v>3831</v>
      </c>
      <c r="G43" s="339"/>
      <c r="H43" s="340">
        <v>200.27</v>
      </c>
      <c r="I43" s="43">
        <v>6450</v>
      </c>
      <c r="J43" s="43">
        <v>28</v>
      </c>
    </row>
    <row r="44" spans="1:10" x14ac:dyDescent="0.2">
      <c r="A44" s="339"/>
      <c r="B44" s="339"/>
      <c r="C44" s="340">
        <v>1500</v>
      </c>
      <c r="D44" s="43">
        <v>3833</v>
      </c>
      <c r="G44" s="339"/>
      <c r="H44" s="340">
        <v>225.9</v>
      </c>
      <c r="I44" s="43">
        <v>3034</v>
      </c>
      <c r="J44" s="43">
        <v>24</v>
      </c>
    </row>
    <row r="45" spans="1:10" x14ac:dyDescent="0.2">
      <c r="A45" s="339"/>
      <c r="B45" s="339" t="s">
        <v>417</v>
      </c>
      <c r="C45" s="341">
        <v>3826.74</v>
      </c>
      <c r="D45" s="43"/>
      <c r="G45" s="339"/>
      <c r="H45" s="340">
        <v>300</v>
      </c>
      <c r="I45" s="43">
        <v>3159</v>
      </c>
      <c r="J45" s="43">
        <v>33</v>
      </c>
    </row>
    <row r="46" spans="1:10" x14ac:dyDescent="0.2">
      <c r="A46" s="339"/>
      <c r="B46" s="339" t="s">
        <v>430</v>
      </c>
      <c r="C46" s="340">
        <v>100</v>
      </c>
      <c r="D46" s="43">
        <v>5261</v>
      </c>
      <c r="G46" s="339"/>
      <c r="H46" s="340">
        <v>1000.01</v>
      </c>
      <c r="I46" s="43">
        <v>61</v>
      </c>
      <c r="J46" s="43">
        <v>39</v>
      </c>
    </row>
    <row r="47" spans="1:10" x14ac:dyDescent="0.2">
      <c r="A47" s="339"/>
      <c r="B47" s="339" t="s">
        <v>420</v>
      </c>
      <c r="C47" s="340">
        <v>100.13</v>
      </c>
      <c r="D47" s="43"/>
      <c r="G47" s="339"/>
      <c r="H47" s="340">
        <v>400</v>
      </c>
      <c r="I47" s="43">
        <v>1131</v>
      </c>
      <c r="J47" s="43">
        <v>38</v>
      </c>
    </row>
    <row r="48" spans="1:10" x14ac:dyDescent="0.2">
      <c r="A48" s="339"/>
      <c r="B48" s="339"/>
      <c r="C48" s="340"/>
      <c r="D48" s="43"/>
      <c r="G48" s="339"/>
      <c r="H48" s="341">
        <f>SUM(H37:H47)</f>
        <v>3826.74</v>
      </c>
      <c r="I48" s="43"/>
      <c r="J48" s="43"/>
    </row>
    <row r="49" spans="1:10" x14ac:dyDescent="0.2">
      <c r="A49" s="339"/>
      <c r="B49" s="339"/>
      <c r="C49" s="341">
        <f>SUM(C36:C48)</f>
        <v>22119.600000000002</v>
      </c>
      <c r="D49" s="43"/>
      <c r="G49" s="339"/>
      <c r="H49" s="341"/>
      <c r="I49" s="43"/>
      <c r="J49" s="43"/>
    </row>
    <row r="50" spans="1:10" x14ac:dyDescent="0.2">
      <c r="A50" s="339"/>
      <c r="B50" s="339"/>
      <c r="C50" s="340"/>
      <c r="D50" s="43"/>
      <c r="G50" s="339"/>
      <c r="H50" s="340"/>
      <c r="I50" s="43"/>
      <c r="J50" s="43"/>
    </row>
    <row r="51" spans="1:10" x14ac:dyDescent="0.2">
      <c r="A51" s="339"/>
      <c r="B51" s="339"/>
      <c r="C51" s="340"/>
      <c r="D51" s="43"/>
      <c r="G51" s="339"/>
      <c r="H51" s="340"/>
      <c r="I51" s="43"/>
      <c r="J51" s="43"/>
    </row>
    <row r="52" spans="1:10" x14ac:dyDescent="0.2">
      <c r="A52" s="339"/>
      <c r="B52" s="339"/>
      <c r="C52" s="340"/>
      <c r="D52" s="43"/>
      <c r="G52" s="339"/>
      <c r="H52" s="340">
        <v>1120.51</v>
      </c>
      <c r="I52" s="43">
        <v>2237</v>
      </c>
      <c r="J52" s="43">
        <v>50</v>
      </c>
    </row>
    <row r="53" spans="1:10" x14ac:dyDescent="0.2">
      <c r="A53" s="339"/>
      <c r="B53" s="339"/>
      <c r="C53" s="340"/>
      <c r="D53" s="43"/>
      <c r="G53" s="339"/>
      <c r="H53" s="340">
        <v>200</v>
      </c>
      <c r="I53" s="43">
        <v>7472</v>
      </c>
      <c r="J53" s="43">
        <v>49</v>
      </c>
    </row>
    <row r="54" spans="1:10" x14ac:dyDescent="0.2">
      <c r="A54" s="339" t="s">
        <v>424</v>
      </c>
      <c r="B54" s="339" t="s">
        <v>422</v>
      </c>
      <c r="C54" s="340">
        <v>3994.2</v>
      </c>
      <c r="D54" s="43">
        <v>8402</v>
      </c>
      <c r="G54" s="339"/>
      <c r="H54" s="340">
        <v>580</v>
      </c>
      <c r="I54" s="43">
        <v>5891</v>
      </c>
      <c r="J54" s="43">
        <v>46</v>
      </c>
    </row>
    <row r="55" spans="1:10" x14ac:dyDescent="0.2">
      <c r="A55" s="339"/>
      <c r="B55" s="339"/>
      <c r="C55" s="340">
        <v>3994.2</v>
      </c>
      <c r="D55" s="43">
        <v>8408</v>
      </c>
      <c r="G55" s="339"/>
      <c r="H55" s="340">
        <v>362.32</v>
      </c>
      <c r="I55" s="43">
        <v>7390</v>
      </c>
      <c r="J55" s="43">
        <v>45</v>
      </c>
    </row>
    <row r="56" spans="1:10" x14ac:dyDescent="0.2">
      <c r="A56" s="339"/>
      <c r="B56" s="339"/>
      <c r="C56" s="340">
        <v>3994.2</v>
      </c>
      <c r="D56" s="43">
        <v>8410</v>
      </c>
      <c r="G56" s="339"/>
      <c r="H56" s="340">
        <v>700.19</v>
      </c>
      <c r="I56" s="43">
        <v>3535</v>
      </c>
      <c r="J56" s="43">
        <v>37</v>
      </c>
    </row>
    <row r="57" spans="1:10" x14ac:dyDescent="0.2">
      <c r="A57" s="339"/>
      <c r="B57" s="339" t="s">
        <v>417</v>
      </c>
      <c r="C57" s="340">
        <v>9103.36</v>
      </c>
      <c r="D57" s="43"/>
      <c r="G57" s="339"/>
      <c r="H57" s="340">
        <v>640</v>
      </c>
      <c r="I57" s="43">
        <v>5988</v>
      </c>
      <c r="J57" s="43">
        <v>36</v>
      </c>
    </row>
    <row r="58" spans="1:10" x14ac:dyDescent="0.2">
      <c r="A58" s="339"/>
      <c r="B58" s="339" t="s">
        <v>420</v>
      </c>
      <c r="C58" s="340">
        <v>150</v>
      </c>
      <c r="D58" s="43"/>
      <c r="G58" s="339"/>
      <c r="H58" s="340">
        <v>1200</v>
      </c>
      <c r="I58" s="43">
        <v>5674</v>
      </c>
      <c r="J58" s="43">
        <v>27</v>
      </c>
    </row>
    <row r="59" spans="1:10" x14ac:dyDescent="0.2">
      <c r="A59" s="339"/>
      <c r="B59" s="339"/>
      <c r="C59" s="340"/>
      <c r="D59" s="43"/>
      <c r="G59" s="339"/>
      <c r="H59" s="340">
        <v>500</v>
      </c>
      <c r="I59" s="43">
        <v>9786</v>
      </c>
      <c r="J59" s="43">
        <v>30</v>
      </c>
    </row>
    <row r="60" spans="1:10" x14ac:dyDescent="0.2">
      <c r="A60" s="339"/>
      <c r="B60" s="339"/>
      <c r="C60" s="341">
        <f>SUM(C54:C59)</f>
        <v>21235.96</v>
      </c>
      <c r="D60" s="43"/>
      <c r="G60" s="339"/>
      <c r="H60" s="340">
        <v>600</v>
      </c>
      <c r="I60" s="43">
        <v>512</v>
      </c>
      <c r="J60" s="43">
        <v>21</v>
      </c>
    </row>
    <row r="61" spans="1:10" x14ac:dyDescent="0.2">
      <c r="A61" s="339"/>
      <c r="B61" s="339"/>
      <c r="C61" s="340"/>
      <c r="D61" s="43"/>
      <c r="G61" s="339"/>
      <c r="H61" s="340">
        <v>400</v>
      </c>
      <c r="I61" s="43">
        <v>3215</v>
      </c>
      <c r="J61" s="43">
        <v>12</v>
      </c>
    </row>
    <row r="62" spans="1:10" x14ac:dyDescent="0.2">
      <c r="A62" s="339" t="s">
        <v>431</v>
      </c>
      <c r="B62" s="339" t="s">
        <v>422</v>
      </c>
      <c r="C62" s="340">
        <v>3999.97</v>
      </c>
      <c r="D62" s="43">
        <v>8426</v>
      </c>
      <c r="G62" s="339"/>
      <c r="H62" s="340">
        <v>2800.34</v>
      </c>
      <c r="I62" s="43">
        <v>3889</v>
      </c>
      <c r="J62" s="43">
        <v>10</v>
      </c>
    </row>
    <row r="63" spans="1:10" x14ac:dyDescent="0.2">
      <c r="A63" s="339"/>
      <c r="B63" s="339" t="s">
        <v>417</v>
      </c>
      <c r="C63" s="340">
        <v>1842</v>
      </c>
      <c r="D63" s="43"/>
      <c r="G63" s="339"/>
      <c r="H63" s="341">
        <f>SUM(H52:H62)</f>
        <v>9103.36</v>
      </c>
      <c r="I63" s="43"/>
      <c r="J63" s="43"/>
    </row>
    <row r="64" spans="1:10" x14ac:dyDescent="0.2">
      <c r="A64" s="339"/>
      <c r="B64" s="339" t="s">
        <v>430</v>
      </c>
      <c r="C64" s="340">
        <v>100</v>
      </c>
      <c r="D64" s="43">
        <v>6987</v>
      </c>
      <c r="G64" s="339"/>
      <c r="H64" s="340"/>
      <c r="I64" s="43"/>
      <c r="J64" s="43"/>
    </row>
    <row r="65" spans="1:10" x14ac:dyDescent="0.2">
      <c r="A65" s="339"/>
      <c r="B65" s="339"/>
      <c r="C65" s="340">
        <v>178</v>
      </c>
      <c r="D65" s="43">
        <v>6401</v>
      </c>
      <c r="G65" s="339"/>
      <c r="H65" s="340">
        <v>1700</v>
      </c>
      <c r="I65" s="43">
        <v>5024</v>
      </c>
      <c r="J65" s="43">
        <v>20</v>
      </c>
    </row>
    <row r="66" spans="1:10" x14ac:dyDescent="0.2">
      <c r="A66" s="339"/>
      <c r="B66" s="339"/>
      <c r="C66" s="340">
        <v>120</v>
      </c>
      <c r="D66" s="43"/>
      <c r="G66" s="339"/>
      <c r="H66" s="340">
        <v>63</v>
      </c>
      <c r="I66" s="43">
        <v>4559</v>
      </c>
      <c r="J66" s="43">
        <v>25</v>
      </c>
    </row>
    <row r="67" spans="1:10" x14ac:dyDescent="0.2">
      <c r="A67" s="339"/>
      <c r="B67" s="339"/>
      <c r="C67" s="340">
        <v>60</v>
      </c>
      <c r="D67" s="43"/>
      <c r="G67" s="339"/>
      <c r="H67" s="340">
        <v>79</v>
      </c>
      <c r="I67" s="43">
        <v>8770</v>
      </c>
      <c r="J67" s="43">
        <v>41</v>
      </c>
    </row>
    <row r="68" spans="1:10" x14ac:dyDescent="0.2">
      <c r="A68" s="339"/>
      <c r="B68" s="339"/>
      <c r="C68" s="340"/>
      <c r="D68" s="43"/>
      <c r="G68" s="339"/>
      <c r="H68" s="341">
        <f>SUM(H65:H67)</f>
        <v>1842</v>
      </c>
      <c r="I68" s="43"/>
      <c r="J68" s="43"/>
    </row>
    <row r="69" spans="1:10" x14ac:dyDescent="0.2">
      <c r="A69" s="339"/>
      <c r="B69" s="339"/>
      <c r="C69" s="341">
        <f>SUM(C62:C68)</f>
        <v>6299.9699999999993</v>
      </c>
      <c r="D69" s="43"/>
      <c r="G69" s="339"/>
      <c r="H69" s="340"/>
      <c r="I69" s="43"/>
      <c r="J69" s="43"/>
    </row>
    <row r="70" spans="1:10" x14ac:dyDescent="0.2">
      <c r="A70" s="339"/>
      <c r="B70" s="339"/>
      <c r="C70" s="340"/>
      <c r="D70" s="43"/>
      <c r="G70" s="339"/>
      <c r="H70" s="340"/>
      <c r="I70" s="43"/>
      <c r="J70" s="43"/>
    </row>
    <row r="71" spans="1:10" x14ac:dyDescent="0.2">
      <c r="A71" s="339"/>
      <c r="B71" s="339"/>
      <c r="C71" s="340"/>
      <c r="D71" s="43"/>
      <c r="G71" s="339"/>
      <c r="H71" s="340"/>
      <c r="I71" s="43"/>
      <c r="J71" s="43"/>
    </row>
    <row r="72" spans="1:10" x14ac:dyDescent="0.2">
      <c r="A72" s="339"/>
      <c r="B72" s="339"/>
      <c r="C72" s="343">
        <f>C10+C18+C30+C49+C60+C69</f>
        <v>86405.65</v>
      </c>
      <c r="D72" s="43"/>
      <c r="G72" s="339"/>
      <c r="H72" s="343">
        <f>H20+H29+H35+H48+H63+H68</f>
        <v>33105.120000000003</v>
      </c>
      <c r="I72" s="43"/>
      <c r="J72" s="43"/>
    </row>
    <row r="73" spans="1:10" x14ac:dyDescent="0.2">
      <c r="A73" s="339"/>
      <c r="B73" s="339"/>
      <c r="C73" s="340"/>
      <c r="D73" s="43"/>
      <c r="G73" s="339"/>
      <c r="H73" s="340"/>
      <c r="I73" s="43"/>
      <c r="J73" s="43"/>
    </row>
    <row r="74" spans="1:10" x14ac:dyDescent="0.2">
      <c r="A74" s="339"/>
      <c r="B74" s="339"/>
      <c r="C74" s="340"/>
      <c r="D74" s="43"/>
      <c r="G74" s="339"/>
      <c r="H74" s="340"/>
      <c r="I74" s="43"/>
      <c r="J74" s="43"/>
    </row>
    <row r="75" spans="1:10" x14ac:dyDescent="0.2">
      <c r="A75" s="339"/>
      <c r="B75" s="339"/>
      <c r="C75" s="340"/>
      <c r="D75" s="43"/>
      <c r="G75" s="339"/>
      <c r="H75" s="340"/>
      <c r="I75" s="43"/>
      <c r="J75" s="43"/>
    </row>
    <row r="76" spans="1:10" x14ac:dyDescent="0.2">
      <c r="A76" s="339"/>
      <c r="B76" s="339"/>
      <c r="C76" s="340"/>
      <c r="D76" s="43"/>
      <c r="G76" s="339"/>
      <c r="H76" s="340"/>
      <c r="I76" s="43"/>
      <c r="J76" s="43"/>
    </row>
    <row r="77" spans="1:10" x14ac:dyDescent="0.2">
      <c r="A77" s="339"/>
      <c r="B77" s="339"/>
      <c r="C77" s="340"/>
      <c r="D77" s="43"/>
      <c r="G77" s="339"/>
      <c r="H77" s="340"/>
      <c r="I77" s="43"/>
      <c r="J77" s="43"/>
    </row>
    <row r="78" spans="1:10" x14ac:dyDescent="0.2">
      <c r="A78" s="339"/>
      <c r="B78" s="339"/>
      <c r="C78" s="340"/>
      <c r="D78" s="43"/>
      <c r="G78" s="339"/>
      <c r="H78" s="340"/>
      <c r="I78" s="43"/>
      <c r="J78" s="43"/>
    </row>
    <row r="79" spans="1:10" x14ac:dyDescent="0.2">
      <c r="A79" s="339"/>
      <c r="B79" s="339"/>
      <c r="C79" s="340"/>
      <c r="D79" s="43"/>
      <c r="G79" s="339"/>
      <c r="H79" s="340"/>
      <c r="I79" s="43"/>
      <c r="J79" s="43"/>
    </row>
    <row r="80" spans="1:10" x14ac:dyDescent="0.2">
      <c r="A80" s="339"/>
      <c r="B80" s="339"/>
      <c r="C80" s="340"/>
      <c r="D80" s="43"/>
      <c r="G80" s="339"/>
      <c r="H80" s="340"/>
      <c r="I80" s="43"/>
      <c r="J80" s="43"/>
    </row>
    <row r="81" spans="1:10" x14ac:dyDescent="0.2">
      <c r="A81" s="339"/>
      <c r="B81" s="339"/>
      <c r="C81" s="340"/>
      <c r="D81" s="43"/>
      <c r="G81" s="339"/>
      <c r="H81" s="340"/>
      <c r="I81" s="43"/>
      <c r="J81" s="43"/>
    </row>
    <row r="82" spans="1:10" x14ac:dyDescent="0.2">
      <c r="A82" s="339"/>
      <c r="B82" s="339"/>
      <c r="C82" s="340"/>
      <c r="D82" s="43"/>
      <c r="G82" s="339"/>
      <c r="H82" s="340"/>
      <c r="I82" s="43"/>
      <c r="J82" s="43"/>
    </row>
    <row r="83" spans="1:10" x14ac:dyDescent="0.2">
      <c r="A83" s="339"/>
      <c r="B83" s="339"/>
      <c r="C83" s="340"/>
      <c r="D83" s="43"/>
      <c r="G83" s="339"/>
      <c r="H83" s="340"/>
      <c r="I83" s="43"/>
      <c r="J83" s="43"/>
    </row>
    <row r="84" spans="1:10" x14ac:dyDescent="0.2">
      <c r="A84" s="339"/>
      <c r="B84" s="339"/>
      <c r="C84" s="340"/>
      <c r="D84" s="43"/>
      <c r="G84" s="339"/>
      <c r="H84" s="340"/>
      <c r="I84" s="43"/>
      <c r="J84" s="43"/>
    </row>
    <row r="85" spans="1:10" x14ac:dyDescent="0.2">
      <c r="A85" s="339"/>
      <c r="B85" s="3"/>
      <c r="C85" s="340"/>
      <c r="D85" s="43"/>
      <c r="G85" s="339"/>
      <c r="H85" s="340"/>
      <c r="I85" s="43"/>
      <c r="J85" s="43"/>
    </row>
    <row r="86" spans="1:10" x14ac:dyDescent="0.2">
      <c r="A86" s="339"/>
      <c r="B86" s="3"/>
      <c r="C86" s="340"/>
      <c r="D86" s="43"/>
      <c r="G86" s="339"/>
      <c r="H86" s="340"/>
      <c r="I86" s="43"/>
      <c r="J86" s="43"/>
    </row>
    <row r="87" spans="1:10" x14ac:dyDescent="0.2">
      <c r="A87" s="339"/>
      <c r="B87" s="3"/>
      <c r="C87" s="340"/>
      <c r="D87" s="43"/>
      <c r="G87" s="339"/>
      <c r="H87" s="340"/>
      <c r="I87" s="43"/>
      <c r="J87" s="43"/>
    </row>
    <row r="88" spans="1:10" x14ac:dyDescent="0.2">
      <c r="A88" s="339"/>
      <c r="B88" s="3"/>
      <c r="C88" s="340"/>
      <c r="D88" s="43"/>
      <c r="G88" s="339"/>
      <c r="H88" s="340"/>
      <c r="I88" s="43"/>
      <c r="J88" s="43"/>
    </row>
    <row r="89" spans="1:10" x14ac:dyDescent="0.2">
      <c r="A89" s="339"/>
      <c r="B89" s="3"/>
      <c r="C89" s="340"/>
      <c r="D89" s="43"/>
      <c r="G89" s="339"/>
      <c r="H89" s="340"/>
      <c r="I89" s="43"/>
      <c r="J89" s="43"/>
    </row>
    <row r="90" spans="1:10" x14ac:dyDescent="0.2">
      <c r="A90" s="339"/>
      <c r="B90" s="3"/>
      <c r="C90" s="340"/>
      <c r="D90" s="43"/>
      <c r="G90" s="339"/>
      <c r="H90" s="340"/>
      <c r="I90" s="43"/>
      <c r="J90" s="43"/>
    </row>
    <row r="91" spans="1:10" x14ac:dyDescent="0.2">
      <c r="A91" s="339"/>
      <c r="B91" s="3"/>
      <c r="C91" s="340"/>
      <c r="D91" s="43"/>
      <c r="G91" s="339"/>
      <c r="H91" s="340"/>
      <c r="I91" s="43"/>
      <c r="J91" s="43"/>
    </row>
    <row r="92" spans="1:10" x14ac:dyDescent="0.2">
      <c r="A92" s="339"/>
      <c r="B92" s="3"/>
      <c r="C92" s="340"/>
      <c r="D92" s="43"/>
      <c r="G92" s="339"/>
      <c r="H92" s="340"/>
      <c r="I92" s="43"/>
      <c r="J92" s="43"/>
    </row>
    <row r="93" spans="1:10" x14ac:dyDescent="0.2">
      <c r="A93" s="339"/>
      <c r="B93" s="3"/>
      <c r="C93" s="340"/>
      <c r="D93" s="43"/>
      <c r="G93" s="339"/>
      <c r="H93" s="340"/>
      <c r="I93" s="43"/>
      <c r="J93" s="43"/>
    </row>
    <row r="94" spans="1:10" x14ac:dyDescent="0.2">
      <c r="A94" s="339"/>
      <c r="B94" s="3"/>
      <c r="C94" s="340"/>
      <c r="D94" s="43"/>
      <c r="G94" s="339"/>
      <c r="H94" s="340"/>
      <c r="I94" s="43"/>
      <c r="J94" s="43"/>
    </row>
    <row r="95" spans="1:10" x14ac:dyDescent="0.2">
      <c r="A95" s="339"/>
      <c r="B95" s="3"/>
      <c r="C95" s="340"/>
      <c r="D95" s="43"/>
      <c r="G95" s="339"/>
      <c r="H95" s="340"/>
      <c r="I95" s="43"/>
      <c r="J95" s="43"/>
    </row>
    <row r="96" spans="1:10" x14ac:dyDescent="0.2">
      <c r="A96" s="339"/>
      <c r="B96" s="3"/>
      <c r="C96" s="340"/>
      <c r="D96" s="43"/>
      <c r="G96" s="339"/>
      <c r="H96" s="340"/>
      <c r="I96" s="43"/>
      <c r="J96" s="43"/>
    </row>
    <row r="97" spans="1:10" x14ac:dyDescent="0.2">
      <c r="A97" s="339"/>
      <c r="B97" s="3"/>
      <c r="C97" s="340"/>
      <c r="D97" s="43"/>
      <c r="G97" s="339"/>
      <c r="H97" s="340"/>
      <c r="I97" s="43"/>
      <c r="J97" s="43"/>
    </row>
    <row r="98" spans="1:10" x14ac:dyDescent="0.2">
      <c r="A98" s="339"/>
      <c r="B98" s="3"/>
      <c r="C98" s="340"/>
      <c r="D98" s="43"/>
      <c r="G98" s="339"/>
      <c r="H98" s="340"/>
      <c r="I98" s="43"/>
      <c r="J98" s="43"/>
    </row>
    <row r="99" spans="1:10" x14ac:dyDescent="0.2">
      <c r="A99" s="339"/>
      <c r="B99" s="3"/>
      <c r="C99" s="340"/>
      <c r="D99" s="43"/>
      <c r="G99" s="339"/>
      <c r="H99" s="340"/>
      <c r="I99" s="43"/>
      <c r="J99" s="43"/>
    </row>
    <row r="100" spans="1:10" x14ac:dyDescent="0.2">
      <c r="A100" s="339"/>
      <c r="B100" s="3"/>
      <c r="C100" s="340"/>
      <c r="D100" s="43"/>
      <c r="G100" s="339"/>
      <c r="H100" s="340"/>
      <c r="I100" s="43"/>
      <c r="J100" s="43"/>
    </row>
    <row r="101" spans="1:10" x14ac:dyDescent="0.2">
      <c r="A101" s="339"/>
      <c r="B101" s="3"/>
      <c r="C101" s="340"/>
      <c r="D101" s="43"/>
      <c r="G101" s="339"/>
      <c r="H101" s="340"/>
      <c r="I101" s="43"/>
      <c r="J101" s="43"/>
    </row>
    <row r="102" spans="1:10" x14ac:dyDescent="0.2">
      <c r="A102" s="339"/>
      <c r="B102" s="3"/>
      <c r="C102" s="340"/>
      <c r="D102" s="43"/>
      <c r="G102" s="339"/>
      <c r="H102" s="340"/>
      <c r="I102" s="43"/>
      <c r="J102" s="43"/>
    </row>
    <row r="103" spans="1:10" x14ac:dyDescent="0.2">
      <c r="A103" s="339"/>
      <c r="B103" s="3"/>
      <c r="C103" s="340"/>
      <c r="D103" s="43"/>
      <c r="G103" s="339"/>
      <c r="H103" s="340"/>
      <c r="I103" s="43"/>
      <c r="J103" s="43"/>
    </row>
    <row r="104" spans="1:10" x14ac:dyDescent="0.2">
      <c r="A104" s="339"/>
      <c r="B104" s="3"/>
      <c r="C104" s="340"/>
      <c r="D104" s="43"/>
      <c r="G104" s="339"/>
      <c r="H104" s="340"/>
      <c r="I104" s="43"/>
      <c r="J104" s="43"/>
    </row>
    <row r="105" spans="1:10" x14ac:dyDescent="0.2">
      <c r="A105" s="339"/>
      <c r="B105" s="3"/>
      <c r="C105" s="340"/>
      <c r="D105" s="43"/>
      <c r="G105" s="339"/>
      <c r="H105" s="340"/>
      <c r="I105" s="43"/>
      <c r="J105" s="43"/>
    </row>
    <row r="106" spans="1:10" x14ac:dyDescent="0.2">
      <c r="A106" s="339"/>
      <c r="B106" s="3"/>
      <c r="C106" s="340"/>
      <c r="D106" s="43"/>
      <c r="G106" s="339"/>
      <c r="H106" s="340"/>
      <c r="I106" s="43"/>
      <c r="J106" s="43"/>
    </row>
    <row r="107" spans="1:10" x14ac:dyDescent="0.2">
      <c r="A107" s="339"/>
      <c r="B107" s="3"/>
      <c r="C107" s="340"/>
      <c r="D107" s="43"/>
      <c r="G107" s="339"/>
      <c r="H107" s="340"/>
      <c r="I107" s="43"/>
      <c r="J107" s="43"/>
    </row>
    <row r="108" spans="1:10" x14ac:dyDescent="0.2">
      <c r="A108" s="339"/>
      <c r="B108" s="3"/>
      <c r="C108" s="340"/>
      <c r="D108" s="43"/>
      <c r="G108" s="339"/>
      <c r="H108" s="340"/>
      <c r="I108" s="43"/>
      <c r="J108" s="43"/>
    </row>
    <row r="109" spans="1:10" x14ac:dyDescent="0.2">
      <c r="A109" s="339"/>
      <c r="B109" s="3"/>
      <c r="C109" s="340"/>
      <c r="D109" s="43"/>
      <c r="G109" s="339"/>
      <c r="H109" s="340"/>
      <c r="I109" s="43"/>
      <c r="J109" s="43"/>
    </row>
    <row r="110" spans="1:10" x14ac:dyDescent="0.2">
      <c r="A110" s="339"/>
      <c r="B110" s="3"/>
      <c r="C110" s="340"/>
      <c r="D110" s="43"/>
      <c r="G110" s="339"/>
      <c r="H110" s="340"/>
      <c r="I110" s="43"/>
      <c r="J110" s="43"/>
    </row>
    <row r="111" spans="1:10" x14ac:dyDescent="0.2">
      <c r="A111" s="339"/>
      <c r="B111" s="3"/>
      <c r="C111" s="340"/>
      <c r="D111" s="43"/>
      <c r="G111" s="339"/>
      <c r="H111" s="340"/>
      <c r="I111" s="43"/>
      <c r="J111" s="43"/>
    </row>
    <row r="112" spans="1:10" x14ac:dyDescent="0.2">
      <c r="A112" s="339"/>
      <c r="B112" s="3"/>
      <c r="C112" s="340"/>
      <c r="D112" s="43"/>
      <c r="G112" s="339"/>
      <c r="H112" s="340"/>
      <c r="I112" s="43"/>
      <c r="J112" s="43"/>
    </row>
    <row r="113" spans="1:10" x14ac:dyDescent="0.2">
      <c r="A113" s="339"/>
      <c r="B113" s="3"/>
      <c r="C113" s="340"/>
      <c r="D113" s="43"/>
      <c r="G113" s="339"/>
      <c r="H113" s="340"/>
      <c r="I113" s="43"/>
      <c r="J113" s="43"/>
    </row>
    <row r="114" spans="1:10" x14ac:dyDescent="0.2">
      <c r="A114" s="339"/>
      <c r="B114" s="3"/>
      <c r="C114" s="340"/>
      <c r="D114" s="43"/>
      <c r="G114" s="339"/>
      <c r="H114" s="340"/>
      <c r="I114" s="43"/>
      <c r="J114" s="43"/>
    </row>
    <row r="115" spans="1:10" x14ac:dyDescent="0.2">
      <c r="A115" s="339"/>
      <c r="B115" s="3"/>
      <c r="C115" s="340"/>
      <c r="D115" s="43"/>
      <c r="G115" s="339"/>
      <c r="H115" s="340"/>
      <c r="I115" s="43"/>
      <c r="J115" s="43"/>
    </row>
    <row r="116" spans="1:10" x14ac:dyDescent="0.2">
      <c r="A116" s="339"/>
      <c r="B116" s="3"/>
      <c r="C116" s="340"/>
      <c r="D116" s="43"/>
      <c r="G116" s="339"/>
      <c r="H116" s="340"/>
      <c r="I116" s="43"/>
      <c r="J116" s="43"/>
    </row>
    <row r="117" spans="1:10" x14ac:dyDescent="0.2">
      <c r="A117" s="339"/>
      <c r="B117" s="3"/>
      <c r="C117" s="340"/>
      <c r="D117" s="43"/>
      <c r="G117" s="339"/>
      <c r="H117" s="340"/>
      <c r="I117" s="43"/>
      <c r="J117" s="43"/>
    </row>
    <row r="118" spans="1:10" x14ac:dyDescent="0.2">
      <c r="A118" s="339"/>
      <c r="B118" s="3"/>
      <c r="C118" s="340"/>
      <c r="D118" s="43"/>
      <c r="G118" s="339"/>
      <c r="H118" s="340"/>
      <c r="I118" s="43"/>
      <c r="J118" s="43"/>
    </row>
    <row r="119" spans="1:10" x14ac:dyDescent="0.2">
      <c r="A119" s="339"/>
      <c r="B119" s="3"/>
      <c r="C119" s="340"/>
      <c r="D119" s="43"/>
      <c r="G119" s="339"/>
      <c r="H119" s="340"/>
      <c r="I119" s="43"/>
      <c r="J119" s="43"/>
    </row>
    <row r="120" spans="1:10" x14ac:dyDescent="0.2">
      <c r="A120" s="339"/>
      <c r="B120" s="3"/>
      <c r="C120" s="340"/>
      <c r="D120" s="43"/>
      <c r="G120" s="339"/>
      <c r="H120" s="340"/>
      <c r="I120" s="43"/>
      <c r="J120" s="43"/>
    </row>
    <row r="121" spans="1:10" x14ac:dyDescent="0.2">
      <c r="A121" s="339"/>
      <c r="B121" s="3"/>
      <c r="C121" s="340"/>
      <c r="D121" s="43"/>
      <c r="G121" s="339"/>
      <c r="H121" s="340"/>
      <c r="I121" s="43"/>
      <c r="J121" s="43"/>
    </row>
    <row r="122" spans="1:10" x14ac:dyDescent="0.2">
      <c r="A122" s="339"/>
      <c r="B122" s="3"/>
      <c r="C122" s="340"/>
      <c r="D122" s="43"/>
      <c r="G122" s="339"/>
      <c r="H122" s="340"/>
      <c r="I122" s="43"/>
      <c r="J122" s="43"/>
    </row>
    <row r="123" spans="1:10" x14ac:dyDescent="0.2">
      <c r="A123" s="339"/>
      <c r="B123" s="3"/>
      <c r="C123" s="340"/>
      <c r="D123" s="43"/>
      <c r="G123" s="339"/>
      <c r="H123" s="340"/>
      <c r="I123" s="43"/>
      <c r="J123" s="43"/>
    </row>
    <row r="124" spans="1:10" x14ac:dyDescent="0.2">
      <c r="A124" s="339"/>
      <c r="B124" s="3"/>
      <c r="C124" s="340"/>
      <c r="D124" s="43"/>
      <c r="G124" s="339"/>
      <c r="H124" s="340"/>
      <c r="I124" s="43"/>
      <c r="J124" s="43"/>
    </row>
    <row r="125" spans="1:10" x14ac:dyDescent="0.2">
      <c r="A125" s="339"/>
      <c r="B125" s="3"/>
      <c r="C125" s="340"/>
      <c r="D125" s="43"/>
      <c r="G125" s="339"/>
      <c r="H125" s="340"/>
      <c r="I125" s="43"/>
      <c r="J125" s="43"/>
    </row>
    <row r="126" spans="1:10" x14ac:dyDescent="0.2">
      <c r="A126" s="339"/>
      <c r="B126" s="3"/>
      <c r="C126" s="340"/>
      <c r="D126" s="43"/>
      <c r="G126" s="339"/>
      <c r="H126" s="340"/>
      <c r="I126" s="43"/>
      <c r="J126" s="43"/>
    </row>
    <row r="127" spans="1:10" x14ac:dyDescent="0.2">
      <c r="A127" s="339"/>
      <c r="B127" s="3"/>
      <c r="C127" s="340"/>
      <c r="D127" s="43"/>
      <c r="G127" s="339"/>
      <c r="H127" s="340"/>
      <c r="I127" s="43"/>
      <c r="J127" s="43"/>
    </row>
    <row r="128" spans="1:10" x14ac:dyDescent="0.2">
      <c r="A128" s="339"/>
      <c r="B128" s="3"/>
      <c r="C128" s="340"/>
      <c r="D128" s="43"/>
      <c r="G128" s="339"/>
      <c r="H128" s="340"/>
      <c r="I128" s="43"/>
      <c r="J128" s="43"/>
    </row>
    <row r="129" spans="1:10" x14ac:dyDescent="0.2">
      <c r="A129" s="339"/>
      <c r="B129" s="3"/>
      <c r="C129" s="340"/>
      <c r="D129" s="43"/>
      <c r="G129" s="339"/>
      <c r="H129" s="340"/>
      <c r="I129" s="43"/>
      <c r="J129" s="43"/>
    </row>
    <row r="130" spans="1:10" x14ac:dyDescent="0.2">
      <c r="A130" s="339"/>
      <c r="B130" s="3"/>
      <c r="C130" s="340"/>
      <c r="D130" s="43"/>
      <c r="G130" s="339"/>
      <c r="H130" s="340"/>
      <c r="I130" s="43"/>
      <c r="J130" s="43"/>
    </row>
    <row r="131" spans="1:10" x14ac:dyDescent="0.2">
      <c r="A131" s="339"/>
      <c r="B131" s="3"/>
      <c r="C131" s="340"/>
      <c r="D131" s="43"/>
      <c r="G131" s="339"/>
      <c r="H131" s="340"/>
      <c r="I131" s="43"/>
      <c r="J131" s="43"/>
    </row>
    <row r="132" spans="1:10" x14ac:dyDescent="0.2">
      <c r="A132" s="339"/>
      <c r="B132" s="3"/>
      <c r="C132" s="340"/>
      <c r="D132" s="43"/>
      <c r="G132" s="339"/>
      <c r="H132" s="340"/>
      <c r="I132" s="43"/>
      <c r="J132" s="43"/>
    </row>
    <row r="133" spans="1:10" x14ac:dyDescent="0.2">
      <c r="A133" s="339"/>
      <c r="B133" s="3"/>
      <c r="C133" s="340"/>
      <c r="D133" s="43"/>
      <c r="G133" s="339"/>
      <c r="H133" s="340"/>
      <c r="I133" s="43"/>
      <c r="J133" s="43"/>
    </row>
    <row r="134" spans="1:10" x14ac:dyDescent="0.2">
      <c r="A134" s="339"/>
      <c r="B134" s="3"/>
      <c r="C134" s="340"/>
      <c r="D134" s="43"/>
      <c r="G134" s="339"/>
      <c r="H134" s="340"/>
      <c r="I134" s="43"/>
      <c r="J134" s="43"/>
    </row>
    <row r="135" spans="1:10" x14ac:dyDescent="0.2">
      <c r="A135" s="339"/>
      <c r="B135" s="3"/>
      <c r="C135" s="340"/>
      <c r="D135" s="43"/>
      <c r="G135" s="339"/>
      <c r="H135" s="340"/>
      <c r="I135" s="43"/>
      <c r="J135" s="43"/>
    </row>
    <row r="136" spans="1:10" x14ac:dyDescent="0.2">
      <c r="A136" s="339"/>
      <c r="B136" s="3"/>
      <c r="C136" s="340"/>
      <c r="D136" s="43"/>
      <c r="G136" s="339"/>
      <c r="H136" s="340"/>
      <c r="I136" s="43"/>
      <c r="J136" s="43"/>
    </row>
    <row r="137" spans="1:10" x14ac:dyDescent="0.2">
      <c r="A137" s="339"/>
      <c r="B137" s="3"/>
      <c r="C137" s="340"/>
      <c r="D137" s="43"/>
      <c r="G137" s="339"/>
      <c r="H137" s="340"/>
      <c r="I137" s="43"/>
      <c r="J137" s="43"/>
    </row>
    <row r="138" spans="1:10" x14ac:dyDescent="0.2">
      <c r="A138" s="339"/>
      <c r="B138" s="3"/>
      <c r="C138" s="340"/>
      <c r="D138" s="43"/>
      <c r="G138" s="339"/>
      <c r="H138" s="340"/>
      <c r="I138" s="43"/>
      <c r="J138" s="43"/>
    </row>
    <row r="139" spans="1:10" x14ac:dyDescent="0.2">
      <c r="A139" s="339"/>
      <c r="B139" s="3"/>
      <c r="C139" s="340"/>
      <c r="D139" s="43"/>
      <c r="G139" s="339"/>
      <c r="H139" s="340"/>
      <c r="I139" s="43"/>
      <c r="J139" s="43"/>
    </row>
    <row r="140" spans="1:10" x14ac:dyDescent="0.2">
      <c r="A140" s="339"/>
      <c r="B140" s="3"/>
      <c r="C140" s="340"/>
      <c r="D140" s="43"/>
      <c r="G140" s="339"/>
      <c r="H140" s="340"/>
      <c r="I140" s="43"/>
      <c r="J140" s="43"/>
    </row>
    <row r="141" spans="1:10" x14ac:dyDescent="0.2">
      <c r="A141" s="339"/>
      <c r="B141" s="3"/>
      <c r="C141" s="340"/>
      <c r="D141" s="43"/>
      <c r="G141" s="339"/>
      <c r="H141" s="340"/>
      <c r="I141" s="43"/>
      <c r="J141" s="43"/>
    </row>
    <row r="142" spans="1:10" x14ac:dyDescent="0.2">
      <c r="A142" s="339"/>
      <c r="B142" s="3"/>
      <c r="C142" s="340"/>
      <c r="D142" s="43"/>
      <c r="G142" s="339"/>
      <c r="H142" s="340"/>
      <c r="I142" s="43"/>
      <c r="J142" s="43"/>
    </row>
    <row r="143" spans="1:10" x14ac:dyDescent="0.2">
      <c r="A143" s="339"/>
      <c r="B143" s="3"/>
      <c r="C143" s="340"/>
      <c r="D143" s="43"/>
      <c r="G143" s="339"/>
      <c r="H143" s="340"/>
      <c r="I143" s="43"/>
      <c r="J143" s="43"/>
    </row>
    <row r="144" spans="1:10" x14ac:dyDescent="0.2">
      <c r="A144" s="339"/>
      <c r="B144" s="3"/>
      <c r="C144" s="340"/>
      <c r="D144" s="43"/>
      <c r="G144" s="339"/>
      <c r="H144" s="340"/>
      <c r="I144" s="43"/>
      <c r="J144" s="43"/>
    </row>
    <row r="145" spans="1:10" x14ac:dyDescent="0.2">
      <c r="A145" s="339"/>
      <c r="B145" s="3"/>
      <c r="C145" s="340"/>
      <c r="D145" s="43"/>
      <c r="G145" s="339"/>
      <c r="H145" s="340"/>
      <c r="I145" s="43"/>
      <c r="J145" s="43"/>
    </row>
    <row r="146" spans="1:10" x14ac:dyDescent="0.2">
      <c r="A146" s="339"/>
      <c r="B146" s="3"/>
      <c r="C146" s="340"/>
      <c r="D146" s="43"/>
      <c r="G146" s="339"/>
      <c r="H146" s="340"/>
      <c r="I146" s="43"/>
      <c r="J146" s="43"/>
    </row>
    <row r="147" spans="1:10" x14ac:dyDescent="0.2">
      <c r="A147" s="339"/>
      <c r="B147" s="3"/>
      <c r="C147" s="340"/>
      <c r="D147" s="43"/>
      <c r="G147" s="339"/>
      <c r="H147" s="340"/>
      <c r="I147" s="43"/>
      <c r="J147" s="43"/>
    </row>
    <row r="148" spans="1:10" x14ac:dyDescent="0.2">
      <c r="A148" s="339"/>
      <c r="B148" s="3"/>
      <c r="C148" s="340"/>
      <c r="D148" s="43"/>
      <c r="G148" s="339"/>
      <c r="H148" s="340"/>
      <c r="I148" s="43"/>
      <c r="J148" s="43"/>
    </row>
    <row r="149" spans="1:10" x14ac:dyDescent="0.2">
      <c r="A149" s="339"/>
      <c r="B149" s="3"/>
      <c r="C149" s="340"/>
      <c r="D149" s="43"/>
      <c r="G149" s="339"/>
      <c r="H149" s="340"/>
      <c r="I149" s="43"/>
      <c r="J149" s="43"/>
    </row>
    <row r="150" spans="1:10" x14ac:dyDescent="0.2">
      <c r="A150" s="339"/>
      <c r="B150" s="3"/>
      <c r="C150" s="340"/>
      <c r="D150" s="43"/>
      <c r="G150" s="339"/>
      <c r="H150" s="340"/>
      <c r="I150" s="43"/>
      <c r="J150" s="43"/>
    </row>
    <row r="151" spans="1:10" x14ac:dyDescent="0.2">
      <c r="A151" s="339"/>
      <c r="B151" s="3"/>
      <c r="C151" s="340"/>
      <c r="D151" s="43"/>
      <c r="G151" s="339"/>
      <c r="H151" s="340"/>
      <c r="I151" s="43"/>
      <c r="J151" s="43"/>
    </row>
    <row r="152" spans="1:10" x14ac:dyDescent="0.2">
      <c r="A152" s="339"/>
      <c r="B152" s="3"/>
      <c r="C152" s="340"/>
      <c r="D152" s="43"/>
      <c r="G152" s="339"/>
      <c r="H152" s="340"/>
      <c r="I152" s="43"/>
      <c r="J152" s="43"/>
    </row>
    <row r="153" spans="1:10" x14ac:dyDescent="0.2">
      <c r="A153" s="339"/>
      <c r="B153" s="3"/>
      <c r="C153" s="340"/>
      <c r="D153" s="43"/>
      <c r="G153" s="339"/>
      <c r="H153" s="340"/>
      <c r="I153" s="43"/>
      <c r="J153" s="43"/>
    </row>
    <row r="154" spans="1:10" x14ac:dyDescent="0.2">
      <c r="A154" s="339"/>
      <c r="B154" s="3"/>
      <c r="C154" s="340"/>
      <c r="D154" s="43"/>
      <c r="G154" s="339"/>
      <c r="H154" s="340"/>
      <c r="I154" s="43"/>
      <c r="J154" s="43"/>
    </row>
    <row r="155" spans="1:10" x14ac:dyDescent="0.2">
      <c r="A155" s="339"/>
      <c r="B155" s="3"/>
      <c r="C155" s="340"/>
      <c r="D155" s="43"/>
      <c r="G155" s="339"/>
      <c r="H155" s="340"/>
      <c r="I155" s="43"/>
      <c r="J155" s="43"/>
    </row>
    <row r="156" spans="1:10" x14ac:dyDescent="0.2">
      <c r="A156" s="339"/>
      <c r="B156" s="3"/>
      <c r="C156" s="340"/>
      <c r="D156" s="43"/>
      <c r="G156" s="339"/>
      <c r="H156" s="340"/>
      <c r="I156" s="43"/>
      <c r="J156" s="43"/>
    </row>
    <row r="157" spans="1:10" x14ac:dyDescent="0.2">
      <c r="A157" s="339"/>
      <c r="B157" s="3"/>
      <c r="C157" s="340"/>
      <c r="D157" s="43"/>
      <c r="G157" s="339"/>
      <c r="H157" s="340"/>
      <c r="I157" s="43"/>
      <c r="J157" s="43"/>
    </row>
    <row r="158" spans="1:10" x14ac:dyDescent="0.2">
      <c r="A158" s="339"/>
      <c r="B158" s="3"/>
      <c r="C158" s="340"/>
      <c r="D158" s="43"/>
      <c r="G158" s="339"/>
      <c r="H158" s="340"/>
      <c r="I158" s="43"/>
      <c r="J158" s="43"/>
    </row>
    <row r="159" spans="1:10" x14ac:dyDescent="0.2">
      <c r="A159" s="339"/>
      <c r="B159" s="3"/>
      <c r="C159" s="340"/>
      <c r="D159" s="43"/>
      <c r="G159" s="339"/>
      <c r="H159" s="340"/>
      <c r="I159" s="43"/>
      <c r="J159" s="43"/>
    </row>
    <row r="160" spans="1:10" x14ac:dyDescent="0.2">
      <c r="A160" s="339"/>
      <c r="B160" s="3"/>
      <c r="C160" s="340"/>
      <c r="D160" s="43"/>
      <c r="G160" s="339"/>
      <c r="H160" s="340"/>
      <c r="I160" s="43"/>
      <c r="J160" s="43"/>
    </row>
    <row r="161" spans="1:10" x14ac:dyDescent="0.2">
      <c r="A161" s="339"/>
      <c r="B161" s="3"/>
      <c r="C161" s="340"/>
      <c r="D161" s="43"/>
      <c r="G161" s="339"/>
      <c r="H161" s="340"/>
      <c r="I161" s="43"/>
      <c r="J161" s="43"/>
    </row>
    <row r="162" spans="1:10" x14ac:dyDescent="0.2">
      <c r="A162" s="339"/>
      <c r="B162" s="3"/>
      <c r="C162" s="340"/>
      <c r="D162" s="43"/>
      <c r="G162" s="339"/>
      <c r="H162" s="340"/>
      <c r="I162" s="43"/>
      <c r="J162" s="43"/>
    </row>
    <row r="163" spans="1:10" x14ac:dyDescent="0.2">
      <c r="A163" s="339"/>
      <c r="B163" s="3"/>
      <c r="C163" s="340"/>
      <c r="D163" s="43"/>
      <c r="G163" s="339"/>
      <c r="H163" s="340"/>
      <c r="I163" s="43"/>
      <c r="J163" s="43"/>
    </row>
    <row r="164" spans="1:10" x14ac:dyDescent="0.2">
      <c r="A164" s="339"/>
      <c r="B164" s="3"/>
      <c r="C164" s="340"/>
      <c r="D164" s="43"/>
      <c r="G164" s="339"/>
      <c r="H164" s="340"/>
      <c r="I164" s="43"/>
      <c r="J164" s="43"/>
    </row>
    <row r="165" spans="1:10" x14ac:dyDescent="0.2">
      <c r="A165" s="339"/>
      <c r="B165" s="3"/>
      <c r="C165" s="340"/>
      <c r="D165" s="43"/>
      <c r="G165" s="339"/>
      <c r="H165" s="340"/>
      <c r="I165" s="43"/>
      <c r="J165" s="43"/>
    </row>
    <row r="166" spans="1:10" x14ac:dyDescent="0.2">
      <c r="A166" s="339"/>
      <c r="B166" s="3"/>
      <c r="C166" s="340"/>
      <c r="D166" s="43"/>
      <c r="G166" s="339"/>
      <c r="H166" s="340"/>
      <c r="I166" s="43"/>
      <c r="J166" s="43"/>
    </row>
    <row r="167" spans="1:10" x14ac:dyDescent="0.2">
      <c r="A167" s="339"/>
      <c r="B167" s="3"/>
      <c r="C167" s="340"/>
      <c r="D167" s="43"/>
      <c r="G167" s="339"/>
      <c r="H167" s="340"/>
      <c r="I167" s="43"/>
      <c r="J167" s="43"/>
    </row>
    <row r="168" spans="1:10" x14ac:dyDescent="0.2">
      <c r="A168" s="339"/>
      <c r="B168" s="3"/>
      <c r="C168" s="340"/>
      <c r="D168" s="43"/>
      <c r="G168" s="339"/>
      <c r="H168" s="340"/>
      <c r="I168" s="43"/>
      <c r="J168" s="43"/>
    </row>
    <row r="169" spans="1:10" x14ac:dyDescent="0.2">
      <c r="A169" s="339"/>
      <c r="B169" s="3"/>
      <c r="C169" s="340"/>
      <c r="D169" s="43"/>
      <c r="G169" s="339"/>
      <c r="H169" s="340"/>
      <c r="I169" s="43"/>
      <c r="J169" s="43"/>
    </row>
    <row r="170" spans="1:10" x14ac:dyDescent="0.2">
      <c r="A170" s="339"/>
      <c r="B170" s="3"/>
      <c r="C170" s="340"/>
      <c r="D170" s="43"/>
      <c r="G170" s="339"/>
      <c r="H170" s="340"/>
      <c r="I170" s="43"/>
      <c r="J170" s="43"/>
    </row>
    <row r="171" spans="1:10" x14ac:dyDescent="0.2">
      <c r="A171" s="339"/>
      <c r="B171" s="3"/>
      <c r="C171" s="340"/>
      <c r="D171" s="43"/>
      <c r="G171" s="339"/>
      <c r="H171" s="340"/>
      <c r="I171" s="43"/>
      <c r="J171" s="43"/>
    </row>
    <row r="172" spans="1:10" x14ac:dyDescent="0.2">
      <c r="A172" s="339"/>
      <c r="B172" s="3"/>
      <c r="C172" s="340"/>
      <c r="D172" s="43"/>
      <c r="G172" s="339"/>
      <c r="H172" s="340"/>
      <c r="I172" s="43"/>
      <c r="J172" s="43"/>
    </row>
    <row r="173" spans="1:10" x14ac:dyDescent="0.2">
      <c r="A173" s="339"/>
      <c r="B173" s="3"/>
      <c r="C173" s="340"/>
      <c r="D173" s="43"/>
      <c r="G173" s="339"/>
      <c r="H173" s="340"/>
      <c r="I173" s="43"/>
      <c r="J173" s="43"/>
    </row>
    <row r="174" spans="1:10" x14ac:dyDescent="0.2">
      <c r="A174" s="339"/>
      <c r="B174" s="3"/>
      <c r="C174" s="340"/>
      <c r="D174" s="43"/>
      <c r="G174" s="339"/>
      <c r="H174" s="340"/>
      <c r="I174" s="43"/>
      <c r="J174" s="43"/>
    </row>
    <row r="175" spans="1:10" x14ac:dyDescent="0.2">
      <c r="A175" s="339"/>
      <c r="B175" s="3"/>
      <c r="C175" s="340"/>
      <c r="D175" s="43"/>
      <c r="G175" s="339"/>
      <c r="H175" s="340"/>
      <c r="I175" s="43"/>
      <c r="J175" s="43"/>
    </row>
    <row r="176" spans="1:10" x14ac:dyDescent="0.2">
      <c r="A176" s="339"/>
      <c r="B176" s="3"/>
      <c r="C176" s="340"/>
      <c r="D176" s="43"/>
      <c r="G176" s="339"/>
      <c r="H176" s="340"/>
    </row>
    <row r="177" spans="1:8" x14ac:dyDescent="0.2">
      <c r="A177" s="339"/>
      <c r="B177" s="3"/>
      <c r="C177" s="340"/>
      <c r="D177" s="43"/>
      <c r="G177" s="339"/>
      <c r="H177" s="340"/>
    </row>
    <row r="178" spans="1:8" x14ac:dyDescent="0.2">
      <c r="A178" s="339"/>
      <c r="B178" s="3"/>
      <c r="C178" s="340"/>
      <c r="D178" s="43"/>
      <c r="G178" s="339"/>
      <c r="H178" s="340"/>
    </row>
    <row r="179" spans="1:8" x14ac:dyDescent="0.2">
      <c r="A179" s="339"/>
      <c r="B179" s="3"/>
      <c r="C179" s="340"/>
      <c r="D179" s="43"/>
      <c r="G179" s="339"/>
      <c r="H179" s="340"/>
    </row>
    <row r="180" spans="1:8" x14ac:dyDescent="0.2">
      <c r="A180" s="339"/>
      <c r="B180" s="3"/>
      <c r="C180" s="340"/>
      <c r="D180" s="43"/>
      <c r="G180" s="339"/>
      <c r="H180" s="340"/>
    </row>
    <row r="181" spans="1:8" x14ac:dyDescent="0.2">
      <c r="A181" s="339"/>
      <c r="B181" s="3"/>
      <c r="C181" s="340"/>
      <c r="D181" s="43"/>
      <c r="G181" s="339"/>
      <c r="H181" s="340"/>
    </row>
    <row r="182" spans="1:8" x14ac:dyDescent="0.2">
      <c r="A182" s="339"/>
      <c r="B182" s="3"/>
      <c r="C182" s="340"/>
      <c r="D182" s="43"/>
      <c r="G182" s="339"/>
      <c r="H182" s="340"/>
    </row>
    <row r="183" spans="1:8" x14ac:dyDescent="0.2">
      <c r="A183" s="339"/>
      <c r="B183" s="3"/>
      <c r="C183" s="340"/>
      <c r="D183" s="43"/>
      <c r="G183" s="339"/>
      <c r="H183" s="340"/>
    </row>
    <row r="184" spans="1:8" x14ac:dyDescent="0.2">
      <c r="A184" s="339"/>
      <c r="B184" s="3"/>
      <c r="C184" s="340"/>
      <c r="D184" s="43"/>
      <c r="G184" s="339"/>
      <c r="H184" s="340"/>
    </row>
    <row r="185" spans="1:8" x14ac:dyDescent="0.2">
      <c r="A185" s="339"/>
      <c r="B185" s="3"/>
      <c r="C185" s="340"/>
      <c r="D185" s="43"/>
      <c r="G185" s="339"/>
      <c r="H185" s="340"/>
    </row>
    <row r="186" spans="1:8" x14ac:dyDescent="0.2">
      <c r="A186" s="339"/>
      <c r="B186" s="3"/>
      <c r="C186" s="340"/>
      <c r="D186" s="43"/>
      <c r="G186" s="339"/>
      <c r="H186" s="340"/>
    </row>
    <row r="187" spans="1:8" x14ac:dyDescent="0.2">
      <c r="A187" s="339"/>
      <c r="B187" s="3"/>
      <c r="C187" s="340"/>
      <c r="D187" s="43"/>
      <c r="G187" s="339"/>
      <c r="H187" s="340"/>
    </row>
    <row r="188" spans="1:8" x14ac:dyDescent="0.2">
      <c r="A188" s="339"/>
      <c r="B188" s="3"/>
      <c r="C188" s="340"/>
      <c r="D188" s="43"/>
      <c r="G188" s="339"/>
      <c r="H188" s="340"/>
    </row>
    <row r="189" spans="1:8" x14ac:dyDescent="0.2">
      <c r="A189" s="339"/>
      <c r="B189" s="3"/>
      <c r="C189" s="340"/>
      <c r="D189" s="43"/>
      <c r="G189" s="339"/>
      <c r="H189" s="340"/>
    </row>
    <row r="190" spans="1:8" x14ac:dyDescent="0.2">
      <c r="A190" s="339"/>
      <c r="B190" s="3"/>
      <c r="C190" s="340"/>
      <c r="D190" s="43"/>
      <c r="G190" s="339"/>
      <c r="H190" s="340"/>
    </row>
    <row r="191" spans="1:8" x14ac:dyDescent="0.2">
      <c r="A191" s="339"/>
      <c r="B191" s="3"/>
      <c r="C191" s="340"/>
      <c r="D191" s="43"/>
      <c r="G191" s="339"/>
      <c r="H191" s="340"/>
    </row>
    <row r="192" spans="1:8" x14ac:dyDescent="0.2">
      <c r="A192" s="339"/>
      <c r="B192" s="3"/>
      <c r="C192" s="340"/>
      <c r="D192" s="43"/>
      <c r="G192" s="339"/>
      <c r="H192" s="340"/>
    </row>
    <row r="193" spans="1:8" x14ac:dyDescent="0.2">
      <c r="A193" s="339"/>
      <c r="B193" s="3"/>
      <c r="C193" s="340"/>
      <c r="D193" s="43"/>
      <c r="G193" s="339"/>
      <c r="H193" s="340"/>
    </row>
    <row r="194" spans="1:8" x14ac:dyDescent="0.2">
      <c r="A194" s="339"/>
      <c r="B194" s="3"/>
      <c r="C194" s="340"/>
      <c r="D194" s="43"/>
      <c r="G194" s="339"/>
      <c r="H194" s="340"/>
    </row>
    <row r="195" spans="1:8" x14ac:dyDescent="0.2">
      <c r="A195" s="339"/>
      <c r="B195" s="3"/>
      <c r="C195" s="340"/>
      <c r="D195" s="43"/>
      <c r="G195" s="339"/>
      <c r="H195" s="340"/>
    </row>
    <row r="196" spans="1:8" x14ac:dyDescent="0.2">
      <c r="A196" s="339"/>
      <c r="B196" s="3"/>
      <c r="C196" s="340"/>
      <c r="D196" s="43"/>
      <c r="G196" s="339"/>
      <c r="H196" s="340"/>
    </row>
    <row r="197" spans="1:8" x14ac:dyDescent="0.2">
      <c r="A197" s="339"/>
      <c r="B197" s="3"/>
      <c r="C197" s="340"/>
      <c r="D197" s="43"/>
      <c r="G197" s="339"/>
      <c r="H197" s="340"/>
    </row>
    <row r="198" spans="1:8" x14ac:dyDescent="0.2">
      <c r="A198" s="339"/>
      <c r="B198" s="3"/>
      <c r="C198" s="340"/>
      <c r="D198" s="43"/>
      <c r="G198" s="339"/>
      <c r="H198" s="340"/>
    </row>
    <row r="199" spans="1:8" x14ac:dyDescent="0.2">
      <c r="A199" s="339"/>
      <c r="B199" s="3"/>
      <c r="C199" s="340"/>
      <c r="D199" s="43"/>
      <c r="G199" s="339"/>
      <c r="H199" s="340"/>
    </row>
    <row r="200" spans="1:8" x14ac:dyDescent="0.2">
      <c r="A200" s="339"/>
      <c r="B200" s="3"/>
      <c r="C200" s="340"/>
      <c r="D200" s="43"/>
      <c r="G200" s="339"/>
      <c r="H200" s="340"/>
    </row>
    <row r="201" spans="1:8" x14ac:dyDescent="0.2">
      <c r="A201" s="339"/>
      <c r="B201" s="3"/>
      <c r="C201" s="340"/>
      <c r="D201" s="43"/>
      <c r="G201" s="339"/>
      <c r="H201" s="340"/>
    </row>
    <row r="202" spans="1:8" x14ac:dyDescent="0.2">
      <c r="A202" s="339"/>
      <c r="B202" s="3"/>
      <c r="C202" s="340"/>
      <c r="D202" s="43"/>
      <c r="G202" s="339"/>
      <c r="H202" s="340"/>
    </row>
    <row r="203" spans="1:8" x14ac:dyDescent="0.2">
      <c r="A203" s="339"/>
      <c r="B203" s="3"/>
      <c r="C203" s="340"/>
      <c r="D203" s="43"/>
      <c r="G203" s="339"/>
      <c r="H203" s="340"/>
    </row>
    <row r="204" spans="1:8" x14ac:dyDescent="0.2">
      <c r="A204" s="339"/>
      <c r="B204" s="3"/>
      <c r="C204" s="340"/>
      <c r="D204" s="43"/>
      <c r="G204" s="339"/>
      <c r="H204" s="340"/>
    </row>
    <row r="205" spans="1:8" x14ac:dyDescent="0.2">
      <c r="A205" s="339"/>
      <c r="B205" s="3"/>
      <c r="C205" s="340"/>
      <c r="D205" s="43"/>
      <c r="G205" s="339"/>
      <c r="H205" s="340"/>
    </row>
    <row r="206" spans="1:8" x14ac:dyDescent="0.2">
      <c r="A206" s="339"/>
      <c r="B206" s="3"/>
      <c r="C206" s="340"/>
      <c r="D206" s="43"/>
      <c r="G206" s="339"/>
      <c r="H206" s="340"/>
    </row>
    <row r="207" spans="1:8" x14ac:dyDescent="0.2">
      <c r="A207" s="339"/>
      <c r="B207" s="3"/>
      <c r="C207" s="340"/>
      <c r="D207" s="43"/>
      <c r="G207" s="339"/>
      <c r="H207" s="340"/>
    </row>
    <row r="208" spans="1:8" x14ac:dyDescent="0.2">
      <c r="A208" s="339"/>
      <c r="B208" s="3"/>
      <c r="C208" s="340"/>
      <c r="D208" s="43"/>
      <c r="G208" s="339"/>
      <c r="H208" s="340"/>
    </row>
    <row r="209" spans="1:8" x14ac:dyDescent="0.2">
      <c r="A209" s="339"/>
      <c r="B209" s="3"/>
      <c r="C209" s="340"/>
      <c r="D209" s="43"/>
      <c r="G209" s="339"/>
      <c r="H209" s="340"/>
    </row>
    <row r="210" spans="1:8" x14ac:dyDescent="0.2">
      <c r="A210" s="339"/>
      <c r="B210" s="3"/>
      <c r="C210" s="340"/>
      <c r="D210" s="43"/>
      <c r="G210" s="339"/>
      <c r="H210" s="340"/>
    </row>
    <row r="211" spans="1:8" x14ac:dyDescent="0.2">
      <c r="A211" s="339"/>
      <c r="B211" s="3"/>
      <c r="C211" s="340"/>
      <c r="D211" s="43"/>
      <c r="G211" s="339"/>
      <c r="H211" s="340"/>
    </row>
    <row r="212" spans="1:8" x14ac:dyDescent="0.2">
      <c r="A212" s="339"/>
      <c r="B212" s="3"/>
      <c r="C212" s="340"/>
      <c r="D212" s="43"/>
      <c r="G212" s="339"/>
      <c r="H212" s="340"/>
    </row>
    <row r="213" spans="1:8" x14ac:dyDescent="0.2">
      <c r="A213" s="339"/>
      <c r="B213" s="3"/>
      <c r="C213" s="340"/>
      <c r="D213" s="43"/>
      <c r="G213" s="339"/>
      <c r="H213" s="340"/>
    </row>
    <row r="214" spans="1:8" x14ac:dyDescent="0.2">
      <c r="A214" s="339"/>
      <c r="B214" s="3"/>
      <c r="C214" s="340"/>
      <c r="D214" s="43"/>
      <c r="G214" s="339"/>
      <c r="H214" s="340"/>
    </row>
    <row r="215" spans="1:8" x14ac:dyDescent="0.2">
      <c r="A215" s="339"/>
      <c r="B215" s="3"/>
      <c r="C215" s="340"/>
      <c r="D215" s="43"/>
      <c r="G215" s="339"/>
      <c r="H215" s="340"/>
    </row>
    <row r="216" spans="1:8" x14ac:dyDescent="0.2">
      <c r="A216" s="339"/>
      <c r="B216" s="3"/>
      <c r="C216" s="340"/>
      <c r="D216" s="43"/>
      <c r="G216" s="339"/>
      <c r="H216" s="340"/>
    </row>
    <row r="217" spans="1:8" x14ac:dyDescent="0.2">
      <c r="A217" s="339"/>
      <c r="B217" s="3"/>
      <c r="C217" s="340"/>
      <c r="D217" s="43"/>
      <c r="G217" s="339"/>
      <c r="H217" s="340"/>
    </row>
    <row r="218" spans="1:8" x14ac:dyDescent="0.2">
      <c r="A218" s="339"/>
      <c r="B218" s="3"/>
      <c r="C218" s="340"/>
      <c r="D218" s="43"/>
      <c r="G218" s="339"/>
      <c r="H218" s="340"/>
    </row>
    <row r="219" spans="1:8" x14ac:dyDescent="0.2">
      <c r="A219" s="339"/>
      <c r="B219" s="3"/>
      <c r="C219" s="340"/>
      <c r="D219" s="43"/>
      <c r="G219" s="339"/>
      <c r="H219" s="340"/>
    </row>
    <row r="220" spans="1:8" x14ac:dyDescent="0.2">
      <c r="A220" s="339"/>
      <c r="B220" s="3"/>
      <c r="C220" s="340"/>
      <c r="D220" s="43"/>
      <c r="G220" s="339"/>
      <c r="H220" s="340"/>
    </row>
    <row r="221" spans="1:8" x14ac:dyDescent="0.2">
      <c r="A221" s="339"/>
      <c r="B221" s="3"/>
      <c r="C221" s="340"/>
      <c r="D221" s="43"/>
      <c r="G221" s="339"/>
      <c r="H221" s="340"/>
    </row>
    <row r="222" spans="1:8" x14ac:dyDescent="0.2">
      <c r="A222" s="339"/>
      <c r="B222" s="3"/>
      <c r="C222" s="340"/>
      <c r="D222" s="43"/>
      <c r="G222" s="339"/>
      <c r="H222" s="340"/>
    </row>
    <row r="223" spans="1:8" x14ac:dyDescent="0.2">
      <c r="A223" s="339"/>
      <c r="B223" s="3"/>
      <c r="C223" s="340"/>
      <c r="D223" s="43"/>
      <c r="G223" s="339"/>
      <c r="H223" s="340"/>
    </row>
    <row r="224" spans="1:8" x14ac:dyDescent="0.2">
      <c r="A224" s="339"/>
      <c r="B224" s="3"/>
      <c r="C224" s="340"/>
      <c r="D224" s="43"/>
      <c r="G224" s="339"/>
      <c r="H224" s="340"/>
    </row>
    <row r="225" spans="1:8" x14ac:dyDescent="0.2">
      <c r="A225" s="339"/>
      <c r="B225" s="3"/>
      <c r="C225" s="340"/>
      <c r="D225" s="43"/>
      <c r="G225" s="339"/>
      <c r="H225" s="340"/>
    </row>
    <row r="226" spans="1:8" x14ac:dyDescent="0.2">
      <c r="A226" s="339"/>
      <c r="B226" s="3"/>
      <c r="C226" s="340"/>
      <c r="D226" s="43"/>
      <c r="G226" s="339"/>
      <c r="H226" s="340"/>
    </row>
    <row r="227" spans="1:8" x14ac:dyDescent="0.2">
      <c r="B227" s="3"/>
      <c r="C227" s="340"/>
      <c r="D227" s="43"/>
      <c r="G227" s="339"/>
      <c r="H227" s="340"/>
    </row>
    <row r="228" spans="1:8" x14ac:dyDescent="0.2">
      <c r="B228" s="3"/>
      <c r="C228" s="340"/>
      <c r="D228" s="43"/>
      <c r="G228" s="339"/>
      <c r="H228" s="340"/>
    </row>
    <row r="229" spans="1:8" x14ac:dyDescent="0.2">
      <c r="B229" s="3"/>
      <c r="C229" s="340"/>
      <c r="D229" s="43"/>
      <c r="G229" s="339"/>
      <c r="H229" s="340"/>
    </row>
    <row r="230" spans="1:8" x14ac:dyDescent="0.2">
      <c r="B230" s="3"/>
      <c r="C230" s="340"/>
      <c r="D230" s="43"/>
      <c r="G230" s="339"/>
      <c r="H230" s="340"/>
    </row>
    <row r="231" spans="1:8" x14ac:dyDescent="0.2">
      <c r="B231" s="3"/>
      <c r="C231" s="340"/>
      <c r="D231" s="43"/>
      <c r="G231" s="339"/>
      <c r="H231" s="340"/>
    </row>
    <row r="232" spans="1:8" x14ac:dyDescent="0.2">
      <c r="B232" s="3"/>
      <c r="C232" s="340"/>
      <c r="D232" s="43"/>
      <c r="G232" s="339"/>
      <c r="H232" s="340"/>
    </row>
    <row r="233" spans="1:8" x14ac:dyDescent="0.2">
      <c r="B233" s="3"/>
      <c r="C233" s="340"/>
      <c r="D233" s="43"/>
      <c r="G233" s="339"/>
      <c r="H233" s="340"/>
    </row>
    <row r="234" spans="1:8" x14ac:dyDescent="0.2">
      <c r="B234" s="3"/>
      <c r="C234" s="340"/>
      <c r="D234" s="43"/>
      <c r="G234" s="339"/>
      <c r="H234" s="340"/>
    </row>
    <row r="235" spans="1:8" x14ac:dyDescent="0.2">
      <c r="B235" s="3"/>
      <c r="C235" s="340"/>
      <c r="D235" s="43"/>
      <c r="G235" s="339"/>
      <c r="H235" s="340"/>
    </row>
    <row r="236" spans="1:8" x14ac:dyDescent="0.2">
      <c r="B236" s="3"/>
      <c r="C236" s="340"/>
      <c r="D236" s="43"/>
      <c r="G236" s="339"/>
      <c r="H236" s="340"/>
    </row>
    <row r="237" spans="1:8" x14ac:dyDescent="0.2">
      <c r="B237" s="3"/>
      <c r="C237" s="340"/>
      <c r="D237" s="43"/>
      <c r="G237" s="339"/>
      <c r="H237" s="340"/>
    </row>
    <row r="238" spans="1:8" x14ac:dyDescent="0.2">
      <c r="B238" s="3"/>
      <c r="C238" s="340"/>
      <c r="D238" s="43"/>
      <c r="G238" s="339"/>
      <c r="H238" s="340"/>
    </row>
    <row r="239" spans="1:8" x14ac:dyDescent="0.2">
      <c r="B239" s="3"/>
      <c r="C239" s="340"/>
      <c r="D239" s="43"/>
      <c r="G239" s="339"/>
      <c r="H239" s="340"/>
    </row>
    <row r="240" spans="1:8" x14ac:dyDescent="0.2">
      <c r="B240" s="3"/>
      <c r="C240" s="340"/>
      <c r="D240" s="43"/>
      <c r="G240" s="339"/>
      <c r="H240" s="340"/>
    </row>
    <row r="241" spans="2:8" x14ac:dyDescent="0.2">
      <c r="B241" s="3"/>
      <c r="C241" s="340"/>
      <c r="D241" s="43"/>
      <c r="G241" s="339"/>
      <c r="H241" s="340"/>
    </row>
    <row r="242" spans="2:8" x14ac:dyDescent="0.2">
      <c r="B242" s="3"/>
      <c r="C242" s="340"/>
      <c r="D242" s="43"/>
      <c r="G242" s="339"/>
      <c r="H242" s="340"/>
    </row>
    <row r="243" spans="2:8" x14ac:dyDescent="0.2">
      <c r="B243" s="3"/>
      <c r="C243" s="340"/>
      <c r="D243" s="43"/>
      <c r="G243" s="339"/>
      <c r="H243" s="340"/>
    </row>
    <row r="244" spans="2:8" x14ac:dyDescent="0.2">
      <c r="B244" s="3"/>
      <c r="C244" s="340"/>
      <c r="D244" s="43"/>
      <c r="G244" s="339"/>
      <c r="H244" s="340"/>
    </row>
    <row r="245" spans="2:8" x14ac:dyDescent="0.2">
      <c r="B245" s="3"/>
      <c r="C245" s="340"/>
      <c r="D245" s="43"/>
      <c r="G245" s="339"/>
      <c r="H245" s="340"/>
    </row>
    <row r="246" spans="2:8" x14ac:dyDescent="0.2">
      <c r="B246" s="3"/>
      <c r="C246" s="340"/>
      <c r="D246" s="43"/>
      <c r="G246" s="339"/>
      <c r="H246" s="340"/>
    </row>
    <row r="247" spans="2:8" x14ac:dyDescent="0.2">
      <c r="B247" s="3"/>
      <c r="C247" s="340"/>
      <c r="D247" s="43"/>
      <c r="G247" s="339"/>
      <c r="H247" s="340"/>
    </row>
    <row r="248" spans="2:8" x14ac:dyDescent="0.2">
      <c r="B248" s="3"/>
      <c r="C248" s="340"/>
      <c r="D248" s="43"/>
      <c r="G248" s="339"/>
      <c r="H248" s="340"/>
    </row>
    <row r="249" spans="2:8" x14ac:dyDescent="0.2">
      <c r="B249" s="3"/>
      <c r="C249" s="340"/>
      <c r="D249" s="43"/>
      <c r="G249" s="339"/>
      <c r="H249" s="340"/>
    </row>
    <row r="250" spans="2:8" x14ac:dyDescent="0.2">
      <c r="B250" s="3"/>
      <c r="C250" s="340"/>
      <c r="D250" s="43"/>
      <c r="G250" s="339"/>
      <c r="H250" s="340"/>
    </row>
    <row r="251" spans="2:8" x14ac:dyDescent="0.2">
      <c r="B251" s="3"/>
      <c r="D251" s="43"/>
      <c r="G251" s="339"/>
      <c r="H251" s="340"/>
    </row>
    <row r="252" spans="2:8" x14ac:dyDescent="0.2">
      <c r="B252" s="3"/>
      <c r="D252" s="43"/>
      <c r="G252" s="339"/>
      <c r="H252" s="340"/>
    </row>
    <row r="253" spans="2:8" x14ac:dyDescent="0.2">
      <c r="B253" s="3"/>
      <c r="D253" s="43"/>
      <c r="G253" s="339"/>
      <c r="H253" s="340"/>
    </row>
    <row r="254" spans="2:8" x14ac:dyDescent="0.2">
      <c r="B254" s="3"/>
      <c r="D254" s="43"/>
      <c r="G254" s="339"/>
      <c r="H254" s="340"/>
    </row>
    <row r="255" spans="2:8" x14ac:dyDescent="0.2">
      <c r="B255" s="3"/>
      <c r="D255" s="43"/>
      <c r="G255" s="339"/>
      <c r="H255" s="340"/>
    </row>
    <row r="256" spans="2:8" x14ac:dyDescent="0.2">
      <c r="B256" s="3"/>
      <c r="D256" s="43"/>
      <c r="G256" s="339"/>
      <c r="H256" s="340"/>
    </row>
    <row r="257" spans="2:8" x14ac:dyDescent="0.2">
      <c r="B257" s="3"/>
      <c r="D257" s="43"/>
      <c r="G257" s="339"/>
      <c r="H257" s="340"/>
    </row>
    <row r="258" spans="2:8" x14ac:dyDescent="0.2">
      <c r="B258" s="3"/>
      <c r="D258" s="43"/>
      <c r="G258" s="339"/>
      <c r="H258" s="340"/>
    </row>
    <row r="259" spans="2:8" x14ac:dyDescent="0.2">
      <c r="B259" s="3"/>
      <c r="D259" s="43"/>
      <c r="G259" s="339"/>
      <c r="H259" s="340"/>
    </row>
    <row r="260" spans="2:8" x14ac:dyDescent="0.2">
      <c r="B260" s="3"/>
      <c r="D260" s="43"/>
      <c r="G260" s="339"/>
      <c r="H260" s="340"/>
    </row>
    <row r="261" spans="2:8" x14ac:dyDescent="0.2">
      <c r="B261" s="3"/>
      <c r="D261" s="43"/>
      <c r="G261" s="339"/>
      <c r="H261" s="340"/>
    </row>
    <row r="262" spans="2:8" x14ac:dyDescent="0.2">
      <c r="B262" s="3"/>
      <c r="D262" s="43"/>
      <c r="G262" s="339"/>
      <c r="H262" s="340"/>
    </row>
    <row r="263" spans="2:8" x14ac:dyDescent="0.2">
      <c r="B263" s="3"/>
      <c r="D263" s="43"/>
      <c r="G263" s="339"/>
      <c r="H263" s="340"/>
    </row>
    <row r="264" spans="2:8" x14ac:dyDescent="0.2">
      <c r="B264" s="3"/>
      <c r="D264" s="43"/>
      <c r="G264" s="339"/>
      <c r="H264" s="340"/>
    </row>
    <row r="265" spans="2:8" x14ac:dyDescent="0.2">
      <c r="B265" s="3"/>
      <c r="D265" s="43"/>
      <c r="G265" s="339"/>
      <c r="H265" s="340"/>
    </row>
    <row r="266" spans="2:8" x14ac:dyDescent="0.2">
      <c r="B266" s="3"/>
      <c r="D266" s="43"/>
      <c r="G266" s="339"/>
      <c r="H266" s="340"/>
    </row>
    <row r="267" spans="2:8" x14ac:dyDescent="0.2">
      <c r="B267" s="3"/>
      <c r="D267" s="43"/>
      <c r="G267" s="339"/>
      <c r="H267" s="340"/>
    </row>
    <row r="268" spans="2:8" x14ac:dyDescent="0.2">
      <c r="B268" s="3"/>
      <c r="D268" s="43"/>
      <c r="G268" s="339"/>
      <c r="H268" s="340"/>
    </row>
    <row r="269" spans="2:8" x14ac:dyDescent="0.2">
      <c r="B269" s="3"/>
      <c r="D269" s="43"/>
      <c r="G269" s="339"/>
      <c r="H269" s="340"/>
    </row>
    <row r="270" spans="2:8" x14ac:dyDescent="0.2">
      <c r="B270" s="3"/>
      <c r="D270" s="43"/>
      <c r="G270" s="339"/>
      <c r="H270" s="340"/>
    </row>
    <row r="271" spans="2:8" x14ac:dyDescent="0.2">
      <c r="B271" s="3"/>
      <c r="D271" s="43"/>
      <c r="G271" s="339"/>
      <c r="H271" s="340"/>
    </row>
    <row r="272" spans="2:8" x14ac:dyDescent="0.2">
      <c r="B272" s="3"/>
      <c r="D272" s="43"/>
      <c r="G272" s="339"/>
      <c r="H272" s="340"/>
    </row>
    <row r="273" spans="2:8" x14ac:dyDescent="0.2">
      <c r="B273" s="3"/>
      <c r="D273" s="43"/>
      <c r="G273" s="339"/>
      <c r="H273" s="340"/>
    </row>
    <row r="274" spans="2:8" x14ac:dyDescent="0.2">
      <c r="B274" s="3"/>
      <c r="D274" s="43"/>
      <c r="G274" s="339"/>
      <c r="H274" s="340"/>
    </row>
    <row r="275" spans="2:8" x14ac:dyDescent="0.2">
      <c r="B275" s="3"/>
      <c r="D275" s="43"/>
      <c r="G275" s="339"/>
      <c r="H275" s="340"/>
    </row>
    <row r="276" spans="2:8" x14ac:dyDescent="0.2">
      <c r="B276" s="3"/>
      <c r="D276" s="43"/>
      <c r="G276" s="339"/>
      <c r="H276" s="340"/>
    </row>
    <row r="277" spans="2:8" x14ac:dyDescent="0.2">
      <c r="B277" s="3"/>
      <c r="D277" s="43"/>
      <c r="G277" s="339"/>
      <c r="H277" s="340"/>
    </row>
    <row r="278" spans="2:8" x14ac:dyDescent="0.2">
      <c r="B278" s="3"/>
      <c r="D278" s="43"/>
      <c r="G278" s="339"/>
      <c r="H278" s="340"/>
    </row>
    <row r="279" spans="2:8" x14ac:dyDescent="0.2">
      <c r="B279" s="3"/>
      <c r="D279" s="43"/>
      <c r="G279" s="339"/>
      <c r="H279" s="340"/>
    </row>
    <row r="280" spans="2:8" x14ac:dyDescent="0.2">
      <c r="B280" s="3"/>
      <c r="D280" s="43"/>
      <c r="G280" s="339"/>
      <c r="H280" s="340"/>
    </row>
    <row r="281" spans="2:8" x14ac:dyDescent="0.2">
      <c r="B281" s="3"/>
      <c r="D281" s="43"/>
      <c r="G281" s="339"/>
      <c r="H281" s="340"/>
    </row>
    <row r="282" spans="2:8" x14ac:dyDescent="0.2">
      <c r="B282" s="3"/>
      <c r="D282" s="43"/>
      <c r="G282" s="339"/>
      <c r="H282" s="340"/>
    </row>
    <row r="283" spans="2:8" x14ac:dyDescent="0.2">
      <c r="B283" s="3"/>
      <c r="D283" s="43"/>
      <c r="G283" s="339"/>
      <c r="H283" s="340"/>
    </row>
    <row r="284" spans="2:8" x14ac:dyDescent="0.2">
      <c r="B284" s="3"/>
      <c r="D284" s="43"/>
      <c r="G284" s="339"/>
      <c r="H284" s="340"/>
    </row>
    <row r="285" spans="2:8" x14ac:dyDescent="0.2">
      <c r="B285" s="3"/>
      <c r="D285" s="43"/>
      <c r="G285" s="339"/>
      <c r="H285" s="340"/>
    </row>
    <row r="286" spans="2:8" x14ac:dyDescent="0.2">
      <c r="B286" s="3"/>
      <c r="D286" s="43"/>
      <c r="G286" s="339"/>
      <c r="H286" s="340"/>
    </row>
    <row r="287" spans="2:8" x14ac:dyDescent="0.2">
      <c r="B287" s="3"/>
      <c r="D287" s="43"/>
      <c r="G287" s="339"/>
      <c r="H287" s="340"/>
    </row>
    <row r="288" spans="2:8" x14ac:dyDescent="0.2">
      <c r="B288" s="3"/>
      <c r="D288" s="43"/>
      <c r="G288" s="339"/>
      <c r="H288" s="340"/>
    </row>
    <row r="289" spans="2:8" x14ac:dyDescent="0.2">
      <c r="B289" s="3"/>
      <c r="D289" s="43"/>
      <c r="G289" s="339"/>
      <c r="H289" s="340"/>
    </row>
    <row r="290" spans="2:8" x14ac:dyDescent="0.2">
      <c r="B290" s="3"/>
      <c r="D290" s="43"/>
      <c r="G290" s="339"/>
      <c r="H290" s="340"/>
    </row>
    <row r="291" spans="2:8" x14ac:dyDescent="0.2">
      <c r="B291" s="3"/>
      <c r="D291" s="43"/>
      <c r="G291" s="339"/>
      <c r="H291" s="340"/>
    </row>
    <row r="292" spans="2:8" x14ac:dyDescent="0.2">
      <c r="B292" s="3"/>
      <c r="D292" s="43"/>
      <c r="G292" s="339"/>
      <c r="H292" s="340"/>
    </row>
    <row r="293" spans="2:8" x14ac:dyDescent="0.2">
      <c r="B293" s="3"/>
      <c r="D293" s="43"/>
      <c r="G293" s="339"/>
      <c r="H293" s="340"/>
    </row>
    <row r="294" spans="2:8" x14ac:dyDescent="0.2">
      <c r="B294" s="3"/>
      <c r="D294" s="43"/>
      <c r="G294" s="339"/>
      <c r="H294" s="340"/>
    </row>
    <row r="295" spans="2:8" x14ac:dyDescent="0.2">
      <c r="B295" s="3"/>
      <c r="D295" s="43"/>
      <c r="G295" s="339"/>
      <c r="H295" s="340"/>
    </row>
    <row r="296" spans="2:8" x14ac:dyDescent="0.2">
      <c r="B296" s="3"/>
      <c r="D296" s="43"/>
      <c r="G296" s="339"/>
      <c r="H296" s="340"/>
    </row>
    <row r="297" spans="2:8" x14ac:dyDescent="0.2">
      <c r="B297" s="3"/>
      <c r="D297" s="43"/>
      <c r="G297" s="339"/>
      <c r="H297" s="340"/>
    </row>
    <row r="298" spans="2:8" x14ac:dyDescent="0.2">
      <c r="B298" s="3"/>
      <c r="D298" s="43"/>
      <c r="G298" s="339"/>
      <c r="H298" s="340"/>
    </row>
    <row r="299" spans="2:8" x14ac:dyDescent="0.2">
      <c r="B299" s="3"/>
      <c r="D299" s="43"/>
      <c r="G299" s="339"/>
      <c r="H299" s="340"/>
    </row>
    <row r="300" spans="2:8" x14ac:dyDescent="0.2">
      <c r="B300" s="3"/>
      <c r="D300" s="43"/>
      <c r="G300" s="339"/>
      <c r="H300" s="340"/>
    </row>
    <row r="301" spans="2:8" x14ac:dyDescent="0.2">
      <c r="B301" s="3"/>
      <c r="D301" s="43"/>
      <c r="G301" s="339"/>
      <c r="H301" s="340"/>
    </row>
    <row r="302" spans="2:8" x14ac:dyDescent="0.2">
      <c r="B302" s="3"/>
      <c r="D302" s="43"/>
      <c r="G302" s="339"/>
      <c r="H302" s="340"/>
    </row>
    <row r="303" spans="2:8" x14ac:dyDescent="0.2">
      <c r="B303" s="3"/>
      <c r="D303" s="43"/>
      <c r="G303" s="339"/>
      <c r="H303" s="340"/>
    </row>
    <row r="304" spans="2:8" x14ac:dyDescent="0.2">
      <c r="B304" s="3"/>
      <c r="D304" s="43"/>
      <c r="G304" s="339"/>
      <c r="H304" s="340"/>
    </row>
    <row r="305" spans="2:8" x14ac:dyDescent="0.2">
      <c r="B305" s="3"/>
      <c r="D305" s="43"/>
      <c r="G305" s="339"/>
      <c r="H305" s="340"/>
    </row>
    <row r="306" spans="2:8" x14ac:dyDescent="0.2">
      <c r="B306" s="3"/>
      <c r="D306" s="43"/>
      <c r="G306" s="339"/>
      <c r="H306" s="340"/>
    </row>
    <row r="307" spans="2:8" x14ac:dyDescent="0.2">
      <c r="B307" s="3"/>
      <c r="D307" s="43"/>
      <c r="G307" s="339"/>
      <c r="H307" s="340"/>
    </row>
    <row r="308" spans="2:8" x14ac:dyDescent="0.2">
      <c r="B308" s="3"/>
      <c r="D308" s="43"/>
      <c r="G308" s="339"/>
      <c r="H308" s="340"/>
    </row>
    <row r="309" spans="2:8" x14ac:dyDescent="0.2">
      <c r="B309" s="3"/>
      <c r="D309" s="43"/>
      <c r="G309" s="339"/>
      <c r="H309" s="340"/>
    </row>
    <row r="310" spans="2:8" x14ac:dyDescent="0.2">
      <c r="B310" s="3"/>
      <c r="H310" s="340"/>
    </row>
    <row r="311" spans="2:8" x14ac:dyDescent="0.2">
      <c r="B311" s="3"/>
      <c r="H311" s="340"/>
    </row>
    <row r="312" spans="2:8" x14ac:dyDescent="0.2">
      <c r="B312" s="3"/>
      <c r="H312" s="340"/>
    </row>
    <row r="313" spans="2:8" x14ac:dyDescent="0.2">
      <c r="B313" s="3"/>
      <c r="H313" s="340"/>
    </row>
    <row r="314" spans="2:8" x14ac:dyDescent="0.2">
      <c r="B314" s="3"/>
      <c r="H314" s="340"/>
    </row>
    <row r="315" spans="2:8" x14ac:dyDescent="0.2">
      <c r="B315" s="3"/>
      <c r="H315" s="340"/>
    </row>
    <row r="316" spans="2:8" x14ac:dyDescent="0.2">
      <c r="B316" s="3"/>
      <c r="H316" s="340"/>
    </row>
    <row r="317" spans="2:8" x14ac:dyDescent="0.2">
      <c r="B317" s="3"/>
      <c r="H317" s="340"/>
    </row>
    <row r="318" spans="2:8" x14ac:dyDescent="0.2">
      <c r="B318" s="3"/>
      <c r="H318" s="340"/>
    </row>
    <row r="319" spans="2:8" x14ac:dyDescent="0.2">
      <c r="B319" s="3"/>
      <c r="H319" s="340"/>
    </row>
    <row r="320" spans="2:8" x14ac:dyDescent="0.2">
      <c r="B320" s="3"/>
      <c r="H320" s="340"/>
    </row>
    <row r="321" spans="2:8" x14ac:dyDescent="0.2">
      <c r="B321" s="3"/>
      <c r="H321" s="340"/>
    </row>
    <row r="322" spans="2:8" x14ac:dyDescent="0.2">
      <c r="B322" s="3"/>
      <c r="H322" s="340"/>
    </row>
    <row r="323" spans="2:8" x14ac:dyDescent="0.2">
      <c r="B323" s="3"/>
      <c r="H323" s="340"/>
    </row>
    <row r="324" spans="2:8" x14ac:dyDescent="0.2">
      <c r="B324" s="3"/>
      <c r="H324" s="340"/>
    </row>
    <row r="325" spans="2:8" x14ac:dyDescent="0.2">
      <c r="B325" s="3"/>
      <c r="H325" s="340"/>
    </row>
    <row r="326" spans="2:8" x14ac:dyDescent="0.2">
      <c r="B326" s="3"/>
      <c r="H326" s="340"/>
    </row>
    <row r="327" spans="2:8" x14ac:dyDescent="0.2">
      <c r="B327" s="3"/>
      <c r="H327" s="340"/>
    </row>
    <row r="328" spans="2:8" x14ac:dyDescent="0.2">
      <c r="B328" s="3"/>
      <c r="H328" s="340"/>
    </row>
    <row r="329" spans="2:8" x14ac:dyDescent="0.2">
      <c r="B329" s="3"/>
      <c r="H329" s="340"/>
    </row>
    <row r="330" spans="2:8" x14ac:dyDescent="0.2">
      <c r="B330" s="3"/>
      <c r="H330" s="340"/>
    </row>
    <row r="331" spans="2:8" x14ac:dyDescent="0.2">
      <c r="B331" s="3"/>
      <c r="H331" s="340"/>
    </row>
    <row r="332" spans="2:8" x14ac:dyDescent="0.2">
      <c r="B332" s="3"/>
      <c r="H332" s="340"/>
    </row>
    <row r="333" spans="2:8" x14ac:dyDescent="0.2">
      <c r="B333" s="3"/>
      <c r="H333" s="340"/>
    </row>
    <row r="334" spans="2:8" x14ac:dyDescent="0.2">
      <c r="B334" s="3"/>
      <c r="H334" s="340"/>
    </row>
    <row r="335" spans="2:8" x14ac:dyDescent="0.2">
      <c r="B335" s="3"/>
      <c r="H335" s="340"/>
    </row>
    <row r="336" spans="2:8" x14ac:dyDescent="0.2">
      <c r="B336" s="3"/>
      <c r="H336" s="340"/>
    </row>
    <row r="337" spans="2:8" x14ac:dyDescent="0.2">
      <c r="B337" s="3"/>
      <c r="H337" s="340"/>
    </row>
    <row r="338" spans="2:8" x14ac:dyDescent="0.2">
      <c r="B338" s="3"/>
      <c r="H338" s="340"/>
    </row>
    <row r="339" spans="2:8" x14ac:dyDescent="0.2">
      <c r="B339" s="3"/>
      <c r="H339" s="340"/>
    </row>
    <row r="340" spans="2:8" x14ac:dyDescent="0.2">
      <c r="B340" s="3"/>
      <c r="H340" s="340"/>
    </row>
    <row r="341" spans="2:8" x14ac:dyDescent="0.2">
      <c r="B341" s="3"/>
      <c r="H341" s="340"/>
    </row>
    <row r="342" spans="2:8" x14ac:dyDescent="0.2">
      <c r="B342" s="3"/>
      <c r="H342" s="340"/>
    </row>
    <row r="343" spans="2:8" x14ac:dyDescent="0.2">
      <c r="B343" s="3"/>
    </row>
    <row r="344" spans="2:8" x14ac:dyDescent="0.2">
      <c r="B344" s="3"/>
    </row>
    <row r="345" spans="2:8" x14ac:dyDescent="0.2">
      <c r="B345" s="3"/>
    </row>
    <row r="346" spans="2:8" x14ac:dyDescent="0.2">
      <c r="B346" s="3"/>
    </row>
    <row r="347" spans="2:8" x14ac:dyDescent="0.2">
      <c r="B347" s="3"/>
    </row>
    <row r="348" spans="2:8" x14ac:dyDescent="0.2">
      <c r="B348" s="3"/>
    </row>
    <row r="349" spans="2:8" x14ac:dyDescent="0.2">
      <c r="B349" s="3"/>
    </row>
    <row r="350" spans="2:8" x14ac:dyDescent="0.2">
      <c r="B350" s="3"/>
    </row>
    <row r="351" spans="2:8" x14ac:dyDescent="0.2">
      <c r="B351" s="3"/>
    </row>
    <row r="352" spans="2:8" x14ac:dyDescent="0.2">
      <c r="B352" s="3"/>
    </row>
  </sheetData>
  <customSheetViews>
    <customSheetView guid="{4DAAABAD-BC5F-44AC-9B3F-907B044CCA5F}" topLeftCell="A71">
      <selection activeCell="A74" sqref="A74"/>
      <pageMargins left="0.7" right="0.7" top="0.75" bottom="0.75" header="0.3" footer="0.3"/>
      <pageSetup paperSize="9" orientation="portrait" horizontalDpi="300" verticalDpi="300" r:id="rId1"/>
    </customSheetView>
    <customSheetView guid="{DEC257E9-9CD6-424D-88A2-5445FE9CFAAD}">
      <selection activeCell="F56" sqref="F56"/>
      <pageMargins left="0.7" right="0.7" top="0.75" bottom="0.75" header="0.3" footer="0.3"/>
      <pageSetup paperSize="9" orientation="portrait" horizontalDpi="300" verticalDpi="300" r:id="rId2"/>
    </customSheetView>
    <customSheetView guid="{BF17821F-9570-4DD7-9AE6-83D9C9F4754D}" topLeftCell="A71">
      <selection activeCell="A74" sqref="A74"/>
      <pageMargins left="0.7" right="0.7" top="0.75" bottom="0.75" header="0.3" footer="0.3"/>
      <pageSetup paperSize="9" orientation="portrait" horizontalDpi="300" verticalDpi="300" r:id="rId3"/>
    </customSheetView>
    <customSheetView guid="{79F0E626-27F7-4612-9CC9-F0A974973A7D}" state="hidden" topLeftCell="A79">
      <selection activeCell="F56" sqref="F56"/>
      <pageMargins left="0.7" right="0.7" top="0.75" bottom="0.75" header="0.3" footer="0.3"/>
      <pageSetup paperSize="9" orientation="portrait" horizontalDpi="300" verticalDpi="300" r:id="rId4"/>
    </customSheetView>
  </customSheetViews>
  <conditionalFormatting sqref="D6:D41 D62:D309 D47:D53">
    <cfRule type="duplicateValues" dxfId="6" priority="7"/>
  </conditionalFormatting>
  <conditionalFormatting sqref="I6:J51 I66:J175">
    <cfRule type="duplicateValues" dxfId="5" priority="6"/>
  </conditionalFormatting>
  <conditionalFormatting sqref="D54:D61">
    <cfRule type="duplicateValues" dxfId="4" priority="5"/>
  </conditionalFormatting>
  <conditionalFormatting sqref="I52:J65">
    <cfRule type="duplicateValues" dxfId="3" priority="4"/>
  </conditionalFormatting>
  <conditionalFormatting sqref="D45:D46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A19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opLeftCell="A11" zoomScale="80" zoomScaleNormal="80" workbookViewId="0">
      <selection activeCell="E33" sqref="E33"/>
    </sheetView>
  </sheetViews>
  <sheetFormatPr baseColWidth="10" defaultColWidth="11.42578125" defaultRowHeight="12.75" x14ac:dyDescent="0.2"/>
  <cols>
    <col min="1" max="1" width="3" customWidth="1"/>
    <col min="2" max="2" width="4.140625" customWidth="1"/>
    <col min="3" max="3" width="21.28515625" customWidth="1"/>
    <col min="4" max="4" width="4.85546875" customWidth="1"/>
    <col min="5" max="5" width="25.5703125" customWidth="1"/>
    <col min="6" max="6" width="11" customWidth="1"/>
    <col min="7" max="7" width="11.42578125" customWidth="1"/>
    <col min="8" max="8" width="15.7109375" customWidth="1"/>
    <col min="9" max="9" width="14" customWidth="1"/>
    <col min="10" max="11" width="11.42578125" customWidth="1"/>
    <col min="12" max="12" width="33" customWidth="1"/>
    <col min="13" max="256" width="11.42578125" customWidth="1"/>
  </cols>
  <sheetData>
    <row r="1" spans="1:17" x14ac:dyDescent="0.2">
      <c r="A1" t="s">
        <v>157</v>
      </c>
      <c r="B1" s="31" t="str">
        <f>DIESEL!B1</f>
        <v>TEOTITLAN (5787) MIERCOLES 18  DE AGOSTO  DEL   2021</v>
      </c>
      <c r="C1" s="52"/>
      <c r="D1" s="52"/>
    </row>
    <row r="2" spans="1:17" x14ac:dyDescent="0.2">
      <c r="B2" s="14" t="str">
        <f>DIESEL!B2</f>
        <v>TRABAJARON : ESTEBAN,ANTONIO,FELIPE,JOSE,NABOR,EMANUEL.</v>
      </c>
    </row>
    <row r="3" spans="1:17" x14ac:dyDescent="0.2">
      <c r="B3" s="14" t="str">
        <f>DIESEL!B3</f>
        <v>HUGO,GUADALUPE,MANUEL,GEREMIAS,PEDRO,AIDA .</v>
      </c>
    </row>
    <row r="4" spans="1:17" hidden="1" x14ac:dyDescent="0.2">
      <c r="C4" s="9"/>
    </row>
    <row r="5" spans="1:17" x14ac:dyDescent="0.2">
      <c r="C5" s="9"/>
    </row>
    <row r="6" spans="1:17" ht="15.75" x14ac:dyDescent="0.25">
      <c r="C6" s="168" t="s">
        <v>378</v>
      </c>
      <c r="D6" s="148"/>
      <c r="E6" s="148"/>
    </row>
    <row r="7" spans="1:17" x14ac:dyDescent="0.2">
      <c r="B7" s="55"/>
      <c r="C7" s="3"/>
      <c r="D7" s="28"/>
      <c r="E7" s="55"/>
      <c r="F7" s="3"/>
    </row>
    <row r="8" spans="1:17" ht="15.75" x14ac:dyDescent="0.25">
      <c r="A8" s="148"/>
      <c r="B8" s="188" t="s">
        <v>23</v>
      </c>
      <c r="C8" s="172">
        <v>55359</v>
      </c>
      <c r="D8" s="189" t="s">
        <v>24</v>
      </c>
      <c r="E8" s="172">
        <v>51907</v>
      </c>
      <c r="F8" s="3"/>
    </row>
    <row r="9" spans="1:17" ht="15.75" x14ac:dyDescent="0.25">
      <c r="A9" s="148"/>
      <c r="B9" s="168"/>
      <c r="C9" s="172">
        <v>54975</v>
      </c>
      <c r="D9" s="189"/>
      <c r="E9" s="172">
        <v>51426</v>
      </c>
      <c r="F9" s="3"/>
      <c r="I9" s="7"/>
    </row>
    <row r="10" spans="1:17" ht="15.75" x14ac:dyDescent="0.25">
      <c r="A10" s="148"/>
      <c r="B10" s="168"/>
      <c r="C10" s="148">
        <f>C8-C9</f>
        <v>384</v>
      </c>
      <c r="D10" s="192"/>
      <c r="E10" s="148">
        <f>E8-E9</f>
        <v>481</v>
      </c>
      <c r="F10" s="3"/>
      <c r="H10" s="7"/>
      <c r="I10" s="7"/>
    </row>
    <row r="11" spans="1:17" ht="15.75" x14ac:dyDescent="0.25">
      <c r="A11" s="148"/>
      <c r="B11" s="168"/>
      <c r="C11" s="190">
        <v>22.83</v>
      </c>
      <c r="D11" s="168"/>
      <c r="E11" s="190">
        <f>C11</f>
        <v>22.83</v>
      </c>
      <c r="F11" s="3"/>
    </row>
    <row r="12" spans="1:17" ht="15.75" x14ac:dyDescent="0.25">
      <c r="A12" s="148"/>
      <c r="B12" s="168"/>
      <c r="C12" s="191">
        <f>C10*C11</f>
        <v>8766.7199999999993</v>
      </c>
      <c r="D12" s="168"/>
      <c r="E12" s="171">
        <f>E10*E11</f>
        <v>10981.23</v>
      </c>
      <c r="F12" s="3"/>
    </row>
    <row r="13" spans="1:17" ht="15.75" x14ac:dyDescent="0.25">
      <c r="A13" s="148"/>
      <c r="B13" s="168"/>
      <c r="C13" s="148" t="s">
        <v>0</v>
      </c>
      <c r="D13" s="168"/>
      <c r="E13" s="148"/>
      <c r="F13" s="3"/>
    </row>
    <row r="14" spans="1:17" ht="15.75" x14ac:dyDescent="0.25">
      <c r="A14" s="148"/>
      <c r="B14" s="192"/>
      <c r="C14" s="148"/>
      <c r="D14" s="192"/>
      <c r="E14" s="148"/>
      <c r="F14" s="3"/>
      <c r="H14" s="6"/>
      <c r="L14" s="326"/>
      <c r="M14" s="326"/>
      <c r="N14" s="326"/>
      <c r="O14" s="326"/>
      <c r="P14" s="327"/>
      <c r="Q14" s="327"/>
    </row>
    <row r="15" spans="1:17" ht="15.75" x14ac:dyDescent="0.25">
      <c r="A15" s="148"/>
      <c r="B15" s="192" t="s">
        <v>25</v>
      </c>
      <c r="C15" s="172">
        <v>63790</v>
      </c>
      <c r="D15" s="192" t="s">
        <v>26</v>
      </c>
      <c r="E15" s="172">
        <v>54043</v>
      </c>
      <c r="F15" s="3"/>
      <c r="L15" s="327"/>
      <c r="M15" s="327"/>
      <c r="N15" s="327"/>
      <c r="O15" s="327"/>
      <c r="P15" s="327"/>
      <c r="Q15" s="327"/>
    </row>
    <row r="16" spans="1:17" ht="15.75" x14ac:dyDescent="0.25">
      <c r="A16" s="148"/>
      <c r="B16" s="192"/>
      <c r="C16" s="172">
        <v>63415</v>
      </c>
      <c r="D16" s="168"/>
      <c r="E16" s="172">
        <v>53597</v>
      </c>
      <c r="F16" s="3"/>
    </row>
    <row r="17" spans="1:11" ht="15.75" x14ac:dyDescent="0.25">
      <c r="A17" s="148"/>
      <c r="B17" s="192"/>
      <c r="C17" s="148">
        <f>C15-C16</f>
        <v>375</v>
      </c>
      <c r="D17" s="168"/>
      <c r="E17" s="148">
        <f>E15-E16</f>
        <v>446</v>
      </c>
      <c r="F17" s="3"/>
    </row>
    <row r="18" spans="1:11" ht="15.75" x14ac:dyDescent="0.25">
      <c r="A18" s="148"/>
      <c r="B18" s="168"/>
      <c r="C18" s="193">
        <f>C11</f>
        <v>22.83</v>
      </c>
      <c r="D18" s="168"/>
      <c r="E18" s="193">
        <f>C11</f>
        <v>22.83</v>
      </c>
      <c r="F18" s="3"/>
      <c r="G18" s="6"/>
    </row>
    <row r="19" spans="1:11" ht="15.75" x14ac:dyDescent="0.25">
      <c r="A19" s="148"/>
      <c r="B19" s="168"/>
      <c r="C19" s="191">
        <f>C17*C18</f>
        <v>8561.25</v>
      </c>
      <c r="D19" s="168"/>
      <c r="E19" s="191">
        <f>E17*E18</f>
        <v>10182.179999999998</v>
      </c>
      <c r="F19" s="3"/>
      <c r="K19" s="6"/>
    </row>
    <row r="20" spans="1:11" ht="15.75" hidden="1" x14ac:dyDescent="0.25">
      <c r="A20" s="148"/>
      <c r="B20" s="168"/>
      <c r="C20" s="148"/>
      <c r="D20" s="168"/>
      <c r="E20" s="148"/>
      <c r="F20" s="3"/>
    </row>
    <row r="21" spans="1:11" ht="15.75" hidden="1" x14ac:dyDescent="0.25">
      <c r="A21" s="148"/>
      <c r="B21" s="168"/>
      <c r="C21" s="148"/>
      <c r="D21" s="168"/>
      <c r="E21" s="148"/>
      <c r="F21" s="3"/>
    </row>
    <row r="22" spans="1:11" ht="15.75" x14ac:dyDescent="0.25">
      <c r="A22" s="148"/>
      <c r="B22" s="168"/>
      <c r="C22" s="148"/>
      <c r="D22" s="168"/>
      <c r="E22" s="299"/>
      <c r="F22" s="3"/>
    </row>
    <row r="23" spans="1:11" ht="15.75" hidden="1" x14ac:dyDescent="0.25">
      <c r="A23" s="148"/>
      <c r="B23" s="168"/>
      <c r="C23" s="148"/>
      <c r="D23" s="168"/>
      <c r="E23" s="148"/>
      <c r="F23" s="3"/>
    </row>
    <row r="24" spans="1:11" ht="15.75" x14ac:dyDescent="0.25">
      <c r="A24" s="148"/>
      <c r="B24" s="168"/>
      <c r="C24" s="148"/>
      <c r="D24" s="168"/>
      <c r="E24" s="148"/>
      <c r="F24" s="3"/>
    </row>
    <row r="25" spans="1:11" ht="15.75" x14ac:dyDescent="0.25">
      <c r="A25" s="148"/>
      <c r="B25" s="192" t="s">
        <v>27</v>
      </c>
      <c r="C25" s="359">
        <v>1220565</v>
      </c>
      <c r="D25" s="192" t="s">
        <v>28</v>
      </c>
      <c r="E25" s="172">
        <v>1350615</v>
      </c>
      <c r="F25" s="3"/>
    </row>
    <row r="26" spans="1:11" ht="15.75" x14ac:dyDescent="0.25">
      <c r="A26" s="148"/>
      <c r="B26" s="168"/>
      <c r="C26" s="359">
        <v>1220168</v>
      </c>
      <c r="D26" s="192"/>
      <c r="E26" s="172">
        <v>1350253</v>
      </c>
      <c r="F26" s="3"/>
    </row>
    <row r="27" spans="1:11" ht="15.75" x14ac:dyDescent="0.25">
      <c r="A27" s="148"/>
      <c r="B27" s="168"/>
      <c r="C27" s="172">
        <f>C25-C26</f>
        <v>397</v>
      </c>
      <c r="D27" s="168"/>
      <c r="E27" s="148">
        <f>E25-E26</f>
        <v>362</v>
      </c>
      <c r="F27" s="3"/>
    </row>
    <row r="28" spans="1:11" ht="15.75" x14ac:dyDescent="0.25">
      <c r="A28" s="148"/>
      <c r="B28" s="168"/>
      <c r="C28" s="193">
        <f>C11</f>
        <v>22.83</v>
      </c>
      <c r="D28" s="168"/>
      <c r="E28" s="193">
        <f>C11</f>
        <v>22.83</v>
      </c>
      <c r="F28" s="3"/>
      <c r="I28" s="235">
        <f>C12+E12+C19+E19+C29+E29+C36+E36+C43+E43</f>
        <v>73398.45</v>
      </c>
    </row>
    <row r="29" spans="1:11" ht="15.75" x14ac:dyDescent="0.25">
      <c r="A29" s="148"/>
      <c r="B29" s="168"/>
      <c r="C29" s="191">
        <f>C27*C28</f>
        <v>9063.51</v>
      </c>
      <c r="D29" s="168"/>
      <c r="E29" s="191">
        <f>E27*E28</f>
        <v>8264.4599999999991</v>
      </c>
      <c r="F29" s="3"/>
    </row>
    <row r="30" spans="1:11" ht="15.75" x14ac:dyDescent="0.25">
      <c r="A30" s="148"/>
      <c r="B30" s="168"/>
      <c r="C30" s="148"/>
      <c r="D30" s="168"/>
      <c r="E30" s="148"/>
      <c r="F30" s="3"/>
    </row>
    <row r="31" spans="1:11" ht="15.75" x14ac:dyDescent="0.25">
      <c r="A31" s="148"/>
      <c r="B31" s="168"/>
      <c r="C31" s="148"/>
      <c r="D31" s="168"/>
      <c r="E31" s="148"/>
      <c r="F31" s="3"/>
      <c r="I31" s="276"/>
    </row>
    <row r="32" spans="1:11" ht="15.75" x14ac:dyDescent="0.25">
      <c r="A32" s="148"/>
      <c r="B32" s="192" t="s">
        <v>29</v>
      </c>
      <c r="C32" s="172">
        <v>1487730</v>
      </c>
      <c r="D32" s="192" t="s">
        <v>30</v>
      </c>
      <c r="E32" s="172">
        <v>1445810</v>
      </c>
      <c r="F32" s="3"/>
    </row>
    <row r="33" spans="1:14" ht="15.75" x14ac:dyDescent="0.25">
      <c r="A33" s="148"/>
      <c r="B33" s="168"/>
      <c r="C33" s="172">
        <v>1487553</v>
      </c>
      <c r="D33" s="168"/>
      <c r="E33" s="172">
        <v>1445641</v>
      </c>
      <c r="F33" s="3"/>
    </row>
    <row r="34" spans="1:14" ht="15.75" x14ac:dyDescent="0.25">
      <c r="A34" s="148"/>
      <c r="B34" s="168"/>
      <c r="C34" s="148">
        <f>C32-C33</f>
        <v>177</v>
      </c>
      <c r="D34" s="168"/>
      <c r="E34" s="148">
        <f>E32-E33</f>
        <v>169</v>
      </c>
      <c r="F34" s="3"/>
    </row>
    <row r="35" spans="1:14" ht="15.75" x14ac:dyDescent="0.25">
      <c r="A35" s="148"/>
      <c r="B35" s="168"/>
      <c r="C35" s="193">
        <f>C11</f>
        <v>22.83</v>
      </c>
      <c r="D35" s="168"/>
      <c r="E35" s="193">
        <f>C11</f>
        <v>22.83</v>
      </c>
      <c r="F35" s="3"/>
      <c r="G35" t="s">
        <v>152</v>
      </c>
    </row>
    <row r="36" spans="1:14" ht="15.75" x14ac:dyDescent="0.25">
      <c r="A36" s="148"/>
      <c r="B36" s="168"/>
      <c r="C36" s="191">
        <f>C34*C35</f>
        <v>4040.91</v>
      </c>
      <c r="D36" s="168"/>
      <c r="E36" s="172">
        <f>E34*E35</f>
        <v>3858.2699999999995</v>
      </c>
      <c r="F36" s="3"/>
      <c r="I36" s="276"/>
    </row>
    <row r="37" spans="1:14" ht="15.75" x14ac:dyDescent="0.25">
      <c r="A37" s="148"/>
      <c r="B37" s="168"/>
      <c r="C37" s="148"/>
      <c r="D37" s="168"/>
      <c r="E37" s="148"/>
      <c r="F37" s="3"/>
    </row>
    <row r="38" spans="1:14" ht="15.75" x14ac:dyDescent="0.25">
      <c r="A38" s="148"/>
      <c r="B38" s="168"/>
      <c r="C38" s="148"/>
      <c r="D38" s="168"/>
      <c r="E38" s="148"/>
      <c r="F38" s="3"/>
      <c r="N38" t="s">
        <v>0</v>
      </c>
    </row>
    <row r="39" spans="1:14" ht="15.75" x14ac:dyDescent="0.25">
      <c r="A39" s="148"/>
      <c r="B39" s="192" t="s">
        <v>31</v>
      </c>
      <c r="C39" s="172">
        <v>759887</v>
      </c>
      <c r="D39" s="192" t="s">
        <v>32</v>
      </c>
      <c r="E39" s="172">
        <v>564620</v>
      </c>
      <c r="F39" s="3"/>
    </row>
    <row r="40" spans="1:14" ht="15.75" x14ac:dyDescent="0.25">
      <c r="A40" s="148"/>
      <c r="B40" s="168"/>
      <c r="C40" s="172">
        <v>759622</v>
      </c>
      <c r="D40" s="168"/>
      <c r="E40" s="172">
        <v>564461</v>
      </c>
      <c r="F40" s="3"/>
      <c r="H40" s="193"/>
    </row>
    <row r="41" spans="1:14" ht="15.75" x14ac:dyDescent="0.25">
      <c r="A41" s="148"/>
      <c r="B41" s="168"/>
      <c r="C41" s="148">
        <f>C39-C40</f>
        <v>265</v>
      </c>
      <c r="D41" s="168"/>
      <c r="E41" s="379">
        <f>E39-E40</f>
        <v>159</v>
      </c>
      <c r="F41" s="3"/>
    </row>
    <row r="42" spans="1:14" ht="15.75" x14ac:dyDescent="0.25">
      <c r="A42" s="148"/>
      <c r="B42" s="168"/>
      <c r="C42" s="193">
        <f>C11</f>
        <v>22.83</v>
      </c>
      <c r="D42" s="168"/>
      <c r="E42" s="193">
        <f>C11</f>
        <v>22.83</v>
      </c>
      <c r="F42" s="3"/>
      <c r="H42" s="338"/>
    </row>
    <row r="43" spans="1:14" ht="15.75" x14ac:dyDescent="0.25">
      <c r="A43" s="148"/>
      <c r="B43" s="168"/>
      <c r="C43" s="191">
        <f>C41*C42</f>
        <v>6049.95</v>
      </c>
      <c r="D43" s="168"/>
      <c r="E43" s="191">
        <f>E41*E42</f>
        <v>3629.97</v>
      </c>
      <c r="F43" s="3"/>
      <c r="H43" s="337"/>
    </row>
    <row r="44" spans="1:14" ht="15.75" x14ac:dyDescent="0.25">
      <c r="A44" s="148"/>
      <c r="B44" s="168"/>
      <c r="C44" s="168"/>
      <c r="D44" s="168"/>
      <c r="E44" s="168"/>
      <c r="F44" s="3"/>
      <c r="H44" s="276"/>
    </row>
    <row r="45" spans="1:14" ht="25.5" customHeight="1" x14ac:dyDescent="0.25">
      <c r="A45" s="148"/>
      <c r="B45" s="168"/>
      <c r="C45" s="168" t="s">
        <v>42</v>
      </c>
      <c r="D45" s="168"/>
      <c r="E45" s="301">
        <f>C10+E10+C17+E17+C27+E27+C34+E34+C41+E41</f>
        <v>3215</v>
      </c>
      <c r="F45" s="3"/>
    </row>
    <row r="46" spans="1:14" ht="15.75" x14ac:dyDescent="0.25">
      <c r="A46" s="148"/>
      <c r="B46" s="168"/>
      <c r="C46" s="168"/>
      <c r="D46" s="168"/>
      <c r="E46" s="168"/>
      <c r="F46" s="3"/>
    </row>
    <row r="47" spans="1:14" x14ac:dyDescent="0.2">
      <c r="B47" s="3"/>
      <c r="C47" s="3"/>
      <c r="D47" s="3"/>
      <c r="E47" s="3"/>
      <c r="F47" s="3"/>
    </row>
    <row r="49" spans="2:6" ht="25.5" customHeight="1" x14ac:dyDescent="0.2"/>
    <row r="51" spans="2:6" x14ac:dyDescent="0.2">
      <c r="B51" s="14"/>
    </row>
    <row r="52" spans="2:6" x14ac:dyDescent="0.2">
      <c r="B52" s="14"/>
    </row>
    <row r="53" spans="2:6" x14ac:dyDescent="0.2">
      <c r="B53" s="14"/>
    </row>
    <row r="57" spans="2:6" x14ac:dyDescent="0.2">
      <c r="B57" s="21"/>
      <c r="C57" s="3"/>
      <c r="E57" s="116"/>
      <c r="F57" s="116"/>
    </row>
    <row r="58" spans="2:6" hidden="1" x14ac:dyDescent="0.2">
      <c r="B58" s="27"/>
      <c r="C58" s="4"/>
      <c r="E58" s="5"/>
      <c r="F58" s="2"/>
    </row>
    <row r="59" spans="2:6" hidden="1" x14ac:dyDescent="0.2">
      <c r="B59" s="27"/>
      <c r="C59" s="4"/>
      <c r="E59" s="5"/>
      <c r="F59" s="2"/>
    </row>
    <row r="60" spans="2:6" hidden="1" x14ac:dyDescent="0.2">
      <c r="B60" s="27"/>
      <c r="C60" s="4"/>
      <c r="E60" s="5"/>
      <c r="F60" s="2"/>
    </row>
    <row r="61" spans="2:6" hidden="1" x14ac:dyDescent="0.2">
      <c r="B61" s="27"/>
      <c r="C61" s="4"/>
      <c r="E61" s="5"/>
      <c r="F61" s="2"/>
    </row>
    <row r="62" spans="2:6" hidden="1" x14ac:dyDescent="0.2">
      <c r="B62" s="27"/>
      <c r="C62" s="4"/>
      <c r="E62" s="5"/>
      <c r="F62" s="2"/>
    </row>
    <row r="63" spans="2:6" hidden="1" x14ac:dyDescent="0.2">
      <c r="B63" s="27"/>
      <c r="C63" s="4"/>
      <c r="E63" s="5"/>
      <c r="F63" s="2"/>
    </row>
    <row r="64" spans="2:6" hidden="1" x14ac:dyDescent="0.2">
      <c r="B64" s="27"/>
      <c r="C64" s="4"/>
      <c r="E64" s="5"/>
      <c r="F64" s="51"/>
    </row>
    <row r="65" spans="2:6" hidden="1" x14ac:dyDescent="0.2">
      <c r="B65" s="27"/>
      <c r="C65" s="4"/>
      <c r="E65" s="5"/>
      <c r="F65" s="51"/>
    </row>
    <row r="66" spans="2:6" hidden="1" x14ac:dyDescent="0.2">
      <c r="B66" s="27"/>
      <c r="C66" s="4"/>
      <c r="E66" s="5"/>
      <c r="F66" s="51"/>
    </row>
    <row r="67" spans="2:6" hidden="1" x14ac:dyDescent="0.2">
      <c r="B67" s="27"/>
      <c r="C67" s="4"/>
      <c r="E67" s="5"/>
      <c r="F67" s="51"/>
    </row>
    <row r="68" spans="2:6" hidden="1" x14ac:dyDescent="0.2">
      <c r="B68" s="27"/>
      <c r="C68" s="4"/>
      <c r="E68" s="5"/>
      <c r="F68" s="51"/>
    </row>
    <row r="69" spans="2:6" hidden="1" x14ac:dyDescent="0.2">
      <c r="B69" s="27"/>
      <c r="C69" s="4"/>
      <c r="E69" s="5"/>
      <c r="F69" s="51"/>
    </row>
    <row r="70" spans="2:6" hidden="1" x14ac:dyDescent="0.2">
      <c r="B70" s="27"/>
      <c r="C70" s="4"/>
      <c r="E70" s="5"/>
      <c r="F70" s="51"/>
    </row>
    <row r="71" spans="2:6" hidden="1" x14ac:dyDescent="0.2">
      <c r="B71" s="27"/>
      <c r="C71" s="4"/>
      <c r="E71" s="5"/>
      <c r="F71" s="51"/>
    </row>
    <row r="72" spans="2:6" hidden="1" x14ac:dyDescent="0.2">
      <c r="B72" s="27"/>
      <c r="C72" s="4"/>
      <c r="E72" s="5"/>
      <c r="F72" s="51"/>
    </row>
    <row r="73" spans="2:6" hidden="1" x14ac:dyDescent="0.2">
      <c r="B73" s="27"/>
      <c r="C73" s="4"/>
      <c r="E73" s="5"/>
      <c r="F73" s="5"/>
    </row>
    <row r="74" spans="2:6" hidden="1" x14ac:dyDescent="0.2">
      <c r="B74" s="27"/>
      <c r="C74" s="4"/>
      <c r="E74" s="5"/>
      <c r="F74" s="51"/>
    </row>
    <row r="75" spans="2:6" hidden="1" x14ac:dyDescent="0.2">
      <c r="B75" s="27"/>
      <c r="C75" s="4"/>
      <c r="E75" s="5"/>
      <c r="F75" s="51"/>
    </row>
    <row r="76" spans="2:6" hidden="1" x14ac:dyDescent="0.2">
      <c r="B76" s="27"/>
      <c r="C76" s="4"/>
      <c r="E76" s="5"/>
      <c r="F76" s="51"/>
    </row>
    <row r="77" spans="2:6" hidden="1" x14ac:dyDescent="0.2">
      <c r="B77" s="27"/>
      <c r="C77" s="4"/>
      <c r="E77" s="5"/>
      <c r="F77" s="51"/>
    </row>
    <row r="78" spans="2:6" hidden="1" x14ac:dyDescent="0.2">
      <c r="B78" s="27"/>
      <c r="C78" s="4"/>
      <c r="E78" s="5"/>
      <c r="F78" s="51"/>
    </row>
    <row r="79" spans="2:6" hidden="1" x14ac:dyDescent="0.2">
      <c r="B79" s="27"/>
      <c r="C79" s="4"/>
      <c r="E79" s="5"/>
      <c r="F79" s="51"/>
    </row>
    <row r="80" spans="2:6" hidden="1" x14ac:dyDescent="0.2">
      <c r="B80" s="27"/>
      <c r="C80" s="4"/>
      <c r="E80" s="5"/>
      <c r="F80" s="5"/>
    </row>
    <row r="81" spans="2:6" hidden="1" x14ac:dyDescent="0.2">
      <c r="B81" s="27"/>
      <c r="C81" s="4"/>
      <c r="E81" s="5"/>
      <c r="F81" s="5"/>
    </row>
    <row r="82" spans="2:6" hidden="1" x14ac:dyDescent="0.2">
      <c r="B82" s="27"/>
      <c r="C82" s="4"/>
      <c r="E82" s="5"/>
      <c r="F82" s="5"/>
    </row>
    <row r="83" spans="2:6" hidden="1" x14ac:dyDescent="0.2">
      <c r="B83" s="27"/>
      <c r="C83" s="4"/>
      <c r="E83" s="5"/>
      <c r="F83" s="5"/>
    </row>
    <row r="84" spans="2:6" hidden="1" x14ac:dyDescent="0.2">
      <c r="B84" s="27"/>
      <c r="C84" s="4"/>
      <c r="E84" s="5"/>
      <c r="F84" s="5"/>
    </row>
    <row r="85" spans="2:6" hidden="1" x14ac:dyDescent="0.2">
      <c r="B85" s="27"/>
      <c r="C85" s="4"/>
      <c r="E85" s="5"/>
      <c r="F85" s="5"/>
    </row>
    <row r="86" spans="2:6" hidden="1" x14ac:dyDescent="0.2">
      <c r="B86" s="27"/>
      <c r="C86" s="4"/>
      <c r="E86" s="5"/>
      <c r="F86" s="5"/>
    </row>
    <row r="87" spans="2:6" hidden="1" x14ac:dyDescent="0.2">
      <c r="B87" s="27"/>
      <c r="C87" s="4"/>
      <c r="E87" s="5"/>
      <c r="F87" s="5"/>
    </row>
    <row r="88" spans="2:6" hidden="1" x14ac:dyDescent="0.2">
      <c r="B88" s="27"/>
      <c r="C88" s="4"/>
      <c r="E88" s="5"/>
      <c r="F88" s="5"/>
    </row>
    <row r="89" spans="2:6" hidden="1" x14ac:dyDescent="0.2">
      <c r="B89" s="27"/>
      <c r="C89" s="4"/>
      <c r="E89" s="5"/>
      <c r="F89" s="5"/>
    </row>
    <row r="90" spans="2:6" hidden="1" x14ac:dyDescent="0.2">
      <c r="B90" s="27"/>
      <c r="C90" s="4"/>
      <c r="E90" s="5"/>
      <c r="F90" s="5"/>
    </row>
    <row r="91" spans="2:6" hidden="1" x14ac:dyDescent="0.2">
      <c r="B91" s="27"/>
      <c r="C91" s="4"/>
      <c r="E91" s="5"/>
      <c r="F91" s="5"/>
    </row>
    <row r="92" spans="2:6" x14ac:dyDescent="0.2">
      <c r="B92" s="27"/>
      <c r="C92" s="14"/>
      <c r="E92" s="5"/>
      <c r="F92" s="5"/>
    </row>
    <row r="93" spans="2:6" x14ac:dyDescent="0.2">
      <c r="B93" s="27"/>
      <c r="C93" s="14"/>
      <c r="E93" s="5"/>
      <c r="F93" s="5"/>
    </row>
    <row r="94" spans="2:6" x14ac:dyDescent="0.2">
      <c r="B94" s="27"/>
      <c r="C94" s="14"/>
      <c r="E94" s="5"/>
      <c r="F94" s="5"/>
    </row>
    <row r="95" spans="2:6" x14ac:dyDescent="0.2">
      <c r="B95" s="27"/>
      <c r="C95" s="14"/>
      <c r="E95" s="5"/>
      <c r="F95" s="5"/>
    </row>
    <row r="96" spans="2:6" x14ac:dyDescent="0.2">
      <c r="B96" s="27"/>
      <c r="C96" s="14"/>
      <c r="E96" s="5"/>
      <c r="F96" s="5"/>
    </row>
    <row r="97" spans="2:16" x14ac:dyDescent="0.2">
      <c r="B97" s="27"/>
      <c r="C97" s="14"/>
      <c r="E97" s="5"/>
      <c r="F97" s="5"/>
    </row>
    <row r="98" spans="2:16" x14ac:dyDescent="0.2">
      <c r="B98" s="27"/>
      <c r="C98" s="14"/>
      <c r="E98" s="5"/>
      <c r="F98" s="5"/>
    </row>
    <row r="99" spans="2:16" x14ac:dyDescent="0.2">
      <c r="B99" s="27"/>
      <c r="C99" s="14"/>
      <c r="E99" s="5"/>
      <c r="F99" s="5"/>
    </row>
    <row r="100" spans="2:16" x14ac:dyDescent="0.2">
      <c r="B100" s="27"/>
      <c r="C100" s="14"/>
      <c r="E100" s="5"/>
      <c r="F100" s="5"/>
    </row>
    <row r="101" spans="2:16" x14ac:dyDescent="0.2">
      <c r="B101" s="27"/>
      <c r="C101" s="14"/>
      <c r="E101" s="5"/>
      <c r="F101" s="5"/>
    </row>
    <row r="102" spans="2:16" x14ac:dyDescent="0.2">
      <c r="B102" s="27"/>
      <c r="C102" s="14"/>
      <c r="E102" s="5"/>
      <c r="F102" s="5"/>
    </row>
    <row r="103" spans="2:16" x14ac:dyDescent="0.2">
      <c r="B103" s="27"/>
      <c r="C103" s="14"/>
      <c r="E103" s="5"/>
      <c r="F103" s="5"/>
    </row>
    <row r="104" spans="2:16" x14ac:dyDescent="0.2">
      <c r="B104" s="27"/>
      <c r="C104" s="14"/>
      <c r="E104" s="5"/>
      <c r="F104" s="5"/>
    </row>
    <row r="105" spans="2:16" x14ac:dyDescent="0.2">
      <c r="B105" s="27"/>
      <c r="C105" s="14"/>
      <c r="E105" s="5"/>
      <c r="F105" s="5"/>
    </row>
    <row r="106" spans="2:16" x14ac:dyDescent="0.2">
      <c r="B106" s="27"/>
      <c r="C106" s="14"/>
      <c r="E106" s="5"/>
      <c r="F106" s="8"/>
    </row>
    <row r="107" spans="2:16" x14ac:dyDescent="0.2">
      <c r="B107" s="27"/>
      <c r="C107" s="14"/>
      <c r="E107" s="5"/>
      <c r="F107" s="136"/>
    </row>
    <row r="108" spans="2:16" x14ac:dyDescent="0.2">
      <c r="B108" s="27"/>
      <c r="C108" s="14"/>
      <c r="F108" s="64"/>
      <c r="P108" s="7"/>
    </row>
    <row r="109" spans="2:16" x14ac:dyDescent="0.2">
      <c r="B109" s="27"/>
      <c r="C109" s="4"/>
      <c r="F109" s="7"/>
      <c r="P109" s="7"/>
    </row>
    <row r="110" spans="2:16" x14ac:dyDescent="0.2">
      <c r="F110" s="7"/>
    </row>
    <row r="111" spans="2:16" x14ac:dyDescent="0.2">
      <c r="F111" s="7"/>
    </row>
  </sheetData>
  <customSheetViews>
    <customSheetView guid="{4DAAABAD-BC5F-44AC-9B3F-907B044CCA5F}" scale="80" hiddenRows="1" topLeftCell="A13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1"/>
      <headerFooter alignWithMargins="0"/>
    </customSheetView>
    <customSheetView guid="{DEC257E9-9CD6-424D-88A2-5445FE9CFAAD}" scale="80" showPageBreaks="1" printArea="1" hiddenRows="1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2"/>
      <headerFooter alignWithMargins="0"/>
    </customSheetView>
    <customSheetView guid="{BF17821F-9570-4DD7-9AE6-83D9C9F4754D}" scale="80" showPageBreaks="1" printArea="1" hiddenRows="1" topLeftCell="A7">
      <selection activeCell="E41" sqref="E41"/>
      <pageMargins left="0.62992125984251968" right="0.74803149606299213" top="0.23622047244094491" bottom="0.98425196850393704" header="0" footer="0"/>
      <pageSetup paperSize="9" scale="75" orientation="landscape" horizontalDpi="120" verticalDpi="72" r:id="rId3"/>
      <headerFooter alignWithMargins="0"/>
    </customSheetView>
    <customSheetView guid="{79F0E626-27F7-4612-9CC9-F0A974973A7D}" scale="80" showPageBreaks="1" printArea="1" hiddenRows="1" topLeftCell="A56">
      <selection activeCell="H25" sqref="H25"/>
      <pageMargins left="0.62992125984251968" right="0.74803149606299213" top="0.23622047244094491" bottom="0.98425196850393704" header="0" footer="0"/>
      <pageSetup paperSize="9" scale="75" orientation="landscape" horizontalDpi="120" verticalDpi="72" r:id="rId4"/>
      <headerFooter alignWithMargins="0"/>
    </customSheetView>
  </customSheetViews>
  <phoneticPr fontId="7" type="noConversion"/>
  <pageMargins left="0.23622047244094491" right="0.74803149606299213" top="0.23622047244094491" bottom="0.98425196850393704" header="0" footer="0"/>
  <pageSetup paperSize="9" scale="75" orientation="landscape" horizontalDpi="120" verticalDpi="72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4"/>
  <sheetViews>
    <sheetView zoomScale="80" zoomScaleNormal="80" workbookViewId="0">
      <selection sqref="A1:F44"/>
    </sheetView>
  </sheetViews>
  <sheetFormatPr baseColWidth="10" defaultColWidth="11.42578125" defaultRowHeight="12.75" x14ac:dyDescent="0.2"/>
  <cols>
    <col min="1" max="1" width="2.85546875" customWidth="1"/>
    <col min="2" max="2" width="4.140625" customWidth="1"/>
    <col min="3" max="3" width="21.28515625" customWidth="1"/>
    <col min="4" max="4" width="4.85546875" customWidth="1"/>
    <col min="5" max="5" width="24.140625" customWidth="1"/>
    <col min="6" max="6" width="11.42578125" customWidth="1"/>
    <col min="7" max="7" width="18.5703125" customWidth="1"/>
    <col min="8" max="8" width="11.42578125" customWidth="1"/>
    <col min="9" max="9" width="17.7109375" customWidth="1"/>
    <col min="10" max="257" width="11.42578125" customWidth="1"/>
  </cols>
  <sheetData>
    <row r="1" spans="2:15" x14ac:dyDescent="0.2">
      <c r="B1" s="31" t="str">
        <f>DIESEL!B1</f>
        <v>TEOTITLAN (5787) MIERCOLES 18  DE AGOSTO  DEL   2021</v>
      </c>
      <c r="C1" s="31"/>
      <c r="D1" s="52"/>
      <c r="E1" s="52"/>
    </row>
    <row r="2" spans="2:15" x14ac:dyDescent="0.2">
      <c r="B2" s="14" t="str">
        <f>DIESEL!B2</f>
        <v>TRABAJARON : ESTEBAN,ANTONIO,FELIPE,JOSE,NABOR,EMANUEL.</v>
      </c>
      <c r="C2" s="14"/>
    </row>
    <row r="3" spans="2:15" x14ac:dyDescent="0.2">
      <c r="B3" s="14" t="str">
        <f>DIESEL!B3</f>
        <v>HUGO,GUADALUPE,MANUEL,GEREMIAS,PEDRO,AIDA .</v>
      </c>
      <c r="C3" s="14"/>
    </row>
    <row r="4" spans="2:15" x14ac:dyDescent="0.2">
      <c r="B4" s="14"/>
      <c r="C4" s="14"/>
    </row>
    <row r="5" spans="2:15" ht="15.75" x14ac:dyDescent="0.25">
      <c r="B5" s="14"/>
      <c r="C5" s="168" t="s">
        <v>379</v>
      </c>
      <c r="D5" s="148"/>
      <c r="E5" s="148"/>
    </row>
    <row r="6" spans="2:15" x14ac:dyDescent="0.2">
      <c r="C6" s="14"/>
      <c r="O6" t="s">
        <v>0</v>
      </c>
    </row>
    <row r="7" spans="2:15" ht="15.75" x14ac:dyDescent="0.25">
      <c r="B7" s="192" t="s">
        <v>329</v>
      </c>
      <c r="C7" s="172">
        <v>175969</v>
      </c>
      <c r="D7" s="192" t="s">
        <v>330</v>
      </c>
      <c r="E7" s="172">
        <v>183445</v>
      </c>
      <c r="I7" s="80"/>
    </row>
    <row r="8" spans="2:15" ht="15" x14ac:dyDescent="0.2">
      <c r="B8" s="148"/>
      <c r="C8" s="172">
        <v>174656</v>
      </c>
      <c r="D8" s="148"/>
      <c r="E8" s="172">
        <v>182212</v>
      </c>
      <c r="I8" s="80"/>
    </row>
    <row r="9" spans="2:15" ht="15" x14ac:dyDescent="0.2">
      <c r="B9" s="148"/>
      <c r="C9" s="148">
        <f>C7-C8</f>
        <v>1313</v>
      </c>
      <c r="D9" s="148"/>
      <c r="E9" s="148">
        <f>E7-E8</f>
        <v>1233</v>
      </c>
      <c r="F9" s="3"/>
      <c r="I9" s="80"/>
    </row>
    <row r="10" spans="2:15" ht="15" x14ac:dyDescent="0.2">
      <c r="B10" s="148"/>
      <c r="C10" s="190">
        <v>20.99</v>
      </c>
      <c r="D10" s="172"/>
      <c r="E10" s="190">
        <f>C10</f>
        <v>20.99</v>
      </c>
      <c r="I10" s="81"/>
    </row>
    <row r="11" spans="2:15" ht="15" x14ac:dyDescent="0.2">
      <c r="B11" s="148"/>
      <c r="C11" s="171">
        <f>C9*C10</f>
        <v>27559.87</v>
      </c>
      <c r="D11" s="172"/>
      <c r="E11" s="171">
        <f>E9*E10</f>
        <v>25880.67</v>
      </c>
      <c r="H11" s="43"/>
      <c r="I11" s="79"/>
    </row>
    <row r="12" spans="2:15" ht="15" hidden="1" x14ac:dyDescent="0.2">
      <c r="B12" s="148"/>
      <c r="C12" s="148"/>
      <c r="D12" s="148"/>
      <c r="E12" s="148"/>
      <c r="H12" s="43"/>
    </row>
    <row r="13" spans="2:15" ht="15" hidden="1" x14ac:dyDescent="0.2">
      <c r="B13" s="148"/>
      <c r="C13" s="148"/>
      <c r="D13" s="148"/>
      <c r="E13" s="148"/>
      <c r="H13" s="43"/>
    </row>
    <row r="14" spans="2:15" ht="15" x14ac:dyDescent="0.2">
      <c r="B14" s="148"/>
      <c r="C14" s="148" t="s">
        <v>0</v>
      </c>
      <c r="D14" s="148"/>
      <c r="E14" s="148"/>
      <c r="H14" s="43"/>
    </row>
    <row r="15" spans="2:15" ht="15" x14ac:dyDescent="0.2">
      <c r="B15" s="148"/>
      <c r="C15" s="148"/>
      <c r="D15" s="148"/>
      <c r="E15" s="148"/>
      <c r="H15" s="43"/>
      <c r="I15" s="6"/>
    </row>
    <row r="16" spans="2:15" ht="15.75" x14ac:dyDescent="0.25">
      <c r="B16" s="192" t="s">
        <v>332</v>
      </c>
      <c r="C16" s="172">
        <v>224510</v>
      </c>
      <c r="D16" s="189" t="s">
        <v>331</v>
      </c>
      <c r="E16" s="359">
        <v>228526</v>
      </c>
    </row>
    <row r="17" spans="2:12" ht="15" x14ac:dyDescent="0.2">
      <c r="B17" s="148"/>
      <c r="C17" s="172">
        <v>223287</v>
      </c>
      <c r="D17" s="148"/>
      <c r="E17" s="359">
        <v>227135</v>
      </c>
      <c r="H17" s="43"/>
    </row>
    <row r="18" spans="2:12" ht="15" x14ac:dyDescent="0.2">
      <c r="B18" s="148"/>
      <c r="C18" s="148">
        <f>C16-C17</f>
        <v>1223</v>
      </c>
      <c r="D18" s="148"/>
      <c r="E18" s="148">
        <f>E16-E17</f>
        <v>1391</v>
      </c>
      <c r="F18" s="3"/>
      <c r="H18" s="43"/>
    </row>
    <row r="19" spans="2:12" ht="15" x14ac:dyDescent="0.2">
      <c r="B19" s="148"/>
      <c r="C19" s="193">
        <f>C10</f>
        <v>20.99</v>
      </c>
      <c r="D19" s="148"/>
      <c r="E19" s="193">
        <f>C10</f>
        <v>20.99</v>
      </c>
    </row>
    <row r="20" spans="2:12" ht="15" x14ac:dyDescent="0.2">
      <c r="B20" s="148"/>
      <c r="C20" s="191">
        <f>C18*C19</f>
        <v>25670.769999999997</v>
      </c>
      <c r="D20" s="148"/>
      <c r="E20" s="277">
        <f>E18*E19</f>
        <v>29197.089999999997</v>
      </c>
      <c r="L20" s="5"/>
    </row>
    <row r="21" spans="2:12" ht="15.75" x14ac:dyDescent="0.25">
      <c r="B21" s="148"/>
      <c r="C21" s="168"/>
      <c r="D21" s="148"/>
      <c r="E21" s="273"/>
      <c r="H21" s="6"/>
      <c r="L21">
        <v>4357210</v>
      </c>
    </row>
    <row r="22" spans="2:12" ht="15.75" x14ac:dyDescent="0.25">
      <c r="B22" s="148"/>
      <c r="C22" s="168"/>
      <c r="D22" s="148"/>
      <c r="E22" s="273"/>
      <c r="H22" s="6"/>
      <c r="I22" s="6">
        <f>C11+E11+C20+E20+C27+E27+C34+E34+C41+E41</f>
        <v>198880.24999999997</v>
      </c>
    </row>
    <row r="23" spans="2:12" ht="15.75" x14ac:dyDescent="0.25">
      <c r="B23" s="192" t="s">
        <v>333</v>
      </c>
      <c r="C23" s="172">
        <v>5268711</v>
      </c>
      <c r="D23" s="192" t="s">
        <v>334</v>
      </c>
      <c r="E23" s="284">
        <v>5764636</v>
      </c>
      <c r="H23" s="6"/>
    </row>
    <row r="24" spans="2:12" ht="15.75" x14ac:dyDescent="0.25">
      <c r="B24" s="148"/>
      <c r="C24" s="172">
        <v>5267847</v>
      </c>
      <c r="D24" s="192"/>
      <c r="E24" s="284">
        <v>5763455</v>
      </c>
      <c r="H24" s="6"/>
    </row>
    <row r="25" spans="2:12" ht="15" x14ac:dyDescent="0.2">
      <c r="B25" s="148"/>
      <c r="C25" s="148">
        <f>C23-C24</f>
        <v>864</v>
      </c>
      <c r="D25" s="148"/>
      <c r="E25" s="285">
        <f>E23-E24</f>
        <v>1181</v>
      </c>
      <c r="F25" s="3"/>
      <c r="H25" s="6"/>
    </row>
    <row r="26" spans="2:12" ht="15" x14ac:dyDescent="0.2">
      <c r="B26" s="148"/>
      <c r="C26" s="193">
        <f>C10</f>
        <v>20.99</v>
      </c>
      <c r="D26" s="148"/>
      <c r="E26" s="286">
        <f>C10</f>
        <v>20.99</v>
      </c>
      <c r="H26" s="6"/>
      <c r="I26" s="276"/>
    </row>
    <row r="27" spans="2:12" ht="15" x14ac:dyDescent="0.2">
      <c r="B27" s="148"/>
      <c r="C27" s="191">
        <f>C25*C26</f>
        <v>18135.359999999997</v>
      </c>
      <c r="D27" s="148"/>
      <c r="E27" s="287">
        <f>E25*E26</f>
        <v>24789.19</v>
      </c>
      <c r="H27" s="6"/>
    </row>
    <row r="28" spans="2:12" ht="15.75" x14ac:dyDescent="0.25">
      <c r="B28" s="148"/>
      <c r="C28" s="168"/>
      <c r="D28" s="148"/>
      <c r="E28" s="273"/>
      <c r="H28" s="6"/>
    </row>
    <row r="29" spans="2:12" ht="15.75" x14ac:dyDescent="0.25">
      <c r="B29" s="148"/>
      <c r="C29" s="168"/>
      <c r="D29" s="148"/>
      <c r="E29" s="273"/>
      <c r="H29" s="6"/>
    </row>
    <row r="30" spans="2:12" ht="15.75" x14ac:dyDescent="0.25">
      <c r="B30" s="192" t="s">
        <v>335</v>
      </c>
      <c r="C30" s="172">
        <v>6478450</v>
      </c>
      <c r="D30" s="192" t="s">
        <v>336</v>
      </c>
      <c r="E30" s="278">
        <v>6202170</v>
      </c>
      <c r="H30" s="6"/>
    </row>
    <row r="31" spans="2:12" ht="15" x14ac:dyDescent="0.2">
      <c r="B31" s="148"/>
      <c r="C31" s="172">
        <v>6477861</v>
      </c>
      <c r="D31" s="148"/>
      <c r="E31" s="278">
        <v>6201702</v>
      </c>
      <c r="H31" s="6"/>
    </row>
    <row r="32" spans="2:12" ht="15" x14ac:dyDescent="0.2">
      <c r="B32" s="148"/>
      <c r="C32" s="148">
        <f>C30-C31</f>
        <v>589</v>
      </c>
      <c r="D32" s="148"/>
      <c r="E32" s="173">
        <f>E30-E31</f>
        <v>468</v>
      </c>
      <c r="F32" s="3"/>
      <c r="H32" s="6"/>
    </row>
    <row r="33" spans="2:13" ht="15" x14ac:dyDescent="0.2">
      <c r="B33" s="148"/>
      <c r="C33" s="193">
        <f>C10</f>
        <v>20.99</v>
      </c>
      <c r="D33" s="148"/>
      <c r="E33" s="190">
        <f>C10</f>
        <v>20.99</v>
      </c>
      <c r="H33" s="6"/>
    </row>
    <row r="34" spans="2:13" ht="15" x14ac:dyDescent="0.2">
      <c r="B34" s="148"/>
      <c r="C34" s="191">
        <f>C32*C33</f>
        <v>12363.109999999999</v>
      </c>
      <c r="D34" s="148"/>
      <c r="E34" s="279">
        <f>E32*E33</f>
        <v>9823.32</v>
      </c>
      <c r="H34" s="6"/>
      <c r="I34" s="276"/>
    </row>
    <row r="35" spans="2:13" ht="15.75" x14ac:dyDescent="0.25">
      <c r="B35" s="148"/>
      <c r="C35" s="168"/>
      <c r="D35" s="148"/>
      <c r="E35" s="273"/>
      <c r="H35" s="6"/>
    </row>
    <row r="36" spans="2:13" ht="15.75" x14ac:dyDescent="0.25">
      <c r="B36" s="148"/>
      <c r="C36" s="168"/>
      <c r="D36" s="148"/>
      <c r="E36" s="273"/>
      <c r="H36" s="6"/>
    </row>
    <row r="37" spans="2:13" ht="15.75" x14ac:dyDescent="0.25">
      <c r="B37" s="192" t="s">
        <v>338</v>
      </c>
      <c r="C37" s="172">
        <v>3376714</v>
      </c>
      <c r="D37" s="192" t="s">
        <v>337</v>
      </c>
      <c r="E37" s="278">
        <v>2405404</v>
      </c>
      <c r="H37" s="6"/>
    </row>
    <row r="38" spans="2:13" ht="15" x14ac:dyDescent="0.2">
      <c r="B38" s="148"/>
      <c r="C38" s="172">
        <v>3376033</v>
      </c>
      <c r="D38" s="148"/>
      <c r="E38" s="278">
        <v>2404872</v>
      </c>
      <c r="H38" s="6"/>
    </row>
    <row r="39" spans="2:13" ht="15" x14ac:dyDescent="0.2">
      <c r="B39" s="148"/>
      <c r="C39" s="148">
        <f>C37-C38</f>
        <v>681</v>
      </c>
      <c r="D39" s="148"/>
      <c r="E39" s="173">
        <f>E37-E38</f>
        <v>532</v>
      </c>
      <c r="F39" s="3"/>
      <c r="H39" s="6"/>
      <c r="I39" s="6"/>
      <c r="M39">
        <v>3257221</v>
      </c>
    </row>
    <row r="40" spans="2:13" ht="15" x14ac:dyDescent="0.2">
      <c r="B40" s="148"/>
      <c r="C40" s="193">
        <f>C10</f>
        <v>20.99</v>
      </c>
      <c r="D40" s="148"/>
      <c r="E40" s="190">
        <f>C10</f>
        <v>20.99</v>
      </c>
      <c r="H40" s="6"/>
      <c r="I40" s="6"/>
      <c r="M40">
        <v>3257175</v>
      </c>
    </row>
    <row r="41" spans="2:13" ht="15" x14ac:dyDescent="0.2">
      <c r="B41" s="148"/>
      <c r="C41" s="191">
        <f>C39*C40</f>
        <v>14294.189999999999</v>
      </c>
      <c r="D41" s="148"/>
      <c r="E41" s="279">
        <f>E39*E40</f>
        <v>11166.679999999998</v>
      </c>
      <c r="G41" s="276">
        <f>C41+E41</f>
        <v>25460.869999999995</v>
      </c>
      <c r="H41" s="6"/>
      <c r="I41" s="6"/>
    </row>
    <row r="42" spans="2:13" ht="15.75" x14ac:dyDescent="0.25">
      <c r="B42" s="148"/>
      <c r="C42" s="168"/>
      <c r="D42" s="148"/>
      <c r="E42" s="273"/>
      <c r="H42" s="6"/>
      <c r="I42" s="6"/>
    </row>
    <row r="43" spans="2:13" ht="15.75" x14ac:dyDescent="0.25">
      <c r="B43" s="148"/>
      <c r="C43" s="168"/>
      <c r="D43" s="148"/>
      <c r="E43" s="273"/>
      <c r="H43" s="6"/>
    </row>
    <row r="44" spans="2:13" ht="23.25" customHeight="1" x14ac:dyDescent="0.25">
      <c r="B44" s="148"/>
      <c r="C44" s="168" t="s">
        <v>42</v>
      </c>
      <c r="D44" s="148"/>
      <c r="E44" s="300">
        <f>C9+E9+C18+E18+C25+E25+C32+E32+C39+E39</f>
        <v>9475</v>
      </c>
      <c r="H44" s="6"/>
    </row>
    <row r="45" spans="2:13" x14ac:dyDescent="0.2">
      <c r="C45" s="3"/>
      <c r="E45" s="116"/>
      <c r="H45" s="6"/>
    </row>
    <row r="46" spans="2:13" x14ac:dyDescent="0.2">
      <c r="C46" s="3"/>
      <c r="E46" s="116"/>
      <c r="H46" s="6"/>
    </row>
    <row r="47" spans="2:13" x14ac:dyDescent="0.2">
      <c r="C47" s="3"/>
      <c r="E47" s="116"/>
      <c r="H47" s="6"/>
    </row>
    <row r="48" spans="2:13" x14ac:dyDescent="0.2">
      <c r="C48" s="3"/>
      <c r="E48" s="116"/>
      <c r="H48" s="6"/>
    </row>
    <row r="49" spans="2:8" x14ac:dyDescent="0.2">
      <c r="C49" s="14"/>
      <c r="E49" s="116"/>
      <c r="H49" s="6"/>
    </row>
    <row r="50" spans="2:8" x14ac:dyDescent="0.2">
      <c r="C50" s="58"/>
      <c r="E50" s="116"/>
      <c r="H50" s="6"/>
    </row>
    <row r="51" spans="2:8" x14ac:dyDescent="0.2">
      <c r="C51" s="14"/>
      <c r="E51" s="116"/>
      <c r="H51" s="6"/>
    </row>
    <row r="52" spans="2:8" x14ac:dyDescent="0.2">
      <c r="B52" s="22"/>
      <c r="C52" s="3"/>
      <c r="D52" s="116"/>
      <c r="E52" s="116"/>
    </row>
    <row r="53" spans="2:8" hidden="1" x14ac:dyDescent="0.2">
      <c r="C53" s="4"/>
      <c r="D53" s="5"/>
      <c r="E53" s="5"/>
    </row>
    <row r="54" spans="2:8" hidden="1" x14ac:dyDescent="0.2">
      <c r="C54" s="4"/>
      <c r="D54" s="5"/>
      <c r="E54" s="5"/>
    </row>
    <row r="55" spans="2:8" hidden="1" x14ac:dyDescent="0.2">
      <c r="C55" s="4"/>
      <c r="D55" s="5"/>
      <c r="E55" s="5"/>
    </row>
    <row r="56" spans="2:8" x14ac:dyDescent="0.2">
      <c r="C56" s="4"/>
      <c r="D56" s="5"/>
      <c r="E56" s="5"/>
    </row>
    <row r="57" spans="2:8" x14ac:dyDescent="0.2">
      <c r="C57" s="4"/>
      <c r="D57" s="5"/>
      <c r="E57" s="5"/>
    </row>
    <row r="58" spans="2:8" x14ac:dyDescent="0.2">
      <c r="C58" s="4"/>
      <c r="D58" s="5"/>
      <c r="E58" s="5"/>
    </row>
    <row r="59" spans="2:8" x14ac:dyDescent="0.2">
      <c r="C59" s="4"/>
      <c r="D59" s="5"/>
      <c r="E59" s="5"/>
    </row>
    <row r="60" spans="2:8" x14ac:dyDescent="0.2">
      <c r="C60" s="4"/>
      <c r="D60" s="5"/>
      <c r="E60" s="5"/>
    </row>
    <row r="61" spans="2:8" x14ac:dyDescent="0.2">
      <c r="C61" s="4"/>
      <c r="D61" s="5"/>
      <c r="E61" s="5"/>
    </row>
    <row r="62" spans="2:8" x14ac:dyDescent="0.2">
      <c r="B62" s="110"/>
      <c r="C62" s="14"/>
      <c r="D62" s="5"/>
      <c r="E62" s="5"/>
    </row>
    <row r="63" spans="2:8" x14ac:dyDescent="0.2">
      <c r="B63" s="110"/>
      <c r="C63" s="14"/>
      <c r="D63" s="5"/>
      <c r="E63" s="5"/>
    </row>
    <row r="64" spans="2:8" x14ac:dyDescent="0.2">
      <c r="B64" s="110"/>
      <c r="C64" s="14"/>
      <c r="D64" s="5"/>
      <c r="E64" s="5"/>
    </row>
    <row r="65" spans="2:5" x14ac:dyDescent="0.2">
      <c r="B65" s="110"/>
      <c r="C65" s="14"/>
      <c r="D65" s="5"/>
      <c r="E65" s="5"/>
    </row>
    <row r="66" spans="2:5" x14ac:dyDescent="0.2">
      <c r="B66" s="110"/>
      <c r="C66" s="14"/>
      <c r="D66" s="5"/>
      <c r="E66" s="5"/>
    </row>
    <row r="67" spans="2:5" x14ac:dyDescent="0.2">
      <c r="B67" s="110"/>
      <c r="C67" s="14"/>
      <c r="D67" s="5"/>
      <c r="E67" s="5"/>
    </row>
    <row r="68" spans="2:5" x14ac:dyDescent="0.2">
      <c r="B68" s="110"/>
      <c r="C68" s="14"/>
      <c r="D68" s="5"/>
      <c r="E68" s="5"/>
    </row>
    <row r="69" spans="2:5" x14ac:dyDescent="0.2">
      <c r="B69" s="110"/>
      <c r="C69" s="14"/>
      <c r="D69" s="5"/>
      <c r="E69" s="5"/>
    </row>
    <row r="70" spans="2:5" x14ac:dyDescent="0.2">
      <c r="B70" s="110"/>
      <c r="C70" s="14"/>
      <c r="D70" s="5"/>
      <c r="E70" s="5"/>
    </row>
    <row r="71" spans="2:5" x14ac:dyDescent="0.2">
      <c r="B71" s="110"/>
      <c r="C71" s="14"/>
      <c r="D71" s="5"/>
      <c r="E71" s="5"/>
    </row>
    <row r="72" spans="2:5" x14ac:dyDescent="0.2">
      <c r="B72" s="110"/>
      <c r="C72" s="14"/>
      <c r="D72" s="5"/>
      <c r="E72" s="5"/>
    </row>
    <row r="73" spans="2:5" x14ac:dyDescent="0.2">
      <c r="B73" s="110"/>
      <c r="C73" s="14"/>
      <c r="D73" s="5"/>
      <c r="E73" s="5"/>
    </row>
    <row r="74" spans="2:5" x14ac:dyDescent="0.2">
      <c r="B74" s="110"/>
      <c r="C74" s="14"/>
      <c r="D74" s="5"/>
      <c r="E74" s="5"/>
    </row>
    <row r="75" spans="2:5" x14ac:dyDescent="0.2">
      <c r="B75" s="110"/>
      <c r="C75" s="14"/>
      <c r="D75" s="5"/>
      <c r="E75" s="5"/>
    </row>
    <row r="76" spans="2:5" x14ac:dyDescent="0.2">
      <c r="B76" s="110"/>
      <c r="C76" s="14"/>
      <c r="D76" s="5"/>
      <c r="E76" s="5"/>
    </row>
    <row r="77" spans="2:5" x14ac:dyDescent="0.2">
      <c r="B77" s="110"/>
      <c r="C77" s="14"/>
      <c r="D77" s="5"/>
      <c r="E77" s="5"/>
    </row>
    <row r="78" spans="2:5" x14ac:dyDescent="0.2">
      <c r="B78" s="110"/>
      <c r="C78" s="14"/>
      <c r="D78" s="5"/>
      <c r="E78" s="5"/>
    </row>
    <row r="79" spans="2:5" x14ac:dyDescent="0.2">
      <c r="B79" s="110"/>
      <c r="C79" s="14"/>
      <c r="D79" s="5"/>
      <c r="E79" s="5"/>
    </row>
    <row r="80" spans="2:5" x14ac:dyDescent="0.2">
      <c r="B80" s="110"/>
      <c r="C80" s="14"/>
      <c r="D80" s="5"/>
      <c r="E80" s="5"/>
    </row>
    <row r="81" spans="2:5" x14ac:dyDescent="0.2">
      <c r="B81" s="110"/>
      <c r="C81" s="14"/>
      <c r="D81" s="5"/>
      <c r="E81" s="5"/>
    </row>
    <row r="82" spans="2:5" x14ac:dyDescent="0.2">
      <c r="B82" s="110"/>
      <c r="C82" s="14"/>
      <c r="D82" s="5"/>
      <c r="E82" s="5"/>
    </row>
    <row r="83" spans="2:5" x14ac:dyDescent="0.2">
      <c r="B83" s="110"/>
      <c r="C83" s="14"/>
      <c r="D83" s="5"/>
      <c r="E83" s="5"/>
    </row>
    <row r="84" spans="2:5" x14ac:dyDescent="0.2">
      <c r="B84" s="110"/>
      <c r="C84" s="14"/>
      <c r="D84" s="5"/>
      <c r="E84" s="5"/>
    </row>
    <row r="85" spans="2:5" x14ac:dyDescent="0.2">
      <c r="B85" s="110"/>
      <c r="C85" s="14"/>
      <c r="D85" s="5"/>
      <c r="E85" s="5"/>
    </row>
    <row r="86" spans="2:5" x14ac:dyDescent="0.2">
      <c r="B86" s="110"/>
      <c r="C86" s="14"/>
      <c r="D86" s="5"/>
      <c r="E86" s="5"/>
    </row>
    <row r="87" spans="2:5" x14ac:dyDescent="0.2">
      <c r="B87" s="110"/>
      <c r="C87" s="14"/>
      <c r="D87" s="5"/>
      <c r="E87" s="8"/>
    </row>
    <row r="88" spans="2:5" x14ac:dyDescent="0.2">
      <c r="B88" s="110"/>
      <c r="C88" s="14"/>
      <c r="D88" s="5"/>
      <c r="E88" s="8"/>
    </row>
    <row r="89" spans="2:5" x14ac:dyDescent="0.2">
      <c r="B89" s="110"/>
      <c r="C89" s="14"/>
      <c r="E89" s="134"/>
    </row>
    <row r="90" spans="2:5" x14ac:dyDescent="0.2">
      <c r="E90" s="64"/>
    </row>
    <row r="91" spans="2:5" x14ac:dyDescent="0.2">
      <c r="E91" s="7"/>
    </row>
    <row r="92" spans="2:5" x14ac:dyDescent="0.2">
      <c r="E92" s="64"/>
    </row>
    <row r="93" spans="2:5" x14ac:dyDescent="0.2">
      <c r="E93" s="7"/>
    </row>
    <row r="94" spans="2:5" x14ac:dyDescent="0.2">
      <c r="E94" s="7"/>
    </row>
  </sheetData>
  <dataConsolidate/>
  <customSheetViews>
    <customSheetView guid="{4DAAABAD-BC5F-44AC-9B3F-907B044CCA5F}" scale="80" hiddenRows="1" topLeftCell="A11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1"/>
      <headerFooter alignWithMargins="0"/>
    </customSheetView>
    <customSheetView guid="{DEC257E9-9CD6-424D-88A2-5445FE9CFAAD}" scale="80" showPageBreaks="1" printArea="1" hiddenRows="1" topLeftCell="A7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2"/>
      <headerFooter alignWithMargins="0"/>
    </customSheetView>
    <customSheetView guid="{BF17821F-9570-4DD7-9AE6-83D9C9F4754D}" scale="80" showPageBreaks="1" printArea="1" hiddenRows="1" topLeftCell="A4">
      <selection activeCell="E39" sqref="E39"/>
      <pageMargins left="0.43307086614173229" right="0.74803149606299213" top="0.11811023622047245" bottom="0.98425196850393704" header="0" footer="0"/>
      <pageSetup paperSize="9" scale="80" orientation="landscape" verticalDpi="72" r:id="rId3"/>
      <headerFooter alignWithMargins="0"/>
    </customSheetView>
    <customSheetView guid="{79F0E626-27F7-4612-9CC9-F0A974973A7D}" scale="80" showPageBreaks="1" printArea="1" hiddenRows="1">
      <selection activeCell="E8" sqref="E8"/>
      <pageMargins left="0.43307086614173229" right="0.74803149606299213" top="0.11811023622047245" bottom="0.98425196850393704" header="0" footer="0"/>
      <pageSetup paperSize="9" scale="80" orientation="landscape" verticalDpi="72" r:id="rId4"/>
      <headerFooter alignWithMargins="0"/>
    </customSheetView>
  </customSheetViews>
  <phoneticPr fontId="7" type="noConversion"/>
  <pageMargins left="0.43307086614173229" right="0.74803149606299213" top="0.11811023622047245" bottom="0.98425196850393704" header="0" footer="0"/>
  <pageSetup paperSize="9" scale="80" orientation="landscape" verticalDpi="72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61" zoomScale="90" zoomScaleNormal="96" workbookViewId="0">
      <selection activeCell="A76" sqref="A76:E112"/>
    </sheetView>
  </sheetViews>
  <sheetFormatPr baseColWidth="10" defaultColWidth="9.140625" defaultRowHeight="12.75" x14ac:dyDescent="0.2"/>
  <cols>
    <col min="1" max="1" width="6.28515625" customWidth="1"/>
    <col min="2" max="2" width="15.7109375" customWidth="1"/>
    <col min="3" max="3" width="6.85546875" customWidth="1"/>
    <col min="4" max="4" width="16.7109375" customWidth="1"/>
    <col min="5" max="5" width="11.42578125" customWidth="1"/>
    <col min="6" max="6" width="12.28515625" customWidth="1"/>
    <col min="7" max="7" width="12.28515625" bestFit="1" customWidth="1"/>
    <col min="8" max="8" width="11.42578125" customWidth="1"/>
    <col min="9" max="9" width="13.5703125" customWidth="1"/>
    <col min="10" max="256" width="11.42578125" customWidth="1"/>
  </cols>
  <sheetData>
    <row r="1" spans="1:7" x14ac:dyDescent="0.2">
      <c r="A1" s="14"/>
      <c r="B1" s="31" t="str">
        <f>DIESEL!B1</f>
        <v>TEOTITLAN (5787) MIERCOLES 18  DE AGOSTO  DEL   2021</v>
      </c>
      <c r="C1" s="14"/>
      <c r="D1" s="14"/>
      <c r="E1" s="14"/>
      <c r="G1" s="14"/>
    </row>
    <row r="2" spans="1:7" x14ac:dyDescent="0.2">
      <c r="A2" s="14"/>
      <c r="B2" s="58" t="str">
        <f>DIESEL!B2</f>
        <v>TRABAJARON : ESTEBAN,ANTONIO,FELIPE,JOSE,NABOR,EMANUEL.</v>
      </c>
      <c r="C2" s="14"/>
      <c r="D2" s="14"/>
      <c r="E2" s="14"/>
      <c r="F2" s="14"/>
    </row>
    <row r="3" spans="1:7" x14ac:dyDescent="0.2">
      <c r="A3" s="14"/>
      <c r="B3" s="14" t="str">
        <f>DIESEL!B3</f>
        <v>HUGO,GUADALUPE,MANUEL,GEREMIAS,PEDRO,AIDA .</v>
      </c>
      <c r="C3" s="14"/>
      <c r="D3" s="14"/>
      <c r="E3" s="14"/>
      <c r="F3" s="14"/>
    </row>
    <row r="4" spans="1:7" x14ac:dyDescent="0.2">
      <c r="A4" s="14"/>
      <c r="B4" s="14"/>
      <c r="C4" s="14"/>
      <c r="D4" s="14"/>
      <c r="E4" s="14"/>
      <c r="F4" s="14"/>
    </row>
    <row r="5" spans="1:7" ht="15" x14ac:dyDescent="0.25">
      <c r="A5" s="363"/>
      <c r="B5" s="362" t="s">
        <v>432</v>
      </c>
      <c r="C5" s="362"/>
      <c r="D5" s="362"/>
      <c r="E5" s="25"/>
      <c r="F5" s="14"/>
    </row>
    <row r="6" spans="1:7" ht="15" x14ac:dyDescent="0.25">
      <c r="A6" s="363"/>
      <c r="B6" s="362"/>
      <c r="C6" s="362"/>
      <c r="D6" s="362"/>
      <c r="E6" s="25"/>
      <c r="F6" s="14"/>
    </row>
    <row r="7" spans="1:7" ht="14.25" x14ac:dyDescent="0.2">
      <c r="A7" s="364"/>
      <c r="B7" s="167"/>
      <c r="C7" s="364"/>
      <c r="D7" s="167"/>
      <c r="E7" s="53"/>
    </row>
    <row r="8" spans="1:7" ht="15.75" x14ac:dyDescent="0.25">
      <c r="A8" s="28" t="s">
        <v>2</v>
      </c>
      <c r="B8" s="172">
        <v>49732</v>
      </c>
      <c r="C8" s="189" t="s">
        <v>3</v>
      </c>
      <c r="D8" s="172">
        <v>51082</v>
      </c>
      <c r="E8" s="53"/>
    </row>
    <row r="9" spans="1:7" ht="15.75" x14ac:dyDescent="0.25">
      <c r="A9" s="348"/>
      <c r="B9" s="172">
        <v>49642</v>
      </c>
      <c r="C9" s="189"/>
      <c r="D9" s="172">
        <v>51034</v>
      </c>
      <c r="E9" s="53"/>
      <c r="G9" s="6"/>
    </row>
    <row r="10" spans="1:7" ht="15" x14ac:dyDescent="0.2">
      <c r="A10" s="348"/>
      <c r="B10" s="172">
        <f>B8-B9</f>
        <v>90</v>
      </c>
      <c r="C10" s="172"/>
      <c r="D10" s="172">
        <f>D8-D9</f>
        <v>48</v>
      </c>
      <c r="E10" s="53"/>
      <c r="G10" s="6"/>
    </row>
    <row r="11" spans="1:7" ht="15" x14ac:dyDescent="0.2">
      <c r="A11" s="348"/>
      <c r="B11" s="193">
        <v>22.25</v>
      </c>
      <c r="C11" s="172"/>
      <c r="D11" s="193">
        <f>B11</f>
        <v>22.25</v>
      </c>
      <c r="E11" s="53"/>
      <c r="F11" s="6"/>
    </row>
    <row r="12" spans="1:7" ht="15" x14ac:dyDescent="0.2">
      <c r="A12" s="348"/>
      <c r="B12" s="171">
        <f>B10*B11</f>
        <v>2002.5</v>
      </c>
      <c r="C12" s="172"/>
      <c r="D12" s="171">
        <f>D10*D11</f>
        <v>1068</v>
      </c>
      <c r="E12" s="53"/>
      <c r="F12" s="6"/>
    </row>
    <row r="13" spans="1:7" ht="15" x14ac:dyDescent="0.2">
      <c r="A13" s="348"/>
      <c r="B13" s="172"/>
      <c r="C13" s="172"/>
      <c r="D13" s="172"/>
      <c r="E13" s="53"/>
      <c r="F13" s="6"/>
    </row>
    <row r="14" spans="1:7" ht="15" x14ac:dyDescent="0.2">
      <c r="A14" s="348"/>
      <c r="B14" s="172"/>
      <c r="C14" s="172"/>
      <c r="D14" s="172"/>
      <c r="E14" s="53"/>
      <c r="F14" s="6"/>
    </row>
    <row r="15" spans="1:7" ht="15.75" x14ac:dyDescent="0.25">
      <c r="A15" s="28" t="s">
        <v>4</v>
      </c>
      <c r="B15" s="172">
        <v>1379359</v>
      </c>
      <c r="C15" s="189" t="s">
        <v>5</v>
      </c>
      <c r="D15" s="172">
        <v>1420344</v>
      </c>
      <c r="E15" s="53"/>
      <c r="F15" s="6"/>
    </row>
    <row r="16" spans="1:7" ht="15.75" x14ac:dyDescent="0.25">
      <c r="A16" s="348"/>
      <c r="B16" s="172">
        <v>1379130</v>
      </c>
      <c r="C16" s="189"/>
      <c r="D16" s="172">
        <v>1419894</v>
      </c>
      <c r="E16" s="53"/>
      <c r="G16" s="6"/>
    </row>
    <row r="17" spans="1:8" ht="15" x14ac:dyDescent="0.2">
      <c r="A17" s="348"/>
      <c r="B17" s="172">
        <f>B15-B16</f>
        <v>229</v>
      </c>
      <c r="C17" s="172"/>
      <c r="D17" s="172">
        <f>D15-D16</f>
        <v>450</v>
      </c>
      <c r="E17" s="53"/>
      <c r="F17" s="6"/>
    </row>
    <row r="18" spans="1:8" ht="15" x14ac:dyDescent="0.2">
      <c r="A18" s="348"/>
      <c r="B18" s="193">
        <f>B11</f>
        <v>22.25</v>
      </c>
      <c r="C18" s="172"/>
      <c r="D18" s="193">
        <f>B11</f>
        <v>22.25</v>
      </c>
      <c r="E18" s="53"/>
      <c r="F18" s="6"/>
    </row>
    <row r="19" spans="1:8" ht="15" x14ac:dyDescent="0.2">
      <c r="A19" s="348"/>
      <c r="B19" s="171">
        <f>B17*B18</f>
        <v>5095.25</v>
      </c>
      <c r="C19" s="172"/>
      <c r="D19" s="171">
        <f>D17*D18</f>
        <v>10012.5</v>
      </c>
      <c r="E19" s="53"/>
      <c r="F19" s="6"/>
    </row>
    <row r="20" spans="1:8" ht="15" x14ac:dyDescent="0.2">
      <c r="A20" s="348"/>
      <c r="B20" s="172"/>
      <c r="C20" s="172"/>
      <c r="D20" s="171"/>
      <c r="E20" s="53"/>
      <c r="F20" s="6"/>
    </row>
    <row r="21" spans="1:8" ht="15" x14ac:dyDescent="0.2">
      <c r="A21" s="348"/>
      <c r="B21" s="172"/>
      <c r="C21" s="172"/>
      <c r="D21" s="172"/>
      <c r="E21" s="53"/>
      <c r="F21" s="6"/>
    </row>
    <row r="22" spans="1:8" ht="15.75" x14ac:dyDescent="0.25">
      <c r="A22" s="28" t="s">
        <v>6</v>
      </c>
      <c r="B22" s="172">
        <v>1110416</v>
      </c>
      <c r="C22" s="189" t="s">
        <v>7</v>
      </c>
      <c r="D22" s="172">
        <v>1063890</v>
      </c>
      <c r="E22" s="53"/>
      <c r="F22" s="6"/>
    </row>
    <row r="23" spans="1:8" ht="15.75" x14ac:dyDescent="0.25">
      <c r="A23" s="348"/>
      <c r="B23" s="172">
        <v>1110322</v>
      </c>
      <c r="C23" s="189"/>
      <c r="D23" s="356">
        <v>1063687</v>
      </c>
      <c r="E23" s="53"/>
      <c r="F23" s="6"/>
    </row>
    <row r="24" spans="1:8" ht="15" x14ac:dyDescent="0.2">
      <c r="A24" s="348"/>
      <c r="B24" s="172">
        <f>B22-B23</f>
        <v>94</v>
      </c>
      <c r="C24" s="172"/>
      <c r="D24" s="172">
        <f>D22-D23</f>
        <v>203</v>
      </c>
      <c r="E24" s="53"/>
      <c r="F24" s="6"/>
    </row>
    <row r="25" spans="1:8" ht="15" x14ac:dyDescent="0.2">
      <c r="A25" s="348"/>
      <c r="B25" s="193">
        <f>B11</f>
        <v>22.25</v>
      </c>
      <c r="C25" s="172"/>
      <c r="D25" s="193">
        <f>B11</f>
        <v>22.25</v>
      </c>
      <c r="E25" s="53"/>
      <c r="F25" s="6"/>
    </row>
    <row r="26" spans="1:8" ht="15" x14ac:dyDescent="0.2">
      <c r="A26" s="348"/>
      <c r="B26" s="171">
        <f>B24*B25</f>
        <v>2091.5</v>
      </c>
      <c r="C26" s="172"/>
      <c r="D26" s="171">
        <f>D24*D25</f>
        <v>4516.75</v>
      </c>
      <c r="E26" s="53"/>
      <c r="F26" s="6"/>
    </row>
    <row r="27" spans="1:8" ht="15" x14ac:dyDescent="0.2">
      <c r="A27" s="348"/>
      <c r="B27" s="172"/>
      <c r="C27" s="172"/>
      <c r="D27" s="172"/>
      <c r="E27" s="53"/>
      <c r="F27" s="6"/>
    </row>
    <row r="28" spans="1:8" ht="15" x14ac:dyDescent="0.2">
      <c r="A28" s="348"/>
      <c r="B28" s="172"/>
      <c r="C28" s="172"/>
      <c r="D28" s="172"/>
      <c r="E28" s="53"/>
      <c r="F28" s="6"/>
    </row>
    <row r="29" spans="1:8" ht="15.75" x14ac:dyDescent="0.25">
      <c r="A29" s="28" t="s">
        <v>8</v>
      </c>
      <c r="B29" s="172">
        <v>873593</v>
      </c>
      <c r="C29" s="189" t="s">
        <v>9</v>
      </c>
      <c r="D29" s="172">
        <v>695122</v>
      </c>
      <c r="E29" s="53"/>
      <c r="F29" s="6"/>
    </row>
    <row r="30" spans="1:8" ht="15.75" x14ac:dyDescent="0.25">
      <c r="A30" s="348"/>
      <c r="B30" s="172">
        <v>872660</v>
      </c>
      <c r="C30" s="189"/>
      <c r="D30" s="172">
        <v>694818</v>
      </c>
      <c r="E30" s="53" t="s">
        <v>0</v>
      </c>
      <c r="F30" s="6"/>
    </row>
    <row r="31" spans="1:8" ht="15" x14ac:dyDescent="0.2">
      <c r="A31" s="348"/>
      <c r="B31" s="354">
        <f>B29-B30</f>
        <v>933</v>
      </c>
      <c r="C31" s="172"/>
      <c r="D31" s="354">
        <f>D29-D30</f>
        <v>304</v>
      </c>
      <c r="E31" s="53"/>
      <c r="F31" s="6"/>
    </row>
    <row r="32" spans="1:8" ht="15" x14ac:dyDescent="0.2">
      <c r="A32" s="348"/>
      <c r="B32" s="193">
        <f>B11</f>
        <v>22.25</v>
      </c>
      <c r="C32" s="172"/>
      <c r="D32" s="193">
        <f>B11</f>
        <v>22.25</v>
      </c>
      <c r="E32" s="53"/>
      <c r="F32" s="198">
        <f>B12+D12+B19+D19+B26+D26+B33+D33</f>
        <v>52309.75</v>
      </c>
      <c r="H32" s="6"/>
    </row>
    <row r="33" spans="1:8" ht="15" x14ac:dyDescent="0.2">
      <c r="A33" s="348"/>
      <c r="B33" s="172">
        <f>B31*B32</f>
        <v>20759.25</v>
      </c>
      <c r="C33" s="172"/>
      <c r="D33" s="172">
        <f>D31*D32</f>
        <v>6764</v>
      </c>
      <c r="E33" s="53"/>
      <c r="F33" s="198"/>
      <c r="H33" s="6"/>
    </row>
    <row r="34" spans="1:8" ht="15" x14ac:dyDescent="0.2">
      <c r="A34" s="172"/>
      <c r="B34" s="172"/>
      <c r="C34" s="172"/>
      <c r="D34" s="172"/>
      <c r="E34" s="53"/>
      <c r="F34" s="198"/>
      <c r="H34" s="6"/>
    </row>
    <row r="35" spans="1:8" ht="15" x14ac:dyDescent="0.25">
      <c r="A35" s="366"/>
      <c r="B35" s="360" t="s">
        <v>115</v>
      </c>
      <c r="C35" s="366"/>
      <c r="D35" s="361">
        <f>B10+D10+B17+D17+B24+D24+B31+D31</f>
        <v>2351</v>
      </c>
      <c r="E35" s="53"/>
      <c r="F35" s="198"/>
      <c r="H35" s="6"/>
    </row>
    <row r="36" spans="1:8" ht="15" x14ac:dyDescent="0.2">
      <c r="A36" s="172"/>
      <c r="B36" s="172"/>
      <c r="C36" s="172"/>
      <c r="D36" s="172"/>
      <c r="E36" s="53"/>
      <c r="F36" s="198"/>
      <c r="H36" s="6"/>
    </row>
    <row r="37" spans="1:8" ht="15" x14ac:dyDescent="0.2">
      <c r="A37" s="172"/>
      <c r="B37" s="170"/>
      <c r="C37" s="172"/>
      <c r="D37" s="170"/>
      <c r="E37" s="53"/>
      <c r="F37" s="292"/>
      <c r="H37" s="6"/>
    </row>
    <row r="38" spans="1:8" x14ac:dyDescent="0.2">
      <c r="A38" s="329"/>
      <c r="B38" s="351" t="str">
        <f>B1</f>
        <v>TEOTITLAN (5787) MIERCOLES 18  DE AGOSTO  DEL   2021</v>
      </c>
      <c r="C38" s="329"/>
      <c r="D38" s="351"/>
      <c r="E38" s="14"/>
      <c r="F38" s="352"/>
      <c r="G38" s="14"/>
      <c r="H38" s="6"/>
    </row>
    <row r="39" spans="1:8" x14ac:dyDescent="0.2">
      <c r="A39" s="329"/>
      <c r="B39" s="318" t="str">
        <f>B2</f>
        <v>TRABAJARON : ESTEBAN,ANTONIO,FELIPE,JOSE,NABOR,EMANUEL.</v>
      </c>
      <c r="C39" s="367"/>
      <c r="D39" s="318"/>
      <c r="E39" s="14"/>
      <c r="F39" s="352"/>
      <c r="G39" s="14"/>
      <c r="H39" s="6"/>
    </row>
    <row r="40" spans="1:8" x14ac:dyDescent="0.2">
      <c r="A40" s="329"/>
      <c r="B40" s="318" t="str">
        <f>B3</f>
        <v>HUGO,GUADALUPE,MANUEL,GEREMIAS,PEDRO,AIDA .</v>
      </c>
      <c r="C40" s="367"/>
      <c r="D40" s="318"/>
      <c r="E40" s="14"/>
      <c r="F40" s="352"/>
      <c r="G40" s="14"/>
      <c r="H40" s="6"/>
    </row>
    <row r="41" spans="1:8" x14ac:dyDescent="0.2">
      <c r="A41" s="365"/>
      <c r="B41" s="200" t="s">
        <v>376</v>
      </c>
      <c r="C41" s="365"/>
      <c r="D41" s="200"/>
      <c r="E41" s="53"/>
      <c r="F41" s="292"/>
      <c r="H41" s="6"/>
    </row>
    <row r="42" spans="1:8" x14ac:dyDescent="0.2">
      <c r="A42" s="365"/>
      <c r="B42" s="200"/>
      <c r="C42" s="365"/>
      <c r="D42" s="200"/>
      <c r="E42" s="53"/>
      <c r="F42" s="292"/>
      <c r="H42" s="6"/>
    </row>
    <row r="43" spans="1:8" ht="15.75" x14ac:dyDescent="0.25">
      <c r="A43" s="9" t="s">
        <v>23</v>
      </c>
      <c r="B43" s="148">
        <v>53034</v>
      </c>
      <c r="C43" s="192" t="s">
        <v>24</v>
      </c>
      <c r="D43" s="148">
        <v>49766</v>
      </c>
      <c r="E43" s="53"/>
      <c r="F43" s="182"/>
    </row>
    <row r="44" spans="1:8" ht="15.75" x14ac:dyDescent="0.25">
      <c r="A44" s="53"/>
      <c r="B44" s="172">
        <v>52734</v>
      </c>
      <c r="C44" s="189"/>
      <c r="D44" s="172">
        <v>49489</v>
      </c>
      <c r="E44" s="53"/>
      <c r="G44" s="6"/>
    </row>
    <row r="45" spans="1:8" ht="15" x14ac:dyDescent="0.2">
      <c r="A45" s="53"/>
      <c r="B45" s="148">
        <f>B43-B44</f>
        <v>300</v>
      </c>
      <c r="C45" s="148"/>
      <c r="D45" s="148">
        <f>D43-D44</f>
        <v>277</v>
      </c>
      <c r="E45" s="53"/>
    </row>
    <row r="46" spans="1:8" ht="15" x14ac:dyDescent="0.2">
      <c r="A46" s="53"/>
      <c r="B46" s="193">
        <v>22.79</v>
      </c>
      <c r="C46" s="148"/>
      <c r="D46" s="193">
        <f>B46</f>
        <v>22.79</v>
      </c>
      <c r="E46" s="53"/>
    </row>
    <row r="47" spans="1:8" ht="15" x14ac:dyDescent="0.2">
      <c r="A47" s="53"/>
      <c r="B47" s="171">
        <f>B45*B46</f>
        <v>6837</v>
      </c>
      <c r="C47" s="148"/>
      <c r="D47" s="191">
        <f>D45*D46</f>
        <v>6312.83</v>
      </c>
      <c r="E47" s="53"/>
    </row>
    <row r="48" spans="1:8" ht="15" x14ac:dyDescent="0.2">
      <c r="A48" s="53"/>
      <c r="B48" s="148"/>
      <c r="C48" s="148"/>
      <c r="D48" s="148"/>
      <c r="E48" s="53"/>
      <c r="H48" s="6"/>
    </row>
    <row r="49" spans="1:9" ht="15" x14ac:dyDescent="0.2">
      <c r="A49" s="53"/>
      <c r="B49" s="148"/>
      <c r="C49" s="148"/>
      <c r="D49" s="148"/>
      <c r="E49" s="53"/>
    </row>
    <row r="50" spans="1:9" ht="15.75" x14ac:dyDescent="0.25">
      <c r="A50" s="9" t="s">
        <v>25</v>
      </c>
      <c r="B50" s="172">
        <v>61716</v>
      </c>
      <c r="C50" s="192" t="s">
        <v>26</v>
      </c>
      <c r="D50" s="172">
        <v>51817</v>
      </c>
      <c r="E50" s="53"/>
    </row>
    <row r="51" spans="1:9" ht="15.75" x14ac:dyDescent="0.25">
      <c r="A51" s="53"/>
      <c r="B51" s="172">
        <v>61502</v>
      </c>
      <c r="C51" s="192"/>
      <c r="D51" s="172">
        <v>51556</v>
      </c>
      <c r="E51" s="53"/>
      <c r="G51" s="6"/>
    </row>
    <row r="52" spans="1:9" ht="15" x14ac:dyDescent="0.2">
      <c r="A52" s="53"/>
      <c r="B52" s="148">
        <f>B50-B51</f>
        <v>214</v>
      </c>
      <c r="C52" s="148"/>
      <c r="D52" s="148">
        <f>D50-D51</f>
        <v>261</v>
      </c>
      <c r="E52" s="53"/>
    </row>
    <row r="53" spans="1:9" ht="15" x14ac:dyDescent="0.2">
      <c r="A53" s="53"/>
      <c r="B53" s="193">
        <f>B46</f>
        <v>22.79</v>
      </c>
      <c r="C53" s="148"/>
      <c r="D53" s="193">
        <f>B46</f>
        <v>22.79</v>
      </c>
      <c r="E53" s="53"/>
      <c r="F53" s="6"/>
      <c r="I53" s="6"/>
    </row>
    <row r="54" spans="1:9" ht="15" x14ac:dyDescent="0.2">
      <c r="A54" s="53"/>
      <c r="B54" s="171">
        <f>B52*B53</f>
        <v>4877.0599999999995</v>
      </c>
      <c r="C54" s="148"/>
      <c r="D54" s="191">
        <f>D52*D53</f>
        <v>5948.19</v>
      </c>
      <c r="E54" s="53"/>
    </row>
    <row r="55" spans="1:9" ht="15" x14ac:dyDescent="0.2">
      <c r="A55" s="53"/>
      <c r="B55" s="148"/>
      <c r="C55" s="148"/>
      <c r="D55" s="148"/>
      <c r="E55" s="53"/>
    </row>
    <row r="56" spans="1:9" ht="15.75" x14ac:dyDescent="0.25">
      <c r="A56" s="9" t="s">
        <v>27</v>
      </c>
      <c r="B56" s="172">
        <v>1218573</v>
      </c>
      <c r="C56" s="192" t="s">
        <v>28</v>
      </c>
      <c r="D56" s="172">
        <v>1348501</v>
      </c>
      <c r="E56" s="53"/>
    </row>
    <row r="57" spans="1:9" ht="15.75" x14ac:dyDescent="0.25">
      <c r="A57" s="53"/>
      <c r="B57" s="359">
        <v>1218499</v>
      </c>
      <c r="C57" s="192"/>
      <c r="D57" s="172">
        <v>1348235</v>
      </c>
      <c r="E57" s="53"/>
    </row>
    <row r="58" spans="1:9" ht="15" x14ac:dyDescent="0.2">
      <c r="A58" s="53"/>
      <c r="B58" s="148">
        <f>B56-B57</f>
        <v>74</v>
      </c>
      <c r="C58" s="148"/>
      <c r="D58" s="148">
        <f>D56-D57</f>
        <v>266</v>
      </c>
      <c r="E58" s="53"/>
    </row>
    <row r="59" spans="1:9" ht="15" x14ac:dyDescent="0.2">
      <c r="A59" s="53"/>
      <c r="B59" s="193">
        <f>B46</f>
        <v>22.79</v>
      </c>
      <c r="C59" s="148"/>
      <c r="D59" s="193">
        <f>B46</f>
        <v>22.79</v>
      </c>
      <c r="E59" s="53"/>
    </row>
    <row r="60" spans="1:9" ht="15" x14ac:dyDescent="0.2">
      <c r="A60" s="53"/>
      <c r="B60" s="171">
        <f>B58*B59</f>
        <v>1686.46</v>
      </c>
      <c r="C60" s="148"/>
      <c r="D60" s="171">
        <f>D58*D59</f>
        <v>6062.1399999999994</v>
      </c>
      <c r="E60" s="53"/>
    </row>
    <row r="61" spans="1:9" ht="15" x14ac:dyDescent="0.2">
      <c r="A61" s="53"/>
      <c r="B61" s="148"/>
      <c r="C61" s="148"/>
      <c r="D61" s="148"/>
      <c r="E61" s="53"/>
    </row>
    <row r="62" spans="1:9" ht="15.75" x14ac:dyDescent="0.25">
      <c r="A62" s="9" t="s">
        <v>29</v>
      </c>
      <c r="B62" s="172">
        <v>1486315</v>
      </c>
      <c r="C62" s="192" t="s">
        <v>30</v>
      </c>
      <c r="D62" s="172">
        <v>1444445</v>
      </c>
      <c r="E62" s="53"/>
    </row>
    <row r="63" spans="1:9" ht="15.75" x14ac:dyDescent="0.25">
      <c r="A63" s="53"/>
      <c r="B63" s="172">
        <v>1486177</v>
      </c>
      <c r="C63" s="192"/>
      <c r="D63" s="172">
        <v>1444258</v>
      </c>
      <c r="E63" s="53"/>
    </row>
    <row r="64" spans="1:9" ht="15" x14ac:dyDescent="0.2">
      <c r="A64" s="53"/>
      <c r="B64" s="148">
        <f>B62-B63</f>
        <v>138</v>
      </c>
      <c r="C64" s="148"/>
      <c r="D64" s="148">
        <f>D62-D63</f>
        <v>187</v>
      </c>
      <c r="E64" s="53"/>
    </row>
    <row r="65" spans="1:7" ht="15" x14ac:dyDescent="0.2">
      <c r="A65" s="53"/>
      <c r="B65" s="193">
        <f>B46</f>
        <v>22.79</v>
      </c>
      <c r="C65" s="148"/>
      <c r="D65" s="193">
        <f>B46</f>
        <v>22.79</v>
      </c>
      <c r="E65" s="53"/>
    </row>
    <row r="66" spans="1:7" ht="15" x14ac:dyDescent="0.2">
      <c r="A66" s="53"/>
      <c r="B66" s="171">
        <f>B64*B65</f>
        <v>3145.02</v>
      </c>
      <c r="C66" s="148"/>
      <c r="D66" s="171">
        <f>D64*D65</f>
        <v>4261.7299999999996</v>
      </c>
      <c r="E66" s="53"/>
    </row>
    <row r="67" spans="1:7" ht="15" x14ac:dyDescent="0.2">
      <c r="A67" s="53"/>
      <c r="B67" s="148"/>
      <c r="C67" s="148"/>
      <c r="D67" s="148"/>
      <c r="E67" s="53"/>
    </row>
    <row r="68" spans="1:7" ht="15.75" x14ac:dyDescent="0.25">
      <c r="A68" s="9" t="s">
        <v>31</v>
      </c>
      <c r="B68" s="172">
        <v>759008</v>
      </c>
      <c r="C68" s="192" t="s">
        <v>32</v>
      </c>
      <c r="D68" s="172">
        <v>563868</v>
      </c>
      <c r="E68" s="53"/>
    </row>
    <row r="69" spans="1:7" ht="15.75" x14ac:dyDescent="0.25">
      <c r="A69" s="4"/>
      <c r="B69" s="172">
        <v>758838</v>
      </c>
      <c r="C69" s="192"/>
      <c r="D69" s="172">
        <v>563756</v>
      </c>
      <c r="E69" s="53"/>
    </row>
    <row r="70" spans="1:7" ht="15" x14ac:dyDescent="0.2">
      <c r="A70" s="4"/>
      <c r="B70" s="172">
        <f>B68-B69</f>
        <v>170</v>
      </c>
      <c r="C70" s="148"/>
      <c r="D70" s="148">
        <f>D68-D69</f>
        <v>112</v>
      </c>
      <c r="E70" s="53"/>
    </row>
    <row r="71" spans="1:7" ht="15" x14ac:dyDescent="0.2">
      <c r="A71" s="4"/>
      <c r="B71" s="193">
        <f>B46</f>
        <v>22.79</v>
      </c>
      <c r="C71" s="148"/>
      <c r="D71" s="193">
        <f>B46</f>
        <v>22.79</v>
      </c>
      <c r="E71" s="53"/>
    </row>
    <row r="72" spans="1:7" ht="15" x14ac:dyDescent="0.2">
      <c r="A72" s="4"/>
      <c r="B72" s="171">
        <f>B70*B71</f>
        <v>3874.2999999999997</v>
      </c>
      <c r="C72" s="148"/>
      <c r="D72" s="171">
        <f>D70*D71</f>
        <v>2552.48</v>
      </c>
      <c r="E72" s="53"/>
    </row>
    <row r="73" spans="1:7" ht="14.25" x14ac:dyDescent="0.2">
      <c r="A73" s="4"/>
      <c r="B73" s="167"/>
      <c r="C73" s="4"/>
      <c r="D73" s="167"/>
      <c r="E73" s="53"/>
    </row>
    <row r="74" spans="1:7" ht="15" x14ac:dyDescent="0.25">
      <c r="A74" s="366"/>
      <c r="B74" s="360" t="s">
        <v>116</v>
      </c>
      <c r="C74" s="366"/>
      <c r="D74" s="361">
        <f>B45+D45+B52+D52+B58+D58+B64+D64+B70+D70</f>
        <v>1999</v>
      </c>
      <c r="E74" s="53"/>
      <c r="F74" s="198">
        <f>B47+D47+B54+D54+B60+D60+B66+D66+B72+D72</f>
        <v>45557.21</v>
      </c>
    </row>
    <row r="75" spans="1:7" ht="15.75" x14ac:dyDescent="0.25">
      <c r="A75" s="329"/>
      <c r="B75" s="290"/>
      <c r="C75" s="329"/>
      <c r="D75" s="201"/>
      <c r="E75" s="53"/>
      <c r="F75" s="292"/>
    </row>
    <row r="76" spans="1:7" x14ac:dyDescent="0.2">
      <c r="A76" s="329"/>
      <c r="B76" s="351" t="str">
        <f>B1</f>
        <v>TEOTITLAN (5787) MIERCOLES 18  DE AGOSTO  DEL   2021</v>
      </c>
      <c r="C76" s="367"/>
      <c r="D76" s="353"/>
      <c r="E76" s="14"/>
      <c r="F76" s="352"/>
      <c r="G76" s="14"/>
    </row>
    <row r="77" spans="1:7" x14ac:dyDescent="0.2">
      <c r="A77" s="329"/>
      <c r="B77" s="318" t="str">
        <f>B2</f>
        <v>TRABAJARON : ESTEBAN,ANTONIO,FELIPE,JOSE,NABOR,EMANUEL.</v>
      </c>
      <c r="C77" s="367"/>
      <c r="D77" s="353"/>
      <c r="E77" s="14"/>
      <c r="F77" s="352"/>
      <c r="G77" s="14"/>
    </row>
    <row r="78" spans="1:7" x14ac:dyDescent="0.2">
      <c r="A78" s="329"/>
      <c r="B78" s="318" t="str">
        <f>B3</f>
        <v>HUGO,GUADALUPE,MANUEL,GEREMIAS,PEDRO,AIDA .</v>
      </c>
      <c r="C78" s="367"/>
      <c r="D78" s="353"/>
      <c r="E78" s="14"/>
      <c r="F78" s="352"/>
      <c r="G78" s="14"/>
    </row>
    <row r="79" spans="1:7" x14ac:dyDescent="0.2">
      <c r="A79" s="365"/>
      <c r="B79" s="200" t="s">
        <v>376</v>
      </c>
      <c r="C79" s="365"/>
      <c r="D79" s="200"/>
      <c r="E79" s="53"/>
      <c r="F79" s="292"/>
    </row>
    <row r="80" spans="1:7" x14ac:dyDescent="0.2">
      <c r="A80" s="365"/>
      <c r="B80" s="200"/>
      <c r="C80" s="365"/>
      <c r="D80" s="200"/>
      <c r="E80" s="53"/>
      <c r="F80" s="292"/>
    </row>
    <row r="81" spans="1:9" ht="15.75" x14ac:dyDescent="0.25">
      <c r="A81" s="9" t="s">
        <v>329</v>
      </c>
      <c r="B81" s="148">
        <v>165733</v>
      </c>
      <c r="C81" s="192" t="s">
        <v>330</v>
      </c>
      <c r="D81" s="148">
        <v>173701</v>
      </c>
      <c r="E81" s="53"/>
      <c r="F81" s="182"/>
    </row>
    <row r="82" spans="1:9" ht="15.75" x14ac:dyDescent="0.25">
      <c r="A82" s="53"/>
      <c r="B82" s="172">
        <v>165046</v>
      </c>
      <c r="C82" s="192"/>
      <c r="D82" s="172">
        <v>172550</v>
      </c>
      <c r="E82" s="53"/>
    </row>
    <row r="83" spans="1:9" ht="15" x14ac:dyDescent="0.2">
      <c r="A83" s="53"/>
      <c r="B83" s="148">
        <f>B81-B82</f>
        <v>687</v>
      </c>
      <c r="C83" s="148"/>
      <c r="D83" s="148">
        <f>D81-D82</f>
        <v>1151</v>
      </c>
      <c r="E83" s="53"/>
      <c r="H83" s="6"/>
    </row>
    <row r="84" spans="1:9" ht="15" x14ac:dyDescent="0.2">
      <c r="A84" s="53"/>
      <c r="B84" s="193">
        <v>20.95</v>
      </c>
      <c r="C84" s="148"/>
      <c r="D84" s="193">
        <f>B84</f>
        <v>20.95</v>
      </c>
      <c r="E84" s="53"/>
    </row>
    <row r="85" spans="1:9" ht="15" x14ac:dyDescent="0.2">
      <c r="A85" s="53"/>
      <c r="B85" s="171">
        <f>B83*B84</f>
        <v>14392.65</v>
      </c>
      <c r="C85" s="148"/>
      <c r="D85" s="191">
        <f>D83*D84</f>
        <v>24113.45</v>
      </c>
      <c r="E85" s="53"/>
    </row>
    <row r="86" spans="1:9" ht="15" x14ac:dyDescent="0.2">
      <c r="A86" s="53"/>
      <c r="B86" s="148"/>
      <c r="C86" s="148"/>
      <c r="D86" s="148"/>
      <c r="E86" s="53"/>
    </row>
    <row r="87" spans="1:9" ht="15" x14ac:dyDescent="0.2">
      <c r="A87" s="53"/>
      <c r="B87" s="148"/>
      <c r="C87" s="148"/>
      <c r="D87" s="148"/>
      <c r="E87" s="53"/>
    </row>
    <row r="88" spans="1:9" ht="15.75" x14ac:dyDescent="0.25">
      <c r="A88" s="9" t="s">
        <v>332</v>
      </c>
      <c r="B88" s="172">
        <v>212352</v>
      </c>
      <c r="C88" s="192" t="s">
        <v>331</v>
      </c>
      <c r="D88" s="172">
        <v>217514</v>
      </c>
      <c r="E88" s="53"/>
    </row>
    <row r="89" spans="1:9" ht="15.75" x14ac:dyDescent="0.25">
      <c r="A89" s="53"/>
      <c r="B89" s="172">
        <v>210844</v>
      </c>
      <c r="C89" s="189"/>
      <c r="D89" s="359">
        <v>216375</v>
      </c>
      <c r="E89" s="53"/>
      <c r="G89" s="6"/>
      <c r="I89" s="30">
        <f>F32+F74+F112</f>
        <v>305649.06</v>
      </c>
    </row>
    <row r="90" spans="1:9" ht="15" x14ac:dyDescent="0.2">
      <c r="A90" s="53"/>
      <c r="B90" s="148">
        <f>B88-B89</f>
        <v>1508</v>
      </c>
      <c r="C90" s="148"/>
      <c r="D90" s="148">
        <f>D88-D89</f>
        <v>1139</v>
      </c>
      <c r="E90" s="53"/>
    </row>
    <row r="91" spans="1:9" ht="15" x14ac:dyDescent="0.2">
      <c r="A91" s="53"/>
      <c r="B91" s="193">
        <f>B84</f>
        <v>20.95</v>
      </c>
      <c r="C91" s="148"/>
      <c r="D91" s="193">
        <f>B84</f>
        <v>20.95</v>
      </c>
      <c r="E91" s="53"/>
    </row>
    <row r="92" spans="1:9" ht="15" x14ac:dyDescent="0.2">
      <c r="A92" s="53"/>
      <c r="B92" s="171">
        <f>B90*B91</f>
        <v>31592.6</v>
      </c>
      <c r="C92" s="148"/>
      <c r="D92" s="191">
        <f>D90*D91</f>
        <v>23862.05</v>
      </c>
      <c r="E92" s="53"/>
    </row>
    <row r="93" spans="1:9" ht="15" x14ac:dyDescent="0.2">
      <c r="A93" s="53"/>
      <c r="B93" s="148"/>
      <c r="C93" s="148"/>
      <c r="D93" s="148"/>
      <c r="E93" s="53"/>
    </row>
    <row r="94" spans="1:9" ht="15.75" x14ac:dyDescent="0.25">
      <c r="A94" s="9" t="s">
        <v>333</v>
      </c>
      <c r="B94" s="172">
        <v>5262267</v>
      </c>
      <c r="C94" s="192" t="s">
        <v>334</v>
      </c>
      <c r="D94" s="172">
        <v>5756327</v>
      </c>
      <c r="E94" s="53"/>
    </row>
    <row r="95" spans="1:9" ht="15.75" x14ac:dyDescent="0.25">
      <c r="A95" s="53"/>
      <c r="B95" s="172">
        <v>5261759</v>
      </c>
      <c r="C95" s="192"/>
      <c r="D95" s="284">
        <v>5755524</v>
      </c>
      <c r="E95" s="53"/>
    </row>
    <row r="96" spans="1:9" ht="15" x14ac:dyDescent="0.2">
      <c r="A96" s="53"/>
      <c r="B96" s="148">
        <f>B94-B95</f>
        <v>508</v>
      </c>
      <c r="C96" s="148"/>
      <c r="D96" s="148">
        <f>D94-D95</f>
        <v>803</v>
      </c>
      <c r="E96" s="53"/>
    </row>
    <row r="97" spans="1:7" ht="15" x14ac:dyDescent="0.2">
      <c r="A97" s="53"/>
      <c r="B97" s="193">
        <f>B84</f>
        <v>20.95</v>
      </c>
      <c r="C97" s="148"/>
      <c r="D97" s="193">
        <f>B84</f>
        <v>20.95</v>
      </c>
      <c r="E97" s="53"/>
    </row>
    <row r="98" spans="1:7" ht="15" x14ac:dyDescent="0.2">
      <c r="A98" s="53"/>
      <c r="B98" s="171">
        <f>B96*B97</f>
        <v>10642.6</v>
      </c>
      <c r="C98" s="148"/>
      <c r="D98" s="171">
        <f>D96*D97</f>
        <v>16822.849999999999</v>
      </c>
      <c r="E98" s="53"/>
      <c r="G98" s="3"/>
    </row>
    <row r="99" spans="1:7" ht="15" x14ac:dyDescent="0.2">
      <c r="A99" s="53"/>
      <c r="B99" s="148"/>
      <c r="C99" s="148"/>
      <c r="D99" s="148"/>
      <c r="E99" s="53"/>
    </row>
    <row r="100" spans="1:7" ht="15.75" x14ac:dyDescent="0.25">
      <c r="A100" s="9" t="s">
        <v>335</v>
      </c>
      <c r="B100" s="172">
        <v>6471484</v>
      </c>
      <c r="C100" s="192" t="s">
        <v>336</v>
      </c>
      <c r="D100" s="172">
        <v>6196222</v>
      </c>
      <c r="E100" s="53"/>
    </row>
    <row r="101" spans="1:7" ht="15.75" x14ac:dyDescent="0.25">
      <c r="A101" s="53"/>
      <c r="B101" s="172">
        <v>6470431</v>
      </c>
      <c r="C101" s="192"/>
      <c r="D101" s="278">
        <v>6195214</v>
      </c>
      <c r="E101" s="53"/>
    </row>
    <row r="102" spans="1:7" ht="15" x14ac:dyDescent="0.2">
      <c r="A102" s="53"/>
      <c r="B102" s="148">
        <f>B100-B101</f>
        <v>1053</v>
      </c>
      <c r="C102" s="148"/>
      <c r="D102" s="148">
        <f>D100-D101</f>
        <v>1008</v>
      </c>
      <c r="E102" s="53"/>
    </row>
    <row r="103" spans="1:7" ht="15" x14ac:dyDescent="0.2">
      <c r="A103" s="53"/>
      <c r="B103" s="193">
        <f>B84</f>
        <v>20.95</v>
      </c>
      <c r="C103" s="148"/>
      <c r="D103" s="193">
        <f>B84</f>
        <v>20.95</v>
      </c>
      <c r="E103" s="53"/>
    </row>
    <row r="104" spans="1:7" ht="15" x14ac:dyDescent="0.2">
      <c r="A104" s="53"/>
      <c r="B104" s="171">
        <f>B102*B103</f>
        <v>22060.35</v>
      </c>
      <c r="C104" s="148"/>
      <c r="D104" s="171">
        <f>D102*D103</f>
        <v>21117.599999999999</v>
      </c>
      <c r="E104" s="53"/>
    </row>
    <row r="105" spans="1:7" ht="15" x14ac:dyDescent="0.2">
      <c r="A105" s="53"/>
      <c r="B105" s="148"/>
      <c r="C105" s="148"/>
      <c r="D105" s="148"/>
      <c r="E105" s="53"/>
    </row>
    <row r="106" spans="1:7" ht="15.75" x14ac:dyDescent="0.25">
      <c r="A106" s="9" t="s">
        <v>338</v>
      </c>
      <c r="B106" s="172">
        <v>3371394</v>
      </c>
      <c r="C106" s="192" t="s">
        <v>337</v>
      </c>
      <c r="D106" s="172">
        <v>2402048</v>
      </c>
      <c r="E106" s="53"/>
    </row>
    <row r="107" spans="1:7" ht="15.75" x14ac:dyDescent="0.25">
      <c r="A107" s="4"/>
      <c r="B107" s="172">
        <v>3370135</v>
      </c>
      <c r="C107" s="192"/>
      <c r="D107" s="278">
        <v>2401246</v>
      </c>
      <c r="E107" s="53"/>
    </row>
    <row r="108" spans="1:7" ht="15" x14ac:dyDescent="0.2">
      <c r="A108" s="4"/>
      <c r="B108" s="172">
        <f>B106-B107</f>
        <v>1259</v>
      </c>
      <c r="C108" s="148"/>
      <c r="D108" s="148">
        <f>D106-D107</f>
        <v>802</v>
      </c>
      <c r="E108" s="53"/>
    </row>
    <row r="109" spans="1:7" ht="15" x14ac:dyDescent="0.2">
      <c r="A109" s="4"/>
      <c r="B109" s="193">
        <f>B84</f>
        <v>20.95</v>
      </c>
      <c r="C109" s="148"/>
      <c r="D109" s="193">
        <f>B84</f>
        <v>20.95</v>
      </c>
      <c r="E109" s="53"/>
    </row>
    <row r="110" spans="1:7" ht="15" x14ac:dyDescent="0.2">
      <c r="A110" s="4"/>
      <c r="B110" s="171">
        <f>B108*B109</f>
        <v>26376.05</v>
      </c>
      <c r="C110" s="148"/>
      <c r="D110" s="171">
        <f>D108*D109</f>
        <v>16801.899999999998</v>
      </c>
      <c r="E110" s="53"/>
    </row>
    <row r="111" spans="1:7" ht="14.25" x14ac:dyDescent="0.2">
      <c r="A111" s="36"/>
      <c r="B111" s="167"/>
      <c r="C111" s="36"/>
      <c r="D111" s="167"/>
      <c r="E111" s="53"/>
    </row>
    <row r="112" spans="1:7" x14ac:dyDescent="0.2">
      <c r="A112" s="349"/>
      <c r="B112" s="349" t="s">
        <v>434</v>
      </c>
      <c r="C112" s="349"/>
      <c r="D112" s="350">
        <f>B83+D83+B90+D90+B96+D96+B102+D102+B108+D108</f>
        <v>9918</v>
      </c>
      <c r="E112" s="53"/>
      <c r="F112" s="377">
        <f>B85+D85+B92+D92+B98+D98+B104+D104+B110+D110</f>
        <v>207782.1</v>
      </c>
    </row>
    <row r="113" spans="1:5" x14ac:dyDescent="0.2">
      <c r="A113" s="53"/>
      <c r="B113" s="53"/>
      <c r="C113" s="53"/>
      <c r="D113" s="53"/>
      <c r="E113" s="53"/>
    </row>
    <row r="114" spans="1:5" x14ac:dyDescent="0.2">
      <c r="A114" s="53"/>
      <c r="B114" s="53"/>
      <c r="C114" s="53"/>
      <c r="D114" s="53"/>
      <c r="E114" s="53"/>
    </row>
  </sheetData>
  <customSheetViews>
    <customSheetView guid="{4DAAABAD-BC5F-44AC-9B3F-907B044CCA5F}" scale="96" showRowCol="0">
      <selection activeCell="B11" sqref="B11"/>
      <pageMargins left="0.81458333333333333" right="0.74803149606299213" top="0.23622047244094491" bottom="0.62992125984251968" header="0" footer="0"/>
      <pageSetup paperSize="9" scale="85" orientation="landscape" verticalDpi="72" r:id="rId1"/>
      <headerFooter alignWithMargins="0"/>
    </customSheetView>
    <customSheetView guid="{DEC257E9-9CD6-424D-88A2-5445FE9CFAA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2"/>
      <headerFooter alignWithMargins="0"/>
    </customSheetView>
    <customSheetView guid="{BF17821F-9570-4DD7-9AE6-83D9C9F4754D}" scale="96" showPageBreaks="1" showRowCol="0" printArea="1" topLeftCell="A31">
      <selection activeCell="B6" sqref="B6"/>
      <pageMargins left="0.81458333333333333" right="0.74803149606299213" top="0.23622047244094491" bottom="0.62992125984251968" header="0" footer="0"/>
      <pageSetup paperSize="9" scale="85" orientation="landscape" verticalDpi="72" r:id="rId3"/>
      <headerFooter alignWithMargins="0"/>
    </customSheetView>
    <customSheetView guid="{79F0E626-27F7-4612-9CC9-F0A974973A7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4"/>
      <headerFooter alignWithMargins="0"/>
    </customSheetView>
  </customSheetViews>
  <phoneticPr fontId="7" type="noConversion"/>
  <pageMargins left="0.43307086614173229" right="0.74803149606299213" top="0.23622047244094491" bottom="0.62992125984251968" header="0" footer="0"/>
  <pageSetup paperSize="9" scale="85" orientation="landscape" verticalDpi="72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E8" sqref="E8"/>
    </sheetView>
  </sheetViews>
  <sheetFormatPr baseColWidth="10" defaultColWidth="9.140625" defaultRowHeight="12.75" x14ac:dyDescent="0.2"/>
  <cols>
    <col min="1" max="1" width="39.140625" customWidth="1"/>
    <col min="2" max="3" width="11.42578125" customWidth="1"/>
    <col min="4" max="4" width="12.28515625" bestFit="1" customWidth="1"/>
    <col min="5" max="5" width="12.5703125" customWidth="1"/>
    <col min="6" max="6" width="2.7109375" customWidth="1"/>
    <col min="7" max="7" width="11.42578125" customWidth="1"/>
    <col min="8" max="8" width="12.85546875" bestFit="1" customWidth="1"/>
    <col min="9" max="9" width="15.85546875" bestFit="1" customWidth="1"/>
    <col min="10" max="13" width="15.7109375" customWidth="1"/>
    <col min="14" max="254" width="11.42578125" customWidth="1"/>
  </cols>
  <sheetData>
    <row r="1" spans="1:10" x14ac:dyDescent="0.2">
      <c r="A1" s="58"/>
      <c r="B1" s="52" t="str">
        <f>DIESEL!B1</f>
        <v>TEOTITLAN (5787) MIERCOLES 18  DE AGOSTO  DEL   2021</v>
      </c>
      <c r="C1" s="58"/>
      <c r="D1" s="58"/>
      <c r="E1" s="58"/>
      <c r="F1" s="58"/>
      <c r="G1" s="58"/>
    </row>
    <row r="2" spans="1:10" x14ac:dyDescent="0.2">
      <c r="A2" s="58"/>
      <c r="B2" s="58" t="str">
        <f>DIESEL!B2</f>
        <v>TRABAJARON : ESTEBAN,ANTONIO,FELIPE,JOSE,NABOR,EMANUEL.</v>
      </c>
      <c r="C2" s="58"/>
      <c r="D2" s="58"/>
      <c r="E2" s="58"/>
      <c r="F2" s="58"/>
      <c r="G2" s="58"/>
    </row>
    <row r="3" spans="1:10" x14ac:dyDescent="0.2">
      <c r="A3" s="58"/>
      <c r="B3" s="58" t="str">
        <f>DIESEL!B3</f>
        <v>HUGO,GUADALUPE,MANUEL,GEREMIAS,PEDRO,AIDA .</v>
      </c>
      <c r="C3" s="58"/>
      <c r="D3" s="58"/>
      <c r="E3" s="58"/>
      <c r="F3" s="58"/>
      <c r="G3" s="58"/>
    </row>
    <row r="4" spans="1:10" x14ac:dyDescent="0.2">
      <c r="A4" s="58"/>
      <c r="B4" s="58"/>
      <c r="C4" s="58"/>
      <c r="D4" s="58"/>
      <c r="E4" s="58"/>
      <c r="F4" s="58"/>
      <c r="G4" s="58"/>
    </row>
    <row r="5" spans="1:10" x14ac:dyDescent="0.2">
      <c r="A5" s="58"/>
      <c r="B5" s="13"/>
      <c r="C5" s="92"/>
      <c r="D5" s="93"/>
      <c r="E5" s="94"/>
      <c r="F5" s="73"/>
      <c r="G5" s="58"/>
    </row>
    <row r="6" spans="1:10" x14ac:dyDescent="0.2">
      <c r="A6" s="58"/>
      <c r="B6" s="304" t="s">
        <v>359</v>
      </c>
      <c r="C6" s="305"/>
      <c r="D6" s="305"/>
      <c r="E6" s="306">
        <v>282620</v>
      </c>
      <c r="F6" s="307"/>
      <c r="G6" s="58"/>
      <c r="J6" s="327"/>
    </row>
    <row r="7" spans="1:10" x14ac:dyDescent="0.2">
      <c r="A7" s="58"/>
      <c r="B7" s="183"/>
      <c r="C7" s="335"/>
      <c r="D7" s="185"/>
      <c r="E7" s="375"/>
      <c r="F7" s="376"/>
      <c r="G7" s="58"/>
      <c r="J7" s="327"/>
    </row>
    <row r="8" spans="1:10" x14ac:dyDescent="0.2">
      <c r="A8" s="58"/>
      <c r="B8" s="183" t="s">
        <v>482</v>
      </c>
      <c r="C8" s="335"/>
      <c r="D8" s="185"/>
      <c r="E8" s="375">
        <v>2200</v>
      </c>
      <c r="F8" s="376"/>
      <c r="G8" s="58"/>
      <c r="I8" s="375"/>
      <c r="J8" s="327"/>
    </row>
    <row r="9" spans="1:10" x14ac:dyDescent="0.2">
      <c r="A9" s="58"/>
      <c r="B9" s="183" t="s">
        <v>480</v>
      </c>
      <c r="C9" s="184"/>
      <c r="D9" s="186"/>
      <c r="E9" s="375">
        <v>3800</v>
      </c>
      <c r="F9" s="376"/>
      <c r="G9" s="58"/>
      <c r="I9" s="375"/>
      <c r="J9" s="327"/>
    </row>
    <row r="10" spans="1:10" x14ac:dyDescent="0.2">
      <c r="A10" s="58"/>
      <c r="B10" s="183" t="s">
        <v>481</v>
      </c>
      <c r="C10" s="184"/>
      <c r="D10" s="186"/>
      <c r="E10" s="375">
        <v>1300</v>
      </c>
      <c r="F10" s="376"/>
      <c r="G10" s="58"/>
      <c r="I10" s="375"/>
      <c r="J10" s="327"/>
    </row>
    <row r="11" spans="1:10" x14ac:dyDescent="0.2">
      <c r="A11" s="58"/>
      <c r="B11" s="183" t="s">
        <v>470</v>
      </c>
      <c r="C11" s="184"/>
      <c r="D11" s="186"/>
      <c r="E11" s="375">
        <v>5657.5</v>
      </c>
      <c r="F11" s="376"/>
      <c r="G11" s="58"/>
      <c r="I11" s="375"/>
      <c r="J11" s="327"/>
    </row>
    <row r="12" spans="1:10" x14ac:dyDescent="0.2">
      <c r="A12" s="58"/>
      <c r="B12" s="183" t="s">
        <v>487</v>
      </c>
      <c r="C12" s="184"/>
      <c r="D12" s="186"/>
      <c r="E12" s="375">
        <v>200</v>
      </c>
      <c r="F12" s="376"/>
      <c r="G12" s="58"/>
      <c r="J12" s="327"/>
    </row>
    <row r="13" spans="1:10" x14ac:dyDescent="0.2">
      <c r="A13" s="58"/>
      <c r="B13" s="183" t="s">
        <v>483</v>
      </c>
      <c r="C13" s="184"/>
      <c r="D13" s="186"/>
      <c r="E13" s="135">
        <v>9224.7199999999993</v>
      </c>
      <c r="F13" s="376"/>
      <c r="G13" s="58"/>
    </row>
    <row r="14" spans="1:10" x14ac:dyDescent="0.2">
      <c r="A14" s="58"/>
      <c r="B14" s="183" t="s">
        <v>484</v>
      </c>
      <c r="C14" s="184"/>
      <c r="D14" s="186"/>
      <c r="E14" s="135">
        <v>1822.88</v>
      </c>
      <c r="F14" s="376"/>
      <c r="G14" s="58"/>
    </row>
    <row r="15" spans="1:10" x14ac:dyDescent="0.2">
      <c r="A15" s="58"/>
      <c r="B15" s="183" t="s">
        <v>486</v>
      </c>
      <c r="C15" s="184"/>
      <c r="D15" s="186"/>
      <c r="E15" s="135">
        <v>876</v>
      </c>
      <c r="F15" s="376"/>
      <c r="G15" s="58"/>
    </row>
    <row r="16" spans="1:10" x14ac:dyDescent="0.2">
      <c r="A16" s="58"/>
      <c r="B16" s="183" t="s">
        <v>485</v>
      </c>
      <c r="C16" s="184"/>
      <c r="D16" s="186"/>
      <c r="E16" s="135">
        <v>39315.379999999997</v>
      </c>
      <c r="F16" s="376"/>
      <c r="G16" s="58"/>
    </row>
    <row r="17" spans="1:10" x14ac:dyDescent="0.2">
      <c r="A17" s="58"/>
      <c r="B17" s="183" t="s">
        <v>488</v>
      </c>
      <c r="C17" s="184"/>
      <c r="D17" s="186"/>
      <c r="E17" s="135">
        <v>12000</v>
      </c>
      <c r="F17" s="376"/>
      <c r="G17" s="58"/>
    </row>
    <row r="18" spans="1:10" x14ac:dyDescent="0.2">
      <c r="A18" s="58"/>
      <c r="B18" s="183" t="s">
        <v>490</v>
      </c>
      <c r="C18" s="184"/>
      <c r="D18" s="186"/>
      <c r="E18" s="135">
        <v>2157.88</v>
      </c>
      <c r="F18" s="376"/>
      <c r="G18" s="58"/>
    </row>
    <row r="19" spans="1:10" x14ac:dyDescent="0.2">
      <c r="A19" s="58"/>
      <c r="B19" s="183" t="s">
        <v>491</v>
      </c>
      <c r="C19" s="184"/>
      <c r="D19" s="186"/>
      <c r="E19" s="135">
        <v>350</v>
      </c>
      <c r="F19" s="73"/>
      <c r="G19" s="58"/>
    </row>
    <row r="20" spans="1:10" x14ac:dyDescent="0.2">
      <c r="A20" s="58"/>
      <c r="B20" s="183" t="s">
        <v>489</v>
      </c>
      <c r="C20" s="184"/>
      <c r="D20" s="186"/>
      <c r="E20" s="135">
        <v>10.210000000000001</v>
      </c>
      <c r="F20" s="73"/>
      <c r="G20" s="58"/>
    </row>
    <row r="21" spans="1:10" x14ac:dyDescent="0.2">
      <c r="A21" s="58"/>
      <c r="B21" s="183" t="s">
        <v>471</v>
      </c>
      <c r="C21" s="184"/>
      <c r="D21" s="186"/>
      <c r="E21" s="135">
        <v>280</v>
      </c>
      <c r="F21" s="73"/>
      <c r="G21" s="58"/>
    </row>
    <row r="22" spans="1:10" x14ac:dyDescent="0.2">
      <c r="A22" s="58"/>
      <c r="B22" s="183" t="s">
        <v>472</v>
      </c>
      <c r="C22" s="184"/>
      <c r="D22" s="186"/>
      <c r="E22" s="135">
        <v>140</v>
      </c>
      <c r="F22" s="73"/>
      <c r="G22" s="58"/>
    </row>
    <row r="23" spans="1:10" x14ac:dyDescent="0.2">
      <c r="A23" s="58"/>
      <c r="B23" s="183" t="s">
        <v>473</v>
      </c>
      <c r="C23" s="184"/>
      <c r="D23" s="186"/>
      <c r="E23" s="135">
        <v>60</v>
      </c>
      <c r="F23" s="73"/>
      <c r="G23" s="58"/>
      <c r="H23" s="276"/>
    </row>
    <row r="24" spans="1:10" x14ac:dyDescent="0.2">
      <c r="A24" s="58"/>
      <c r="B24" s="183"/>
      <c r="C24" s="184"/>
      <c r="D24" s="186"/>
      <c r="E24" s="135"/>
      <c r="F24" s="73"/>
      <c r="G24" s="58"/>
      <c r="H24" s="276"/>
    </row>
    <row r="25" spans="1:10" x14ac:dyDescent="0.2">
      <c r="A25" s="58"/>
      <c r="B25" s="183"/>
      <c r="C25" s="184"/>
      <c r="D25" s="186"/>
      <c r="E25" s="135"/>
      <c r="F25" s="73"/>
      <c r="G25" s="58"/>
      <c r="H25" s="276"/>
    </row>
    <row r="26" spans="1:10" x14ac:dyDescent="0.2">
      <c r="A26" s="58"/>
      <c r="B26" s="183"/>
      <c r="C26" s="184"/>
      <c r="D26" s="186"/>
      <c r="E26" s="135"/>
      <c r="F26" s="73"/>
      <c r="G26" s="58"/>
      <c r="H26" s="276">
        <f>SUM(E7:E19)+E27+E30+E31+E32+E29+E22+E23+E20+E26+E21+E24+E25+E33</f>
        <v>80294.570000000007</v>
      </c>
    </row>
    <row r="27" spans="1:10" x14ac:dyDescent="0.2">
      <c r="A27" s="58"/>
      <c r="B27" s="183"/>
      <c r="C27" s="184"/>
      <c r="D27" s="186"/>
      <c r="E27" s="135"/>
      <c r="F27" s="73"/>
      <c r="G27" s="58"/>
      <c r="H27" s="276"/>
    </row>
    <row r="28" spans="1:10" x14ac:dyDescent="0.2">
      <c r="A28" s="58"/>
      <c r="B28" s="63" t="s">
        <v>57</v>
      </c>
      <c r="C28" s="54"/>
      <c r="D28" s="54"/>
      <c r="E28" s="141">
        <f>SUM(E6:E27)</f>
        <v>362014.57</v>
      </c>
      <c r="F28" s="119"/>
      <c r="G28" s="58"/>
      <c r="H28" s="66"/>
      <c r="I28" s="30"/>
      <c r="J28" s="6"/>
    </row>
    <row r="29" spans="1:10" x14ac:dyDescent="0.2">
      <c r="A29" s="58"/>
      <c r="B29" s="63"/>
      <c r="C29" s="54"/>
      <c r="D29" s="54"/>
      <c r="E29" s="118"/>
      <c r="F29" s="119"/>
      <c r="G29" s="58"/>
      <c r="H29" s="66"/>
      <c r="I29" s="372"/>
      <c r="J29" s="6"/>
    </row>
    <row r="30" spans="1:10" x14ac:dyDescent="0.2">
      <c r="A30" s="58" t="s">
        <v>148</v>
      </c>
      <c r="B30" s="374" t="s">
        <v>475</v>
      </c>
      <c r="C30" s="54"/>
      <c r="D30" s="54"/>
      <c r="E30" s="371">
        <v>200</v>
      </c>
      <c r="F30" s="119"/>
      <c r="G30" s="58"/>
      <c r="H30" s="66">
        <f>E36</f>
        <v>362914.57</v>
      </c>
      <c r="I30" s="30">
        <f>DIESEL!D83</f>
        <v>362914.44999999995</v>
      </c>
      <c r="J30" s="6"/>
    </row>
    <row r="31" spans="1:10" x14ac:dyDescent="0.2">
      <c r="A31" s="58"/>
      <c r="B31" s="374" t="s">
        <v>478</v>
      </c>
      <c r="C31" s="54"/>
      <c r="D31" s="54"/>
      <c r="E31" s="118">
        <v>200</v>
      </c>
      <c r="F31" s="119"/>
      <c r="G31" s="58"/>
      <c r="H31" s="66"/>
      <c r="I31" s="30"/>
      <c r="J31" s="6"/>
    </row>
    <row r="32" spans="1:10" x14ac:dyDescent="0.2">
      <c r="A32" s="58"/>
      <c r="B32" s="374" t="s">
        <v>479</v>
      </c>
      <c r="C32" s="54"/>
      <c r="D32" s="54"/>
      <c r="E32" s="118">
        <v>500</v>
      </c>
      <c r="F32" s="119"/>
      <c r="G32" s="58"/>
      <c r="H32" s="66"/>
      <c r="I32" s="30"/>
      <c r="J32" s="6"/>
    </row>
    <row r="33" spans="1:10" x14ac:dyDescent="0.2">
      <c r="A33" s="58"/>
      <c r="B33" s="63"/>
      <c r="C33" s="54"/>
      <c r="D33" s="54"/>
      <c r="E33" s="118"/>
      <c r="F33" s="119"/>
      <c r="G33" s="58"/>
      <c r="H33" s="66">
        <f>I30-H30</f>
        <v>-0.12000000005355105</v>
      </c>
      <c r="I33" s="30"/>
      <c r="J33" s="6"/>
    </row>
    <row r="34" spans="1:10" x14ac:dyDescent="0.2">
      <c r="A34" s="58"/>
      <c r="B34" s="63"/>
      <c r="C34" s="54"/>
      <c r="D34" s="54"/>
      <c r="E34" s="118"/>
      <c r="F34" s="119"/>
      <c r="G34" s="58"/>
      <c r="H34" s="66"/>
      <c r="I34" s="30"/>
      <c r="J34" s="6"/>
    </row>
    <row r="35" spans="1:10" x14ac:dyDescent="0.2">
      <c r="A35" s="58"/>
      <c r="B35" s="62" t="s">
        <v>58</v>
      </c>
      <c r="C35" s="88"/>
      <c r="D35" s="88"/>
      <c r="E35" s="114"/>
      <c r="F35" s="119" t="s">
        <v>0</v>
      </c>
      <c r="G35" s="58"/>
      <c r="H35" s="6"/>
      <c r="I35" s="6"/>
      <c r="J35" s="6"/>
    </row>
    <row r="36" spans="1:10" x14ac:dyDescent="0.2">
      <c r="A36" s="58"/>
      <c r="B36" s="120"/>
      <c r="C36" s="25"/>
      <c r="D36" s="25"/>
      <c r="E36" s="90">
        <f>E28+E30+E31+E35+E32+E29+E33</f>
        <v>362914.57</v>
      </c>
      <c r="F36" s="121"/>
      <c r="G36" s="58"/>
      <c r="H36" s="6"/>
      <c r="I36" s="6"/>
    </row>
    <row r="37" spans="1:10" x14ac:dyDescent="0.2">
      <c r="A37" s="58"/>
      <c r="B37" s="60"/>
      <c r="C37" s="59"/>
      <c r="D37" s="59"/>
      <c r="E37" s="59"/>
      <c r="F37" s="61"/>
      <c r="G37" s="75"/>
      <c r="I37" s="6"/>
    </row>
    <row r="38" spans="1:10" x14ac:dyDescent="0.2">
      <c r="A38" s="58"/>
      <c r="B38" s="58"/>
      <c r="C38" s="58"/>
      <c r="D38" s="58"/>
      <c r="E38" s="58"/>
      <c r="F38" s="58"/>
      <c r="G38" s="58"/>
      <c r="I38" s="6"/>
    </row>
    <row r="39" spans="1:10" x14ac:dyDescent="0.2">
      <c r="H39" t="s">
        <v>0</v>
      </c>
    </row>
    <row r="42" spans="1:10" x14ac:dyDescent="0.2">
      <c r="E42" s="89"/>
      <c r="G42" s="6"/>
    </row>
    <row r="45" spans="1:10" x14ac:dyDescent="0.2">
      <c r="H45" s="6"/>
    </row>
    <row r="47" spans="1:10" x14ac:dyDescent="0.2">
      <c r="G47" s="6"/>
    </row>
    <row r="48" spans="1:10" x14ac:dyDescent="0.2">
      <c r="E48" s="6">
        <f>E36-DIESEL!D83</f>
        <v>0.12000000005355105</v>
      </c>
    </row>
    <row r="55" spans="2:5" x14ac:dyDescent="0.2">
      <c r="B55" s="318"/>
      <c r="C55" s="318"/>
      <c r="D55" s="318"/>
      <c r="E55" s="319"/>
    </row>
    <row r="56" spans="2:5" x14ac:dyDescent="0.2">
      <c r="B56" s="318"/>
      <c r="C56" s="320"/>
      <c r="D56" s="321"/>
      <c r="E56" s="319"/>
    </row>
    <row r="57" spans="2:5" x14ac:dyDescent="0.2">
      <c r="B57" s="318"/>
      <c r="C57" s="318"/>
      <c r="D57" s="318"/>
      <c r="E57" s="319"/>
    </row>
    <row r="58" spans="2:5" x14ac:dyDescent="0.2">
      <c r="B58" s="318"/>
      <c r="C58" s="318"/>
      <c r="D58" s="318"/>
      <c r="E58" s="319"/>
    </row>
    <row r="59" spans="2:5" x14ac:dyDescent="0.2">
      <c r="B59" s="318"/>
      <c r="C59" s="320"/>
      <c r="D59" s="321"/>
      <c r="E59" s="319"/>
    </row>
    <row r="60" spans="2:5" x14ac:dyDescent="0.2">
      <c r="B60" s="318"/>
      <c r="C60" s="318"/>
      <c r="D60" s="321"/>
      <c r="E60" s="319"/>
    </row>
    <row r="61" spans="2:5" x14ac:dyDescent="0.2">
      <c r="B61" s="318"/>
      <c r="C61" s="320"/>
      <c r="D61" s="321"/>
      <c r="E61" s="319"/>
    </row>
    <row r="62" spans="2:5" x14ac:dyDescent="0.2">
      <c r="B62" s="318"/>
      <c r="C62" s="320"/>
      <c r="D62" s="318"/>
      <c r="E62" s="319"/>
    </row>
    <row r="63" spans="2:5" x14ac:dyDescent="0.2">
      <c r="B63" s="318"/>
      <c r="C63" s="318"/>
      <c r="D63" s="318"/>
      <c r="E63" s="319"/>
    </row>
    <row r="64" spans="2:5" x14ac:dyDescent="0.2">
      <c r="B64" s="318"/>
      <c r="C64" s="318"/>
      <c r="D64" s="318"/>
      <c r="E64" s="319"/>
    </row>
    <row r="65" spans="2:5" x14ac:dyDescent="0.2">
      <c r="B65" s="318"/>
      <c r="C65" s="318"/>
      <c r="D65" s="318"/>
      <c r="E65" s="319"/>
    </row>
    <row r="66" spans="2:5" x14ac:dyDescent="0.2">
      <c r="B66" s="318"/>
      <c r="C66" s="318"/>
      <c r="D66" s="318"/>
      <c r="E66" s="319"/>
    </row>
  </sheetData>
  <customSheetViews>
    <customSheetView guid="{4DAAABAD-BC5F-44AC-9B3F-907B044CCA5F}" printArea="1">
      <selection activeCell="E7" sqref="E7"/>
      <pageMargins left="0.74803149606299213" right="0.19685039370078741" top="0.31496062992125984" bottom="0.98425196850393704" header="0" footer="0"/>
      <pageSetup orientation="portrait" horizontalDpi="120" verticalDpi="72" r:id="rId1"/>
      <headerFooter alignWithMargins="0"/>
    </customSheetView>
    <customSheetView guid="{DEC257E9-9CD6-424D-88A2-5445FE9CFAAD}" showPageBreaks="1" printArea="1" topLeftCell="A21">
      <selection activeCell="E36" sqref="E36"/>
      <pageMargins left="0.74803149606299213" right="0.19685039370078741" top="0.31496062992125984" bottom="0.98425196850393704" header="0" footer="0"/>
      <pageSetup orientation="portrait" horizontalDpi="120" verticalDpi="72" r:id="rId2"/>
      <headerFooter alignWithMargins="0"/>
    </customSheetView>
    <customSheetView guid="{BF17821F-9570-4DD7-9AE6-83D9C9F4754D}" showPageBreaks="1" printArea="1" topLeftCell="A11">
      <selection activeCell="E6" sqref="E6"/>
      <pageMargins left="0.74803149606299213" right="0.19685039370078741" top="0.31496062992125984" bottom="0.98425196850393704" header="0" footer="0"/>
      <pageSetup orientation="portrait" horizontalDpi="120" verticalDpi="72" r:id="rId3"/>
      <headerFooter alignWithMargins="0"/>
    </customSheetView>
    <customSheetView guid="{79F0E626-27F7-4612-9CC9-F0A974973A7D}" showPageBreaks="1" printArea="1">
      <selection activeCell="G23" sqref="G23"/>
      <pageMargins left="0.74803149606299213" right="0.19685039370078741" top="0.31496062992125984" bottom="0.98425196850393704" header="0" footer="0"/>
      <pageSetup orientation="portrait" horizontalDpi="120" verticalDpi="72" r:id="rId4"/>
      <headerFooter alignWithMargins="0"/>
    </customSheetView>
  </customSheetViews>
  <phoneticPr fontId="7" type="noConversion"/>
  <pageMargins left="0.35433070866141736" right="0.19685039370078741" top="0.31496062992125984" bottom="0.98425196850393704" header="0" footer="0"/>
  <pageSetup scale="95" orientation="landscape" horizontalDpi="120" verticalDpi="72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A92" workbookViewId="0">
      <selection activeCell="K105" sqref="K105"/>
    </sheetView>
  </sheetViews>
  <sheetFormatPr baseColWidth="10" defaultColWidth="9.140625" defaultRowHeight="12.75" x14ac:dyDescent="0.2"/>
  <cols>
    <col min="1" max="1" width="23.7109375" customWidth="1"/>
    <col min="2" max="2" width="4.7109375" customWidth="1"/>
    <col min="3" max="3" width="7.140625" customWidth="1"/>
    <col min="4" max="4" width="6.28515625" customWidth="1"/>
    <col min="5" max="5" width="6.7109375" customWidth="1"/>
    <col min="6" max="6" width="5.5703125" bestFit="1" customWidth="1"/>
    <col min="7" max="7" width="12.42578125" customWidth="1"/>
    <col min="8" max="8" width="13" customWidth="1"/>
    <col min="9" max="256" width="11.42578125" customWidth="1"/>
  </cols>
  <sheetData>
    <row r="1" spans="1:13" ht="14.25" x14ac:dyDescent="0.2">
      <c r="A1" s="36"/>
      <c r="B1" s="32" t="str">
        <f>DIESEL!B1</f>
        <v>TEOTITLAN (5787) MIERCOLES 18  DE AGOSTO  DEL   2021</v>
      </c>
      <c r="C1" s="4"/>
      <c r="D1" s="4"/>
      <c r="E1" s="4"/>
      <c r="F1" s="4"/>
      <c r="G1" s="4"/>
      <c r="H1" s="4"/>
      <c r="I1" s="4"/>
    </row>
    <row r="2" spans="1:13" ht="14.25" x14ac:dyDescent="0.2">
      <c r="A2" s="167"/>
      <c r="B2" s="58" t="str">
        <f>DIESEL!B2</f>
        <v>TRABAJARON : ESTEBAN,ANTONIO,FELIPE,JOSE,NABOR,EMANUEL.</v>
      </c>
      <c r="C2" s="14"/>
      <c r="D2" s="14"/>
      <c r="E2" s="14"/>
      <c r="F2" s="25"/>
      <c r="G2" s="25"/>
      <c r="H2" s="25"/>
      <c r="I2" s="25"/>
      <c r="J2" s="7"/>
      <c r="K2" s="7"/>
      <c r="L2" s="7"/>
      <c r="M2" s="7"/>
    </row>
    <row r="3" spans="1:13" ht="14.25" x14ac:dyDescent="0.2">
      <c r="A3" s="143"/>
      <c r="B3" s="59" t="str">
        <f>DIESEL!B3</f>
        <v>HUGO,GUADALUPE,MANUEL,GEREMIAS,PEDRO,AIDA .</v>
      </c>
      <c r="C3" s="147"/>
      <c r="D3" s="147"/>
      <c r="E3" s="147"/>
      <c r="F3" s="123"/>
      <c r="G3" s="123"/>
      <c r="H3" s="123"/>
      <c r="I3" s="123"/>
      <c r="J3" s="7"/>
      <c r="K3" s="7"/>
      <c r="L3" s="7"/>
      <c r="M3" s="7"/>
    </row>
    <row r="4" spans="1:13" ht="15" x14ac:dyDescent="0.25">
      <c r="A4" s="144" t="s">
        <v>95</v>
      </c>
      <c r="B4" s="145" t="s">
        <v>148</v>
      </c>
      <c r="C4" s="272" t="s">
        <v>143</v>
      </c>
      <c r="D4" s="145" t="s">
        <v>149</v>
      </c>
      <c r="E4" s="146" t="s">
        <v>145</v>
      </c>
      <c r="F4" s="145"/>
      <c r="G4" s="145" t="s">
        <v>150</v>
      </c>
      <c r="H4" s="145" t="s">
        <v>147</v>
      </c>
      <c r="I4" s="7"/>
      <c r="J4" s="91"/>
      <c r="K4" s="132"/>
      <c r="L4" s="7"/>
      <c r="M4" s="7"/>
    </row>
    <row r="5" spans="1:13" x14ac:dyDescent="0.2">
      <c r="A5" s="149" t="s">
        <v>158</v>
      </c>
      <c r="B5" s="152"/>
      <c r="C5" s="133">
        <v>61</v>
      </c>
      <c r="D5" s="152">
        <f>B5+C5</f>
        <v>61</v>
      </c>
      <c r="E5" s="151">
        <f>D5-F5</f>
        <v>61</v>
      </c>
      <c r="F5" s="152"/>
      <c r="G5" s="385">
        <v>90</v>
      </c>
      <c r="H5" s="153">
        <f>F5*G5</f>
        <v>0</v>
      </c>
    </row>
    <row r="6" spans="1:13" x14ac:dyDescent="0.2">
      <c r="A6" s="149" t="s">
        <v>159</v>
      </c>
      <c r="B6" s="152"/>
      <c r="C6" s="133">
        <v>95</v>
      </c>
      <c r="D6" s="152">
        <f t="shared" ref="D6:D75" si="0">B6+C6</f>
        <v>95</v>
      </c>
      <c r="E6" s="151">
        <f t="shared" ref="E6:E69" si="1">D6-F6</f>
        <v>94</v>
      </c>
      <c r="F6" s="152">
        <v>1</v>
      </c>
      <c r="G6" s="385">
        <v>85</v>
      </c>
      <c r="H6" s="153">
        <f>F6*G6</f>
        <v>85</v>
      </c>
      <c r="I6" s="182"/>
    </row>
    <row r="7" spans="1:13" x14ac:dyDescent="0.2">
      <c r="A7" s="149" t="s">
        <v>160</v>
      </c>
      <c r="B7" s="152"/>
      <c r="C7" s="133">
        <v>1</v>
      </c>
      <c r="D7" s="152">
        <f t="shared" si="0"/>
        <v>1</v>
      </c>
      <c r="E7" s="151">
        <f t="shared" si="1"/>
        <v>1</v>
      </c>
      <c r="F7" s="152"/>
      <c r="G7" s="385">
        <v>400</v>
      </c>
      <c r="H7" s="153">
        <f>F7*G7</f>
        <v>0</v>
      </c>
      <c r="I7" s="182"/>
    </row>
    <row r="8" spans="1:13" x14ac:dyDescent="0.2">
      <c r="A8" s="149" t="s">
        <v>161</v>
      </c>
      <c r="B8" s="344"/>
      <c r="C8" s="133">
        <v>4</v>
      </c>
      <c r="D8" s="152">
        <f t="shared" si="0"/>
        <v>4</v>
      </c>
      <c r="E8" s="151">
        <f>D8-F8</f>
        <v>4</v>
      </c>
      <c r="F8" s="152"/>
      <c r="G8" s="385">
        <v>450</v>
      </c>
      <c r="H8" s="153">
        <f t="shared" ref="H8:H104" si="2">F8*G8</f>
        <v>0</v>
      </c>
      <c r="I8" s="182"/>
    </row>
    <row r="9" spans="1:13" x14ac:dyDescent="0.2">
      <c r="A9" s="149" t="s">
        <v>162</v>
      </c>
      <c r="B9" s="344"/>
      <c r="C9" s="133">
        <v>0</v>
      </c>
      <c r="D9" s="152">
        <f t="shared" si="0"/>
        <v>0</v>
      </c>
      <c r="E9" s="151">
        <f>D9-F9</f>
        <v>0</v>
      </c>
      <c r="F9" s="152"/>
      <c r="G9" s="385">
        <v>1060</v>
      </c>
      <c r="H9" s="153">
        <f t="shared" si="2"/>
        <v>0</v>
      </c>
      <c r="I9" s="182"/>
    </row>
    <row r="10" spans="1:13" x14ac:dyDescent="0.2">
      <c r="A10" s="149" t="s">
        <v>163</v>
      </c>
      <c r="B10" s="344"/>
      <c r="C10" s="133">
        <v>0</v>
      </c>
      <c r="D10" s="152">
        <f t="shared" si="0"/>
        <v>0</v>
      </c>
      <c r="E10" s="151">
        <f t="shared" si="1"/>
        <v>0</v>
      </c>
      <c r="F10" s="152"/>
      <c r="G10" s="385">
        <v>1250</v>
      </c>
      <c r="H10" s="153">
        <f t="shared" si="2"/>
        <v>0</v>
      </c>
      <c r="I10" s="182"/>
    </row>
    <row r="11" spans="1:13" ht="51" x14ac:dyDescent="0.2">
      <c r="A11" s="154" t="s">
        <v>164</v>
      </c>
      <c r="B11" s="344"/>
      <c r="C11" s="133">
        <v>164</v>
      </c>
      <c r="D11" s="152">
        <f t="shared" si="0"/>
        <v>164</v>
      </c>
      <c r="E11" s="151">
        <f t="shared" si="1"/>
        <v>164</v>
      </c>
      <c r="F11" s="152"/>
      <c r="G11" s="385">
        <v>85</v>
      </c>
      <c r="H11" s="153">
        <f t="shared" si="2"/>
        <v>0</v>
      </c>
      <c r="I11" s="182"/>
    </row>
    <row r="12" spans="1:13" x14ac:dyDescent="0.2">
      <c r="A12" s="149" t="s">
        <v>165</v>
      </c>
      <c r="B12" s="344"/>
      <c r="C12" s="133">
        <v>0</v>
      </c>
      <c r="D12" s="152">
        <f t="shared" si="0"/>
        <v>0</v>
      </c>
      <c r="E12" s="151">
        <f t="shared" si="1"/>
        <v>0</v>
      </c>
      <c r="F12" s="152"/>
      <c r="G12" s="385">
        <v>85</v>
      </c>
      <c r="H12" s="153">
        <f t="shared" si="2"/>
        <v>0</v>
      </c>
      <c r="I12" s="182"/>
    </row>
    <row r="13" spans="1:13" x14ac:dyDescent="0.2">
      <c r="A13" s="149" t="s">
        <v>166</v>
      </c>
      <c r="B13" s="344"/>
      <c r="C13" s="133">
        <v>115</v>
      </c>
      <c r="D13" s="152">
        <f t="shared" si="0"/>
        <v>115</v>
      </c>
      <c r="E13" s="151">
        <f t="shared" si="1"/>
        <v>115</v>
      </c>
      <c r="F13" s="152"/>
      <c r="G13" s="385">
        <v>35</v>
      </c>
      <c r="H13" s="153">
        <f t="shared" si="2"/>
        <v>0</v>
      </c>
      <c r="I13" s="182"/>
    </row>
    <row r="14" spans="1:13" ht="25.5" x14ac:dyDescent="0.2">
      <c r="A14" s="154" t="s">
        <v>167</v>
      </c>
      <c r="B14" s="344"/>
      <c r="C14" s="133">
        <v>238</v>
      </c>
      <c r="D14" s="152">
        <f t="shared" si="0"/>
        <v>238</v>
      </c>
      <c r="E14" s="151">
        <f t="shared" si="1"/>
        <v>238</v>
      </c>
      <c r="F14" s="152"/>
      <c r="G14" s="385">
        <v>60</v>
      </c>
      <c r="H14" s="153">
        <f t="shared" si="2"/>
        <v>0</v>
      </c>
      <c r="I14" s="182"/>
    </row>
    <row r="15" spans="1:13" x14ac:dyDescent="0.2">
      <c r="A15" s="149" t="s">
        <v>168</v>
      </c>
      <c r="B15" s="344"/>
      <c r="C15" s="133">
        <v>80</v>
      </c>
      <c r="D15" s="152">
        <f t="shared" si="0"/>
        <v>80</v>
      </c>
      <c r="E15" s="151">
        <f t="shared" si="1"/>
        <v>80</v>
      </c>
      <c r="F15" s="152"/>
      <c r="G15" s="385">
        <v>60</v>
      </c>
      <c r="H15" s="153">
        <f t="shared" si="2"/>
        <v>0</v>
      </c>
      <c r="I15" s="182"/>
    </row>
    <row r="16" spans="1:13" x14ac:dyDescent="0.2">
      <c r="A16" s="166" t="s">
        <v>169</v>
      </c>
      <c r="B16" s="345"/>
      <c r="C16" s="133">
        <v>69</v>
      </c>
      <c r="D16" s="152">
        <f t="shared" si="0"/>
        <v>69</v>
      </c>
      <c r="E16" s="151">
        <f t="shared" si="1"/>
        <v>68</v>
      </c>
      <c r="F16" s="152">
        <v>1</v>
      </c>
      <c r="G16" s="385">
        <v>45</v>
      </c>
      <c r="H16" s="153">
        <f t="shared" si="2"/>
        <v>45</v>
      </c>
      <c r="I16" s="182"/>
    </row>
    <row r="17" spans="1:9" x14ac:dyDescent="0.2">
      <c r="A17" s="166" t="s">
        <v>170</v>
      </c>
      <c r="B17" s="345"/>
      <c r="C17" s="133">
        <v>41</v>
      </c>
      <c r="D17" s="152">
        <f t="shared" si="0"/>
        <v>41</v>
      </c>
      <c r="E17" s="151">
        <f t="shared" si="1"/>
        <v>41</v>
      </c>
      <c r="F17" s="152"/>
      <c r="G17" s="385">
        <v>110</v>
      </c>
      <c r="H17" s="153">
        <f t="shared" si="2"/>
        <v>0</v>
      </c>
      <c r="I17" s="182"/>
    </row>
    <row r="18" spans="1:9" x14ac:dyDescent="0.2">
      <c r="A18" s="166" t="s">
        <v>171</v>
      </c>
      <c r="B18" s="345"/>
      <c r="C18" s="133">
        <v>10</v>
      </c>
      <c r="D18" s="152">
        <f t="shared" si="0"/>
        <v>10</v>
      </c>
      <c r="E18" s="151">
        <f t="shared" si="1"/>
        <v>10</v>
      </c>
      <c r="F18" s="152"/>
      <c r="G18" s="385">
        <v>18</v>
      </c>
      <c r="H18" s="153">
        <f t="shared" si="2"/>
        <v>0</v>
      </c>
      <c r="I18" s="182"/>
    </row>
    <row r="19" spans="1:9" x14ac:dyDescent="0.2">
      <c r="A19" s="166" t="s">
        <v>172</v>
      </c>
      <c r="B19" s="345"/>
      <c r="C19" s="133">
        <v>433</v>
      </c>
      <c r="D19" s="152">
        <f t="shared" si="0"/>
        <v>433</v>
      </c>
      <c r="E19" s="151">
        <f t="shared" si="1"/>
        <v>433</v>
      </c>
      <c r="F19" s="152"/>
      <c r="G19" s="385">
        <v>50</v>
      </c>
      <c r="H19" s="153">
        <f t="shared" si="2"/>
        <v>0</v>
      </c>
      <c r="I19" s="182"/>
    </row>
    <row r="20" spans="1:9" x14ac:dyDescent="0.2">
      <c r="A20" s="166" t="s">
        <v>173</v>
      </c>
      <c r="B20" s="345"/>
      <c r="C20" s="133">
        <v>74</v>
      </c>
      <c r="D20" s="152">
        <f t="shared" si="0"/>
        <v>74</v>
      </c>
      <c r="E20" s="151">
        <f t="shared" si="1"/>
        <v>74</v>
      </c>
      <c r="F20" s="152"/>
      <c r="G20" s="385">
        <v>65</v>
      </c>
      <c r="H20" s="153">
        <f t="shared" si="2"/>
        <v>0</v>
      </c>
      <c r="I20" s="182"/>
    </row>
    <row r="21" spans="1:9" x14ac:dyDescent="0.2">
      <c r="A21" s="166" t="s">
        <v>174</v>
      </c>
      <c r="B21" s="345"/>
      <c r="C21" s="133">
        <v>23</v>
      </c>
      <c r="D21" s="152">
        <f t="shared" si="0"/>
        <v>23</v>
      </c>
      <c r="E21" s="151">
        <f t="shared" si="1"/>
        <v>23</v>
      </c>
      <c r="F21" s="152"/>
      <c r="G21" s="385">
        <v>65</v>
      </c>
      <c r="H21" s="153">
        <f t="shared" si="2"/>
        <v>0</v>
      </c>
      <c r="I21" s="182"/>
    </row>
    <row r="22" spans="1:9" x14ac:dyDescent="0.2">
      <c r="A22" s="166" t="s">
        <v>175</v>
      </c>
      <c r="B22" s="345"/>
      <c r="C22" s="133">
        <v>40</v>
      </c>
      <c r="D22" s="152">
        <f t="shared" si="0"/>
        <v>40</v>
      </c>
      <c r="E22" s="151">
        <f t="shared" si="1"/>
        <v>40</v>
      </c>
      <c r="F22" s="152"/>
      <c r="G22" s="385">
        <v>130</v>
      </c>
      <c r="H22" s="153">
        <f t="shared" si="2"/>
        <v>0</v>
      </c>
      <c r="I22" s="182"/>
    </row>
    <row r="23" spans="1:9" ht="38.25" x14ac:dyDescent="0.2">
      <c r="A23" s="154" t="s">
        <v>176</v>
      </c>
      <c r="B23" s="344"/>
      <c r="C23" s="133">
        <v>0</v>
      </c>
      <c r="D23" s="152">
        <f t="shared" si="0"/>
        <v>0</v>
      </c>
      <c r="E23" s="151">
        <f t="shared" si="1"/>
        <v>0</v>
      </c>
      <c r="F23" s="152"/>
      <c r="G23" s="385">
        <v>65</v>
      </c>
      <c r="H23" s="153">
        <f t="shared" si="2"/>
        <v>0</v>
      </c>
      <c r="I23" s="182"/>
    </row>
    <row r="24" spans="1:9" x14ac:dyDescent="0.2">
      <c r="A24" s="149" t="s">
        <v>177</v>
      </c>
      <c r="B24" s="344"/>
      <c r="C24" s="133">
        <v>26</v>
      </c>
      <c r="D24" s="152">
        <f t="shared" si="0"/>
        <v>26</v>
      </c>
      <c r="E24" s="151">
        <f t="shared" si="1"/>
        <v>26</v>
      </c>
      <c r="F24" s="152"/>
      <c r="G24" s="385">
        <v>69</v>
      </c>
      <c r="H24" s="153">
        <f t="shared" si="2"/>
        <v>0</v>
      </c>
      <c r="I24" s="182"/>
    </row>
    <row r="25" spans="1:9" x14ac:dyDescent="0.2">
      <c r="A25" s="166" t="s">
        <v>178</v>
      </c>
      <c r="B25" s="345"/>
      <c r="C25" s="133">
        <v>40</v>
      </c>
      <c r="D25" s="152">
        <f t="shared" si="0"/>
        <v>40</v>
      </c>
      <c r="E25" s="151">
        <f t="shared" si="1"/>
        <v>40</v>
      </c>
      <c r="F25" s="152"/>
      <c r="G25" s="385">
        <v>45</v>
      </c>
      <c r="H25" s="153">
        <f t="shared" si="2"/>
        <v>0</v>
      </c>
      <c r="I25" s="182"/>
    </row>
    <row r="26" spans="1:9" x14ac:dyDescent="0.2">
      <c r="A26" s="166" t="s">
        <v>179</v>
      </c>
      <c r="B26" s="345"/>
      <c r="C26" s="133">
        <v>10</v>
      </c>
      <c r="D26" s="152">
        <f t="shared" si="0"/>
        <v>10</v>
      </c>
      <c r="E26" s="151">
        <f t="shared" si="1"/>
        <v>10</v>
      </c>
      <c r="F26" s="152"/>
      <c r="G26" s="385">
        <v>170</v>
      </c>
      <c r="H26" s="153">
        <f t="shared" si="2"/>
        <v>0</v>
      </c>
      <c r="I26" s="182"/>
    </row>
    <row r="27" spans="1:9" x14ac:dyDescent="0.2">
      <c r="A27" s="166" t="s">
        <v>180</v>
      </c>
      <c r="B27" s="345"/>
      <c r="C27" s="133">
        <v>0</v>
      </c>
      <c r="D27" s="152">
        <f t="shared" si="0"/>
        <v>0</v>
      </c>
      <c r="E27" s="151">
        <f t="shared" si="1"/>
        <v>0</v>
      </c>
      <c r="F27" s="152"/>
      <c r="G27" s="385">
        <v>125</v>
      </c>
      <c r="H27" s="153">
        <f t="shared" si="2"/>
        <v>0</v>
      </c>
      <c r="I27" s="182"/>
    </row>
    <row r="28" spans="1:9" ht="25.5" x14ac:dyDescent="0.2">
      <c r="A28" s="154" t="s">
        <v>181</v>
      </c>
      <c r="B28" s="344"/>
      <c r="C28" s="133">
        <v>166</v>
      </c>
      <c r="D28" s="152">
        <f t="shared" si="0"/>
        <v>166</v>
      </c>
      <c r="E28" s="151">
        <f t="shared" si="1"/>
        <v>166</v>
      </c>
      <c r="F28" s="152"/>
      <c r="G28" s="385">
        <v>125</v>
      </c>
      <c r="H28" s="153">
        <f t="shared" si="2"/>
        <v>0</v>
      </c>
      <c r="I28" s="182"/>
    </row>
    <row r="29" spans="1:9" ht="25.5" x14ac:dyDescent="0.2">
      <c r="A29" s="154" t="s">
        <v>182</v>
      </c>
      <c r="B29" s="344"/>
      <c r="C29" s="133">
        <v>0</v>
      </c>
      <c r="D29" s="152">
        <f t="shared" si="0"/>
        <v>0</v>
      </c>
      <c r="E29" s="151">
        <f t="shared" si="1"/>
        <v>0</v>
      </c>
      <c r="F29" s="152"/>
      <c r="G29" s="385">
        <v>30</v>
      </c>
      <c r="H29" s="153">
        <f t="shared" si="2"/>
        <v>0</v>
      </c>
      <c r="I29" s="182"/>
    </row>
    <row r="30" spans="1:9" x14ac:dyDescent="0.2">
      <c r="A30" s="166" t="s">
        <v>183</v>
      </c>
      <c r="B30" s="345"/>
      <c r="C30" s="133">
        <v>0</v>
      </c>
      <c r="D30" s="152">
        <f t="shared" si="0"/>
        <v>0</v>
      </c>
      <c r="E30" s="151">
        <f t="shared" si="1"/>
        <v>0</v>
      </c>
      <c r="F30" s="152"/>
      <c r="G30" s="385">
        <v>40</v>
      </c>
      <c r="H30" s="153">
        <f t="shared" si="2"/>
        <v>0</v>
      </c>
      <c r="I30" s="182"/>
    </row>
    <row r="31" spans="1:9" ht="25.5" x14ac:dyDescent="0.2">
      <c r="A31" s="154" t="s">
        <v>184</v>
      </c>
      <c r="B31" s="344"/>
      <c r="C31" s="133">
        <v>0</v>
      </c>
      <c r="D31" s="152">
        <f t="shared" si="0"/>
        <v>0</v>
      </c>
      <c r="E31" s="151">
        <f t="shared" si="1"/>
        <v>0</v>
      </c>
      <c r="F31" s="152"/>
      <c r="G31" s="385">
        <v>35</v>
      </c>
      <c r="H31" s="153">
        <f t="shared" si="2"/>
        <v>0</v>
      </c>
      <c r="I31" s="182"/>
    </row>
    <row r="32" spans="1:9" ht="25.5" x14ac:dyDescent="0.2">
      <c r="A32" s="154" t="s">
        <v>185</v>
      </c>
      <c r="B32" s="344"/>
      <c r="C32" s="133">
        <v>112</v>
      </c>
      <c r="D32" s="152">
        <f t="shared" si="0"/>
        <v>112</v>
      </c>
      <c r="E32" s="151">
        <f t="shared" si="1"/>
        <v>112</v>
      </c>
      <c r="F32" s="164"/>
      <c r="G32" s="385">
        <v>55</v>
      </c>
      <c r="H32" s="153">
        <f t="shared" si="2"/>
        <v>0</v>
      </c>
      <c r="I32" s="182"/>
    </row>
    <row r="33" spans="1:11" ht="25.5" x14ac:dyDescent="0.2">
      <c r="A33" s="154" t="s">
        <v>186</v>
      </c>
      <c r="B33" s="344"/>
      <c r="C33" s="133">
        <v>118</v>
      </c>
      <c r="D33" s="152">
        <f t="shared" si="0"/>
        <v>118</v>
      </c>
      <c r="E33" s="151">
        <f t="shared" si="1"/>
        <v>118</v>
      </c>
      <c r="F33" s="152"/>
      <c r="G33" s="385">
        <v>40</v>
      </c>
      <c r="H33" s="153">
        <f t="shared" si="2"/>
        <v>0</v>
      </c>
      <c r="I33" s="182"/>
    </row>
    <row r="34" spans="1:11" ht="38.25" x14ac:dyDescent="0.2">
      <c r="A34" s="154" t="s">
        <v>187</v>
      </c>
      <c r="B34" s="344"/>
      <c r="C34" s="133">
        <v>39</v>
      </c>
      <c r="D34" s="152">
        <f t="shared" si="0"/>
        <v>39</v>
      </c>
      <c r="E34" s="151">
        <f t="shared" si="1"/>
        <v>39</v>
      </c>
      <c r="F34" s="152"/>
      <c r="G34" s="385">
        <v>95</v>
      </c>
      <c r="H34" s="153">
        <f t="shared" si="2"/>
        <v>0</v>
      </c>
      <c r="I34" s="182"/>
    </row>
    <row r="35" spans="1:11" ht="25.5" x14ac:dyDescent="0.2">
      <c r="A35" s="154" t="s">
        <v>188</v>
      </c>
      <c r="B35" s="344"/>
      <c r="C35" s="133">
        <v>31</v>
      </c>
      <c r="D35" s="152">
        <f t="shared" si="0"/>
        <v>31</v>
      </c>
      <c r="E35" s="151">
        <f t="shared" si="1"/>
        <v>31</v>
      </c>
      <c r="F35" s="152"/>
      <c r="G35" s="385">
        <v>31</v>
      </c>
      <c r="H35" s="153">
        <f t="shared" si="2"/>
        <v>0</v>
      </c>
      <c r="I35" s="182"/>
    </row>
    <row r="36" spans="1:11" ht="25.5" x14ac:dyDescent="0.2">
      <c r="A36" s="154" t="s">
        <v>270</v>
      </c>
      <c r="B36" s="344"/>
      <c r="C36" s="133">
        <v>0</v>
      </c>
      <c r="D36" s="152">
        <f t="shared" si="0"/>
        <v>0</v>
      </c>
      <c r="E36" s="151">
        <f t="shared" si="1"/>
        <v>0</v>
      </c>
      <c r="F36" s="152"/>
      <c r="G36" s="385">
        <v>220</v>
      </c>
      <c r="H36" s="153">
        <f t="shared" si="2"/>
        <v>0</v>
      </c>
      <c r="I36" s="182"/>
    </row>
    <row r="37" spans="1:11" ht="25.5" x14ac:dyDescent="0.2">
      <c r="A37" s="154" t="s">
        <v>238</v>
      </c>
      <c r="B37" s="344"/>
      <c r="C37" s="133">
        <v>40</v>
      </c>
      <c r="D37" s="152">
        <f t="shared" si="0"/>
        <v>40</v>
      </c>
      <c r="E37" s="151">
        <f t="shared" si="1"/>
        <v>40</v>
      </c>
      <c r="F37" s="152"/>
      <c r="G37" s="385">
        <v>95</v>
      </c>
      <c r="H37" s="153">
        <f t="shared" si="2"/>
        <v>0</v>
      </c>
      <c r="I37" s="182"/>
    </row>
    <row r="38" spans="1:11" ht="25.5" x14ac:dyDescent="0.2">
      <c r="A38" s="154" t="s">
        <v>189</v>
      </c>
      <c r="B38" s="344"/>
      <c r="C38" s="133">
        <v>16</v>
      </c>
      <c r="D38" s="152">
        <f t="shared" si="0"/>
        <v>16</v>
      </c>
      <c r="E38" s="151">
        <f t="shared" si="1"/>
        <v>16</v>
      </c>
      <c r="F38" s="152"/>
      <c r="G38" s="385">
        <v>62</v>
      </c>
      <c r="H38" s="153">
        <f t="shared" si="2"/>
        <v>0</v>
      </c>
      <c r="I38" s="182"/>
    </row>
    <row r="39" spans="1:11" x14ac:dyDescent="0.2">
      <c r="A39" s="149" t="s">
        <v>190</v>
      </c>
      <c r="B39" s="344"/>
      <c r="C39" s="133">
        <v>8</v>
      </c>
      <c r="D39" s="152">
        <f t="shared" si="0"/>
        <v>8</v>
      </c>
      <c r="E39" s="151">
        <f t="shared" si="1"/>
        <v>8</v>
      </c>
      <c r="F39" s="152"/>
      <c r="G39" s="385">
        <v>70</v>
      </c>
      <c r="H39" s="153">
        <f t="shared" si="2"/>
        <v>0</v>
      </c>
      <c r="I39" s="182"/>
    </row>
    <row r="40" spans="1:11" ht="25.5" x14ac:dyDescent="0.2">
      <c r="A40" s="154" t="s">
        <v>191</v>
      </c>
      <c r="B40" s="344"/>
      <c r="C40" s="133">
        <v>38</v>
      </c>
      <c r="D40" s="152">
        <f t="shared" si="0"/>
        <v>38</v>
      </c>
      <c r="E40" s="151">
        <f t="shared" si="1"/>
        <v>38</v>
      </c>
      <c r="F40" s="152"/>
      <c r="G40" s="385">
        <v>55</v>
      </c>
      <c r="H40" s="153">
        <f t="shared" si="2"/>
        <v>0</v>
      </c>
      <c r="I40" s="182"/>
    </row>
    <row r="41" spans="1:11" ht="25.5" x14ac:dyDescent="0.2">
      <c r="A41" s="154" t="s">
        <v>192</v>
      </c>
      <c r="B41" s="344"/>
      <c r="C41" s="133">
        <v>46</v>
      </c>
      <c r="D41" s="152">
        <f t="shared" si="0"/>
        <v>46</v>
      </c>
      <c r="E41" s="151">
        <f t="shared" si="1"/>
        <v>46</v>
      </c>
      <c r="F41" s="152"/>
      <c r="G41" s="385">
        <v>45</v>
      </c>
      <c r="H41" s="153">
        <f t="shared" si="2"/>
        <v>0</v>
      </c>
      <c r="I41" s="182"/>
    </row>
    <row r="42" spans="1:11" x14ac:dyDescent="0.2">
      <c r="A42" s="166" t="s">
        <v>193</v>
      </c>
      <c r="B42" s="345"/>
      <c r="C42" s="133">
        <v>5</v>
      </c>
      <c r="D42" s="152">
        <f t="shared" si="0"/>
        <v>5</v>
      </c>
      <c r="E42" s="151">
        <f t="shared" si="1"/>
        <v>5</v>
      </c>
      <c r="F42" s="152"/>
      <c r="G42" s="385">
        <v>580</v>
      </c>
      <c r="H42" s="153">
        <f t="shared" si="2"/>
        <v>0</v>
      </c>
      <c r="I42" s="182"/>
    </row>
    <row r="43" spans="1:11" x14ac:dyDescent="0.2">
      <c r="A43" s="166" t="s">
        <v>194</v>
      </c>
      <c r="B43" s="345"/>
      <c r="C43" s="133">
        <v>16</v>
      </c>
      <c r="D43" s="152">
        <f t="shared" si="0"/>
        <v>16</v>
      </c>
      <c r="E43" s="151">
        <f t="shared" si="1"/>
        <v>16</v>
      </c>
      <c r="F43" s="152"/>
      <c r="G43" s="385">
        <v>410</v>
      </c>
      <c r="H43" s="153">
        <f t="shared" si="2"/>
        <v>0</v>
      </c>
      <c r="I43" s="182"/>
    </row>
    <row r="44" spans="1:11" x14ac:dyDescent="0.2">
      <c r="A44" s="154" t="s">
        <v>325</v>
      </c>
      <c r="B44" s="344"/>
      <c r="C44" s="133">
        <v>48</v>
      </c>
      <c r="D44" s="152">
        <f t="shared" si="0"/>
        <v>48</v>
      </c>
      <c r="E44" s="151">
        <f t="shared" si="1"/>
        <v>48</v>
      </c>
      <c r="F44" s="152"/>
      <c r="G44" s="385">
        <v>95</v>
      </c>
      <c r="H44" s="153">
        <f t="shared" si="2"/>
        <v>0</v>
      </c>
      <c r="I44" s="182"/>
    </row>
    <row r="45" spans="1:11" ht="25.5" x14ac:dyDescent="0.2">
      <c r="A45" s="154" t="s">
        <v>326</v>
      </c>
      <c r="B45" s="344"/>
      <c r="C45" s="133">
        <v>31</v>
      </c>
      <c r="D45" s="152">
        <f t="shared" si="0"/>
        <v>31</v>
      </c>
      <c r="E45" s="151">
        <f t="shared" si="1"/>
        <v>31</v>
      </c>
      <c r="F45" s="152"/>
      <c r="G45" s="385">
        <v>100</v>
      </c>
      <c r="H45" s="153">
        <f t="shared" si="2"/>
        <v>0</v>
      </c>
      <c r="I45" s="182"/>
    </row>
    <row r="46" spans="1:11" ht="25.5" x14ac:dyDescent="0.2">
      <c r="A46" s="154" t="s">
        <v>195</v>
      </c>
      <c r="B46" s="344"/>
      <c r="C46" s="133">
        <v>17</v>
      </c>
      <c r="D46" s="152">
        <f t="shared" si="0"/>
        <v>17</v>
      </c>
      <c r="E46" s="151">
        <f t="shared" si="1"/>
        <v>17</v>
      </c>
      <c r="F46" s="164"/>
      <c r="G46" s="385">
        <v>60</v>
      </c>
      <c r="H46" s="153">
        <f t="shared" si="2"/>
        <v>0</v>
      </c>
      <c r="I46" s="182"/>
    </row>
    <row r="47" spans="1:11" ht="13.5" thickBot="1" x14ac:dyDescent="0.25">
      <c r="A47" s="166" t="s">
        <v>196</v>
      </c>
      <c r="B47" s="345"/>
      <c r="C47" s="133">
        <v>700</v>
      </c>
      <c r="D47" s="152">
        <f t="shared" si="0"/>
        <v>700</v>
      </c>
      <c r="E47" s="151">
        <f t="shared" si="1"/>
        <v>700</v>
      </c>
      <c r="F47" s="152"/>
      <c r="G47" s="385">
        <v>90</v>
      </c>
      <c r="H47" s="153">
        <f t="shared" si="2"/>
        <v>0</v>
      </c>
      <c r="I47" s="182"/>
      <c r="J47" s="194"/>
    </row>
    <row r="48" spans="1:11" ht="13.5" thickTop="1" x14ac:dyDescent="0.2">
      <c r="A48" s="166" t="s">
        <v>197</v>
      </c>
      <c r="B48" s="345"/>
      <c r="C48" s="151">
        <v>46</v>
      </c>
      <c r="D48" s="152">
        <f t="shared" si="0"/>
        <v>46</v>
      </c>
      <c r="E48" s="151">
        <f t="shared" si="1"/>
        <v>46</v>
      </c>
      <c r="F48" s="152"/>
      <c r="G48" s="385">
        <v>69</v>
      </c>
      <c r="H48" s="153">
        <f t="shared" si="2"/>
        <v>0</v>
      </c>
      <c r="I48" s="182"/>
      <c r="J48" s="7"/>
      <c r="K48" s="7"/>
    </row>
    <row r="49" spans="1:11" x14ac:dyDescent="0.2">
      <c r="A49" s="149" t="s">
        <v>271</v>
      </c>
      <c r="B49" s="345"/>
      <c r="C49" s="151">
        <v>123</v>
      </c>
      <c r="D49" s="152">
        <f t="shared" si="0"/>
        <v>123</v>
      </c>
      <c r="E49" s="151">
        <f t="shared" si="1"/>
        <v>123</v>
      </c>
      <c r="F49" s="152"/>
      <c r="G49" s="385">
        <v>120</v>
      </c>
      <c r="H49" s="153">
        <f t="shared" si="2"/>
        <v>0</v>
      </c>
      <c r="I49" s="182"/>
      <c r="J49" s="7"/>
      <c r="K49" s="7"/>
    </row>
    <row r="50" spans="1:11" x14ac:dyDescent="0.2">
      <c r="A50" s="149" t="s">
        <v>198</v>
      </c>
      <c r="B50" s="344"/>
      <c r="C50" s="151">
        <v>7</v>
      </c>
      <c r="D50" s="152">
        <f t="shared" si="0"/>
        <v>7</v>
      </c>
      <c r="E50" s="151">
        <f t="shared" si="1"/>
        <v>7</v>
      </c>
      <c r="F50" s="152"/>
      <c r="G50" s="385">
        <v>35</v>
      </c>
      <c r="H50" s="153">
        <f t="shared" si="2"/>
        <v>0</v>
      </c>
      <c r="I50" s="182"/>
      <c r="J50" s="7"/>
    </row>
    <row r="51" spans="1:11" x14ac:dyDescent="0.2">
      <c r="A51" s="149" t="s">
        <v>199</v>
      </c>
      <c r="B51" s="344"/>
      <c r="C51" s="151">
        <v>238</v>
      </c>
      <c r="D51" s="152">
        <f t="shared" si="0"/>
        <v>238</v>
      </c>
      <c r="E51" s="151">
        <f t="shared" si="1"/>
        <v>233</v>
      </c>
      <c r="F51" s="152">
        <v>5</v>
      </c>
      <c r="G51" s="385">
        <v>95</v>
      </c>
      <c r="H51" s="153">
        <f t="shared" si="2"/>
        <v>475</v>
      </c>
      <c r="I51" s="182"/>
      <c r="J51" s="7"/>
    </row>
    <row r="52" spans="1:11" x14ac:dyDescent="0.2">
      <c r="A52" s="149" t="s">
        <v>343</v>
      </c>
      <c r="B52" s="346"/>
      <c r="C52" s="156">
        <v>189</v>
      </c>
      <c r="D52" s="152">
        <f t="shared" si="0"/>
        <v>189</v>
      </c>
      <c r="E52" s="151">
        <f t="shared" si="1"/>
        <v>189</v>
      </c>
      <c r="F52" s="241"/>
      <c r="G52" s="385">
        <v>85</v>
      </c>
      <c r="H52" s="159">
        <f t="shared" si="2"/>
        <v>0</v>
      </c>
      <c r="I52" s="182"/>
      <c r="J52" s="7"/>
    </row>
    <row r="53" spans="1:11" ht="38.25" x14ac:dyDescent="0.2">
      <c r="A53" s="387" t="s">
        <v>454</v>
      </c>
      <c r="B53" s="347"/>
      <c r="C53" s="156">
        <v>12</v>
      </c>
      <c r="D53" s="152">
        <f t="shared" si="0"/>
        <v>12</v>
      </c>
      <c r="E53" s="151">
        <f t="shared" si="1"/>
        <v>12</v>
      </c>
      <c r="F53" s="241"/>
      <c r="G53" s="386">
        <v>350</v>
      </c>
      <c r="H53" s="159">
        <f t="shared" si="2"/>
        <v>0</v>
      </c>
      <c r="I53" s="182"/>
    </row>
    <row r="54" spans="1:11" ht="33.75" x14ac:dyDescent="0.2">
      <c r="A54" s="388" t="s">
        <v>455</v>
      </c>
      <c r="B54" s="347"/>
      <c r="C54" s="156">
        <v>11</v>
      </c>
      <c r="D54" s="152">
        <f t="shared" si="0"/>
        <v>11</v>
      </c>
      <c r="E54" s="151">
        <f t="shared" si="1"/>
        <v>11</v>
      </c>
      <c r="F54" s="152"/>
      <c r="G54" s="386">
        <v>330</v>
      </c>
      <c r="H54" s="159">
        <f t="shared" si="2"/>
        <v>0</v>
      </c>
      <c r="I54" s="182"/>
    </row>
    <row r="55" spans="1:11" ht="33.75" x14ac:dyDescent="0.2">
      <c r="A55" s="232" t="s">
        <v>263</v>
      </c>
      <c r="B55" s="344"/>
      <c r="C55" s="151">
        <v>10</v>
      </c>
      <c r="D55" s="152">
        <f t="shared" si="0"/>
        <v>10</v>
      </c>
      <c r="E55" s="151">
        <f t="shared" si="1"/>
        <v>10</v>
      </c>
      <c r="F55" s="152"/>
      <c r="G55" s="385">
        <v>450</v>
      </c>
      <c r="H55" s="153">
        <f t="shared" si="2"/>
        <v>0</v>
      </c>
      <c r="I55" s="182"/>
      <c r="J55" s="7"/>
    </row>
    <row r="56" spans="1:11" ht="39.75" customHeight="1" x14ac:dyDescent="0.2">
      <c r="A56" s="233" t="s">
        <v>264</v>
      </c>
      <c r="B56" s="344"/>
      <c r="C56" s="151">
        <v>28</v>
      </c>
      <c r="D56" s="234">
        <f t="shared" si="0"/>
        <v>28</v>
      </c>
      <c r="E56" s="151">
        <f t="shared" si="1"/>
        <v>28</v>
      </c>
      <c r="F56" s="152"/>
      <c r="G56" s="385">
        <v>500</v>
      </c>
      <c r="H56" s="153">
        <f t="shared" si="2"/>
        <v>0</v>
      </c>
      <c r="I56" s="182"/>
      <c r="J56" s="87"/>
    </row>
    <row r="57" spans="1:11" ht="38.25" x14ac:dyDescent="0.2">
      <c r="A57" s="154" t="s">
        <v>265</v>
      </c>
      <c r="B57" s="344"/>
      <c r="C57" s="151">
        <v>7</v>
      </c>
      <c r="D57" s="152">
        <f t="shared" si="0"/>
        <v>7</v>
      </c>
      <c r="E57" s="151">
        <f t="shared" si="1"/>
        <v>7</v>
      </c>
      <c r="F57" s="152"/>
      <c r="G57" s="385">
        <v>490</v>
      </c>
      <c r="H57" s="153">
        <f t="shared" si="2"/>
        <v>0</v>
      </c>
      <c r="I57" s="182"/>
    </row>
    <row r="58" spans="1:11" ht="25.5" x14ac:dyDescent="0.2">
      <c r="A58" s="154" t="s">
        <v>268</v>
      </c>
      <c r="B58" s="344"/>
      <c r="C58" s="151">
        <v>5</v>
      </c>
      <c r="D58" s="152">
        <f t="shared" si="0"/>
        <v>5</v>
      </c>
      <c r="E58" s="151">
        <f t="shared" si="1"/>
        <v>5</v>
      </c>
      <c r="F58" s="152"/>
      <c r="G58" s="385">
        <v>1820</v>
      </c>
      <c r="H58" s="153">
        <f t="shared" si="2"/>
        <v>0</v>
      </c>
      <c r="I58" s="182"/>
    </row>
    <row r="59" spans="1:11" ht="25.5" x14ac:dyDescent="0.2">
      <c r="A59" s="154" t="s">
        <v>266</v>
      </c>
      <c r="B59" s="344"/>
      <c r="C59" s="151">
        <v>5</v>
      </c>
      <c r="D59" s="152">
        <f t="shared" si="0"/>
        <v>5</v>
      </c>
      <c r="E59" s="151">
        <f t="shared" si="1"/>
        <v>5</v>
      </c>
      <c r="F59" s="152"/>
      <c r="G59" s="385">
        <v>1320</v>
      </c>
      <c r="H59" s="153">
        <f t="shared" si="2"/>
        <v>0</v>
      </c>
      <c r="I59" s="182"/>
    </row>
    <row r="60" spans="1:11" ht="25.5" x14ac:dyDescent="0.2">
      <c r="A60" s="154" t="s">
        <v>267</v>
      </c>
      <c r="B60" s="344"/>
      <c r="C60" s="151">
        <v>7</v>
      </c>
      <c r="D60" s="152">
        <f t="shared" si="0"/>
        <v>7</v>
      </c>
      <c r="E60" s="151">
        <f t="shared" si="1"/>
        <v>6</v>
      </c>
      <c r="F60" s="152">
        <v>1</v>
      </c>
      <c r="G60" s="385">
        <v>1060</v>
      </c>
      <c r="H60" s="153">
        <f t="shared" si="2"/>
        <v>1060</v>
      </c>
      <c r="I60" s="182"/>
    </row>
    <row r="61" spans="1:11" ht="22.5" customHeight="1" x14ac:dyDescent="0.2">
      <c r="A61" s="166" t="s">
        <v>200</v>
      </c>
      <c r="B61" s="344"/>
      <c r="C61" s="151">
        <v>12</v>
      </c>
      <c r="D61" s="152">
        <f t="shared" si="0"/>
        <v>12</v>
      </c>
      <c r="E61" s="151">
        <f t="shared" si="1"/>
        <v>12</v>
      </c>
      <c r="F61" s="152"/>
      <c r="G61" s="385">
        <v>1250</v>
      </c>
      <c r="H61" s="153">
        <f t="shared" si="2"/>
        <v>0</v>
      </c>
      <c r="I61" s="182"/>
    </row>
    <row r="62" spans="1:11" ht="33.75" customHeight="1" x14ac:dyDescent="0.2">
      <c r="A62" s="154" t="s">
        <v>201</v>
      </c>
      <c r="B62" s="344"/>
      <c r="C62" s="151">
        <v>10</v>
      </c>
      <c r="D62" s="152">
        <f t="shared" si="0"/>
        <v>10</v>
      </c>
      <c r="E62" s="151">
        <f t="shared" si="1"/>
        <v>10</v>
      </c>
      <c r="F62" s="152"/>
      <c r="G62" s="385">
        <v>1430</v>
      </c>
      <c r="H62" s="153">
        <f t="shared" si="2"/>
        <v>0</v>
      </c>
      <c r="I62" s="182"/>
    </row>
    <row r="63" spans="1:11" ht="33.75" customHeight="1" x14ac:dyDescent="0.2">
      <c r="A63" s="154" t="s">
        <v>327</v>
      </c>
      <c r="B63" s="344"/>
      <c r="C63" s="151">
        <v>6</v>
      </c>
      <c r="D63" s="152">
        <f t="shared" si="0"/>
        <v>6</v>
      </c>
      <c r="E63" s="151">
        <f t="shared" si="1"/>
        <v>6</v>
      </c>
      <c r="F63" s="152"/>
      <c r="G63" s="385">
        <v>1830</v>
      </c>
      <c r="H63" s="153">
        <f t="shared" si="2"/>
        <v>0</v>
      </c>
      <c r="I63" s="182"/>
    </row>
    <row r="64" spans="1:11" ht="31.5" customHeight="1" x14ac:dyDescent="0.2">
      <c r="A64" s="154" t="s">
        <v>202</v>
      </c>
      <c r="B64" s="344"/>
      <c r="C64" s="151">
        <v>170</v>
      </c>
      <c r="D64" s="152">
        <f t="shared" si="0"/>
        <v>170</v>
      </c>
      <c r="E64" s="151">
        <f t="shared" si="1"/>
        <v>170</v>
      </c>
      <c r="F64" s="152"/>
      <c r="G64" s="385">
        <v>95</v>
      </c>
      <c r="H64" s="153">
        <f t="shared" si="2"/>
        <v>0</v>
      </c>
      <c r="I64" s="182"/>
    </row>
    <row r="65" spans="1:9" ht="25.5" x14ac:dyDescent="0.2">
      <c r="A65" s="154" t="s">
        <v>203</v>
      </c>
      <c r="B65" s="344"/>
      <c r="C65" s="151">
        <v>13</v>
      </c>
      <c r="D65" s="152">
        <f>B65+C65</f>
        <v>13</v>
      </c>
      <c r="E65" s="151">
        <f t="shared" si="1"/>
        <v>13</v>
      </c>
      <c r="F65" s="152"/>
      <c r="G65" s="385">
        <v>100</v>
      </c>
      <c r="H65" s="153">
        <f t="shared" si="2"/>
        <v>0</v>
      </c>
      <c r="I65" s="182"/>
    </row>
    <row r="66" spans="1:9" x14ac:dyDescent="0.2">
      <c r="A66" s="154" t="s">
        <v>342</v>
      </c>
      <c r="B66" s="344"/>
      <c r="C66" s="151">
        <v>13</v>
      </c>
      <c r="D66" s="152">
        <f t="shared" si="0"/>
        <v>13</v>
      </c>
      <c r="E66" s="151">
        <f t="shared" si="1"/>
        <v>13</v>
      </c>
      <c r="F66" s="152"/>
      <c r="G66" s="385">
        <v>480</v>
      </c>
      <c r="H66" s="153">
        <f t="shared" si="2"/>
        <v>0</v>
      </c>
      <c r="I66" s="182"/>
    </row>
    <row r="67" spans="1:9" ht="25.5" x14ac:dyDescent="0.2">
      <c r="A67" s="154" t="s">
        <v>204</v>
      </c>
      <c r="B67" s="344"/>
      <c r="C67" s="151">
        <v>68</v>
      </c>
      <c r="D67" s="152">
        <f t="shared" si="0"/>
        <v>68</v>
      </c>
      <c r="E67" s="151">
        <f t="shared" si="1"/>
        <v>67</v>
      </c>
      <c r="F67" s="152">
        <v>1</v>
      </c>
      <c r="G67" s="385">
        <v>125</v>
      </c>
      <c r="H67" s="153">
        <f t="shared" si="2"/>
        <v>125</v>
      </c>
      <c r="I67" s="182"/>
    </row>
    <row r="68" spans="1:9" x14ac:dyDescent="0.2">
      <c r="A68" s="165" t="s">
        <v>250</v>
      </c>
      <c r="B68" s="344"/>
      <c r="C68" s="163">
        <v>27</v>
      </c>
      <c r="D68" s="164">
        <f t="shared" si="0"/>
        <v>27</v>
      </c>
      <c r="E68" s="151">
        <f t="shared" si="1"/>
        <v>27</v>
      </c>
      <c r="F68" s="152"/>
      <c r="G68" s="385">
        <v>590</v>
      </c>
      <c r="H68" s="153">
        <f>F68*G68</f>
        <v>0</v>
      </c>
      <c r="I68" s="182"/>
    </row>
    <row r="69" spans="1:9" ht="25.5" x14ac:dyDescent="0.2">
      <c r="A69" s="154" t="s">
        <v>205</v>
      </c>
      <c r="B69" s="344"/>
      <c r="C69" s="151">
        <v>128</v>
      </c>
      <c r="D69" s="152">
        <f t="shared" si="0"/>
        <v>128</v>
      </c>
      <c r="E69" s="151">
        <f t="shared" si="1"/>
        <v>125</v>
      </c>
      <c r="F69" s="152">
        <v>3</v>
      </c>
      <c r="G69" s="385">
        <v>100</v>
      </c>
      <c r="H69" s="153">
        <f t="shared" si="2"/>
        <v>300</v>
      </c>
      <c r="I69" s="182"/>
    </row>
    <row r="70" spans="1:9" ht="25.5" x14ac:dyDescent="0.2">
      <c r="A70" s="154" t="s">
        <v>206</v>
      </c>
      <c r="B70" s="344"/>
      <c r="C70" s="151">
        <v>5</v>
      </c>
      <c r="D70" s="152">
        <f t="shared" si="0"/>
        <v>5</v>
      </c>
      <c r="E70" s="151">
        <f t="shared" ref="E70:E104" si="3">D70-F70</f>
        <v>5</v>
      </c>
      <c r="F70" s="152"/>
      <c r="G70" s="385">
        <v>800</v>
      </c>
      <c r="H70" s="153">
        <f t="shared" si="2"/>
        <v>0</v>
      </c>
      <c r="I70" s="182"/>
    </row>
    <row r="71" spans="1:9" ht="38.25" x14ac:dyDescent="0.2">
      <c r="A71" s="154" t="s">
        <v>207</v>
      </c>
      <c r="B71" s="344"/>
      <c r="C71" s="151">
        <v>1</v>
      </c>
      <c r="D71" s="152">
        <f t="shared" si="0"/>
        <v>1</v>
      </c>
      <c r="E71" s="151">
        <f t="shared" si="3"/>
        <v>1</v>
      </c>
      <c r="F71" s="152"/>
      <c r="G71" s="385">
        <v>1030</v>
      </c>
      <c r="H71" s="153">
        <f t="shared" si="2"/>
        <v>0</v>
      </c>
      <c r="I71" s="182"/>
    </row>
    <row r="72" spans="1:9" ht="25.5" x14ac:dyDescent="0.2">
      <c r="A72" s="154" t="s">
        <v>208</v>
      </c>
      <c r="B72" s="344"/>
      <c r="C72" s="151">
        <v>152</v>
      </c>
      <c r="D72" s="152">
        <f t="shared" si="0"/>
        <v>152</v>
      </c>
      <c r="E72" s="151">
        <f t="shared" si="3"/>
        <v>151</v>
      </c>
      <c r="F72" s="152">
        <v>1</v>
      </c>
      <c r="G72" s="385">
        <v>45</v>
      </c>
      <c r="H72" s="153">
        <f t="shared" si="2"/>
        <v>45</v>
      </c>
      <c r="I72" s="182"/>
    </row>
    <row r="73" spans="1:9" ht="25.5" x14ac:dyDescent="0.2">
      <c r="A73" s="154" t="s">
        <v>209</v>
      </c>
      <c r="B73" s="344"/>
      <c r="C73" s="151">
        <v>71</v>
      </c>
      <c r="D73" s="152">
        <f t="shared" si="0"/>
        <v>71</v>
      </c>
      <c r="E73" s="151">
        <f t="shared" si="3"/>
        <v>71</v>
      </c>
      <c r="F73" s="152"/>
      <c r="G73" s="385">
        <v>165</v>
      </c>
      <c r="H73" s="153">
        <f t="shared" si="2"/>
        <v>0</v>
      </c>
      <c r="I73" s="182"/>
    </row>
    <row r="74" spans="1:9" ht="25.5" x14ac:dyDescent="0.2">
      <c r="A74" s="154" t="s">
        <v>210</v>
      </c>
      <c r="B74" s="344"/>
      <c r="C74" s="151">
        <v>16</v>
      </c>
      <c r="D74" s="152">
        <f t="shared" si="0"/>
        <v>16</v>
      </c>
      <c r="E74" s="151">
        <f t="shared" si="3"/>
        <v>16</v>
      </c>
      <c r="F74" s="152"/>
      <c r="G74" s="385">
        <v>850</v>
      </c>
      <c r="H74" s="153">
        <f t="shared" si="2"/>
        <v>0</v>
      </c>
      <c r="I74" s="182"/>
    </row>
    <row r="75" spans="1:9" x14ac:dyDescent="0.2">
      <c r="A75" s="166" t="s">
        <v>211</v>
      </c>
      <c r="B75" s="345"/>
      <c r="C75" s="151">
        <v>16</v>
      </c>
      <c r="D75" s="152">
        <f t="shared" si="0"/>
        <v>16</v>
      </c>
      <c r="E75" s="151">
        <f t="shared" si="3"/>
        <v>15</v>
      </c>
      <c r="F75" s="152">
        <v>1</v>
      </c>
      <c r="G75" s="385">
        <v>1130</v>
      </c>
      <c r="H75" s="153">
        <f t="shared" si="2"/>
        <v>1130</v>
      </c>
      <c r="I75" s="182"/>
    </row>
    <row r="76" spans="1:9" ht="38.25" x14ac:dyDescent="0.2">
      <c r="A76" s="154" t="s">
        <v>212</v>
      </c>
      <c r="B76" s="344"/>
      <c r="C76" s="151">
        <v>18</v>
      </c>
      <c r="D76" s="152">
        <f t="shared" ref="D76:D83" si="4">B76+C76</f>
        <v>18</v>
      </c>
      <c r="E76" s="151">
        <f t="shared" si="3"/>
        <v>18</v>
      </c>
      <c r="F76" s="152"/>
      <c r="G76" s="385">
        <v>95</v>
      </c>
      <c r="H76" s="153">
        <f t="shared" si="2"/>
        <v>0</v>
      </c>
      <c r="I76" s="182"/>
    </row>
    <row r="77" spans="1:9" ht="38.25" x14ac:dyDescent="0.2">
      <c r="A77" s="154" t="s">
        <v>213</v>
      </c>
      <c r="B77" s="344"/>
      <c r="C77" s="151">
        <v>14</v>
      </c>
      <c r="D77" s="152">
        <f t="shared" si="4"/>
        <v>14</v>
      </c>
      <c r="E77" s="151">
        <f t="shared" si="3"/>
        <v>14</v>
      </c>
      <c r="F77" s="152"/>
      <c r="G77" s="385">
        <v>95</v>
      </c>
      <c r="H77" s="153">
        <f t="shared" si="2"/>
        <v>0</v>
      </c>
      <c r="I77" s="182"/>
    </row>
    <row r="78" spans="1:9" ht="38.25" x14ac:dyDescent="0.2">
      <c r="A78" s="154" t="s">
        <v>214</v>
      </c>
      <c r="B78" s="344"/>
      <c r="C78" s="155">
        <v>40</v>
      </c>
      <c r="D78" s="152">
        <f t="shared" si="4"/>
        <v>40</v>
      </c>
      <c r="E78" s="151">
        <f t="shared" si="3"/>
        <v>40</v>
      </c>
      <c r="F78" s="152"/>
      <c r="G78" s="385">
        <v>115</v>
      </c>
      <c r="H78" s="153">
        <f t="shared" si="2"/>
        <v>0</v>
      </c>
      <c r="I78" s="182"/>
    </row>
    <row r="79" spans="1:9" ht="18.75" customHeight="1" x14ac:dyDescent="0.2">
      <c r="A79" s="149" t="s">
        <v>215</v>
      </c>
      <c r="B79" s="344"/>
      <c r="C79" s="155">
        <v>3</v>
      </c>
      <c r="D79" s="152">
        <f t="shared" si="4"/>
        <v>3</v>
      </c>
      <c r="E79" s="151">
        <f t="shared" si="3"/>
        <v>3</v>
      </c>
      <c r="F79" s="152"/>
      <c r="G79" s="385">
        <v>85</v>
      </c>
      <c r="H79" s="153">
        <f t="shared" si="2"/>
        <v>0</v>
      </c>
      <c r="I79" s="182"/>
    </row>
    <row r="80" spans="1:9" ht="25.5" x14ac:dyDescent="0.2">
      <c r="A80" s="154" t="s">
        <v>216</v>
      </c>
      <c r="B80" s="239"/>
      <c r="C80" s="155">
        <v>10</v>
      </c>
      <c r="D80" s="152">
        <f t="shared" si="4"/>
        <v>10</v>
      </c>
      <c r="E80" s="151">
        <f t="shared" si="3"/>
        <v>10</v>
      </c>
      <c r="F80" s="152"/>
      <c r="G80" s="385">
        <v>76</v>
      </c>
      <c r="H80" s="153">
        <f t="shared" si="2"/>
        <v>0</v>
      </c>
      <c r="I80" s="182"/>
    </row>
    <row r="81" spans="1:15" ht="25.5" x14ac:dyDescent="0.2">
      <c r="A81" s="154" t="s">
        <v>217</v>
      </c>
      <c r="B81" s="294"/>
      <c r="C81" s="157">
        <v>32</v>
      </c>
      <c r="D81" s="158">
        <f t="shared" si="4"/>
        <v>32</v>
      </c>
      <c r="E81" s="151">
        <f t="shared" si="3"/>
        <v>32</v>
      </c>
      <c r="F81" s="158"/>
      <c r="G81" s="385">
        <v>250</v>
      </c>
      <c r="H81" s="153">
        <f t="shared" si="2"/>
        <v>0</v>
      </c>
      <c r="I81" s="182"/>
    </row>
    <row r="82" spans="1:15" x14ac:dyDescent="0.2">
      <c r="A82" s="166" t="s">
        <v>218</v>
      </c>
      <c r="B82" s="96"/>
      <c r="C82" s="155">
        <v>4</v>
      </c>
      <c r="D82" s="152">
        <f t="shared" si="4"/>
        <v>4</v>
      </c>
      <c r="E82" s="151">
        <f t="shared" si="3"/>
        <v>4</v>
      </c>
      <c r="F82" s="152"/>
      <c r="G82" s="385">
        <v>1420</v>
      </c>
      <c r="H82" s="153">
        <f t="shared" si="2"/>
        <v>0</v>
      </c>
      <c r="I82" s="182"/>
    </row>
    <row r="83" spans="1:15" x14ac:dyDescent="0.2">
      <c r="A83" s="166" t="s">
        <v>219</v>
      </c>
      <c r="B83" s="96"/>
      <c r="C83" s="155">
        <v>6</v>
      </c>
      <c r="D83" s="152">
        <f t="shared" si="4"/>
        <v>6</v>
      </c>
      <c r="E83" s="151">
        <f t="shared" si="3"/>
        <v>6</v>
      </c>
      <c r="F83" s="152"/>
      <c r="G83" s="385">
        <v>1420</v>
      </c>
      <c r="H83" s="153">
        <f t="shared" si="2"/>
        <v>0</v>
      </c>
      <c r="I83" s="182"/>
    </row>
    <row r="84" spans="1:15" x14ac:dyDescent="0.2">
      <c r="A84" s="166" t="s">
        <v>220</v>
      </c>
      <c r="B84" s="96"/>
      <c r="C84" s="155">
        <v>7</v>
      </c>
      <c r="D84" s="152">
        <f>B84+C84</f>
        <v>7</v>
      </c>
      <c r="E84" s="151">
        <f t="shared" si="3"/>
        <v>7</v>
      </c>
      <c r="F84" s="152"/>
      <c r="G84" s="385">
        <v>1980</v>
      </c>
      <c r="H84" s="159">
        <f t="shared" si="2"/>
        <v>0</v>
      </c>
      <c r="I84" s="182"/>
    </row>
    <row r="85" spans="1:15" ht="25.5" x14ac:dyDescent="0.2">
      <c r="A85" s="154" t="s">
        <v>221</v>
      </c>
      <c r="B85" s="239"/>
      <c r="C85" s="155">
        <v>11</v>
      </c>
      <c r="D85" s="152">
        <f>B85+C85</f>
        <v>11</v>
      </c>
      <c r="E85" s="151">
        <f t="shared" si="3"/>
        <v>10</v>
      </c>
      <c r="F85" s="152">
        <v>1</v>
      </c>
      <c r="G85" s="385">
        <v>40</v>
      </c>
      <c r="H85" s="159">
        <f t="shared" si="2"/>
        <v>40</v>
      </c>
      <c r="I85" s="182"/>
    </row>
    <row r="86" spans="1:15" ht="26.25" thickBot="1" x14ac:dyDescent="0.25">
      <c r="A86" s="154" t="s">
        <v>222</v>
      </c>
      <c r="B86" s="239"/>
      <c r="C86" s="155">
        <v>0</v>
      </c>
      <c r="D86" s="152">
        <f t="shared" ref="D86:D104" si="5">B86+C86</f>
        <v>0</v>
      </c>
      <c r="E86" s="151">
        <f t="shared" si="3"/>
        <v>0</v>
      </c>
      <c r="F86" s="152"/>
      <c r="G86" s="385">
        <v>53</v>
      </c>
      <c r="H86" s="159">
        <f t="shared" si="2"/>
        <v>0</v>
      </c>
      <c r="I86" s="182"/>
      <c r="K86" s="194"/>
    </row>
    <row r="87" spans="1:15" ht="13.5" thickTop="1" x14ac:dyDescent="0.2">
      <c r="A87" s="166" t="s">
        <v>223</v>
      </c>
      <c r="B87" s="96"/>
      <c r="C87" s="155">
        <v>77</v>
      </c>
      <c r="D87" s="152">
        <f t="shared" si="5"/>
        <v>77</v>
      </c>
      <c r="E87" s="151">
        <f t="shared" si="3"/>
        <v>77</v>
      </c>
      <c r="F87" s="152"/>
      <c r="G87" s="385">
        <v>60</v>
      </c>
      <c r="H87" s="159">
        <f t="shared" si="2"/>
        <v>0</v>
      </c>
      <c r="I87" s="182"/>
    </row>
    <row r="88" spans="1:15" ht="25.5" x14ac:dyDescent="0.2">
      <c r="A88" s="154" t="s">
        <v>224</v>
      </c>
      <c r="B88" s="239"/>
      <c r="C88" s="155">
        <v>59</v>
      </c>
      <c r="D88" s="152">
        <f t="shared" si="5"/>
        <v>59</v>
      </c>
      <c r="E88" s="151">
        <f t="shared" si="3"/>
        <v>59</v>
      </c>
      <c r="F88" s="152"/>
      <c r="G88" s="385">
        <v>33</v>
      </c>
      <c r="H88" s="159">
        <f t="shared" si="2"/>
        <v>0</v>
      </c>
      <c r="I88" s="182"/>
    </row>
    <row r="89" spans="1:15" x14ac:dyDescent="0.2">
      <c r="A89" s="166" t="s">
        <v>225</v>
      </c>
      <c r="B89" s="96"/>
      <c r="C89" s="155">
        <v>32</v>
      </c>
      <c r="D89" s="152">
        <f t="shared" si="5"/>
        <v>32</v>
      </c>
      <c r="E89" s="151">
        <f t="shared" si="3"/>
        <v>31</v>
      </c>
      <c r="F89" s="152">
        <v>1</v>
      </c>
      <c r="G89" s="385">
        <v>50</v>
      </c>
      <c r="H89" s="159">
        <f t="shared" si="2"/>
        <v>50</v>
      </c>
      <c r="I89" s="182"/>
    </row>
    <row r="90" spans="1:15" x14ac:dyDescent="0.2">
      <c r="A90" s="166" t="s">
        <v>389</v>
      </c>
      <c r="B90" s="96"/>
      <c r="C90" s="155">
        <v>30</v>
      </c>
      <c r="D90" s="152">
        <f t="shared" si="5"/>
        <v>30</v>
      </c>
      <c r="E90" s="151">
        <f t="shared" si="3"/>
        <v>30</v>
      </c>
      <c r="F90" s="152"/>
      <c r="G90" s="385">
        <v>93</v>
      </c>
      <c r="H90" s="159">
        <f t="shared" si="2"/>
        <v>0</v>
      </c>
      <c r="I90" s="182"/>
    </row>
    <row r="91" spans="1:15" x14ac:dyDescent="0.2">
      <c r="A91" s="166" t="s">
        <v>226</v>
      </c>
      <c r="B91" s="96"/>
      <c r="C91" s="155">
        <v>27</v>
      </c>
      <c r="D91" s="152">
        <f t="shared" si="5"/>
        <v>27</v>
      </c>
      <c r="E91" s="151">
        <f t="shared" si="3"/>
        <v>27</v>
      </c>
      <c r="F91" s="152"/>
      <c r="G91" s="385">
        <v>65</v>
      </c>
      <c r="H91" s="159">
        <f t="shared" si="2"/>
        <v>0</v>
      </c>
      <c r="I91" s="182"/>
    </row>
    <row r="92" spans="1:15" x14ac:dyDescent="0.2">
      <c r="A92" s="166" t="s">
        <v>227</v>
      </c>
      <c r="B92" s="96"/>
      <c r="C92" s="155">
        <v>36</v>
      </c>
      <c r="D92" s="152">
        <f t="shared" si="5"/>
        <v>36</v>
      </c>
      <c r="E92" s="151">
        <f t="shared" si="3"/>
        <v>35</v>
      </c>
      <c r="F92" s="152">
        <v>1</v>
      </c>
      <c r="G92" s="385">
        <v>35</v>
      </c>
      <c r="H92" s="159">
        <f t="shared" si="2"/>
        <v>35</v>
      </c>
      <c r="I92" s="182"/>
    </row>
    <row r="93" spans="1:15" x14ac:dyDescent="0.2">
      <c r="A93" s="166" t="s">
        <v>228</v>
      </c>
      <c r="B93" s="96"/>
      <c r="C93" s="155">
        <v>82</v>
      </c>
      <c r="D93" s="152">
        <f t="shared" si="5"/>
        <v>82</v>
      </c>
      <c r="E93" s="151">
        <f t="shared" si="3"/>
        <v>82</v>
      </c>
      <c r="F93" s="152"/>
      <c r="G93" s="385">
        <v>50</v>
      </c>
      <c r="H93" s="159">
        <f t="shared" si="2"/>
        <v>0</v>
      </c>
      <c r="I93" s="182"/>
    </row>
    <row r="94" spans="1:15" x14ac:dyDescent="0.2">
      <c r="A94" s="166" t="s">
        <v>229</v>
      </c>
      <c r="B94" s="96"/>
      <c r="C94" s="155">
        <v>107</v>
      </c>
      <c r="D94" s="152">
        <f t="shared" si="5"/>
        <v>107</v>
      </c>
      <c r="E94" s="151">
        <f t="shared" si="3"/>
        <v>107</v>
      </c>
      <c r="F94" s="152"/>
      <c r="G94" s="385">
        <v>50</v>
      </c>
      <c r="H94" s="159">
        <f t="shared" si="2"/>
        <v>0</v>
      </c>
      <c r="I94" s="182"/>
    </row>
    <row r="95" spans="1:15" x14ac:dyDescent="0.2">
      <c r="A95" s="149" t="s">
        <v>230</v>
      </c>
      <c r="B95" s="239"/>
      <c r="C95" s="155">
        <v>107</v>
      </c>
      <c r="D95" s="152">
        <f t="shared" si="5"/>
        <v>107</v>
      </c>
      <c r="E95" s="151">
        <f t="shared" si="3"/>
        <v>107</v>
      </c>
      <c r="F95" s="152"/>
      <c r="G95" s="385">
        <v>50</v>
      </c>
      <c r="H95" s="159">
        <f t="shared" si="2"/>
        <v>0</v>
      </c>
      <c r="I95" s="182"/>
    </row>
    <row r="96" spans="1:15" ht="38.25" x14ac:dyDescent="0.2">
      <c r="A96" s="154" t="s">
        <v>231</v>
      </c>
      <c r="B96" s="239"/>
      <c r="C96" s="155">
        <v>5</v>
      </c>
      <c r="D96" s="152">
        <f t="shared" si="5"/>
        <v>5</v>
      </c>
      <c r="E96" s="151">
        <f t="shared" si="3"/>
        <v>5</v>
      </c>
      <c r="F96" s="152"/>
      <c r="G96" s="385">
        <v>1000</v>
      </c>
      <c r="H96" s="159">
        <f t="shared" si="2"/>
        <v>0</v>
      </c>
      <c r="I96" s="182"/>
      <c r="O96" s="53" t="s">
        <v>467</v>
      </c>
    </row>
    <row r="97" spans="1:15" x14ac:dyDescent="0.2">
      <c r="A97" s="149" t="s">
        <v>232</v>
      </c>
      <c r="B97" s="151"/>
      <c r="C97" s="155">
        <v>5</v>
      </c>
      <c r="D97" s="152">
        <f t="shared" si="5"/>
        <v>5</v>
      </c>
      <c r="E97" s="151">
        <f t="shared" si="3"/>
        <v>5</v>
      </c>
      <c r="F97" s="152"/>
      <c r="G97" s="385">
        <v>210</v>
      </c>
      <c r="H97" s="159">
        <f t="shared" si="2"/>
        <v>0</v>
      </c>
      <c r="I97" s="182"/>
      <c r="O97" s="53" t="s">
        <v>468</v>
      </c>
    </row>
    <row r="98" spans="1:15" x14ac:dyDescent="0.2">
      <c r="A98" s="149" t="s">
        <v>233</v>
      </c>
      <c r="B98" s="151"/>
      <c r="C98" s="155">
        <v>0</v>
      </c>
      <c r="D98" s="152">
        <f t="shared" si="5"/>
        <v>0</v>
      </c>
      <c r="E98" s="151">
        <f t="shared" si="3"/>
        <v>0</v>
      </c>
      <c r="F98" s="152"/>
      <c r="G98" s="385">
        <v>250</v>
      </c>
      <c r="H98" s="159">
        <f t="shared" si="2"/>
        <v>0</v>
      </c>
      <c r="I98" s="182"/>
    </row>
    <row r="99" spans="1:15" ht="25.5" x14ac:dyDescent="0.2">
      <c r="A99" s="154" t="s">
        <v>234</v>
      </c>
      <c r="B99" s="151"/>
      <c r="C99" s="155">
        <v>0</v>
      </c>
      <c r="D99" s="152">
        <f t="shared" si="5"/>
        <v>0</v>
      </c>
      <c r="E99" s="151">
        <f t="shared" si="3"/>
        <v>0</v>
      </c>
      <c r="F99" s="152"/>
      <c r="G99" s="385">
        <v>85</v>
      </c>
      <c r="H99" s="159">
        <f t="shared" si="2"/>
        <v>0</v>
      </c>
      <c r="I99" s="182"/>
    </row>
    <row r="100" spans="1:15" ht="38.25" x14ac:dyDescent="0.2">
      <c r="A100" s="154" t="s">
        <v>235</v>
      </c>
      <c r="B100" s="151"/>
      <c r="C100" s="155">
        <v>20</v>
      </c>
      <c r="D100" s="152">
        <f t="shared" si="5"/>
        <v>20</v>
      </c>
      <c r="E100" s="151">
        <f t="shared" si="3"/>
        <v>20</v>
      </c>
      <c r="F100" s="152"/>
      <c r="G100" s="385">
        <v>445</v>
      </c>
      <c r="H100" s="159">
        <f t="shared" si="2"/>
        <v>0</v>
      </c>
      <c r="I100" s="182"/>
      <c r="K100">
        <v>330</v>
      </c>
    </row>
    <row r="101" spans="1:15" x14ac:dyDescent="0.2">
      <c r="A101" s="183" t="s">
        <v>236</v>
      </c>
      <c r="B101" s="151"/>
      <c r="C101" s="155">
        <v>11</v>
      </c>
      <c r="D101" s="152">
        <f t="shared" si="5"/>
        <v>11</v>
      </c>
      <c r="E101" s="151">
        <f t="shared" si="3"/>
        <v>11</v>
      </c>
      <c r="F101" s="152"/>
      <c r="G101" s="385">
        <v>490</v>
      </c>
      <c r="H101" s="160">
        <f t="shared" si="2"/>
        <v>0</v>
      </c>
      <c r="I101" s="182"/>
      <c r="K101">
        <v>295</v>
      </c>
    </row>
    <row r="102" spans="1:15" x14ac:dyDescent="0.2">
      <c r="A102" s="322" t="s">
        <v>390</v>
      </c>
      <c r="B102" s="231"/>
      <c r="C102" s="155">
        <v>14</v>
      </c>
      <c r="D102" s="162">
        <f t="shared" si="5"/>
        <v>14</v>
      </c>
      <c r="E102" s="151">
        <f t="shared" si="3"/>
        <v>14</v>
      </c>
      <c r="F102" s="162"/>
      <c r="G102" s="385">
        <v>400</v>
      </c>
      <c r="H102" s="160">
        <f t="shared" si="2"/>
        <v>0</v>
      </c>
      <c r="I102" s="182"/>
      <c r="K102">
        <v>2190</v>
      </c>
    </row>
    <row r="103" spans="1:15" x14ac:dyDescent="0.2">
      <c r="A103" s="161" t="s">
        <v>362</v>
      </c>
      <c r="B103" s="231"/>
      <c r="C103" s="155">
        <v>23</v>
      </c>
      <c r="D103" s="162">
        <f t="shared" si="5"/>
        <v>23</v>
      </c>
      <c r="E103" s="151">
        <f t="shared" si="3"/>
        <v>23</v>
      </c>
      <c r="F103" s="162"/>
      <c r="G103" s="385">
        <v>260</v>
      </c>
      <c r="H103" s="160">
        <f t="shared" si="2"/>
        <v>0</v>
      </c>
      <c r="I103" s="182"/>
      <c r="K103">
        <v>350</v>
      </c>
      <c r="L103" s="53"/>
    </row>
    <row r="104" spans="1:15" ht="19.5" customHeight="1" thickBot="1" x14ac:dyDescent="0.25">
      <c r="A104" s="154" t="s">
        <v>237</v>
      </c>
      <c r="B104" s="151"/>
      <c r="C104" s="155">
        <v>74</v>
      </c>
      <c r="D104" s="155">
        <f t="shared" si="5"/>
        <v>74</v>
      </c>
      <c r="E104" s="151">
        <f t="shared" si="3"/>
        <v>74</v>
      </c>
      <c r="F104" s="152"/>
      <c r="G104" s="385">
        <v>190</v>
      </c>
      <c r="H104" s="160">
        <f t="shared" si="2"/>
        <v>0</v>
      </c>
      <c r="I104" s="182"/>
      <c r="K104">
        <v>240</v>
      </c>
    </row>
    <row r="105" spans="1:15" ht="27.75" customHeight="1" thickBot="1" x14ac:dyDescent="0.3">
      <c r="A105" s="7"/>
      <c r="B105" s="7"/>
      <c r="C105" s="271"/>
      <c r="D105" s="317"/>
      <c r="E105" s="271"/>
      <c r="F105" s="7"/>
      <c r="H105" s="302">
        <f>SUM(H5:H104)</f>
        <v>3390</v>
      </c>
      <c r="K105" s="57">
        <f>SUM(K98:K104)</f>
        <v>3405</v>
      </c>
    </row>
    <row r="107" spans="1:15" x14ac:dyDescent="0.2">
      <c r="N107" t="s">
        <v>0</v>
      </c>
    </row>
  </sheetData>
  <customSheetViews>
    <customSheetView guid="{4DAAABAD-BC5F-44AC-9B3F-907B044CCA5F}" topLeftCell="A101">
      <selection activeCell="I120" sqref="I120"/>
      <pageMargins left="0.9055118110236221" right="0.74803149606299213" top="0.23622047244094491" bottom="0.98425196850393704" header="0" footer="0"/>
      <pageSetup scale="65" orientation="landscape" horizontalDpi="120" verticalDpi="72" r:id="rId1"/>
      <headerFooter alignWithMargins="0"/>
    </customSheetView>
    <customSheetView guid="{DEC257E9-9CD6-424D-88A2-5445FE9CFAAD}" showPageBreaks="1" printArea="1" topLeftCell="A33">
      <selection activeCell="F49" sqref="F49"/>
      <pageMargins left="0.9055118110236221" right="0.74803149606299213" top="0.23622047244094491" bottom="0.98425196850393704" header="0" footer="0"/>
      <pageSetup scale="60" orientation="landscape" horizontalDpi="120" verticalDpi="72" r:id="rId2"/>
      <headerFooter alignWithMargins="0"/>
    </customSheetView>
    <customSheetView guid="{BF17821F-9570-4DD7-9AE6-83D9C9F4754D}" showPageBreaks="1" printArea="1">
      <selection activeCell="C107" sqref="C107"/>
      <pageMargins left="0.9055118110236221" right="0.74803149606299213" top="0.23622047244094491" bottom="0.98425196850393704" header="0" footer="0"/>
      <pageSetup scale="65" orientation="landscape" horizontalDpi="120" verticalDpi="72" r:id="rId3"/>
      <headerFooter alignWithMargins="0"/>
    </customSheetView>
    <customSheetView guid="{79F0E626-27F7-4612-9CC9-F0A974973A7D}" showPageBreaks="1" printArea="1" topLeftCell="A4">
      <selection activeCell="G16" sqref="G16"/>
      <pageMargins left="0.9055118110236221" right="0.74803149606299213" top="0.23622047244094491" bottom="0.98425196850393704" header="0" footer="0"/>
      <pageSetup scale="60" orientation="landscape" horizontalDpi="120" verticalDpi="72" r:id="rId4"/>
      <headerFooter alignWithMargins="0"/>
    </customSheetView>
  </customSheetViews>
  <phoneticPr fontId="7" type="noConversion"/>
  <pageMargins left="0.31496062992125984" right="0.74803149606299213" top="0.23622047244094491" bottom="0.98425196850393704" header="0" footer="0"/>
  <pageSetup scale="60" orientation="landscape" horizontalDpi="120" verticalDpi="72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14</vt:i4>
      </vt:variant>
    </vt:vector>
  </HeadingPairs>
  <TitlesOfParts>
    <vt:vector size="36" baseType="lpstr">
      <vt:lpstr>DIESEL</vt:lpstr>
      <vt:lpstr>Hoja2</vt:lpstr>
      <vt:lpstr>Hoja3</vt:lpstr>
      <vt:lpstr>PREMIUM</vt:lpstr>
      <vt:lpstr>MAGNA</vt:lpstr>
      <vt:lpstr>PRECIO VIEJO</vt:lpstr>
      <vt:lpstr>NOTAS</vt:lpstr>
      <vt:lpstr>ACEITES</vt:lpstr>
      <vt:lpstr>Hoja6</vt:lpstr>
      <vt:lpstr>Hoja5</vt:lpstr>
      <vt:lpstr>CASTROL</vt:lpstr>
      <vt:lpstr>TIENDA</vt:lpstr>
      <vt:lpstr>PALETAS</vt:lpstr>
      <vt:lpstr>COMPROVACION</vt:lpstr>
      <vt:lpstr>Hoja4</vt:lpstr>
      <vt:lpstr>COMPROVACION2</vt:lpstr>
      <vt:lpstr>DOMINGO</vt:lpstr>
      <vt:lpstr>Hoja7</vt:lpstr>
      <vt:lpstr>Hoja1</vt:lpstr>
      <vt:lpstr>FAJILLAS</vt:lpstr>
      <vt:lpstr>HOJA DE REPARTO</vt:lpstr>
      <vt:lpstr>FOLIOS</vt:lpstr>
      <vt:lpstr>ACEITES!Área_de_impresión</vt:lpstr>
      <vt:lpstr>CASTROL!Área_de_impresión</vt:lpstr>
      <vt:lpstr>COMPROVACION!Área_de_impresión</vt:lpstr>
      <vt:lpstr>COMPROVACION2!Área_de_impresión</vt:lpstr>
      <vt:lpstr>DIESEL!Área_de_impresión</vt:lpstr>
      <vt:lpstr>FAJILLAS!Área_de_impresión</vt:lpstr>
      <vt:lpstr>'HOJA DE REPARTO'!Área_de_impresión</vt:lpstr>
      <vt:lpstr>Hoja5!Área_de_impresión</vt:lpstr>
      <vt:lpstr>MAGNA!Área_de_impresión</vt:lpstr>
      <vt:lpstr>NOTAS!Área_de_impresión</vt:lpstr>
      <vt:lpstr>PALETAS!Área_de_impresión</vt:lpstr>
      <vt:lpstr>'PRECIO VIEJO'!Área_de_impresión</vt:lpstr>
      <vt:lpstr>PREMIUM!Área_de_impresión</vt:lpstr>
      <vt:lpstr>TIENDA!Área_de_impresión</vt:lpstr>
    </vt:vector>
  </TitlesOfParts>
  <Company>OEM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operador</cp:lastModifiedBy>
  <cp:revision/>
  <cp:lastPrinted>2021-08-18T22:38:10Z</cp:lastPrinted>
  <dcterms:created xsi:type="dcterms:W3CDTF">2008-04-04T16:42:18Z</dcterms:created>
  <dcterms:modified xsi:type="dcterms:W3CDTF">2021-08-18T22:38:55Z</dcterms:modified>
</cp:coreProperties>
</file>