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infinitto-my.sharepoint.com/personal/rmartin_infinitto_com/Documents/Documentos/M&amp;A/1. Modelos/modelo200-app/"/>
    </mc:Choice>
  </mc:AlternateContent>
  <xr:revisionPtr revIDLastSave="0" documentId="8_{F4B58B5A-A3EB-4605-943E-C2DAECE7CD2F}" xr6:coauthVersionLast="47" xr6:coauthVersionMax="47" xr10:uidLastSave="{00000000-0000-0000-0000-000000000000}"/>
  <bookViews>
    <workbookView xWindow="-120" yWindow="-120" windowWidth="38640" windowHeight="15720" xr2:uid="{56D9ED2E-E93E-4488-80D2-BE6C6C44C8DD}"/>
  </bookViews>
  <sheets>
    <sheet name="Modelo 200 input" sheetId="4" r:id="rId1"/>
  </sheets>
  <definedNames>
    <definedName name="_xlnm.Print_Area" localSheetId="0">'Modelo 200 input'!$B$2:$L$325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4" l="1"/>
  <c r="J267" i="4"/>
  <c r="J326" i="4"/>
  <c r="J292" i="4"/>
  <c r="K292" i="4"/>
  <c r="J294" i="4"/>
  <c r="J293" i="4" s="1"/>
  <c r="K294" i="4"/>
  <c r="K293" i="4" s="1"/>
  <c r="J295" i="4"/>
  <c r="K295" i="4"/>
  <c r="J296" i="4"/>
  <c r="K296" i="4"/>
  <c r="J297" i="4"/>
  <c r="K297" i="4"/>
  <c r="J299" i="4"/>
  <c r="K299" i="4"/>
  <c r="J300" i="4"/>
  <c r="K300" i="4"/>
  <c r="J302" i="4"/>
  <c r="J301" i="4" s="1"/>
  <c r="K302" i="4"/>
  <c r="K301" i="4" s="1"/>
  <c r="K298" i="4" s="1"/>
  <c r="K305" i="4" s="1"/>
  <c r="J303" i="4"/>
  <c r="K303" i="4"/>
  <c r="J304" i="4"/>
  <c r="K304" i="4"/>
  <c r="J308" i="4"/>
  <c r="J307" i="4" s="1"/>
  <c r="K308" i="4"/>
  <c r="K307" i="4" s="1"/>
  <c r="J309" i="4"/>
  <c r="K309" i="4"/>
  <c r="J310" i="4"/>
  <c r="K310" i="4"/>
  <c r="J311" i="4"/>
  <c r="K311" i="4"/>
  <c r="J314" i="4"/>
  <c r="J313" i="4" s="1"/>
  <c r="J312" i="4" s="1"/>
  <c r="K314" i="4"/>
  <c r="K313" i="4" s="1"/>
  <c r="K312" i="4" s="1"/>
  <c r="J315" i="4"/>
  <c r="K315" i="4"/>
  <c r="J316" i="4"/>
  <c r="K316" i="4"/>
  <c r="J317" i="4"/>
  <c r="K317" i="4"/>
  <c r="J320" i="4"/>
  <c r="J319" i="4" s="1"/>
  <c r="J318" i="4" s="1"/>
  <c r="K320" i="4"/>
  <c r="K319" i="4" s="1"/>
  <c r="K318" i="4" s="1"/>
  <c r="J321" i="4"/>
  <c r="K321" i="4"/>
  <c r="J322" i="4"/>
  <c r="K322" i="4"/>
  <c r="J323" i="4"/>
  <c r="K323" i="4"/>
  <c r="J270" i="4"/>
  <c r="J271" i="4"/>
  <c r="J272" i="4" s="1"/>
  <c r="J273" i="4"/>
  <c r="J274" i="4" s="1"/>
  <c r="J275" i="4" s="1"/>
  <c r="J276" i="4"/>
  <c r="J277" i="4"/>
  <c r="J278" i="4"/>
  <c r="J280" i="4" s="1"/>
  <c r="J279" i="4"/>
  <c r="J283" i="4"/>
  <c r="J284" i="4"/>
  <c r="J286" i="4"/>
  <c r="J288" i="4"/>
  <c r="K271" i="4"/>
  <c r="K272" i="4" s="1"/>
  <c r="K273" i="4"/>
  <c r="K276" i="4"/>
  <c r="K277" i="4"/>
  <c r="K278" i="4"/>
  <c r="K279" i="4"/>
  <c r="K283" i="4"/>
  <c r="K284" i="4"/>
  <c r="K286" i="4"/>
  <c r="K288" i="4"/>
  <c r="G271" i="4"/>
  <c r="H271" i="4"/>
  <c r="I271" i="4"/>
  <c r="G273" i="4"/>
  <c r="G278" i="4"/>
  <c r="H278" i="4"/>
  <c r="I278" i="4"/>
  <c r="G279" i="4"/>
  <c r="H279" i="4"/>
  <c r="I279" i="4"/>
  <c r="I294" i="4"/>
  <c r="G295" i="4"/>
  <c r="H295" i="4"/>
  <c r="I295" i="4"/>
  <c r="G297" i="4"/>
  <c r="I296" i="4"/>
  <c r="G300" i="4"/>
  <c r="H300" i="4"/>
  <c r="I300" i="4"/>
  <c r="G302" i="4"/>
  <c r="H302" i="4"/>
  <c r="I302" i="4"/>
  <c r="G303" i="4"/>
  <c r="I310" i="4"/>
  <c r="G310" i="4"/>
  <c r="H315" i="4"/>
  <c r="H313" i="4" s="1"/>
  <c r="H323" i="4"/>
  <c r="G321" i="4"/>
  <c r="I321" i="4"/>
  <c r="G322" i="4"/>
  <c r="H322" i="4"/>
  <c r="I322" i="4"/>
  <c r="I320" i="4"/>
  <c r="H320" i="4"/>
  <c r="G320" i="4"/>
  <c r="F320" i="4"/>
  <c r="E320" i="4"/>
  <c r="I317" i="4"/>
  <c r="I316" i="4"/>
  <c r="H316" i="4"/>
  <c r="G316" i="4"/>
  <c r="F316" i="4"/>
  <c r="E316" i="4"/>
  <c r="I315" i="4"/>
  <c r="I314" i="4"/>
  <c r="H314" i="4"/>
  <c r="G314" i="4"/>
  <c r="F314" i="4"/>
  <c r="E314" i="4"/>
  <c r="I311" i="4"/>
  <c r="H311" i="4"/>
  <c r="G311" i="4"/>
  <c r="F311" i="4"/>
  <c r="E311" i="4"/>
  <c r="E292" i="4"/>
  <c r="I288" i="4"/>
  <c r="H288" i="4"/>
  <c r="G288" i="4"/>
  <c r="F288" i="4"/>
  <c r="E288" i="4"/>
  <c r="I283" i="4"/>
  <c r="H283" i="4"/>
  <c r="G283" i="4"/>
  <c r="F283" i="4"/>
  <c r="E283" i="4"/>
  <c r="I276" i="4"/>
  <c r="H276" i="4"/>
  <c r="G276" i="4"/>
  <c r="F276" i="4"/>
  <c r="E276" i="4"/>
  <c r="E270" i="4"/>
  <c r="E322" i="4"/>
  <c r="F322" i="4"/>
  <c r="H321" i="4"/>
  <c r="H319" i="4" s="1"/>
  <c r="F321" i="4"/>
  <c r="E321" i="4"/>
  <c r="G323" i="4"/>
  <c r="F323" i="4"/>
  <c r="G315" i="4"/>
  <c r="F315" i="4"/>
  <c r="F313" i="4" s="1"/>
  <c r="E315" i="4"/>
  <c r="H317" i="4"/>
  <c r="F317" i="4"/>
  <c r="E317" i="4"/>
  <c r="F310" i="4"/>
  <c r="E310" i="4"/>
  <c r="H309" i="4"/>
  <c r="F309" i="4"/>
  <c r="I303" i="4"/>
  <c r="H303" i="4"/>
  <c r="F303" i="4"/>
  <c r="E303" i="4"/>
  <c r="F302" i="4"/>
  <c r="E302" i="4"/>
  <c r="I304" i="4"/>
  <c r="H304" i="4"/>
  <c r="G304" i="4"/>
  <c r="F304" i="4"/>
  <c r="E304" i="4"/>
  <c r="F300" i="4"/>
  <c r="F299" i="4"/>
  <c r="E299" i="4"/>
  <c r="H296" i="4"/>
  <c r="G296" i="4"/>
  <c r="F296" i="4"/>
  <c r="E296" i="4"/>
  <c r="H297" i="4"/>
  <c r="F295" i="4"/>
  <c r="E295" i="4"/>
  <c r="F294" i="4"/>
  <c r="E294" i="4"/>
  <c r="E106" i="4"/>
  <c r="F279" i="4"/>
  <c r="E279" i="4"/>
  <c r="I277" i="4"/>
  <c r="H277" i="4"/>
  <c r="G277" i="4"/>
  <c r="F277" i="4"/>
  <c r="E277" i="4"/>
  <c r="F278" i="4"/>
  <c r="E278" i="4"/>
  <c r="F273" i="4"/>
  <c r="F271" i="4"/>
  <c r="E271" i="4"/>
  <c r="C5" i="4"/>
  <c r="J327" i="4" l="1"/>
  <c r="J298" i="4"/>
  <c r="J305" i="4" s="1"/>
  <c r="K324" i="4"/>
  <c r="J324" i="4"/>
  <c r="J282" i="4"/>
  <c r="J281" i="4"/>
  <c r="J285" i="4"/>
  <c r="J287" i="4" s="1"/>
  <c r="J289" i="4" s="1"/>
  <c r="K274" i="4"/>
  <c r="K275" i="4" s="1"/>
  <c r="H312" i="4"/>
  <c r="E319" i="4"/>
  <c r="F319" i="4"/>
  <c r="F318" i="4" s="1"/>
  <c r="E273" i="4"/>
  <c r="E274" i="4" s="1"/>
  <c r="E275" i="4" s="1"/>
  <c r="H310" i="4"/>
  <c r="H308" i="4" s="1"/>
  <c r="H307" i="4" s="1"/>
  <c r="H324" i="4" s="1"/>
  <c r="F284" i="4"/>
  <c r="N221" i="4"/>
  <c r="E313" i="4"/>
  <c r="E312" i="4" s="1"/>
  <c r="I313" i="4"/>
  <c r="I312" i="4" s="1"/>
  <c r="F308" i="4"/>
  <c r="F307" i="4" s="1"/>
  <c r="E300" i="4"/>
  <c r="G292" i="4"/>
  <c r="G106" i="4"/>
  <c r="H273" i="4"/>
  <c r="H274" i="4" s="1"/>
  <c r="H275" i="4" s="1"/>
  <c r="I273" i="4"/>
  <c r="I274" i="4" s="1"/>
  <c r="I275" i="4" s="1"/>
  <c r="F297" i="4"/>
  <c r="F293" i="4" s="1"/>
  <c r="N97" i="4"/>
  <c r="N191" i="4"/>
  <c r="G309" i="4"/>
  <c r="G308" i="4" s="1"/>
  <c r="G307" i="4" s="1"/>
  <c r="E309" i="4"/>
  <c r="E308" i="4" s="1"/>
  <c r="E307" i="4" s="1"/>
  <c r="H284" i="4"/>
  <c r="H294" i="4"/>
  <c r="H293" i="4" s="1"/>
  <c r="I319" i="4"/>
  <c r="I299" i="4"/>
  <c r="H299" i="4"/>
  <c r="H298" i="4" s="1"/>
  <c r="H305" i="4" s="1"/>
  <c r="H106" i="4"/>
  <c r="G301" i="4"/>
  <c r="H301" i="4"/>
  <c r="H318" i="4"/>
  <c r="I272" i="4"/>
  <c r="G274" i="4"/>
  <c r="G275" i="4" s="1"/>
  <c r="G272" i="4"/>
  <c r="H272" i="4"/>
  <c r="E301" i="4"/>
  <c r="E298" i="4" s="1"/>
  <c r="I284" i="4"/>
  <c r="I301" i="4"/>
  <c r="E323" i="4"/>
  <c r="E318" i="4" s="1"/>
  <c r="E297" i="4"/>
  <c r="E293" i="4" s="1"/>
  <c r="I297" i="4"/>
  <c r="I293" i="4" s="1"/>
  <c r="G317" i="4"/>
  <c r="G270" i="4"/>
  <c r="I309" i="4"/>
  <c r="I308" i="4" s="1"/>
  <c r="I307" i="4" s="1"/>
  <c r="G319" i="4"/>
  <c r="G318" i="4" s="1"/>
  <c r="I323" i="4"/>
  <c r="G294" i="4"/>
  <c r="G293" i="4" s="1"/>
  <c r="F274" i="4"/>
  <c r="F275" i="4" s="1"/>
  <c r="F272" i="4"/>
  <c r="F270" i="4"/>
  <c r="F106" i="4"/>
  <c r="F292" i="4"/>
  <c r="F301" i="4"/>
  <c r="F298" i="4" s="1"/>
  <c r="F312" i="4"/>
  <c r="G313" i="4"/>
  <c r="K280" i="4" l="1"/>
  <c r="I318" i="4"/>
  <c r="G104" i="4"/>
  <c r="N107" i="4"/>
  <c r="I267" i="4"/>
  <c r="H326" i="4"/>
  <c r="E284" i="4"/>
  <c r="E104" i="4"/>
  <c r="F104" i="4"/>
  <c r="I298" i="4"/>
  <c r="I305" i="4" s="1"/>
  <c r="K267" i="4"/>
  <c r="N240" i="4"/>
  <c r="N189" i="4"/>
  <c r="E267" i="4"/>
  <c r="G312" i="4"/>
  <c r="G324" i="4" s="1"/>
  <c r="G299" i="4"/>
  <c r="G298" i="4" s="1"/>
  <c r="G305" i="4" s="1"/>
  <c r="I286" i="4"/>
  <c r="H267" i="4"/>
  <c r="H104" i="4"/>
  <c r="F267" i="4"/>
  <c r="I324" i="4"/>
  <c r="G284" i="4"/>
  <c r="I104" i="4"/>
  <c r="I280" i="4"/>
  <c r="I285" i="4" s="1"/>
  <c r="I287" i="4" s="1"/>
  <c r="I289" i="4" s="1"/>
  <c r="F324" i="4"/>
  <c r="E305" i="4"/>
  <c r="E280" i="4"/>
  <c r="E282" i="4" s="1"/>
  <c r="K104" i="4"/>
  <c r="H286" i="4"/>
  <c r="F305" i="4"/>
  <c r="G267" i="4"/>
  <c r="K106" i="4"/>
  <c r="I106" i="4"/>
  <c r="G286" i="4"/>
  <c r="F286" i="4"/>
  <c r="E286" i="4"/>
  <c r="H292" i="4"/>
  <c r="H270" i="4"/>
  <c r="E324" i="4"/>
  <c r="F280" i="4"/>
  <c r="H280" i="4"/>
  <c r="G280" i="4"/>
  <c r="K281" i="4" l="1"/>
  <c r="K282" i="4"/>
  <c r="K285" i="4"/>
  <c r="K287" i="4" s="1"/>
  <c r="K289" i="4" s="1"/>
  <c r="E285" i="4"/>
  <c r="E287" i="4" s="1"/>
  <c r="E289" i="4" s="1"/>
  <c r="N64" i="4"/>
  <c r="E326" i="4"/>
  <c r="E327" i="4" s="1"/>
  <c r="N266" i="4"/>
  <c r="N144" i="4"/>
  <c r="H327" i="4"/>
  <c r="G326" i="4"/>
  <c r="G327" i="4" s="1"/>
  <c r="I326" i="4"/>
  <c r="I327" i="4" s="1"/>
  <c r="K326" i="4"/>
  <c r="K327" i="4" s="1"/>
  <c r="I281" i="4"/>
  <c r="I282" i="4"/>
  <c r="F326" i="4"/>
  <c r="F327" i="4" s="1"/>
  <c r="I270" i="4"/>
  <c r="I292" i="4"/>
  <c r="H282" i="4"/>
  <c r="H285" i="4"/>
  <c r="H287" i="4" s="1"/>
  <c r="H289" i="4" s="1"/>
  <c r="H281" i="4"/>
  <c r="F285" i="4"/>
  <c r="F287" i="4" s="1"/>
  <c r="F289" i="4" s="1"/>
  <c r="F281" i="4"/>
  <c r="F282" i="4"/>
  <c r="G282" i="4"/>
  <c r="G281" i="4"/>
  <c r="G285" i="4"/>
  <c r="G287" i="4" s="1"/>
  <c r="G289" i="4" s="1"/>
  <c r="E328" i="4" l="1"/>
  <c r="K270" i="4"/>
</calcChain>
</file>

<file path=xl/sharedStrings.xml><?xml version="1.0" encoding="utf-8"?>
<sst xmlns="http://schemas.openxmlformats.org/spreadsheetml/2006/main" count="321" uniqueCount="245">
  <si>
    <t>Case running</t>
  </si>
  <si>
    <t>P&amp;L</t>
  </si>
  <si>
    <t>Importe neto de la cifra de negocios</t>
  </si>
  <si>
    <t>Ventas</t>
  </si>
  <si>
    <t>Prestación de servicios</t>
  </si>
  <si>
    <t>Ingresos de carácter financiero de las entidades concesionarias de infraestructura públicas</t>
  </si>
  <si>
    <t>Ingresos de carácter financiero de las sociedades holding</t>
  </si>
  <si>
    <t>De participaciones en instrumentos de patrimonio</t>
  </si>
  <si>
    <t>De valores negociables y otros instrumentos financieros</t>
  </si>
  <si>
    <t>Resto</t>
  </si>
  <si>
    <t>Variación de existencias de productos terminados y en curso de fabricación</t>
  </si>
  <si>
    <t>Trabajos realizados por la empresa para su activo</t>
  </si>
  <si>
    <t>Aprovisionamientos</t>
  </si>
  <si>
    <t>Consumo de mercaderías</t>
  </si>
  <si>
    <t>Compras de mercaderías</t>
  </si>
  <si>
    <t>Variación de existencias</t>
  </si>
  <si>
    <t>Consumo de materias primas y otras materias consumibles</t>
  </si>
  <si>
    <t>Variación de materias primas y otras materias consumibles</t>
  </si>
  <si>
    <t>Trabajos realizados por otras empresas</t>
  </si>
  <si>
    <t>Deterioro de mercaderías, materias primas y otros aprovisionamientos</t>
  </si>
  <si>
    <t>Otros ingresos de explotación</t>
  </si>
  <si>
    <t>Ingresos accesorios y otros de gestión corriente</t>
  </si>
  <si>
    <t>Ingresos por arrendamientos</t>
  </si>
  <si>
    <t>Subvenciones de explotación incorporadas al resultado del ejercicio</t>
  </si>
  <si>
    <t>Gastos de personal</t>
  </si>
  <si>
    <t>Sueldos, salarios y asimilados</t>
  </si>
  <si>
    <t>Indemnizaciones</t>
  </si>
  <si>
    <t>Seguridad Social a cargo de la empresa</t>
  </si>
  <si>
    <t>Retribuciones a largo plazo mediante sistemas de aportación o prestación definida</t>
  </si>
  <si>
    <t>Retribuciones mediante instrumentos de patrimonio</t>
  </si>
  <si>
    <t>Otros gastos sociales</t>
  </si>
  <si>
    <t>Provisiones</t>
  </si>
  <si>
    <t>Otros gastos de explotación</t>
  </si>
  <si>
    <t>Servicios exteriores</t>
  </si>
  <si>
    <t>Servicios profesionales independientes</t>
  </si>
  <si>
    <t>Tributos</t>
  </si>
  <si>
    <t>Pérdidas, deterioro y variación de provisiones por operaciones comerciales</t>
  </si>
  <si>
    <t>Otros gastos de gestión corriente</t>
  </si>
  <si>
    <t>Gastos por emisión de gases de efecto invernadero</t>
  </si>
  <si>
    <t>Amortización de inmovilizado</t>
  </si>
  <si>
    <t>Imputación de subvenciones de inmovilizado no financiero y otras</t>
  </si>
  <si>
    <t>Exceso de provisiones</t>
  </si>
  <si>
    <t>Deterioro y resultado por enajenaciones del inmovilizado</t>
  </si>
  <si>
    <t>Deterioro y pérdidas</t>
  </si>
  <si>
    <t>Deterioros</t>
  </si>
  <si>
    <t>Reversión de deterioros</t>
  </si>
  <si>
    <t>Resultados por enajenaciones y otras</t>
  </si>
  <si>
    <t>Beneficios</t>
  </si>
  <si>
    <t>Pérdidas</t>
  </si>
  <si>
    <t>Deterioro y resultados por enajenaciones del inmovilizado de las sociedades holding</t>
  </si>
  <si>
    <t>Diferencia negativa de combinacioness de negocio</t>
  </si>
  <si>
    <t>Otros resultados</t>
  </si>
  <si>
    <t>RESULTADO DE EXPLOTACIÓN</t>
  </si>
  <si>
    <t>Ingresos financieros</t>
  </si>
  <si>
    <t>En empresas del grupo y asociadas</t>
  </si>
  <si>
    <t>En terceros</t>
  </si>
  <si>
    <t>Imputación de subvenciones, donaciones y legados de carácter financiero</t>
  </si>
  <si>
    <t>Gastos financieros</t>
  </si>
  <si>
    <t>Por deudas con empresas del grupo y asociadas</t>
  </si>
  <si>
    <t>Por deudas con terceros</t>
  </si>
  <si>
    <t>Por actualización de provisiones</t>
  </si>
  <si>
    <t>Variación de valor razonable en instrumentos financieros</t>
  </si>
  <si>
    <t>Valor razonable con cambios en pérdidas y ganancias</t>
  </si>
  <si>
    <t>Transferencia de ajustes de valor razonable con cambios en el patrimonio neto</t>
  </si>
  <si>
    <t>Diferencias de cambio</t>
  </si>
  <si>
    <t>Deterioro y resultado por enajenaciones de instrumentos financieros</t>
  </si>
  <si>
    <t>Deterioros, empresas del grupo y vinculadas</t>
  </si>
  <si>
    <t>Deterioros, otras empresas</t>
  </si>
  <si>
    <t>Reversión de deterioros, empresas del grupo, asociadas y vinculadas</t>
  </si>
  <si>
    <t>Reversión de deterioros, otras empresas</t>
  </si>
  <si>
    <t>Beneficios, empresas del grupo, asociadas y vinculadas</t>
  </si>
  <si>
    <t>Beneficios, otras empresas</t>
  </si>
  <si>
    <t>Pérdidas, empresas del grupo, asociadas y vinculadas</t>
  </si>
  <si>
    <t>Pérdidas, otras empresas</t>
  </si>
  <si>
    <t>Otros ingresos y gastos de carácter financiero</t>
  </si>
  <si>
    <t>Incorporación al activo de gastos financieros</t>
  </si>
  <si>
    <t>Ingresos financieros derivados de convenios de acreedores</t>
  </si>
  <si>
    <t>Resto de ingresos y gastos</t>
  </si>
  <si>
    <t>RESULTADO FINANCIERO</t>
  </si>
  <si>
    <t>RESULTADO ANTES DE IMPUESTOS</t>
  </si>
  <si>
    <t>Impuesto de sociedades</t>
  </si>
  <si>
    <t>RESULTADO DEL EJERCICIO PROCEDENTE DE OPERACIONES CONTINUADAS</t>
  </si>
  <si>
    <t>RESULTADO DEL EJERCICIO PROCEDENTE DE OPERACIONES INTERRUMPIDAS NETO DE IMPUESTOS</t>
  </si>
  <si>
    <t>RESULTADO DE LA CUENTA DE PÉRDIDAS Y GANANCIAS</t>
  </si>
  <si>
    <t>Balance Sheet</t>
  </si>
  <si>
    <t>A) ACTIVO NO CORRIENTE</t>
  </si>
  <si>
    <t>Inmovilizado intangible</t>
  </si>
  <si>
    <t>Desarrollo</t>
  </si>
  <si>
    <t>Concesiones</t>
  </si>
  <si>
    <t>Patentes, licencias, marcas y similares</t>
  </si>
  <si>
    <t>Fondo de comercio</t>
  </si>
  <si>
    <t>Aplicaciones informáticas</t>
  </si>
  <si>
    <t>Investigación</t>
  </si>
  <si>
    <t>Propiedad intelectual</t>
  </si>
  <si>
    <t>Otro inmovilizado intangible</t>
  </si>
  <si>
    <t>Inmovilizado material</t>
  </si>
  <si>
    <t>Terrenos y construcciones</t>
  </si>
  <si>
    <t>Instalaciones técnicas y otro inmovilizado material</t>
  </si>
  <si>
    <t>Inmovilizado en curso y anticipos</t>
  </si>
  <si>
    <t xml:space="preserve">Inversiones inmobiliarias </t>
  </si>
  <si>
    <t>Terrenos</t>
  </si>
  <si>
    <t>Construcciones</t>
  </si>
  <si>
    <t>Inversiones en empresas del grupo y asociadas a largo plazo</t>
  </si>
  <si>
    <t>Instrumentos de patrimonio</t>
  </si>
  <si>
    <t>Créditos a empresas</t>
  </si>
  <si>
    <t>Valores representativos de deuda</t>
  </si>
  <si>
    <t>Derivados</t>
  </si>
  <si>
    <t>Otros activos financieros</t>
  </si>
  <si>
    <t>Otras inversiones</t>
  </si>
  <si>
    <t>Inversiones financieras a largo plazo</t>
  </si>
  <si>
    <t>Activos por impuesto diferido</t>
  </si>
  <si>
    <t>Deudores comerciales no corrientes</t>
  </si>
  <si>
    <t>B) ACTIVO CORRIENTE</t>
  </si>
  <si>
    <t>Activos no corrientes mantenidos para la venta</t>
  </si>
  <si>
    <t>Existencias</t>
  </si>
  <si>
    <t>Comerciales</t>
  </si>
  <si>
    <t>Materias primas y otros aprovisionamientos</t>
  </si>
  <si>
    <t>Productos en curso</t>
  </si>
  <si>
    <t>De ciclo largo de producción</t>
  </si>
  <si>
    <t>De ciclo corto de producción</t>
  </si>
  <si>
    <t>Productos terminados</t>
  </si>
  <si>
    <t>Subproductos, residuos y materiales recuperados</t>
  </si>
  <si>
    <t>Anticipos a proveedores</t>
  </si>
  <si>
    <t>Derechos de emisión de gases de efecto invernadero</t>
  </si>
  <si>
    <t>Deudores comerciales y otras cuentas a cobrar</t>
  </si>
  <si>
    <t>Clientes por ventas y prestaciones de servicios</t>
  </si>
  <si>
    <t>Clientes por ventas y prestaciones de servicios a largo plazo</t>
  </si>
  <si>
    <t>Clientes por ventas y prestaciones de servicios a corto plazo</t>
  </si>
  <si>
    <t>Clientes y empresas del grupo asociadas</t>
  </si>
  <si>
    <t>Deudores varios</t>
  </si>
  <si>
    <t>Personal</t>
  </si>
  <si>
    <t>Activos por impuesto corriente</t>
  </si>
  <si>
    <t>Otros créditos con las Administraciones Públicas</t>
  </si>
  <si>
    <t>Accionistas (socios) por desembolsos exigidos</t>
  </si>
  <si>
    <t>Otros deudores</t>
  </si>
  <si>
    <t>Inversiones en empresas del grupo y asociadas a corto plazo</t>
  </si>
  <si>
    <t>Inversiones financieras a corto plazo</t>
  </si>
  <si>
    <t>Periodificaciones a corto plazo</t>
  </si>
  <si>
    <t>Efectivo y otros activos líquidos equivalentes</t>
  </si>
  <si>
    <t>Tesorería</t>
  </si>
  <si>
    <t>Otros activos líquidos equivalentes</t>
  </si>
  <si>
    <t>TOTAL ACTIVO</t>
  </si>
  <si>
    <t>A) PATRIMONIO NETO</t>
  </si>
  <si>
    <t>Fondos propios</t>
  </si>
  <si>
    <t>Capital</t>
  </si>
  <si>
    <t>Capital escriturado</t>
  </si>
  <si>
    <t>Capital no exigido</t>
  </si>
  <si>
    <t>Prima de emisión</t>
  </si>
  <si>
    <t>Reservas</t>
  </si>
  <si>
    <t>Legal y estatuarias</t>
  </si>
  <si>
    <t>Otras reservas</t>
  </si>
  <si>
    <t>Reserva de revalorización</t>
  </si>
  <si>
    <t>Reserva de capitalización</t>
  </si>
  <si>
    <t>Reserva de nivelación</t>
  </si>
  <si>
    <t>Fondo de reserva obligatorio de cooperativas</t>
  </si>
  <si>
    <t>Acciones y participaciones en patrimonio propias</t>
  </si>
  <si>
    <t>Resultados de ejercicio anteriores</t>
  </si>
  <si>
    <t>Remanente</t>
  </si>
  <si>
    <t>(Resultados negativos de ejercicios anteriores)</t>
  </si>
  <si>
    <t>Otras aportaciones de socios</t>
  </si>
  <si>
    <t>Resultado del ejercicio</t>
  </si>
  <si>
    <t>(Dividendo a cuenta)</t>
  </si>
  <si>
    <t>Otros instrumentos de patrimonio neto</t>
  </si>
  <si>
    <t>Ajustes por cambios de valor</t>
  </si>
  <si>
    <t>Activos financieros a valor razonable con vambios en el patrimonio neto</t>
  </si>
  <si>
    <t>Operaciones de cobertura</t>
  </si>
  <si>
    <t>Activos no corrientes y pasivos vinculados, mantenidos para la venta</t>
  </si>
  <si>
    <t>Diferencia de conversión</t>
  </si>
  <si>
    <t>Otros</t>
  </si>
  <si>
    <t>Ajustes en patrimonio neto</t>
  </si>
  <si>
    <t>Subvenciones, donaciones y legados recibidos</t>
  </si>
  <si>
    <t>B) PASIVO NO CORRIENTE</t>
  </si>
  <si>
    <t>Provisiones a largo plazo</t>
  </si>
  <si>
    <t>Obligaciones por prestaciónes a largo plazo al personal</t>
  </si>
  <si>
    <t>Actuaciones medioambientales</t>
  </si>
  <si>
    <t>Provisiones por reestructuración</t>
  </si>
  <si>
    <t>Otras provisiones</t>
  </si>
  <si>
    <t>Deudas a largo plazo</t>
  </si>
  <si>
    <t>Obligaciones y otros valores negociables</t>
  </si>
  <si>
    <t>Deudas con entidades de crédito</t>
  </si>
  <si>
    <t>Acreedores por arrendamiento financiero</t>
  </si>
  <si>
    <t>Otros pasivos financieros</t>
  </si>
  <si>
    <t>Otras deudas a largo plazo</t>
  </si>
  <si>
    <t>Deudas con empresas del grupo y asociadas a largo plazo</t>
  </si>
  <si>
    <t>Pasivos por impuesto diferido</t>
  </si>
  <si>
    <t>Periodificaciones a largo plazo</t>
  </si>
  <si>
    <t>Acreedores comerciales no corrientes</t>
  </si>
  <si>
    <t>C) PASIVO CORRIENTE</t>
  </si>
  <si>
    <t>Pasivos vinculados con activos no corrientes mantenidos para la venta</t>
  </si>
  <si>
    <t>Provisiones a corto plazo</t>
  </si>
  <si>
    <t>Provisiones por derechos de emisión de gases de efecto invernadero</t>
  </si>
  <si>
    <t>Deudas a corto plazo</t>
  </si>
  <si>
    <t>Otras dedudas a corto plazo</t>
  </si>
  <si>
    <t>Deudas con empresas del grupo y asociadas a corto plazo</t>
  </si>
  <si>
    <t>Acreedores comerciales y otras cuentas a pagar</t>
  </si>
  <si>
    <t>Proveedores</t>
  </si>
  <si>
    <t>Proveedores a largo plazo</t>
  </si>
  <si>
    <t>Proveedores a corto plazo</t>
  </si>
  <si>
    <t>Proveedores, empresas del grupo y asociadas</t>
  </si>
  <si>
    <t>Acreedores varios</t>
  </si>
  <si>
    <t>Personal (remuneraciones pendientes de pago)</t>
  </si>
  <si>
    <t>Pasivos por impuesto corriente</t>
  </si>
  <si>
    <t>Otras deudas con las administraciones públicas</t>
  </si>
  <si>
    <t>Anticipos de clientes</t>
  </si>
  <si>
    <t>Otros acreedores</t>
  </si>
  <si>
    <t>Deudas con características especiales a corto plazo</t>
  </si>
  <si>
    <t>TOTAL PATRIMONIO NETO Y PASIVO</t>
  </si>
  <si>
    <t>P&amp;G</t>
  </si>
  <si>
    <t>Ingresos</t>
  </si>
  <si>
    <t>% crecimiento</t>
  </si>
  <si>
    <t>n.a.</t>
  </si>
  <si>
    <t>COGS</t>
  </si>
  <si>
    <t>Margen Bruto</t>
  </si>
  <si>
    <t>% margen</t>
  </si>
  <si>
    <t>EBITDA</t>
  </si>
  <si>
    <t>D&amp;A</t>
  </si>
  <si>
    <t>&lt;-- Footnote: Imputación de subvenciones de inmovilizado no financiero y otras, Excesos de provisiones, Deterioro y resultado por enajenaciones del inmovilizado, Diferencia negativa de combinaciones de negocio, Otros resultados</t>
  </si>
  <si>
    <t>EBIT</t>
  </si>
  <si>
    <t>Resultado financiero</t>
  </si>
  <si>
    <t>EBT</t>
  </si>
  <si>
    <t>Impuestos</t>
  </si>
  <si>
    <t>BS</t>
  </si>
  <si>
    <t>Otros activos fijos</t>
  </si>
  <si>
    <t>Otros activos líquidos</t>
  </si>
  <si>
    <t>Capital suscrito</t>
  </si>
  <si>
    <t>Otros fondos propios</t>
  </si>
  <si>
    <t>Acreedores a L. P.</t>
  </si>
  <si>
    <t>Deuda con entidades de credito</t>
  </si>
  <si>
    <t>Otros pasivos fijos</t>
  </si>
  <si>
    <t>Otros pasivos líquidos</t>
  </si>
  <si>
    <t>De empresas del grupo y asociadas</t>
  </si>
  <si>
    <t>De terceros</t>
  </si>
  <si>
    <t>Compras de materias primas y otras materias consumibles</t>
  </si>
  <si>
    <t>Check</t>
  </si>
  <si>
    <t>ACTIVO NO CORRIENTE</t>
  </si>
  <si>
    <t>ACTIVO CORRIENTE</t>
  </si>
  <si>
    <t>PATRIMONIO NETO</t>
  </si>
  <si>
    <t>PASIVO NO CORRIENTE</t>
  </si>
  <si>
    <t>PASIVO CORRIENTE</t>
  </si>
  <si>
    <t>[]</t>
  </si>
  <si>
    <t>Check total</t>
  </si>
  <si>
    <t>Deuda con características especiales a largo plazo</t>
  </si>
  <si>
    <t>id</t>
  </si>
  <si>
    <t>Check --&gt;</t>
  </si>
  <si>
    <t>Check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</si>
</sst>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0&quot;A&quot;"/>
    <numFmt numFmtId="166" formatCode="#,##0.0"/>
    <numFmt numFmtId="167" formatCode="0.0%"/>
    <numFmt numFmtId="168" formatCode="00000"/>
  </numFmts>
  <fonts count="26" x14ac:knownFonts="1">
    <font>
      <sz val="11"/>
      <color theme="1"/>
      <name val="Aptos Narrow"/>
      <family val="2"/>
      <scheme val="minor"/>
    </font>
    <font>
      <sz val="8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2"/>
      <color theme="4" tint="-0.499984740745262"/>
      <name val="Aptos Narrow"/>
      <family val="2"/>
      <scheme val="minor"/>
    </font>
    <font>
      <i/>
      <sz val="9"/>
      <color theme="4" tint="-0.499984740745262"/>
      <name val="Aptos Narrow"/>
      <family val="2"/>
      <scheme val="minor"/>
    </font>
    <font>
      <i/>
      <sz val="10"/>
      <color theme="4" tint="-0.499984740745262"/>
      <name val="Aptos Narrow"/>
      <family val="2"/>
      <scheme val="minor"/>
    </font>
    <font>
      <i/>
      <sz val="11"/>
      <color theme="4" tint="-0.499984740745262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i/>
      <sz val="8"/>
      <color theme="1"/>
      <name val="Calibri"/>
      <family val="2"/>
    </font>
    <font>
      <b/>
      <sz val="8"/>
      <name val="Calibri"/>
      <family val="2"/>
    </font>
    <font>
      <i/>
      <sz val="8"/>
      <color theme="1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  <font>
      <i/>
      <sz val="8"/>
      <name val="Calibri"/>
      <family val="2"/>
    </font>
    <font>
      <i/>
      <sz val="8"/>
      <color theme="4"/>
      <name val="Calibri"/>
      <family val="2"/>
    </font>
    <font>
      <b/>
      <sz val="8"/>
      <color theme="4"/>
      <name val="Calibri"/>
      <family val="2"/>
    </font>
    <font>
      <i/>
      <sz val="8"/>
      <color rgb="FF0025C0"/>
      <name val="Calibri"/>
      <family val="2"/>
    </font>
    <font>
      <i/>
      <sz val="8"/>
      <color theme="0" tint="-0.249977111117893"/>
      <name val="Calibri"/>
      <family val="2"/>
    </font>
    <font>
      <sz val="8"/>
      <color theme="4"/>
      <name val="Calibri"/>
      <family val="2"/>
    </font>
    <font>
      <sz val="11"/>
      <color theme="4"/>
      <name val="Calibri"/>
      <family val="2"/>
    </font>
    <font>
      <i/>
      <sz val="8"/>
      <color theme="0" tint="-0.14999847407452621"/>
      <name val="Calibri"/>
      <family val="2"/>
    </font>
    <font>
      <sz val="8"/>
      <color theme="1"/>
      <name val="Aptos Narrow"/>
      <family val="2"/>
      <scheme val="minor"/>
    </font>
    <font>
      <sz val="8"/>
      <color theme="0" tint="-4.9989318521683403E-2"/>
      <name val="Calibri"/>
      <family val="2"/>
    </font>
    <font>
      <sz val="11"/>
      <color theme="0" tint="-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dashed">
        <color theme="1" tint="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2" borderId="0" xfId="0" applyFont="1" applyFill="1"/>
    <xf numFmtId="0" fontId="6" fillId="2" borderId="0" xfId="0" applyFont="1" applyFill="1" applyAlignment="1">
      <alignment horizontal="right"/>
    </xf>
    <xf numFmtId="3" fontId="0" fillId="0" borderId="0" xfId="0" applyNumberFormat="1"/>
    <xf numFmtId="4" fontId="7" fillId="0" borderId="0" xfId="0" applyNumberFormat="1" applyFont="1"/>
    <xf numFmtId="9" fontId="0" fillId="0" borderId="0" xfId="1" applyFont="1"/>
    <xf numFmtId="0" fontId="10" fillId="3" borderId="2" xfId="0" applyFont="1" applyFill="1" applyBorder="1"/>
    <xf numFmtId="165" fontId="10" fillId="3" borderId="2" xfId="0" applyNumberFormat="1" applyFont="1" applyFill="1" applyBorder="1" applyAlignment="1">
      <alignment horizontal="right"/>
    </xf>
    <xf numFmtId="0" fontId="9" fillId="2" borderId="0" xfId="0" applyFont="1" applyFill="1"/>
    <xf numFmtId="3" fontId="11" fillId="2" borderId="0" xfId="0" applyNumberFormat="1" applyFont="1" applyFill="1"/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right"/>
    </xf>
    <xf numFmtId="167" fontId="12" fillId="0" borderId="0" xfId="0" applyNumberFormat="1" applyFont="1"/>
    <xf numFmtId="0" fontId="1" fillId="4" borderId="2" xfId="0" applyFont="1" applyFill="1" applyBorder="1"/>
    <xf numFmtId="3" fontId="1" fillId="4" borderId="2" xfId="0" applyNumberFormat="1" applyFont="1" applyFill="1" applyBorder="1"/>
    <xf numFmtId="167" fontId="12" fillId="0" borderId="0" xfId="1" applyNumberFormat="1" applyFont="1" applyAlignment="1">
      <alignment horizontal="right"/>
    </xf>
    <xf numFmtId="0" fontId="1" fillId="4" borderId="0" xfId="0" applyFont="1" applyFill="1"/>
    <xf numFmtId="3" fontId="1" fillId="0" borderId="0" xfId="1" applyNumberFormat="1" applyFont="1" applyAlignment="1">
      <alignment horizontal="right"/>
    </xf>
    <xf numFmtId="3" fontId="1" fillId="4" borderId="0" xfId="1" applyNumberFormat="1" applyFont="1" applyFill="1"/>
    <xf numFmtId="0" fontId="13" fillId="0" borderId="2" xfId="0" applyFont="1" applyBorder="1"/>
    <xf numFmtId="3" fontId="13" fillId="0" borderId="2" xfId="1" applyNumberFormat="1" applyFont="1" applyFill="1" applyBorder="1"/>
    <xf numFmtId="3" fontId="9" fillId="2" borderId="0" xfId="1" applyNumberFormat="1" applyFont="1" applyFill="1"/>
    <xf numFmtId="0" fontId="1" fillId="0" borderId="0" xfId="0" applyFont="1"/>
    <xf numFmtId="0" fontId="1" fillId="0" borderId="2" xfId="0" applyFont="1" applyBorder="1"/>
    <xf numFmtId="3" fontId="13" fillId="0" borderId="2" xfId="1" applyNumberFormat="1" applyFont="1" applyBorder="1"/>
    <xf numFmtId="0" fontId="9" fillId="0" borderId="0" xfId="0" applyFont="1"/>
    <xf numFmtId="3" fontId="9" fillId="0" borderId="0" xfId="1" applyNumberFormat="1" applyFont="1" applyFill="1"/>
    <xf numFmtId="3" fontId="9" fillId="0" borderId="0" xfId="1" applyNumberFormat="1" applyFont="1"/>
    <xf numFmtId="0" fontId="8" fillId="5" borderId="0" xfId="0" applyFont="1" applyFill="1"/>
    <xf numFmtId="3" fontId="8" fillId="5" borderId="0" xfId="1" applyNumberFormat="1" applyFont="1" applyFill="1"/>
    <xf numFmtId="0" fontId="14" fillId="4" borderId="0" xfId="0" applyFont="1" applyFill="1"/>
    <xf numFmtId="4" fontId="11" fillId="4" borderId="0" xfId="1" applyNumberFormat="1" applyFont="1" applyFill="1"/>
    <xf numFmtId="0" fontId="11" fillId="4" borderId="0" xfId="0" applyFont="1" applyFill="1"/>
    <xf numFmtId="4" fontId="11" fillId="4" borderId="0" xfId="1" applyNumberFormat="1" applyFont="1" applyFill="1" applyBorder="1"/>
    <xf numFmtId="4" fontId="8" fillId="4" borderId="0" xfId="1" applyNumberFormat="1" applyFont="1" applyFill="1"/>
    <xf numFmtId="0" fontId="1" fillId="0" borderId="0" xfId="0" applyFont="1" applyAlignment="1">
      <alignment horizontal="left"/>
    </xf>
    <xf numFmtId="3" fontId="13" fillId="0" borderId="0" xfId="1" applyNumberFormat="1" applyFont="1" applyFill="1"/>
    <xf numFmtId="3" fontId="15" fillId="0" borderId="0" xfId="1" applyNumberFormat="1" applyFont="1" applyFill="1"/>
    <xf numFmtId="3" fontId="15" fillId="0" borderId="0" xfId="1" applyNumberFormat="1" applyFont="1" applyFill="1" applyBorder="1"/>
    <xf numFmtId="0" fontId="12" fillId="0" borderId="2" xfId="0" applyFont="1" applyBorder="1" applyAlignment="1">
      <alignment horizontal="left" indent="1"/>
    </xf>
    <xf numFmtId="3" fontId="15" fillId="0" borderId="2" xfId="1" applyNumberFormat="1" applyFont="1" applyFill="1" applyBorder="1"/>
    <xf numFmtId="0" fontId="14" fillId="0" borderId="0" xfId="0" applyFont="1"/>
    <xf numFmtId="0" fontId="1" fillId="0" borderId="2" xfId="0" applyFont="1" applyBorder="1" applyAlignment="1">
      <alignment horizontal="left"/>
    </xf>
    <xf numFmtId="3" fontId="16" fillId="0" borderId="0" xfId="1" applyNumberFormat="1" applyFont="1"/>
    <xf numFmtId="3" fontId="12" fillId="0" borderId="0" xfId="1" applyNumberFormat="1" applyFont="1"/>
    <xf numFmtId="0" fontId="12" fillId="0" borderId="0" xfId="0" applyFont="1" applyAlignment="1">
      <alignment horizontal="left" indent="2"/>
    </xf>
    <xf numFmtId="3" fontId="17" fillId="0" borderId="0" xfId="1" applyNumberFormat="1" applyFont="1"/>
    <xf numFmtId="3" fontId="15" fillId="0" borderId="0" xfId="1" applyNumberFormat="1" applyFont="1"/>
    <xf numFmtId="3" fontId="18" fillId="0" borderId="0" xfId="1" applyNumberFormat="1" applyFont="1"/>
    <xf numFmtId="0" fontId="9" fillId="0" borderId="2" xfId="0" applyFont="1" applyBorder="1"/>
    <xf numFmtId="3" fontId="17" fillId="0" borderId="2" xfId="1" applyNumberFormat="1" applyFont="1" applyBorder="1"/>
    <xf numFmtId="0" fontId="15" fillId="0" borderId="0" xfId="0" applyFont="1" applyAlignment="1">
      <alignment horizontal="left" indent="1"/>
    </xf>
    <xf numFmtId="3" fontId="11" fillId="0" borderId="0" xfId="1" applyNumberFormat="1" applyFont="1"/>
    <xf numFmtId="0" fontId="9" fillId="0" borderId="3" xfId="0" applyFont="1" applyBorder="1"/>
    <xf numFmtId="3" fontId="9" fillId="0" borderId="3" xfId="1" applyNumberFormat="1" applyFont="1" applyBorder="1"/>
    <xf numFmtId="3" fontId="9" fillId="0" borderId="3" xfId="1" applyNumberFormat="1" applyFont="1" applyFill="1" applyBorder="1"/>
    <xf numFmtId="3" fontId="9" fillId="0" borderId="0" xfId="1" applyNumberFormat="1" applyFont="1" applyBorder="1"/>
    <xf numFmtId="3" fontId="9" fillId="0" borderId="0" xfId="1" applyNumberFormat="1" applyFont="1" applyFill="1" applyBorder="1"/>
    <xf numFmtId="0" fontId="19" fillId="0" borderId="0" xfId="0" applyFont="1"/>
    <xf numFmtId="166" fontId="19" fillId="0" borderId="0" xfId="0" applyNumberFormat="1" applyFont="1"/>
    <xf numFmtId="0" fontId="9" fillId="0" borderId="0" xfId="0" applyFont="1" applyAlignment="1">
      <alignment horizontal="left" indent="1"/>
    </xf>
    <xf numFmtId="3" fontId="20" fillId="0" borderId="0" xfId="1" applyNumberFormat="1" applyFont="1"/>
    <xf numFmtId="3" fontId="11" fillId="0" borderId="0" xfId="1" applyNumberFormat="1" applyFont="1" applyFill="1"/>
    <xf numFmtId="3" fontId="11" fillId="0" borderId="0" xfId="1" applyNumberFormat="1" applyFont="1" applyBorder="1"/>
    <xf numFmtId="0" fontId="12" fillId="0" borderId="0" xfId="0" applyFont="1" applyAlignment="1">
      <alignment horizontal="left" indent="3"/>
    </xf>
    <xf numFmtId="3" fontId="15" fillId="0" borderId="0" xfId="1" applyNumberFormat="1" applyFont="1" applyBorder="1"/>
    <xf numFmtId="3" fontId="11" fillId="0" borderId="0" xfId="1" applyNumberFormat="1" applyFont="1" applyFill="1" applyBorder="1"/>
    <xf numFmtId="0" fontId="12" fillId="0" borderId="2" xfId="0" applyFont="1" applyBorder="1" applyAlignment="1">
      <alignment horizontal="left" indent="2"/>
    </xf>
    <xf numFmtId="3" fontId="16" fillId="0" borderId="2" xfId="1" applyNumberFormat="1" applyFont="1" applyBorder="1"/>
    <xf numFmtId="0" fontId="21" fillId="0" borderId="0" xfId="0" applyFont="1"/>
    <xf numFmtId="0" fontId="9" fillId="0" borderId="0" xfId="0" applyFont="1" applyAlignment="1">
      <alignment horizontal="left" indent="2"/>
    </xf>
    <xf numFmtId="0" fontId="11" fillId="0" borderId="0" xfId="0" applyFont="1" applyAlignment="1">
      <alignment horizontal="left" indent="2"/>
    </xf>
    <xf numFmtId="3" fontId="17" fillId="0" borderId="0" xfId="1" applyNumberFormat="1" applyFont="1" applyFill="1"/>
    <xf numFmtId="3" fontId="17" fillId="0" borderId="0" xfId="1" applyNumberFormat="1" applyFont="1" applyBorder="1"/>
    <xf numFmtId="0" fontId="11" fillId="0" borderId="0" xfId="0" applyFont="1" applyAlignment="1">
      <alignment horizontal="left" indent="1"/>
    </xf>
    <xf numFmtId="3" fontId="13" fillId="0" borderId="0" xfId="1" applyNumberFormat="1" applyFont="1" applyFill="1" applyBorder="1"/>
    <xf numFmtId="3" fontId="13" fillId="0" borderId="0" xfId="1" applyNumberFormat="1" applyFont="1" applyBorder="1"/>
    <xf numFmtId="0" fontId="11" fillId="0" borderId="2" xfId="0" applyFont="1" applyBorder="1" applyAlignment="1">
      <alignment horizontal="left" indent="1"/>
    </xf>
    <xf numFmtId="3" fontId="17" fillId="0" borderId="2" xfId="1" applyNumberFormat="1" applyFont="1" applyFill="1" applyBorder="1"/>
    <xf numFmtId="3" fontId="14" fillId="0" borderId="0" xfId="0" applyNumberFormat="1" applyFont="1"/>
    <xf numFmtId="0" fontId="22" fillId="0" borderId="0" xfId="0" applyFont="1"/>
    <xf numFmtId="166" fontId="22" fillId="0" borderId="0" xfId="0" applyNumberFormat="1" applyFont="1"/>
    <xf numFmtId="2" fontId="23" fillId="0" borderId="0" xfId="0" applyNumberFormat="1" applyFont="1"/>
    <xf numFmtId="0" fontId="24" fillId="0" borderId="0" xfId="0" applyFont="1"/>
    <xf numFmtId="168" fontId="24" fillId="0" borderId="0" xfId="0" applyNumberFormat="1" applyFont="1"/>
    <xf numFmtId="0" fontId="25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C486-075F-4FE4-87B5-9583EE64D844}">
  <sheetPr>
    <tabColor theme="9" tint="0.79998168889431442"/>
  </sheetPr>
  <dimension ref="C3:O328"/>
  <sheetViews>
    <sheetView showGridLines="0" tabSelected="1" view="pageBreakPreview" zoomScale="130" zoomScaleNormal="115" zoomScaleSheetLayoutView="130" workbookViewId="0"/>
  </sheetViews>
  <sheetFormatPr defaultColWidth="9.140625" defaultRowHeight="15" x14ac:dyDescent="0.25"/>
  <cols>
    <col min="1" max="1" width="4" customWidth="1"/>
    <col min="2" max="3" width="4.42578125" customWidth="1"/>
    <col min="4" max="4" width="65" bestFit="1" customWidth="1"/>
    <col min="5" max="11" width="10" customWidth="1"/>
    <col min="12" max="12" width="4.42578125" customWidth="1"/>
    <col min="13" max="13" width="10" bestFit="1" customWidth="1"/>
    <col min="14" max="14" width="17" bestFit="1" customWidth="1"/>
  </cols>
  <sheetData>
    <row r="3" spans="3:14" ht="8.25" customHeight="1" x14ac:dyDescent="0.25">
      <c r="C3" s="1"/>
      <c r="D3" s="1"/>
      <c r="E3" s="1"/>
      <c r="F3" s="1"/>
      <c r="G3" s="1"/>
      <c r="H3" s="1"/>
      <c r="I3" s="1"/>
      <c r="J3" s="1"/>
      <c r="K3" s="1"/>
    </row>
    <row r="4" spans="3:14" ht="15.75" x14ac:dyDescent="0.25">
      <c r="C4" s="2" t="s">
        <v>239</v>
      </c>
    </row>
    <row r="5" spans="3:14" x14ac:dyDescent="0.25">
      <c r="C5" s="3">
        <f ca="1">+TODAY()</f>
        <v>45855</v>
      </c>
    </row>
    <row r="7" spans="3:14" x14ac:dyDescent="0.25">
      <c r="C7" s="4" t="s">
        <v>0</v>
      </c>
      <c r="D7" s="5"/>
      <c r="E7" s="5"/>
      <c r="F7" s="5"/>
      <c r="G7" s="5"/>
      <c r="H7" s="5"/>
      <c r="I7" s="5"/>
      <c r="J7" s="5"/>
      <c r="K7" s="5"/>
    </row>
    <row r="8" spans="3:14" ht="8.25" customHeight="1" x14ac:dyDescent="0.25"/>
    <row r="9" spans="3:14" x14ac:dyDescent="0.25">
      <c r="C9" s="1"/>
      <c r="D9" s="1"/>
      <c r="E9" s="1"/>
      <c r="F9" s="1"/>
      <c r="G9" s="1"/>
      <c r="H9" s="1"/>
      <c r="I9" s="1"/>
      <c r="J9" s="1"/>
      <c r="K9" s="1"/>
    </row>
    <row r="10" spans="3:14" x14ac:dyDescent="0.25">
      <c r="C10" s="86" t="s">
        <v>242</v>
      </c>
      <c r="D10" s="9" t="s">
        <v>1</v>
      </c>
      <c r="E10" s="10">
        <v>2019</v>
      </c>
      <c r="F10" s="10">
        <v>2020</v>
      </c>
      <c r="G10" s="10">
        <v>2021</v>
      </c>
      <c r="H10" s="10">
        <v>2022</v>
      </c>
      <c r="I10" s="10">
        <v>2023</v>
      </c>
      <c r="J10" s="10">
        <v>2024</v>
      </c>
      <c r="K10" s="10">
        <v>2025</v>
      </c>
    </row>
    <row r="11" spans="3:14" x14ac:dyDescent="0.25">
      <c r="C11" s="87">
        <v>255</v>
      </c>
      <c r="D11" s="28" t="s">
        <v>2</v>
      </c>
      <c r="E11" s="30"/>
      <c r="F11" s="30"/>
      <c r="G11" s="30"/>
      <c r="H11" s="30"/>
      <c r="I11" s="30"/>
      <c r="J11" s="30"/>
      <c r="K11" s="30"/>
      <c r="M11" s="85"/>
      <c r="N11" s="85"/>
    </row>
    <row r="12" spans="3:14" x14ac:dyDescent="0.25">
      <c r="C12" s="87">
        <v>256</v>
      </c>
      <c r="D12" s="13" t="s">
        <v>3</v>
      </c>
      <c r="E12" s="46"/>
      <c r="F12" s="46"/>
      <c r="G12" s="46"/>
      <c r="H12" s="46"/>
      <c r="I12" s="46"/>
      <c r="J12" s="46"/>
      <c r="K12" s="46"/>
      <c r="M12" s="85"/>
      <c r="N12" s="85"/>
    </row>
    <row r="13" spans="3:14" x14ac:dyDescent="0.25">
      <c r="C13" s="87">
        <v>257</v>
      </c>
      <c r="D13" s="13" t="s">
        <v>4</v>
      </c>
      <c r="E13" s="46"/>
      <c r="F13" s="46"/>
      <c r="G13" s="46"/>
      <c r="H13" s="46"/>
      <c r="I13" s="46"/>
      <c r="J13" s="46"/>
      <c r="K13" s="46"/>
      <c r="M13" s="85"/>
      <c r="N13" s="85"/>
    </row>
    <row r="14" spans="3:14" x14ac:dyDescent="0.25">
      <c r="C14" s="87">
        <v>711</v>
      </c>
      <c r="D14" s="13" t="s">
        <v>5</v>
      </c>
      <c r="E14" s="46"/>
      <c r="F14" s="46"/>
      <c r="G14" s="46"/>
      <c r="H14" s="46"/>
      <c r="I14" s="46"/>
      <c r="J14" s="46"/>
      <c r="K14" s="46"/>
      <c r="M14" s="85"/>
      <c r="N14" s="85"/>
    </row>
    <row r="15" spans="3:14" x14ac:dyDescent="0.25">
      <c r="C15" s="87">
        <v>705</v>
      </c>
      <c r="D15" s="13" t="s">
        <v>6</v>
      </c>
      <c r="E15" s="47"/>
      <c r="F15" s="47"/>
      <c r="G15" s="47"/>
      <c r="H15" s="47"/>
      <c r="I15" s="47"/>
      <c r="J15" s="47"/>
      <c r="K15" s="47"/>
      <c r="M15" s="85"/>
      <c r="N15" s="85"/>
    </row>
    <row r="16" spans="3:14" x14ac:dyDescent="0.25">
      <c r="C16" s="87">
        <v>706</v>
      </c>
      <c r="D16" s="48" t="s">
        <v>7</v>
      </c>
      <c r="E16" s="46"/>
      <c r="F16" s="46"/>
      <c r="G16" s="46"/>
      <c r="H16" s="46"/>
      <c r="I16" s="46"/>
      <c r="J16" s="46"/>
      <c r="K16" s="46"/>
      <c r="M16" s="85"/>
      <c r="N16" s="85"/>
    </row>
    <row r="17" spans="3:14" x14ac:dyDescent="0.25">
      <c r="C17" s="87">
        <v>707</v>
      </c>
      <c r="D17" s="48" t="s">
        <v>8</v>
      </c>
      <c r="E17" s="46"/>
      <c r="F17" s="46"/>
      <c r="G17" s="46"/>
      <c r="H17" s="46"/>
      <c r="I17" s="46"/>
      <c r="J17" s="46"/>
      <c r="K17" s="46"/>
      <c r="M17" s="85"/>
      <c r="N17" s="85"/>
    </row>
    <row r="18" spans="3:14" x14ac:dyDescent="0.25">
      <c r="C18" s="87">
        <v>708</v>
      </c>
      <c r="D18" s="48" t="s">
        <v>9</v>
      </c>
      <c r="E18" s="46"/>
      <c r="F18" s="46"/>
      <c r="G18" s="46"/>
      <c r="H18" s="46"/>
      <c r="I18" s="46"/>
      <c r="J18" s="46"/>
      <c r="K18" s="46"/>
      <c r="M18" s="85"/>
      <c r="N18" s="85"/>
    </row>
    <row r="19" spans="3:14" x14ac:dyDescent="0.25">
      <c r="C19" s="87">
        <v>258</v>
      </c>
      <c r="D19" s="28" t="s">
        <v>10</v>
      </c>
      <c r="E19" s="49"/>
      <c r="F19" s="49"/>
      <c r="G19" s="49"/>
      <c r="H19" s="49"/>
      <c r="I19" s="49"/>
      <c r="J19" s="49"/>
      <c r="K19" s="49"/>
      <c r="M19" s="85"/>
      <c r="N19" s="85"/>
    </row>
    <row r="20" spans="3:14" x14ac:dyDescent="0.25">
      <c r="C20" s="87">
        <v>259</v>
      </c>
      <c r="D20" s="28" t="s">
        <v>11</v>
      </c>
      <c r="E20" s="49"/>
      <c r="F20" s="49"/>
      <c r="G20" s="49"/>
      <c r="H20" s="49"/>
      <c r="I20" s="49"/>
      <c r="J20" s="49"/>
      <c r="K20" s="49"/>
      <c r="M20" s="85"/>
      <c r="N20" s="85"/>
    </row>
    <row r="21" spans="3:14" x14ac:dyDescent="0.25">
      <c r="C21" s="87">
        <v>260</v>
      </c>
      <c r="D21" s="28" t="s">
        <v>12</v>
      </c>
      <c r="E21" s="30"/>
      <c r="F21" s="30"/>
      <c r="G21" s="30"/>
      <c r="H21" s="30"/>
      <c r="I21" s="30"/>
      <c r="J21" s="30"/>
      <c r="K21" s="30"/>
      <c r="M21" s="85"/>
      <c r="N21" s="85"/>
    </row>
    <row r="22" spans="3:14" x14ac:dyDescent="0.25">
      <c r="C22" s="87">
        <v>261</v>
      </c>
      <c r="D22" s="13" t="s">
        <v>13</v>
      </c>
      <c r="E22" s="50"/>
      <c r="F22" s="50"/>
      <c r="G22" s="50"/>
      <c r="H22" s="50"/>
      <c r="I22" s="50"/>
      <c r="J22" s="50"/>
      <c r="K22" s="50"/>
      <c r="M22" s="85"/>
      <c r="N22" s="85"/>
    </row>
    <row r="23" spans="3:14" x14ac:dyDescent="0.25">
      <c r="C23" s="87">
        <v>760</v>
      </c>
      <c r="D23" s="48" t="s">
        <v>14</v>
      </c>
      <c r="E23" s="46"/>
      <c r="F23" s="46"/>
      <c r="G23" s="46"/>
      <c r="H23" s="46"/>
      <c r="I23" s="46"/>
      <c r="J23" s="46"/>
      <c r="K23" s="46"/>
      <c r="M23" s="85"/>
      <c r="N23" s="85"/>
    </row>
    <row r="24" spans="3:14" x14ac:dyDescent="0.25">
      <c r="C24" s="87">
        <v>761</v>
      </c>
      <c r="D24" s="48" t="s">
        <v>15</v>
      </c>
      <c r="E24" s="46"/>
      <c r="F24" s="46"/>
      <c r="G24" s="46"/>
      <c r="H24" s="46"/>
      <c r="I24" s="46"/>
      <c r="J24" s="46"/>
      <c r="K24" s="46"/>
      <c r="M24" s="85"/>
      <c r="N24" s="85"/>
    </row>
    <row r="25" spans="3:14" x14ac:dyDescent="0.25">
      <c r="C25" s="87">
        <v>262</v>
      </c>
      <c r="D25" s="13" t="s">
        <v>16</v>
      </c>
      <c r="E25" s="50"/>
      <c r="F25" s="50"/>
      <c r="G25" s="50"/>
      <c r="H25" s="50"/>
      <c r="I25" s="50"/>
      <c r="J25" s="50"/>
      <c r="K25" s="50"/>
      <c r="M25" s="85"/>
      <c r="N25" s="85"/>
    </row>
    <row r="26" spans="3:14" x14ac:dyDescent="0.25">
      <c r="C26" s="87">
        <v>762</v>
      </c>
      <c r="D26" s="48" t="s">
        <v>232</v>
      </c>
      <c r="E26" s="46"/>
      <c r="F26" s="46"/>
      <c r="G26" s="46"/>
      <c r="H26" s="46"/>
      <c r="I26" s="46"/>
      <c r="J26" s="46"/>
      <c r="K26" s="46"/>
      <c r="M26" s="85"/>
      <c r="N26" s="85"/>
    </row>
    <row r="27" spans="3:14" x14ac:dyDescent="0.25">
      <c r="C27" s="87">
        <v>763</v>
      </c>
      <c r="D27" s="48" t="s">
        <v>17</v>
      </c>
      <c r="E27" s="46"/>
      <c r="F27" s="46"/>
      <c r="G27" s="46"/>
      <c r="H27" s="46"/>
      <c r="I27" s="46"/>
      <c r="J27" s="46"/>
      <c r="K27" s="46"/>
      <c r="M27" s="85"/>
      <c r="N27" s="85"/>
    </row>
    <row r="28" spans="3:14" x14ac:dyDescent="0.25">
      <c r="C28" s="87">
        <v>263</v>
      </c>
      <c r="D28" s="13" t="s">
        <v>18</v>
      </c>
      <c r="E28" s="46"/>
      <c r="F28" s="46"/>
      <c r="G28" s="46"/>
      <c r="H28" s="46"/>
      <c r="I28" s="46"/>
      <c r="J28" s="46"/>
      <c r="K28" s="46"/>
      <c r="M28" s="85"/>
      <c r="N28" s="85"/>
    </row>
    <row r="29" spans="3:14" x14ac:dyDescent="0.25">
      <c r="C29" s="87">
        <v>264</v>
      </c>
      <c r="D29" s="13" t="s">
        <v>19</v>
      </c>
      <c r="E29" s="46"/>
      <c r="F29" s="46"/>
      <c r="G29" s="46"/>
      <c r="H29" s="46"/>
      <c r="I29" s="46"/>
      <c r="J29" s="46"/>
      <c r="K29" s="46"/>
      <c r="M29" s="85"/>
      <c r="N29" s="85"/>
    </row>
    <row r="30" spans="3:14" x14ac:dyDescent="0.25">
      <c r="C30" s="87">
        <v>265</v>
      </c>
      <c r="D30" s="28" t="s">
        <v>20</v>
      </c>
      <c r="E30" s="30"/>
      <c r="F30" s="30"/>
      <c r="G30" s="30"/>
      <c r="H30" s="30"/>
      <c r="I30" s="30"/>
      <c r="J30" s="30"/>
      <c r="K30" s="30"/>
      <c r="M30" s="85"/>
      <c r="N30" s="85"/>
    </row>
    <row r="31" spans="3:14" x14ac:dyDescent="0.25">
      <c r="C31" s="87">
        <v>266</v>
      </c>
      <c r="D31" s="13" t="s">
        <v>21</v>
      </c>
      <c r="E31" s="50"/>
      <c r="F31" s="50"/>
      <c r="G31" s="50"/>
      <c r="H31" s="50"/>
      <c r="I31" s="50"/>
      <c r="J31" s="50"/>
      <c r="K31" s="50"/>
      <c r="M31" s="85"/>
      <c r="N31" s="85"/>
    </row>
    <row r="32" spans="3:14" x14ac:dyDescent="0.25">
      <c r="C32" s="87">
        <v>267</v>
      </c>
      <c r="D32" s="48" t="s">
        <v>22</v>
      </c>
      <c r="E32" s="46"/>
      <c r="F32" s="46"/>
      <c r="G32" s="46"/>
      <c r="H32" s="46"/>
      <c r="I32" s="46"/>
      <c r="J32" s="46"/>
      <c r="K32" s="46"/>
      <c r="M32" s="85"/>
      <c r="N32" s="85"/>
    </row>
    <row r="33" spans="3:14" x14ac:dyDescent="0.25">
      <c r="C33" s="87">
        <v>268</v>
      </c>
      <c r="D33" s="48" t="s">
        <v>9</v>
      </c>
      <c r="E33" s="46"/>
      <c r="F33" s="46"/>
      <c r="G33" s="46"/>
      <c r="H33" s="46"/>
      <c r="I33" s="46"/>
      <c r="J33" s="46"/>
      <c r="K33" s="46"/>
      <c r="M33" s="85"/>
      <c r="N33" s="85"/>
    </row>
    <row r="34" spans="3:14" x14ac:dyDescent="0.25">
      <c r="C34" s="87">
        <v>269</v>
      </c>
      <c r="D34" s="13" t="s">
        <v>23</v>
      </c>
      <c r="E34" s="46"/>
      <c r="F34" s="46"/>
      <c r="G34" s="46"/>
      <c r="H34" s="46"/>
      <c r="I34" s="46"/>
      <c r="J34" s="46"/>
      <c r="K34" s="46"/>
      <c r="M34" s="85"/>
      <c r="N34" s="85"/>
    </row>
    <row r="35" spans="3:14" x14ac:dyDescent="0.25">
      <c r="C35" s="87">
        <v>270</v>
      </c>
      <c r="D35" s="28" t="s">
        <v>24</v>
      </c>
      <c r="E35" s="30"/>
      <c r="F35" s="30"/>
      <c r="G35" s="30"/>
      <c r="H35" s="30"/>
      <c r="I35" s="30"/>
      <c r="J35" s="30"/>
      <c r="K35" s="30"/>
      <c r="M35" s="85"/>
      <c r="N35" s="85"/>
    </row>
    <row r="36" spans="3:14" x14ac:dyDescent="0.25">
      <c r="C36" s="87">
        <v>271</v>
      </c>
      <c r="D36" s="13" t="s">
        <v>25</v>
      </c>
      <c r="E36" s="46"/>
      <c r="F36" s="46"/>
      <c r="G36" s="46"/>
      <c r="H36" s="46"/>
      <c r="I36" s="46"/>
      <c r="J36" s="46"/>
      <c r="K36" s="46"/>
      <c r="M36" s="85"/>
      <c r="N36" s="85"/>
    </row>
    <row r="37" spans="3:14" x14ac:dyDescent="0.25">
      <c r="C37" s="87">
        <v>273</v>
      </c>
      <c r="D37" s="13" t="s">
        <v>26</v>
      </c>
      <c r="E37" s="46"/>
      <c r="F37" s="46"/>
      <c r="G37" s="46"/>
      <c r="H37" s="46"/>
      <c r="I37" s="46"/>
      <c r="J37" s="46"/>
      <c r="K37" s="46"/>
      <c r="M37" s="85"/>
      <c r="N37" s="85"/>
    </row>
    <row r="38" spans="3:14" x14ac:dyDescent="0.25">
      <c r="C38" s="87">
        <v>274</v>
      </c>
      <c r="D38" s="13" t="s">
        <v>27</v>
      </c>
      <c r="E38" s="46"/>
      <c r="F38" s="46"/>
      <c r="G38" s="46"/>
      <c r="H38" s="46"/>
      <c r="I38" s="46"/>
      <c r="J38" s="46"/>
      <c r="K38" s="46"/>
      <c r="M38" s="85"/>
      <c r="N38" s="85"/>
    </row>
    <row r="39" spans="3:14" x14ac:dyDescent="0.25">
      <c r="C39" s="87">
        <v>275</v>
      </c>
      <c r="D39" s="13" t="s">
        <v>28</v>
      </c>
      <c r="E39" s="46"/>
      <c r="F39" s="46"/>
      <c r="G39" s="46"/>
      <c r="H39" s="46"/>
      <c r="I39" s="46"/>
      <c r="J39" s="46"/>
      <c r="K39" s="46"/>
      <c r="M39" s="85"/>
      <c r="N39" s="85"/>
    </row>
    <row r="40" spans="3:14" x14ac:dyDescent="0.25">
      <c r="C40" s="87">
        <v>276</v>
      </c>
      <c r="D40" s="13" t="s">
        <v>29</v>
      </c>
      <c r="E40" s="46"/>
      <c r="F40" s="46"/>
      <c r="G40" s="46"/>
      <c r="H40" s="46"/>
      <c r="I40" s="46"/>
      <c r="J40" s="46"/>
      <c r="K40" s="46"/>
      <c r="M40" s="85"/>
      <c r="N40" s="85"/>
    </row>
    <row r="41" spans="3:14" x14ac:dyDescent="0.25">
      <c r="C41" s="87">
        <v>277</v>
      </c>
      <c r="D41" s="13" t="s">
        <v>30</v>
      </c>
      <c r="E41" s="46"/>
      <c r="F41" s="46"/>
      <c r="G41" s="46"/>
      <c r="H41" s="46"/>
      <c r="I41" s="46"/>
      <c r="J41" s="46"/>
      <c r="K41" s="46"/>
      <c r="M41" s="85"/>
      <c r="N41" s="85"/>
    </row>
    <row r="42" spans="3:14" x14ac:dyDescent="0.25">
      <c r="C42" s="87">
        <v>278</v>
      </c>
      <c r="D42" s="13" t="s">
        <v>31</v>
      </c>
      <c r="E42" s="46"/>
      <c r="F42" s="46"/>
      <c r="G42" s="46"/>
      <c r="H42" s="46"/>
      <c r="I42" s="46"/>
      <c r="J42" s="46"/>
      <c r="K42" s="46"/>
      <c r="M42" s="85"/>
      <c r="N42" s="85"/>
    </row>
    <row r="43" spans="3:14" x14ac:dyDescent="0.25">
      <c r="C43" s="87">
        <v>279</v>
      </c>
      <c r="D43" s="28" t="s">
        <v>32</v>
      </c>
      <c r="E43" s="30"/>
      <c r="F43" s="30"/>
      <c r="G43" s="30"/>
      <c r="H43" s="30"/>
      <c r="I43" s="30"/>
      <c r="J43" s="30"/>
      <c r="K43" s="30"/>
      <c r="M43" s="85"/>
      <c r="N43" s="85"/>
    </row>
    <row r="44" spans="3:14" x14ac:dyDescent="0.25">
      <c r="C44" s="87">
        <v>280</v>
      </c>
      <c r="D44" s="13" t="s">
        <v>33</v>
      </c>
      <c r="E44" s="47"/>
      <c r="F44" s="47"/>
      <c r="G44" s="47"/>
      <c r="H44" s="47"/>
      <c r="I44" s="47"/>
      <c r="J44" s="47"/>
      <c r="K44" s="47"/>
      <c r="M44" s="85"/>
      <c r="N44" s="85"/>
    </row>
    <row r="45" spans="3:14" x14ac:dyDescent="0.25">
      <c r="C45" s="87">
        <v>253</v>
      </c>
      <c r="D45" s="48" t="s">
        <v>34</v>
      </c>
      <c r="E45" s="46"/>
      <c r="F45" s="46"/>
      <c r="G45" s="46"/>
      <c r="H45" s="46"/>
      <c r="I45" s="46"/>
      <c r="J45" s="46"/>
      <c r="K45" s="46"/>
      <c r="M45" s="85"/>
      <c r="N45" s="85"/>
    </row>
    <row r="46" spans="3:14" x14ac:dyDescent="0.25">
      <c r="C46" s="87">
        <v>254</v>
      </c>
      <c r="D46" s="48" t="s">
        <v>9</v>
      </c>
      <c r="E46" s="46"/>
      <c r="F46" s="46"/>
      <c r="G46" s="46"/>
      <c r="H46" s="46"/>
      <c r="I46" s="46"/>
      <c r="J46" s="46"/>
      <c r="K46" s="46"/>
      <c r="M46" s="85"/>
      <c r="N46" s="85"/>
    </row>
    <row r="47" spans="3:14" x14ac:dyDescent="0.25">
      <c r="C47" s="87">
        <v>281</v>
      </c>
      <c r="D47" s="13" t="s">
        <v>35</v>
      </c>
      <c r="E47" s="46"/>
      <c r="F47" s="46"/>
      <c r="G47" s="46"/>
      <c r="H47" s="46"/>
      <c r="I47" s="46"/>
      <c r="J47" s="46"/>
      <c r="K47" s="46"/>
      <c r="M47" s="85"/>
      <c r="N47" s="85"/>
    </row>
    <row r="48" spans="3:14" x14ac:dyDescent="0.25">
      <c r="C48" s="87">
        <v>282</v>
      </c>
      <c r="D48" s="13" t="s">
        <v>36</v>
      </c>
      <c r="E48" s="46"/>
      <c r="F48" s="46"/>
      <c r="G48" s="46"/>
      <c r="H48" s="46"/>
      <c r="I48" s="46"/>
      <c r="J48" s="46"/>
      <c r="K48" s="46"/>
      <c r="M48" s="85"/>
      <c r="N48" s="85"/>
    </row>
    <row r="49" spans="3:15" x14ac:dyDescent="0.25">
      <c r="C49" s="87">
        <v>283</v>
      </c>
      <c r="D49" s="13" t="s">
        <v>37</v>
      </c>
      <c r="E49" s="46"/>
      <c r="F49" s="46"/>
      <c r="G49" s="46"/>
      <c r="H49" s="46"/>
      <c r="I49" s="46"/>
      <c r="J49" s="46"/>
      <c r="K49" s="46"/>
      <c r="M49" s="85"/>
      <c r="N49" s="85"/>
    </row>
    <row r="50" spans="3:15" x14ac:dyDescent="0.25">
      <c r="C50" s="87">
        <v>709</v>
      </c>
      <c r="D50" s="13" t="s">
        <v>38</v>
      </c>
      <c r="E50" s="46"/>
      <c r="F50" s="46"/>
      <c r="G50" s="46"/>
      <c r="H50" s="46"/>
      <c r="I50" s="46"/>
      <c r="J50" s="46"/>
      <c r="K50" s="46"/>
      <c r="M50" s="85"/>
      <c r="N50" s="85"/>
    </row>
    <row r="51" spans="3:15" x14ac:dyDescent="0.25">
      <c r="C51" s="87">
        <v>284</v>
      </c>
      <c r="D51" s="28" t="s">
        <v>39</v>
      </c>
      <c r="E51" s="49"/>
      <c r="F51" s="49"/>
      <c r="G51" s="49"/>
      <c r="H51" s="49"/>
      <c r="I51" s="49"/>
      <c r="J51" s="49"/>
      <c r="K51" s="49"/>
      <c r="M51" s="85"/>
      <c r="N51" s="85"/>
    </row>
    <row r="52" spans="3:15" x14ac:dyDescent="0.25">
      <c r="C52" s="87">
        <v>285</v>
      </c>
      <c r="D52" s="28" t="s">
        <v>40</v>
      </c>
      <c r="E52" s="49"/>
      <c r="F52" s="49"/>
      <c r="G52" s="49"/>
      <c r="H52" s="49"/>
      <c r="I52" s="49"/>
      <c r="J52" s="49"/>
      <c r="K52" s="49"/>
      <c r="M52" s="85"/>
      <c r="N52" s="85"/>
    </row>
    <row r="53" spans="3:15" x14ac:dyDescent="0.25">
      <c r="C53" s="87">
        <v>286</v>
      </c>
      <c r="D53" s="28" t="s">
        <v>41</v>
      </c>
      <c r="E53" s="49"/>
      <c r="F53" s="49"/>
      <c r="G53" s="49"/>
      <c r="H53" s="49"/>
      <c r="I53" s="49"/>
      <c r="J53" s="49"/>
      <c r="K53" s="49"/>
      <c r="M53" s="85"/>
      <c r="N53" s="85"/>
    </row>
    <row r="54" spans="3:15" x14ac:dyDescent="0.25">
      <c r="C54" s="87">
        <v>287</v>
      </c>
      <c r="D54" s="28" t="s">
        <v>42</v>
      </c>
      <c r="E54" s="30"/>
      <c r="F54" s="30"/>
      <c r="G54" s="30"/>
      <c r="H54" s="30"/>
      <c r="I54" s="30"/>
      <c r="J54" s="30"/>
      <c r="K54" s="30"/>
      <c r="M54" s="85"/>
      <c r="N54" s="85"/>
    </row>
    <row r="55" spans="3:15" x14ac:dyDescent="0.25">
      <c r="C55" s="87">
        <v>288</v>
      </c>
      <c r="D55" s="13" t="s">
        <v>43</v>
      </c>
      <c r="E55" s="47"/>
      <c r="F55" s="47"/>
      <c r="G55" s="47"/>
      <c r="H55" s="47"/>
      <c r="I55" s="47"/>
      <c r="J55" s="47"/>
      <c r="K55" s="47"/>
      <c r="M55" s="85"/>
      <c r="N55" s="85"/>
    </row>
    <row r="56" spans="3:15" x14ac:dyDescent="0.25">
      <c r="C56" s="87">
        <v>289</v>
      </c>
      <c r="D56" s="48" t="s">
        <v>44</v>
      </c>
      <c r="E56" s="46"/>
      <c r="F56" s="46"/>
      <c r="G56" s="46"/>
      <c r="H56" s="46"/>
      <c r="I56" s="46"/>
      <c r="J56" s="46"/>
      <c r="K56" s="46"/>
      <c r="M56" s="85"/>
      <c r="N56" s="85"/>
    </row>
    <row r="57" spans="3:15" x14ac:dyDescent="0.25">
      <c r="C57" s="87">
        <v>290</v>
      </c>
      <c r="D57" s="48" t="s">
        <v>45</v>
      </c>
      <c r="E57" s="46"/>
      <c r="F57" s="46"/>
      <c r="G57" s="46"/>
      <c r="H57" s="46"/>
      <c r="I57" s="46"/>
      <c r="J57" s="46"/>
      <c r="K57" s="46"/>
      <c r="M57" s="85"/>
      <c r="N57" s="85"/>
    </row>
    <row r="58" spans="3:15" x14ac:dyDescent="0.25">
      <c r="C58" s="87">
        <v>291</v>
      </c>
      <c r="D58" s="13" t="s">
        <v>46</v>
      </c>
      <c r="E58" s="47"/>
      <c r="F58" s="47"/>
      <c r="G58" s="47"/>
      <c r="H58" s="47"/>
      <c r="I58" s="47"/>
      <c r="J58" s="47"/>
      <c r="K58" s="47"/>
      <c r="M58" s="85"/>
      <c r="N58" s="85"/>
    </row>
    <row r="59" spans="3:15" x14ac:dyDescent="0.25">
      <c r="C59" s="87">
        <v>292</v>
      </c>
      <c r="D59" s="48" t="s">
        <v>47</v>
      </c>
      <c r="E59" s="46"/>
      <c r="F59" s="46"/>
      <c r="G59" s="46"/>
      <c r="H59" s="46"/>
      <c r="I59" s="46"/>
      <c r="J59" s="46"/>
      <c r="K59" s="46"/>
      <c r="M59" s="85"/>
      <c r="N59" s="85"/>
    </row>
    <row r="60" spans="3:15" x14ac:dyDescent="0.25">
      <c r="C60" s="87">
        <v>293</v>
      </c>
      <c r="D60" s="48" t="s">
        <v>48</v>
      </c>
      <c r="E60" s="46"/>
      <c r="F60" s="46"/>
      <c r="G60" s="46"/>
      <c r="H60" s="46"/>
      <c r="I60" s="46"/>
      <c r="J60" s="46"/>
      <c r="K60" s="46"/>
      <c r="M60" s="85"/>
      <c r="N60" s="85"/>
    </row>
    <row r="61" spans="3:15" x14ac:dyDescent="0.25">
      <c r="C61" s="87">
        <v>710</v>
      </c>
      <c r="D61" s="13" t="s">
        <v>49</v>
      </c>
      <c r="E61" s="46"/>
      <c r="F61" s="46"/>
      <c r="G61" s="46"/>
      <c r="H61" s="46"/>
      <c r="I61" s="46"/>
      <c r="J61" s="46"/>
      <c r="K61" s="46"/>
      <c r="M61" s="85"/>
      <c r="N61" s="85"/>
    </row>
    <row r="62" spans="3:15" x14ac:dyDescent="0.25">
      <c r="C62" s="87">
        <v>294</v>
      </c>
      <c r="D62" s="28" t="s">
        <v>50</v>
      </c>
      <c r="E62" s="49"/>
      <c r="F62" s="49"/>
      <c r="G62" s="49"/>
      <c r="H62" s="49"/>
      <c r="I62" s="49"/>
      <c r="J62" s="49"/>
      <c r="K62" s="49"/>
      <c r="M62" s="85"/>
      <c r="N62" s="85"/>
    </row>
    <row r="63" spans="3:15" x14ac:dyDescent="0.25">
      <c r="C63" s="87">
        <v>295</v>
      </c>
      <c r="D63" s="52" t="s">
        <v>51</v>
      </c>
      <c r="E63" s="53"/>
      <c r="F63" s="53"/>
      <c r="G63" s="53"/>
      <c r="H63" s="53"/>
      <c r="I63" s="53"/>
      <c r="J63" s="53"/>
      <c r="K63" s="53"/>
      <c r="M63" s="85"/>
      <c r="N63" s="85"/>
    </row>
    <row r="64" spans="3:15" x14ac:dyDescent="0.25">
      <c r="C64" s="87">
        <v>296</v>
      </c>
      <c r="D64" s="28" t="s">
        <v>52</v>
      </c>
      <c r="E64" s="30"/>
      <c r="F64" s="30"/>
      <c r="G64" s="30"/>
      <c r="H64" s="30"/>
      <c r="I64" s="30"/>
      <c r="J64" s="30"/>
      <c r="K64" s="30"/>
      <c r="M64" s="85" t="s">
        <v>243</v>
      </c>
      <c r="N64" s="85">
        <f>SUM(E62:K63)+SUM(E51:K54)+SUM(E43:K43)+SUM(E35:K35)+SUM(E30:K30)+SUM(E19:K21)+SUM(E11:K11)-SUM(E64:K64)</f>
        <v>0</v>
      </c>
      <c r="O64" s="6"/>
    </row>
    <row r="65" spans="3:14" x14ac:dyDescent="0.25">
      <c r="C65" s="87"/>
      <c r="D65" s="28"/>
      <c r="E65" s="30"/>
      <c r="F65" s="30"/>
      <c r="G65" s="30"/>
      <c r="H65" s="30"/>
      <c r="I65" s="30"/>
      <c r="J65" s="30"/>
      <c r="K65" s="30"/>
      <c r="M65" s="85"/>
      <c r="N65" s="85"/>
    </row>
    <row r="66" spans="3:14" x14ac:dyDescent="0.25">
      <c r="C66" s="87">
        <v>297</v>
      </c>
      <c r="D66" s="28" t="s">
        <v>53</v>
      </c>
      <c r="E66" s="30"/>
      <c r="F66" s="30"/>
      <c r="G66" s="30"/>
      <c r="H66" s="30"/>
      <c r="I66" s="30"/>
      <c r="J66" s="30"/>
      <c r="K66" s="30"/>
      <c r="M66" s="85"/>
      <c r="N66" s="85"/>
    </row>
    <row r="67" spans="3:14" x14ac:dyDescent="0.25">
      <c r="C67" s="87">
        <v>298</v>
      </c>
      <c r="D67" s="13" t="s">
        <v>7</v>
      </c>
      <c r="E67" s="47"/>
      <c r="F67" s="47"/>
      <c r="G67" s="47"/>
      <c r="H67" s="47"/>
      <c r="I67" s="47"/>
      <c r="J67" s="47"/>
      <c r="K67" s="47"/>
      <c r="M67" s="85"/>
      <c r="N67" s="85"/>
    </row>
    <row r="68" spans="3:14" x14ac:dyDescent="0.25">
      <c r="C68" s="87">
        <v>299</v>
      </c>
      <c r="D68" s="48" t="s">
        <v>54</v>
      </c>
      <c r="E68" s="46"/>
      <c r="F68" s="46"/>
      <c r="G68" s="46"/>
      <c r="H68" s="46"/>
      <c r="I68" s="46"/>
      <c r="J68" s="46"/>
      <c r="K68" s="46"/>
      <c r="M68" s="85"/>
      <c r="N68" s="85"/>
    </row>
    <row r="69" spans="3:14" x14ac:dyDescent="0.25">
      <c r="C69" s="87">
        <v>300</v>
      </c>
      <c r="D69" s="48" t="s">
        <v>55</v>
      </c>
      <c r="E69" s="46"/>
      <c r="F69" s="46"/>
      <c r="G69" s="46"/>
      <c r="H69" s="46"/>
      <c r="I69" s="46"/>
      <c r="J69" s="46"/>
      <c r="K69" s="46"/>
      <c r="M69" s="85"/>
      <c r="N69" s="85"/>
    </row>
    <row r="70" spans="3:14" x14ac:dyDescent="0.25">
      <c r="C70" s="87">
        <v>301</v>
      </c>
      <c r="D70" s="13" t="s">
        <v>8</v>
      </c>
      <c r="E70" s="47"/>
      <c r="F70" s="47"/>
      <c r="G70" s="47"/>
      <c r="H70" s="47"/>
      <c r="I70" s="47"/>
      <c r="J70" s="47"/>
      <c r="K70" s="47"/>
      <c r="M70" s="85"/>
      <c r="N70" s="85"/>
    </row>
    <row r="71" spans="3:14" x14ac:dyDescent="0.25">
      <c r="C71" s="87">
        <v>302</v>
      </c>
      <c r="D71" s="48" t="s">
        <v>230</v>
      </c>
      <c r="E71" s="46"/>
      <c r="F71" s="46"/>
      <c r="G71" s="46"/>
      <c r="H71" s="46"/>
      <c r="I71" s="46"/>
      <c r="J71" s="46"/>
      <c r="K71" s="46"/>
      <c r="M71" s="85"/>
      <c r="N71" s="85"/>
    </row>
    <row r="72" spans="3:14" x14ac:dyDescent="0.25">
      <c r="C72" s="87">
        <v>303</v>
      </c>
      <c r="D72" s="48" t="s">
        <v>231</v>
      </c>
      <c r="E72" s="46"/>
      <c r="F72" s="46"/>
      <c r="G72" s="46"/>
      <c r="H72" s="46"/>
      <c r="I72" s="46"/>
      <c r="J72" s="46"/>
      <c r="K72" s="46"/>
      <c r="M72" s="85"/>
      <c r="N72" s="85"/>
    </row>
    <row r="73" spans="3:14" x14ac:dyDescent="0.25">
      <c r="C73" s="87">
        <v>304</v>
      </c>
      <c r="D73" s="13" t="s">
        <v>56</v>
      </c>
      <c r="E73" s="46"/>
      <c r="F73" s="46"/>
      <c r="G73" s="46"/>
      <c r="H73" s="46"/>
      <c r="I73" s="46"/>
      <c r="J73" s="46"/>
      <c r="K73" s="46"/>
      <c r="M73" s="85"/>
      <c r="N73" s="85"/>
    </row>
    <row r="74" spans="3:14" x14ac:dyDescent="0.25">
      <c r="C74" s="87">
        <v>305</v>
      </c>
      <c r="D74" s="28" t="s">
        <v>57</v>
      </c>
      <c r="E74" s="30"/>
      <c r="F74" s="29"/>
      <c r="G74" s="29"/>
      <c r="H74" s="29"/>
      <c r="I74" s="29"/>
      <c r="J74" s="29"/>
      <c r="K74" s="29"/>
      <c r="M74" s="85"/>
      <c r="N74" s="85"/>
    </row>
    <row r="75" spans="3:14" x14ac:dyDescent="0.25">
      <c r="C75" s="87">
        <v>306</v>
      </c>
      <c r="D75" s="54" t="s">
        <v>58</v>
      </c>
      <c r="E75" s="46"/>
      <c r="F75" s="46"/>
      <c r="G75" s="46"/>
      <c r="H75" s="46"/>
      <c r="I75" s="46"/>
      <c r="J75" s="46"/>
      <c r="K75" s="46"/>
      <c r="M75" s="85"/>
      <c r="N75" s="85"/>
    </row>
    <row r="76" spans="3:14" x14ac:dyDescent="0.25">
      <c r="C76" s="87">
        <v>307</v>
      </c>
      <c r="D76" s="54" t="s">
        <v>59</v>
      </c>
      <c r="E76" s="46"/>
      <c r="F76" s="46"/>
      <c r="G76" s="46"/>
      <c r="H76" s="46"/>
      <c r="I76" s="46"/>
      <c r="J76" s="46"/>
      <c r="K76" s="46"/>
      <c r="M76" s="85"/>
      <c r="N76" s="85"/>
    </row>
    <row r="77" spans="3:14" x14ac:dyDescent="0.25">
      <c r="C77" s="87">
        <v>308</v>
      </c>
      <c r="D77" s="54" t="s">
        <v>60</v>
      </c>
      <c r="E77" s="46"/>
      <c r="F77" s="46"/>
      <c r="G77" s="46"/>
      <c r="H77" s="46"/>
      <c r="I77" s="46"/>
      <c r="J77" s="46"/>
      <c r="K77" s="46"/>
      <c r="M77" s="85"/>
      <c r="N77" s="85"/>
    </row>
    <row r="78" spans="3:14" x14ac:dyDescent="0.25">
      <c r="C78" s="87">
        <v>309</v>
      </c>
      <c r="D78" s="28" t="s">
        <v>61</v>
      </c>
      <c r="E78" s="30"/>
      <c r="F78" s="30"/>
      <c r="G78" s="30"/>
      <c r="H78" s="30"/>
      <c r="I78" s="30"/>
      <c r="J78" s="30"/>
      <c r="K78" s="30"/>
      <c r="M78" s="85"/>
      <c r="N78" s="85"/>
    </row>
    <row r="79" spans="3:14" x14ac:dyDescent="0.25">
      <c r="C79" s="87">
        <v>310</v>
      </c>
      <c r="D79" s="54" t="s">
        <v>62</v>
      </c>
      <c r="E79" s="46"/>
      <c r="F79" s="46"/>
      <c r="G79" s="46"/>
      <c r="H79" s="46"/>
      <c r="I79" s="46"/>
      <c r="J79" s="46"/>
      <c r="K79" s="46"/>
      <c r="M79" s="85"/>
      <c r="N79" s="85"/>
    </row>
    <row r="80" spans="3:14" x14ac:dyDescent="0.25">
      <c r="C80" s="87">
        <v>311</v>
      </c>
      <c r="D80" s="54" t="s">
        <v>63</v>
      </c>
      <c r="E80" s="46"/>
      <c r="F80" s="46"/>
      <c r="G80" s="46"/>
      <c r="H80" s="46"/>
      <c r="I80" s="46"/>
      <c r="J80" s="46"/>
      <c r="K80" s="46"/>
      <c r="M80" s="85"/>
      <c r="N80" s="85"/>
    </row>
    <row r="81" spans="3:14" x14ac:dyDescent="0.25">
      <c r="C81" s="87">
        <v>312</v>
      </c>
      <c r="D81" s="28" t="s">
        <v>64</v>
      </c>
      <c r="E81" s="49"/>
      <c r="F81" s="49"/>
      <c r="G81" s="49"/>
      <c r="H81" s="49"/>
      <c r="I81" s="49"/>
      <c r="J81" s="49"/>
      <c r="K81" s="49"/>
      <c r="M81" s="85"/>
      <c r="N81" s="85"/>
    </row>
    <row r="82" spans="3:14" x14ac:dyDescent="0.25">
      <c r="C82" s="87">
        <v>313</v>
      </c>
      <c r="D82" s="28" t="s">
        <v>65</v>
      </c>
      <c r="E82" s="30"/>
      <c r="F82" s="30"/>
      <c r="G82" s="30"/>
      <c r="H82" s="30"/>
      <c r="I82" s="30"/>
      <c r="J82" s="30"/>
      <c r="K82" s="30"/>
      <c r="M82" s="85"/>
      <c r="N82" s="85"/>
    </row>
    <row r="83" spans="3:14" x14ac:dyDescent="0.25">
      <c r="C83" s="87">
        <v>314</v>
      </c>
      <c r="D83" s="13" t="s">
        <v>43</v>
      </c>
      <c r="E83" s="50"/>
      <c r="F83" s="50"/>
      <c r="G83" s="50"/>
      <c r="H83" s="50"/>
      <c r="I83" s="50"/>
      <c r="J83" s="50"/>
      <c r="K83" s="50"/>
      <c r="M83" s="85"/>
      <c r="N83" s="85"/>
    </row>
    <row r="84" spans="3:14" x14ac:dyDescent="0.25">
      <c r="C84" s="87">
        <v>315</v>
      </c>
      <c r="D84" s="48" t="s">
        <v>66</v>
      </c>
      <c r="E84" s="46"/>
      <c r="F84" s="46"/>
      <c r="G84" s="46"/>
      <c r="H84" s="46"/>
      <c r="I84" s="46"/>
      <c r="J84" s="46"/>
      <c r="K84" s="46"/>
      <c r="M84" s="85"/>
      <c r="N84" s="85"/>
    </row>
    <row r="85" spans="3:14" x14ac:dyDescent="0.25">
      <c r="C85" s="87">
        <v>316</v>
      </c>
      <c r="D85" s="48" t="s">
        <v>67</v>
      </c>
      <c r="E85" s="46"/>
      <c r="F85" s="46"/>
      <c r="G85" s="46"/>
      <c r="H85" s="46"/>
      <c r="I85" s="46"/>
      <c r="J85" s="46"/>
      <c r="K85" s="46"/>
      <c r="M85" s="85"/>
      <c r="N85" s="85"/>
    </row>
    <row r="86" spans="3:14" x14ac:dyDescent="0.25">
      <c r="C86" s="87">
        <v>317</v>
      </c>
      <c r="D86" s="48" t="s">
        <v>68</v>
      </c>
      <c r="E86" s="46"/>
      <c r="F86" s="46"/>
      <c r="G86" s="46"/>
      <c r="H86" s="46"/>
      <c r="I86" s="46"/>
      <c r="J86" s="46"/>
      <c r="K86" s="46"/>
      <c r="M86" s="85"/>
      <c r="N86" s="85"/>
    </row>
    <row r="87" spans="3:14" x14ac:dyDescent="0.25">
      <c r="C87" s="87">
        <v>318</v>
      </c>
      <c r="D87" s="48" t="s">
        <v>69</v>
      </c>
      <c r="E87" s="46"/>
      <c r="F87" s="46"/>
      <c r="G87" s="46"/>
      <c r="H87" s="46"/>
      <c r="I87" s="46"/>
      <c r="J87" s="46"/>
      <c r="K87" s="46"/>
      <c r="M87" s="85"/>
      <c r="N87" s="85"/>
    </row>
    <row r="88" spans="3:14" x14ac:dyDescent="0.25">
      <c r="C88" s="87">
        <v>319</v>
      </c>
      <c r="D88" s="13" t="s">
        <v>46</v>
      </c>
      <c r="E88" s="50"/>
      <c r="F88" s="50"/>
      <c r="G88" s="50"/>
      <c r="H88" s="50"/>
      <c r="I88" s="50"/>
      <c r="J88" s="50"/>
      <c r="K88" s="50"/>
      <c r="M88" s="85"/>
      <c r="N88" s="85"/>
    </row>
    <row r="89" spans="3:14" x14ac:dyDescent="0.25">
      <c r="C89" s="87">
        <v>320</v>
      </c>
      <c r="D89" s="48" t="s">
        <v>70</v>
      </c>
      <c r="E89" s="46"/>
      <c r="F89" s="46"/>
      <c r="G89" s="46"/>
      <c r="H89" s="46"/>
      <c r="I89" s="46"/>
      <c r="J89" s="46"/>
      <c r="K89" s="46"/>
      <c r="M89" s="85"/>
      <c r="N89" s="85"/>
    </row>
    <row r="90" spans="3:14" x14ac:dyDescent="0.25">
      <c r="C90" s="87">
        <v>321</v>
      </c>
      <c r="D90" s="48" t="s">
        <v>71</v>
      </c>
      <c r="E90" s="46"/>
      <c r="F90" s="46"/>
      <c r="G90" s="46"/>
      <c r="H90" s="46"/>
      <c r="I90" s="46"/>
      <c r="J90" s="46"/>
      <c r="K90" s="46"/>
      <c r="M90" s="85"/>
      <c r="N90" s="85"/>
    </row>
    <row r="91" spans="3:14" x14ac:dyDescent="0.25">
      <c r="C91" s="87">
        <v>322</v>
      </c>
      <c r="D91" s="48" t="s">
        <v>72</v>
      </c>
      <c r="E91" s="46"/>
      <c r="F91" s="46"/>
      <c r="G91" s="46"/>
      <c r="H91" s="46"/>
      <c r="I91" s="46"/>
      <c r="J91" s="46"/>
      <c r="K91" s="46"/>
      <c r="M91" s="85"/>
      <c r="N91" s="85"/>
    </row>
    <row r="92" spans="3:14" x14ac:dyDescent="0.25">
      <c r="C92" s="87">
        <v>323</v>
      </c>
      <c r="D92" s="48" t="s">
        <v>73</v>
      </c>
      <c r="E92" s="46"/>
      <c r="F92" s="46"/>
      <c r="G92" s="46"/>
      <c r="H92" s="46"/>
      <c r="I92" s="46"/>
      <c r="J92" s="46"/>
      <c r="K92" s="46"/>
      <c r="M92" s="85"/>
      <c r="N92" s="85"/>
    </row>
    <row r="93" spans="3:14" x14ac:dyDescent="0.25">
      <c r="C93" s="87">
        <v>329</v>
      </c>
      <c r="D93" s="28" t="s">
        <v>74</v>
      </c>
      <c r="E93" s="55"/>
      <c r="F93" s="55"/>
      <c r="G93" s="55"/>
      <c r="H93" s="55"/>
      <c r="I93" s="55"/>
      <c r="J93" s="55"/>
      <c r="K93" s="55"/>
      <c r="M93" s="85"/>
      <c r="N93" s="85"/>
    </row>
    <row r="94" spans="3:14" x14ac:dyDescent="0.25">
      <c r="C94" s="87">
        <v>330</v>
      </c>
      <c r="D94" s="13" t="s">
        <v>75</v>
      </c>
      <c r="E94" s="46"/>
      <c r="F94" s="46"/>
      <c r="G94" s="46"/>
      <c r="H94" s="46"/>
      <c r="I94" s="46"/>
      <c r="J94" s="46"/>
      <c r="K94" s="46"/>
      <c r="M94" s="85"/>
      <c r="N94" s="85"/>
    </row>
    <row r="95" spans="3:14" x14ac:dyDescent="0.25">
      <c r="C95" s="87">
        <v>331</v>
      </c>
      <c r="D95" s="13" t="s">
        <v>76</v>
      </c>
      <c r="E95" s="46"/>
      <c r="F95" s="46"/>
      <c r="G95" s="46"/>
      <c r="H95" s="46"/>
      <c r="I95" s="46"/>
      <c r="J95" s="46"/>
      <c r="K95" s="46"/>
      <c r="M95" s="85"/>
      <c r="N95" s="85"/>
    </row>
    <row r="96" spans="3:14" x14ac:dyDescent="0.25">
      <c r="C96" s="87">
        <v>332</v>
      </c>
      <c r="D96" s="42" t="s">
        <v>77</v>
      </c>
      <c r="E96" s="46"/>
      <c r="F96" s="46"/>
      <c r="G96" s="46"/>
      <c r="H96" s="46"/>
      <c r="I96" s="46"/>
      <c r="J96" s="46"/>
      <c r="K96" s="46"/>
      <c r="M96" s="85"/>
      <c r="N96" s="85"/>
    </row>
    <row r="97" spans="3:14" x14ac:dyDescent="0.25">
      <c r="C97" s="87">
        <v>324</v>
      </c>
      <c r="D97" s="56" t="s">
        <v>78</v>
      </c>
      <c r="E97" s="57"/>
      <c r="F97" s="58"/>
      <c r="G97" s="58"/>
      <c r="H97" s="58"/>
      <c r="I97" s="58"/>
      <c r="J97" s="58"/>
      <c r="K97" s="58"/>
      <c r="M97" s="85" t="s">
        <v>243</v>
      </c>
      <c r="N97" s="85">
        <f>SUM(E93:K93)+SUM(E81:K82)+SUM(E78:K78)+SUM(E74:K74)+SUM(E66:K66)-SUM(E97:K97)</f>
        <v>0</v>
      </c>
    </row>
    <row r="98" spans="3:14" x14ac:dyDescent="0.25">
      <c r="C98" s="88"/>
      <c r="D98" s="28"/>
      <c r="E98" s="59"/>
      <c r="F98" s="60"/>
      <c r="G98" s="60"/>
      <c r="H98" s="60"/>
      <c r="I98" s="60"/>
      <c r="J98" s="60"/>
      <c r="K98" s="60"/>
      <c r="M98" s="85"/>
      <c r="N98" s="85"/>
    </row>
    <row r="99" spans="3:14" x14ac:dyDescent="0.25">
      <c r="C99" s="87">
        <v>325</v>
      </c>
      <c r="D99" s="28" t="s">
        <v>79</v>
      </c>
      <c r="E99" s="59"/>
      <c r="F99" s="59"/>
      <c r="G99" s="59"/>
      <c r="H99" s="59"/>
      <c r="I99" s="59"/>
      <c r="J99" s="59"/>
      <c r="K99" s="59"/>
      <c r="M99" s="85"/>
      <c r="N99" s="85"/>
    </row>
    <row r="100" spans="3:14" x14ac:dyDescent="0.25">
      <c r="C100" s="87">
        <v>326</v>
      </c>
      <c r="D100" s="28" t="s">
        <v>80</v>
      </c>
      <c r="E100" s="49"/>
      <c r="F100" s="49"/>
      <c r="G100" s="49"/>
      <c r="H100" s="49"/>
      <c r="I100" s="49"/>
      <c r="J100" s="49"/>
      <c r="K100" s="49"/>
      <c r="M100" s="85"/>
      <c r="N100" s="85"/>
    </row>
    <row r="101" spans="3:14" x14ac:dyDescent="0.25">
      <c r="C101" s="87">
        <v>327</v>
      </c>
      <c r="D101" s="28" t="s">
        <v>81</v>
      </c>
      <c r="E101" s="30"/>
      <c r="F101" s="30"/>
      <c r="G101" s="30"/>
      <c r="H101" s="30"/>
      <c r="I101" s="30"/>
      <c r="J101" s="30"/>
      <c r="K101" s="30"/>
      <c r="M101" s="85"/>
      <c r="N101" s="85"/>
    </row>
    <row r="102" spans="3:14" x14ac:dyDescent="0.25">
      <c r="C102" s="87">
        <v>328</v>
      </c>
      <c r="D102" s="28" t="s">
        <v>82</v>
      </c>
      <c r="E102" s="49"/>
      <c r="F102" s="49"/>
      <c r="G102" s="49"/>
      <c r="H102" s="49"/>
      <c r="I102" s="49"/>
      <c r="J102" s="49"/>
      <c r="K102" s="49"/>
      <c r="M102" s="85"/>
      <c r="N102" s="85"/>
    </row>
    <row r="103" spans="3:14" x14ac:dyDescent="0.25">
      <c r="C103" s="87">
        <v>500</v>
      </c>
      <c r="D103" s="28" t="s">
        <v>83</v>
      </c>
      <c r="E103" s="29"/>
      <c r="F103" s="29"/>
      <c r="G103" s="30"/>
      <c r="H103" s="30"/>
      <c r="I103" s="30"/>
      <c r="J103" s="30"/>
      <c r="K103" s="30"/>
      <c r="M103" s="85"/>
      <c r="N103" s="85"/>
    </row>
    <row r="104" spans="3:14" x14ac:dyDescent="0.25">
      <c r="C104" s="87"/>
      <c r="D104" s="61" t="s">
        <v>233</v>
      </c>
      <c r="E104" s="62">
        <f>+E103-E209</f>
        <v>0</v>
      </c>
      <c r="F104" s="62">
        <f t="shared" ref="F104:K104" si="0">+F103-F209</f>
        <v>0</v>
      </c>
      <c r="G104" s="62">
        <f t="shared" si="0"/>
        <v>0</v>
      </c>
      <c r="H104" s="62">
        <f t="shared" si="0"/>
        <v>0</v>
      </c>
      <c r="I104" s="62">
        <f t="shared" si="0"/>
        <v>0</v>
      </c>
      <c r="J104" s="62">
        <f t="shared" si="0"/>
        <v>0</v>
      </c>
      <c r="K104" s="62">
        <f t="shared" si="0"/>
        <v>0</v>
      </c>
      <c r="M104" s="85"/>
      <c r="N104" s="85"/>
    </row>
    <row r="105" spans="3:14" x14ac:dyDescent="0.25">
      <c r="C105" s="87"/>
      <c r="D105" s="13"/>
      <c r="E105" s="51"/>
      <c r="F105" s="51"/>
      <c r="G105" s="51"/>
      <c r="H105" s="51"/>
      <c r="I105" s="51"/>
      <c r="J105" s="51"/>
      <c r="K105" s="51"/>
      <c r="M105" s="85"/>
      <c r="N105" s="85"/>
    </row>
    <row r="106" spans="3:14" x14ac:dyDescent="0.25">
      <c r="C106" s="87"/>
      <c r="D106" s="9" t="s">
        <v>84</v>
      </c>
      <c r="E106" s="10">
        <f>+E10</f>
        <v>2019</v>
      </c>
      <c r="F106" s="10">
        <f t="shared" ref="F106" si="1">+F10</f>
        <v>2020</v>
      </c>
      <c r="G106" s="10">
        <f t="shared" ref="G106:K106" si="2">+G10</f>
        <v>2021</v>
      </c>
      <c r="H106" s="10">
        <f t="shared" si="2"/>
        <v>2022</v>
      </c>
      <c r="I106" s="10">
        <f t="shared" si="2"/>
        <v>2023</v>
      </c>
      <c r="J106" s="10"/>
      <c r="K106" s="10">
        <f t="shared" si="2"/>
        <v>2025</v>
      </c>
      <c r="M106" s="85"/>
      <c r="N106" s="85"/>
    </row>
    <row r="107" spans="3:14" x14ac:dyDescent="0.25">
      <c r="C107" s="87">
        <v>101</v>
      </c>
      <c r="D107" s="28" t="s">
        <v>85</v>
      </c>
      <c r="E107" s="55"/>
      <c r="F107" s="55"/>
      <c r="G107" s="55"/>
      <c r="H107" s="55"/>
      <c r="I107" s="55"/>
      <c r="J107" s="55"/>
      <c r="K107" s="55"/>
      <c r="M107" s="85" t="s">
        <v>243</v>
      </c>
      <c r="N107" s="85">
        <f>SUM(E108:K108)+SUM(E118:K118)+SUM(E122:K122)+SUM(E125:K125)+SUM(E133:K133)+SUM(E141:K142)-SUM(E107:K107)</f>
        <v>0</v>
      </c>
    </row>
    <row r="108" spans="3:14" x14ac:dyDescent="0.25">
      <c r="C108" s="87">
        <v>102</v>
      </c>
      <c r="D108" s="63" t="s">
        <v>86</v>
      </c>
      <c r="E108" s="55"/>
      <c r="F108" s="55"/>
      <c r="G108" s="55"/>
      <c r="H108" s="55"/>
      <c r="I108" s="55"/>
      <c r="J108" s="55"/>
      <c r="K108" s="65"/>
      <c r="M108" s="85"/>
      <c r="N108" s="85"/>
    </row>
    <row r="109" spans="3:14" x14ac:dyDescent="0.25">
      <c r="C109" s="87">
        <v>103</v>
      </c>
      <c r="D109" s="48" t="s">
        <v>87</v>
      </c>
      <c r="E109" s="46"/>
      <c r="F109" s="46"/>
      <c r="G109" s="46"/>
      <c r="H109" s="46"/>
      <c r="I109" s="46"/>
      <c r="J109" s="46"/>
      <c r="K109" s="46"/>
      <c r="M109" s="85"/>
      <c r="N109" s="85"/>
    </row>
    <row r="110" spans="3:14" x14ac:dyDescent="0.25">
      <c r="C110" s="87">
        <v>104</v>
      </c>
      <c r="D110" s="48" t="s">
        <v>88</v>
      </c>
      <c r="E110" s="46"/>
      <c r="F110" s="46"/>
      <c r="G110" s="46"/>
      <c r="H110" s="46"/>
      <c r="I110" s="46"/>
      <c r="J110" s="46"/>
      <c r="K110" s="46"/>
      <c r="M110" s="85"/>
      <c r="N110" s="85"/>
    </row>
    <row r="111" spans="3:14" x14ac:dyDescent="0.25">
      <c r="C111" s="87">
        <v>105</v>
      </c>
      <c r="D111" s="48" t="s">
        <v>89</v>
      </c>
      <c r="E111" s="46"/>
      <c r="F111" s="46"/>
      <c r="G111" s="46"/>
      <c r="H111" s="46"/>
      <c r="I111" s="46"/>
      <c r="J111" s="46"/>
      <c r="K111" s="46"/>
      <c r="M111" s="85"/>
      <c r="N111" s="85"/>
    </row>
    <row r="112" spans="3:14" x14ac:dyDescent="0.25">
      <c r="C112" s="87">
        <v>106</v>
      </c>
      <c r="D112" s="48" t="s">
        <v>90</v>
      </c>
      <c r="E112" s="46"/>
      <c r="F112" s="46"/>
      <c r="G112" s="46"/>
      <c r="H112" s="46"/>
      <c r="I112" s="46"/>
      <c r="J112" s="46"/>
      <c r="K112" s="46"/>
      <c r="M112" s="85"/>
      <c r="N112" s="85"/>
    </row>
    <row r="113" spans="3:14" x14ac:dyDescent="0.25">
      <c r="C113" s="87">
        <v>107</v>
      </c>
      <c r="D113" s="48" t="s">
        <v>91</v>
      </c>
      <c r="E113" s="46"/>
      <c r="F113" s="46"/>
      <c r="G113" s="46"/>
      <c r="H113" s="46"/>
      <c r="I113" s="46"/>
      <c r="J113" s="46"/>
      <c r="K113" s="46"/>
      <c r="M113" s="85"/>
      <c r="N113" s="85"/>
    </row>
    <row r="114" spans="3:14" x14ac:dyDescent="0.25">
      <c r="C114" s="87">
        <v>108</v>
      </c>
      <c r="D114" s="48" t="s">
        <v>92</v>
      </c>
      <c r="E114" s="46"/>
      <c r="F114" s="46"/>
      <c r="G114" s="46"/>
      <c r="H114" s="46"/>
      <c r="I114" s="46"/>
      <c r="J114" s="46"/>
      <c r="K114" s="46"/>
      <c r="M114" s="85"/>
      <c r="N114" s="85"/>
    </row>
    <row r="115" spans="3:14" x14ac:dyDescent="0.25">
      <c r="C115" s="87">
        <v>700</v>
      </c>
      <c r="D115" s="48" t="s">
        <v>93</v>
      </c>
      <c r="E115" s="46"/>
      <c r="F115" s="46"/>
      <c r="G115" s="46"/>
      <c r="H115" s="46"/>
      <c r="I115" s="46"/>
      <c r="J115" s="46"/>
      <c r="K115" s="46"/>
      <c r="M115" s="85"/>
      <c r="N115" s="85"/>
    </row>
    <row r="116" spans="3:14" x14ac:dyDescent="0.25">
      <c r="C116" s="87">
        <v>109</v>
      </c>
      <c r="D116" s="48" t="s">
        <v>94</v>
      </c>
      <c r="E116" s="46"/>
      <c r="F116" s="46"/>
      <c r="G116" s="46"/>
      <c r="H116" s="46"/>
      <c r="I116" s="46"/>
      <c r="J116" s="46"/>
      <c r="K116" s="46"/>
      <c r="M116" s="85"/>
      <c r="N116" s="85"/>
    </row>
    <row r="117" spans="3:14" x14ac:dyDescent="0.25">
      <c r="C117" s="87">
        <v>110</v>
      </c>
      <c r="D117" s="48" t="s">
        <v>9</v>
      </c>
      <c r="E117" s="46"/>
      <c r="F117" s="46"/>
      <c r="G117" s="46"/>
      <c r="H117" s="46"/>
      <c r="I117" s="46"/>
      <c r="J117" s="46"/>
      <c r="K117" s="46"/>
      <c r="M117" s="85"/>
      <c r="N117" s="85"/>
    </row>
    <row r="118" spans="3:14" x14ac:dyDescent="0.25">
      <c r="C118" s="87">
        <v>111</v>
      </c>
      <c r="D118" s="63" t="s">
        <v>95</v>
      </c>
      <c r="E118" s="55"/>
      <c r="F118" s="55"/>
      <c r="G118" s="55"/>
      <c r="H118" s="55"/>
      <c r="I118" s="55"/>
      <c r="J118" s="55"/>
      <c r="K118" s="55"/>
      <c r="M118" s="85"/>
      <c r="N118" s="85"/>
    </row>
    <row r="119" spans="3:14" x14ac:dyDescent="0.25">
      <c r="C119" s="87">
        <v>112</v>
      </c>
      <c r="D119" s="48" t="s">
        <v>96</v>
      </c>
      <c r="E119" s="46"/>
      <c r="F119" s="46"/>
      <c r="G119" s="46"/>
      <c r="H119" s="46"/>
      <c r="I119" s="46"/>
      <c r="J119" s="46"/>
      <c r="K119" s="46"/>
      <c r="M119" s="85"/>
      <c r="N119" s="85"/>
    </row>
    <row r="120" spans="3:14" x14ac:dyDescent="0.25">
      <c r="C120" s="87">
        <v>113</v>
      </c>
      <c r="D120" s="48" t="s">
        <v>97</v>
      </c>
      <c r="E120" s="46"/>
      <c r="F120" s="46"/>
      <c r="G120" s="46"/>
      <c r="H120" s="46"/>
      <c r="I120" s="46"/>
      <c r="J120" s="46"/>
      <c r="K120" s="46"/>
      <c r="M120" s="85"/>
      <c r="N120" s="85"/>
    </row>
    <row r="121" spans="3:14" x14ac:dyDescent="0.25">
      <c r="C121" s="87">
        <v>114</v>
      </c>
      <c r="D121" s="48" t="s">
        <v>98</v>
      </c>
      <c r="E121" s="46"/>
      <c r="F121" s="46"/>
      <c r="G121" s="46"/>
      <c r="H121" s="46"/>
      <c r="I121" s="46"/>
      <c r="J121" s="46"/>
      <c r="K121" s="46"/>
      <c r="M121" s="85"/>
      <c r="N121" s="85"/>
    </row>
    <row r="122" spans="3:14" x14ac:dyDescent="0.25">
      <c r="C122" s="87">
        <v>115</v>
      </c>
      <c r="D122" s="63" t="s">
        <v>99</v>
      </c>
      <c r="E122" s="55"/>
      <c r="F122" s="55"/>
      <c r="G122" s="55"/>
      <c r="H122" s="55"/>
      <c r="I122" s="55"/>
      <c r="J122" s="55"/>
      <c r="K122" s="55"/>
      <c r="M122" s="85"/>
      <c r="N122" s="85"/>
    </row>
    <row r="123" spans="3:14" x14ac:dyDescent="0.25">
      <c r="C123" s="87">
        <v>116</v>
      </c>
      <c r="D123" s="48" t="s">
        <v>100</v>
      </c>
      <c r="E123" s="46"/>
      <c r="F123" s="46"/>
      <c r="G123" s="46"/>
      <c r="H123" s="46"/>
      <c r="I123" s="46"/>
      <c r="J123" s="46"/>
      <c r="K123" s="46"/>
      <c r="M123" s="85"/>
      <c r="N123" s="85"/>
    </row>
    <row r="124" spans="3:14" x14ac:dyDescent="0.25">
      <c r="C124" s="87">
        <v>117</v>
      </c>
      <c r="D124" s="48" t="s">
        <v>101</v>
      </c>
      <c r="E124" s="46"/>
      <c r="F124" s="46"/>
      <c r="G124" s="46"/>
      <c r="H124" s="46"/>
      <c r="I124" s="46"/>
      <c r="J124" s="46"/>
      <c r="K124" s="46"/>
      <c r="M124" s="85"/>
      <c r="N124" s="85"/>
    </row>
    <row r="125" spans="3:14" x14ac:dyDescent="0.25">
      <c r="C125" s="87">
        <v>118</v>
      </c>
      <c r="D125" s="63" t="s">
        <v>102</v>
      </c>
      <c r="E125" s="55"/>
      <c r="F125" s="55"/>
      <c r="G125" s="55"/>
      <c r="H125" s="55"/>
      <c r="I125" s="55"/>
      <c r="J125" s="55"/>
      <c r="K125" s="55"/>
      <c r="M125" s="85"/>
      <c r="N125" s="85"/>
    </row>
    <row r="126" spans="3:14" x14ac:dyDescent="0.25">
      <c r="C126" s="87">
        <v>119</v>
      </c>
      <c r="D126" s="48" t="s">
        <v>103</v>
      </c>
      <c r="E126" s="46"/>
      <c r="F126" s="46"/>
      <c r="G126" s="46"/>
      <c r="H126" s="46"/>
      <c r="I126" s="46"/>
      <c r="J126" s="46"/>
      <c r="K126" s="46"/>
      <c r="M126" s="85"/>
      <c r="N126" s="85"/>
    </row>
    <row r="127" spans="3:14" x14ac:dyDescent="0.25">
      <c r="C127" s="87">
        <v>120</v>
      </c>
      <c r="D127" s="48" t="s">
        <v>104</v>
      </c>
      <c r="E127" s="46"/>
      <c r="F127" s="46"/>
      <c r="G127" s="46"/>
      <c r="H127" s="46"/>
      <c r="I127" s="46"/>
      <c r="J127" s="46"/>
      <c r="K127" s="46"/>
      <c r="M127" s="85"/>
      <c r="N127" s="85"/>
    </row>
    <row r="128" spans="3:14" x14ac:dyDescent="0.25">
      <c r="C128" s="87">
        <v>121</v>
      </c>
      <c r="D128" s="48" t="s">
        <v>105</v>
      </c>
      <c r="E128" s="46"/>
      <c r="F128" s="46"/>
      <c r="G128" s="46"/>
      <c r="H128" s="46"/>
      <c r="I128" s="46"/>
      <c r="J128" s="46"/>
      <c r="K128" s="46"/>
      <c r="M128" s="85"/>
      <c r="N128" s="85"/>
    </row>
    <row r="129" spans="3:14" x14ac:dyDescent="0.25">
      <c r="C129" s="87">
        <v>122</v>
      </c>
      <c r="D129" s="48" t="s">
        <v>106</v>
      </c>
      <c r="E129" s="46"/>
      <c r="F129" s="46"/>
      <c r="G129" s="46"/>
      <c r="H129" s="46"/>
      <c r="I129" s="46"/>
      <c r="J129" s="46"/>
      <c r="K129" s="46"/>
      <c r="M129" s="85"/>
      <c r="N129" s="85"/>
    </row>
    <row r="130" spans="3:14" x14ac:dyDescent="0.25">
      <c r="C130" s="87">
        <v>123</v>
      </c>
      <c r="D130" s="48" t="s">
        <v>107</v>
      </c>
      <c r="E130" s="46"/>
      <c r="F130" s="46"/>
      <c r="G130" s="46"/>
      <c r="H130" s="46"/>
      <c r="I130" s="46"/>
      <c r="J130" s="46"/>
      <c r="K130" s="46"/>
      <c r="M130" s="85"/>
      <c r="N130" s="85"/>
    </row>
    <row r="131" spans="3:14" x14ac:dyDescent="0.25">
      <c r="C131" s="87">
        <v>124</v>
      </c>
      <c r="D131" s="48" t="s">
        <v>108</v>
      </c>
      <c r="E131" s="46"/>
      <c r="F131" s="46"/>
      <c r="G131" s="46"/>
      <c r="H131" s="46"/>
      <c r="I131" s="46"/>
      <c r="J131" s="46"/>
      <c r="K131" s="46"/>
      <c r="M131" s="85"/>
      <c r="N131" s="85"/>
    </row>
    <row r="132" spans="3:14" x14ac:dyDescent="0.25">
      <c r="C132" s="87">
        <v>125</v>
      </c>
      <c r="D132" s="48" t="s">
        <v>9</v>
      </c>
      <c r="E132" s="46"/>
      <c r="F132" s="46"/>
      <c r="G132" s="46"/>
      <c r="H132" s="46"/>
      <c r="I132" s="46"/>
      <c r="J132" s="46"/>
      <c r="K132" s="46"/>
      <c r="M132" s="85"/>
      <c r="N132" s="85"/>
    </row>
    <row r="133" spans="3:14" x14ac:dyDescent="0.25">
      <c r="C133" s="87">
        <v>126</v>
      </c>
      <c r="D133" s="63" t="s">
        <v>109</v>
      </c>
      <c r="E133" s="55"/>
      <c r="F133" s="55"/>
      <c r="G133" s="55"/>
      <c r="H133" s="55"/>
      <c r="I133" s="55"/>
      <c r="J133" s="55"/>
      <c r="K133" s="55"/>
      <c r="M133" s="85"/>
      <c r="N133" s="85"/>
    </row>
    <row r="134" spans="3:14" x14ac:dyDescent="0.25">
      <c r="C134" s="87">
        <v>127</v>
      </c>
      <c r="D134" s="48" t="s">
        <v>103</v>
      </c>
      <c r="E134" s="46"/>
      <c r="F134" s="46"/>
      <c r="G134" s="46"/>
      <c r="H134" s="46"/>
      <c r="I134" s="46"/>
      <c r="J134" s="46"/>
      <c r="K134" s="46"/>
      <c r="M134" s="85"/>
      <c r="N134" s="85"/>
    </row>
    <row r="135" spans="3:14" x14ac:dyDescent="0.25">
      <c r="C135" s="87">
        <v>128</v>
      </c>
      <c r="D135" s="48" t="s">
        <v>104</v>
      </c>
      <c r="E135" s="46"/>
      <c r="F135" s="46"/>
      <c r="G135" s="46"/>
      <c r="H135" s="46"/>
      <c r="I135" s="46"/>
      <c r="J135" s="46"/>
      <c r="K135" s="46"/>
      <c r="M135" s="85"/>
      <c r="N135" s="85"/>
    </row>
    <row r="136" spans="3:14" x14ac:dyDescent="0.25">
      <c r="C136" s="87">
        <v>129</v>
      </c>
      <c r="D136" s="48" t="s">
        <v>105</v>
      </c>
      <c r="E136" s="46"/>
      <c r="F136" s="46"/>
      <c r="G136" s="46"/>
      <c r="H136" s="46"/>
      <c r="I136" s="46"/>
      <c r="J136" s="46"/>
      <c r="K136" s="46"/>
      <c r="M136" s="85"/>
      <c r="N136" s="85"/>
    </row>
    <row r="137" spans="3:14" x14ac:dyDescent="0.25">
      <c r="C137" s="87">
        <v>130</v>
      </c>
      <c r="D137" s="48" t="s">
        <v>106</v>
      </c>
      <c r="E137" s="46"/>
      <c r="F137" s="46"/>
      <c r="G137" s="46"/>
      <c r="H137" s="46"/>
      <c r="I137" s="46"/>
      <c r="J137" s="46"/>
      <c r="K137" s="46"/>
      <c r="M137" s="85"/>
      <c r="N137" s="85"/>
    </row>
    <row r="138" spans="3:14" x14ac:dyDescent="0.25">
      <c r="C138" s="87">
        <v>131</v>
      </c>
      <c r="D138" s="48" t="s">
        <v>107</v>
      </c>
      <c r="E138" s="46"/>
      <c r="F138" s="46"/>
      <c r="G138" s="46"/>
      <c r="H138" s="46"/>
      <c r="I138" s="46"/>
      <c r="J138" s="46"/>
      <c r="K138" s="46"/>
      <c r="M138" s="85"/>
      <c r="N138" s="85"/>
    </row>
    <row r="139" spans="3:14" x14ac:dyDescent="0.25">
      <c r="C139" s="87">
        <v>132</v>
      </c>
      <c r="D139" s="48" t="s">
        <v>108</v>
      </c>
      <c r="E139" s="46"/>
      <c r="F139" s="46"/>
      <c r="G139" s="46"/>
      <c r="H139" s="46"/>
      <c r="I139" s="46"/>
      <c r="J139" s="46"/>
      <c r="K139" s="46"/>
      <c r="M139" s="85"/>
      <c r="N139" s="85"/>
    </row>
    <row r="140" spans="3:14" x14ac:dyDescent="0.25">
      <c r="C140" s="87">
        <v>133</v>
      </c>
      <c r="D140" s="48" t="s">
        <v>9</v>
      </c>
      <c r="E140" s="46"/>
      <c r="F140" s="46"/>
      <c r="G140" s="46"/>
      <c r="H140" s="46"/>
      <c r="I140" s="46"/>
      <c r="J140" s="46"/>
      <c r="K140" s="46"/>
      <c r="M140" s="85"/>
      <c r="N140" s="85"/>
    </row>
    <row r="141" spans="3:14" x14ac:dyDescent="0.25">
      <c r="C141" s="87">
        <v>134</v>
      </c>
      <c r="D141" s="63" t="s">
        <v>110</v>
      </c>
      <c r="E141" s="49"/>
      <c r="F141" s="49"/>
      <c r="G141" s="49"/>
      <c r="H141" s="49"/>
      <c r="I141" s="49"/>
      <c r="J141" s="49"/>
      <c r="K141" s="49"/>
      <c r="M141" s="85"/>
      <c r="N141" s="85"/>
    </row>
    <row r="142" spans="3:14" x14ac:dyDescent="0.25">
      <c r="C142" s="87">
        <v>135</v>
      </c>
      <c r="D142" s="63" t="s">
        <v>111</v>
      </c>
      <c r="E142" s="49"/>
      <c r="F142" s="49"/>
      <c r="G142" s="49"/>
      <c r="H142" s="49"/>
      <c r="I142" s="49"/>
      <c r="J142" s="49"/>
      <c r="K142" s="49"/>
      <c r="M142" s="85"/>
      <c r="N142" s="85"/>
    </row>
    <row r="143" spans="3:14" x14ac:dyDescent="0.25">
      <c r="C143" s="87"/>
      <c r="D143" s="63"/>
      <c r="E143" s="64"/>
      <c r="F143" s="64"/>
      <c r="G143" s="64"/>
      <c r="H143" s="64"/>
      <c r="I143" s="64"/>
      <c r="J143" s="64"/>
      <c r="K143" s="64"/>
      <c r="M143" s="85"/>
      <c r="N143" s="85"/>
    </row>
    <row r="144" spans="3:14" x14ac:dyDescent="0.25">
      <c r="C144" s="87">
        <v>136</v>
      </c>
      <c r="D144" s="28" t="s">
        <v>112</v>
      </c>
      <c r="E144" s="65"/>
      <c r="F144" s="55"/>
      <c r="G144" s="55"/>
      <c r="H144" s="55"/>
      <c r="I144" s="55"/>
      <c r="J144" s="55"/>
      <c r="K144" s="55"/>
      <c r="M144" s="85" t="s">
        <v>243</v>
      </c>
      <c r="N144" s="85">
        <f>SUM(E185:K186)+SUM(E177:K177)+SUM(E169:K169)+SUM(E158:K158)+SUM(E145:K146)-SUM(E144:K144)</f>
        <v>0</v>
      </c>
    </row>
    <row r="145" spans="3:14" x14ac:dyDescent="0.25">
      <c r="C145" s="87">
        <v>137</v>
      </c>
      <c r="D145" s="63" t="s">
        <v>113</v>
      </c>
      <c r="E145" s="49"/>
      <c r="F145" s="49"/>
      <c r="G145" s="49"/>
      <c r="H145" s="49"/>
      <c r="I145" s="49"/>
      <c r="J145" s="49"/>
      <c r="K145" s="49"/>
      <c r="M145" s="85"/>
      <c r="N145" s="85"/>
    </row>
    <row r="146" spans="3:14" x14ac:dyDescent="0.25">
      <c r="C146" s="87">
        <v>138</v>
      </c>
      <c r="D146" s="63" t="s">
        <v>114</v>
      </c>
      <c r="E146" s="66"/>
      <c r="F146" s="66"/>
      <c r="G146" s="66"/>
      <c r="H146" s="66"/>
      <c r="I146" s="66"/>
      <c r="J146" s="66"/>
      <c r="K146" s="66"/>
      <c r="M146" s="85"/>
      <c r="N146" s="85"/>
    </row>
    <row r="147" spans="3:14" x14ac:dyDescent="0.25">
      <c r="C147" s="87">
        <v>139</v>
      </c>
      <c r="D147" s="48" t="s">
        <v>115</v>
      </c>
      <c r="E147" s="46"/>
      <c r="F147" s="46"/>
      <c r="G147" s="46"/>
      <c r="H147" s="46"/>
      <c r="I147" s="46"/>
      <c r="J147" s="46"/>
      <c r="K147" s="46"/>
      <c r="M147" s="85"/>
      <c r="N147" s="85"/>
    </row>
    <row r="148" spans="3:14" x14ac:dyDescent="0.25">
      <c r="C148" s="87">
        <v>140</v>
      </c>
      <c r="D148" s="48" t="s">
        <v>116</v>
      </c>
      <c r="E148" s="46"/>
      <c r="F148" s="46"/>
      <c r="G148" s="46"/>
      <c r="H148" s="46"/>
      <c r="I148" s="46"/>
      <c r="J148" s="46"/>
      <c r="K148" s="46"/>
      <c r="M148" s="85"/>
      <c r="N148" s="85"/>
    </row>
    <row r="149" spans="3:14" x14ac:dyDescent="0.25">
      <c r="C149" s="87">
        <v>141</v>
      </c>
      <c r="D149" s="48" t="s">
        <v>117</v>
      </c>
      <c r="E149" s="50"/>
      <c r="F149" s="50"/>
      <c r="G149" s="50"/>
      <c r="H149" s="50"/>
      <c r="I149" s="50"/>
      <c r="J149" s="50"/>
      <c r="K149" s="50"/>
      <c r="M149" s="85"/>
      <c r="N149" s="85"/>
    </row>
    <row r="150" spans="3:14" x14ac:dyDescent="0.25">
      <c r="C150" s="87">
        <v>142</v>
      </c>
      <c r="D150" s="67" t="s">
        <v>118</v>
      </c>
      <c r="E150" s="46"/>
      <c r="F150" s="46"/>
      <c r="G150" s="46"/>
      <c r="H150" s="46"/>
      <c r="I150" s="46"/>
      <c r="J150" s="46"/>
      <c r="K150" s="46"/>
      <c r="M150" s="85"/>
      <c r="N150" s="85"/>
    </row>
    <row r="151" spans="3:14" x14ac:dyDescent="0.25">
      <c r="C151" s="87">
        <v>143</v>
      </c>
      <c r="D151" s="67" t="s">
        <v>119</v>
      </c>
      <c r="E151" s="46"/>
      <c r="F151" s="46"/>
      <c r="G151" s="46"/>
      <c r="H151" s="46"/>
      <c r="I151" s="46"/>
      <c r="J151" s="46"/>
      <c r="K151" s="46"/>
      <c r="M151" s="85"/>
      <c r="N151" s="85"/>
    </row>
    <row r="152" spans="3:14" x14ac:dyDescent="0.25">
      <c r="C152" s="87">
        <v>144</v>
      </c>
      <c r="D152" s="48" t="s">
        <v>120</v>
      </c>
      <c r="E152" s="50"/>
      <c r="F152" s="50"/>
      <c r="G152" s="50"/>
      <c r="H152" s="50"/>
      <c r="I152" s="50"/>
      <c r="J152" s="50"/>
      <c r="K152" s="50"/>
      <c r="M152" s="85"/>
      <c r="N152" s="85"/>
    </row>
    <row r="153" spans="3:14" x14ac:dyDescent="0.25">
      <c r="C153" s="87">
        <v>145</v>
      </c>
      <c r="D153" s="67" t="s">
        <v>118</v>
      </c>
      <c r="E153" s="46"/>
      <c r="F153" s="46"/>
      <c r="G153" s="46"/>
      <c r="H153" s="46"/>
      <c r="I153" s="46"/>
      <c r="J153" s="46"/>
      <c r="K153" s="46"/>
      <c r="M153" s="85"/>
      <c r="N153" s="85"/>
    </row>
    <row r="154" spans="3:14" x14ac:dyDescent="0.25">
      <c r="C154" s="87">
        <v>146</v>
      </c>
      <c r="D154" s="67" t="s">
        <v>119</v>
      </c>
      <c r="E154" s="46"/>
      <c r="F154" s="46"/>
      <c r="G154" s="46"/>
      <c r="H154" s="46"/>
      <c r="I154" s="46"/>
      <c r="J154" s="46"/>
      <c r="K154" s="46"/>
      <c r="M154" s="85"/>
      <c r="N154" s="85"/>
    </row>
    <row r="155" spans="3:14" x14ac:dyDescent="0.25">
      <c r="C155" s="87">
        <v>147</v>
      </c>
      <c r="D155" s="48" t="s">
        <v>121</v>
      </c>
      <c r="E155" s="46"/>
      <c r="F155" s="46"/>
      <c r="G155" s="46"/>
      <c r="H155" s="46"/>
      <c r="I155" s="46"/>
      <c r="J155" s="46"/>
      <c r="K155" s="46"/>
      <c r="M155" s="85"/>
      <c r="N155" s="85"/>
    </row>
    <row r="156" spans="3:14" x14ac:dyDescent="0.25">
      <c r="C156" s="87">
        <v>148</v>
      </c>
      <c r="D156" s="48" t="s">
        <v>122</v>
      </c>
      <c r="E156" s="46"/>
      <c r="F156" s="46"/>
      <c r="G156" s="46"/>
      <c r="H156" s="46"/>
      <c r="I156" s="46"/>
      <c r="J156" s="46"/>
      <c r="K156" s="46"/>
      <c r="M156" s="85"/>
      <c r="N156" s="85"/>
    </row>
    <row r="157" spans="3:14" x14ac:dyDescent="0.25">
      <c r="C157" s="87">
        <v>701</v>
      </c>
      <c r="D157" s="48" t="s">
        <v>123</v>
      </c>
      <c r="E157" s="46"/>
      <c r="F157" s="46"/>
      <c r="G157" s="46"/>
      <c r="H157" s="46"/>
      <c r="I157" s="46"/>
      <c r="J157" s="46"/>
      <c r="K157" s="46"/>
      <c r="M157" s="85"/>
      <c r="N157" s="85"/>
    </row>
    <row r="158" spans="3:14" x14ac:dyDescent="0.25">
      <c r="C158" s="87">
        <v>149</v>
      </c>
      <c r="D158" s="63" t="s">
        <v>124</v>
      </c>
      <c r="E158" s="55"/>
      <c r="F158" s="55"/>
      <c r="G158" s="55"/>
      <c r="H158" s="55"/>
      <c r="I158" s="55"/>
      <c r="J158" s="55"/>
      <c r="K158" s="55"/>
      <c r="M158" s="85"/>
      <c r="N158" s="85"/>
    </row>
    <row r="159" spans="3:14" x14ac:dyDescent="0.25">
      <c r="C159" s="87">
        <v>150</v>
      </c>
      <c r="D159" s="48" t="s">
        <v>125</v>
      </c>
      <c r="E159" s="68"/>
      <c r="F159" s="68"/>
      <c r="G159" s="68"/>
      <c r="H159" s="68"/>
      <c r="I159" s="68"/>
      <c r="J159" s="68"/>
      <c r="K159" s="68"/>
      <c r="M159" s="85"/>
      <c r="N159" s="85"/>
    </row>
    <row r="160" spans="3:14" x14ac:dyDescent="0.25">
      <c r="C160" s="87">
        <v>151</v>
      </c>
      <c r="D160" s="67" t="s">
        <v>126</v>
      </c>
      <c r="E160" s="46"/>
      <c r="F160" s="46"/>
      <c r="G160" s="46"/>
      <c r="H160" s="46"/>
      <c r="I160" s="46"/>
      <c r="J160" s="46"/>
      <c r="K160" s="46"/>
      <c r="M160" s="85"/>
      <c r="N160" s="85"/>
    </row>
    <row r="161" spans="3:14" x14ac:dyDescent="0.25">
      <c r="C161" s="87">
        <v>152</v>
      </c>
      <c r="D161" s="67" t="s">
        <v>127</v>
      </c>
      <c r="E161" s="46"/>
      <c r="F161" s="46"/>
      <c r="G161" s="46"/>
      <c r="H161" s="46"/>
      <c r="I161" s="46"/>
      <c r="J161" s="46"/>
      <c r="K161" s="46"/>
      <c r="M161" s="85"/>
      <c r="N161" s="85"/>
    </row>
    <row r="162" spans="3:14" x14ac:dyDescent="0.25">
      <c r="C162" s="87">
        <v>153</v>
      </c>
      <c r="D162" s="48" t="s">
        <v>128</v>
      </c>
      <c r="E162" s="46"/>
      <c r="F162" s="46"/>
      <c r="G162" s="46"/>
      <c r="H162" s="46"/>
      <c r="I162" s="46"/>
      <c r="J162" s="46"/>
      <c r="K162" s="46"/>
      <c r="M162" s="85"/>
      <c r="N162" s="85"/>
    </row>
    <row r="163" spans="3:14" x14ac:dyDescent="0.25">
      <c r="C163" s="87">
        <v>154</v>
      </c>
      <c r="D163" s="48" t="s">
        <v>129</v>
      </c>
      <c r="E163" s="46"/>
      <c r="F163" s="46"/>
      <c r="G163" s="46"/>
      <c r="H163" s="46"/>
      <c r="I163" s="46"/>
      <c r="J163" s="46"/>
      <c r="K163" s="46"/>
      <c r="M163" s="85"/>
      <c r="N163" s="85"/>
    </row>
    <row r="164" spans="3:14" x14ac:dyDescent="0.25">
      <c r="C164" s="87">
        <v>155</v>
      </c>
      <c r="D164" s="48" t="s">
        <v>130</v>
      </c>
      <c r="E164" s="46"/>
      <c r="F164" s="46"/>
      <c r="G164" s="46"/>
      <c r="H164" s="46"/>
      <c r="I164" s="46"/>
      <c r="J164" s="46"/>
      <c r="K164" s="46"/>
      <c r="M164" s="85"/>
      <c r="N164" s="85"/>
    </row>
    <row r="165" spans="3:14" x14ac:dyDescent="0.25">
      <c r="C165" s="87">
        <v>156</v>
      </c>
      <c r="D165" s="48" t="s">
        <v>131</v>
      </c>
      <c r="E165" s="46"/>
      <c r="F165" s="46"/>
      <c r="G165" s="46"/>
      <c r="H165" s="46"/>
      <c r="I165" s="46"/>
      <c r="J165" s="46"/>
      <c r="K165" s="46"/>
      <c r="M165" s="85"/>
      <c r="N165" s="85"/>
    </row>
    <row r="166" spans="3:14" x14ac:dyDescent="0.25">
      <c r="C166" s="87">
        <v>157</v>
      </c>
      <c r="D166" s="48" t="s">
        <v>132</v>
      </c>
      <c r="E166" s="46"/>
      <c r="F166" s="46"/>
      <c r="G166" s="46"/>
      <c r="H166" s="46"/>
      <c r="I166" s="46"/>
      <c r="J166" s="46"/>
      <c r="K166" s="46"/>
      <c r="M166" s="85"/>
      <c r="N166" s="85"/>
    </row>
    <row r="167" spans="3:14" x14ac:dyDescent="0.25">
      <c r="C167" s="87">
        <v>158</v>
      </c>
      <c r="D167" s="48" t="s">
        <v>133</v>
      </c>
      <c r="E167" s="46"/>
      <c r="F167" s="46"/>
      <c r="G167" s="46"/>
      <c r="H167" s="46"/>
      <c r="I167" s="46"/>
      <c r="J167" s="46"/>
      <c r="K167" s="46"/>
      <c r="M167" s="85"/>
      <c r="N167" s="85"/>
    </row>
    <row r="168" spans="3:14" x14ac:dyDescent="0.25">
      <c r="C168" s="87">
        <v>159</v>
      </c>
      <c r="D168" s="48" t="s">
        <v>134</v>
      </c>
      <c r="E168" s="46"/>
      <c r="F168" s="46"/>
      <c r="G168" s="46"/>
      <c r="H168" s="46"/>
      <c r="I168" s="46"/>
      <c r="J168" s="46"/>
      <c r="K168" s="46"/>
      <c r="M168" s="85"/>
      <c r="N168" s="85"/>
    </row>
    <row r="169" spans="3:14" x14ac:dyDescent="0.25">
      <c r="C169" s="87">
        <v>160</v>
      </c>
      <c r="D169" s="63" t="s">
        <v>135</v>
      </c>
      <c r="E169" s="66"/>
      <c r="F169" s="66"/>
      <c r="G169" s="66"/>
      <c r="H169" s="66"/>
      <c r="I169" s="66"/>
      <c r="J169" s="66"/>
      <c r="K169" s="66"/>
      <c r="M169" s="85"/>
      <c r="N169" s="85"/>
    </row>
    <row r="170" spans="3:14" x14ac:dyDescent="0.25">
      <c r="C170" s="87">
        <v>161</v>
      </c>
      <c r="D170" s="48" t="s">
        <v>103</v>
      </c>
      <c r="E170" s="46"/>
      <c r="F170" s="46"/>
      <c r="G170" s="46"/>
      <c r="H170" s="46"/>
      <c r="I170" s="46"/>
      <c r="J170" s="46"/>
      <c r="K170" s="46"/>
      <c r="M170" s="85"/>
      <c r="N170" s="85"/>
    </row>
    <row r="171" spans="3:14" x14ac:dyDescent="0.25">
      <c r="C171" s="87">
        <v>162</v>
      </c>
      <c r="D171" s="48" t="s">
        <v>104</v>
      </c>
      <c r="E171" s="46"/>
      <c r="F171" s="46"/>
      <c r="G171" s="46"/>
      <c r="H171" s="46"/>
      <c r="I171" s="46"/>
      <c r="J171" s="46"/>
      <c r="K171" s="46"/>
      <c r="M171" s="85"/>
      <c r="N171" s="85"/>
    </row>
    <row r="172" spans="3:14" x14ac:dyDescent="0.25">
      <c r="C172" s="87">
        <v>163</v>
      </c>
      <c r="D172" s="48" t="s">
        <v>105</v>
      </c>
      <c r="E172" s="46"/>
      <c r="F172" s="46"/>
      <c r="G172" s="46"/>
      <c r="H172" s="46"/>
      <c r="I172" s="46"/>
      <c r="J172" s="46"/>
      <c r="K172" s="46"/>
      <c r="M172" s="85"/>
      <c r="N172" s="85"/>
    </row>
    <row r="173" spans="3:14" x14ac:dyDescent="0.25">
      <c r="C173" s="87">
        <v>164</v>
      </c>
      <c r="D173" s="48" t="s">
        <v>106</v>
      </c>
      <c r="E173" s="46"/>
      <c r="F173" s="46"/>
      <c r="G173" s="46"/>
      <c r="H173" s="46"/>
      <c r="I173" s="46"/>
      <c r="J173" s="46"/>
      <c r="K173" s="46"/>
      <c r="M173" s="85"/>
      <c r="N173" s="85"/>
    </row>
    <row r="174" spans="3:14" x14ac:dyDescent="0.25">
      <c r="C174" s="87">
        <v>165</v>
      </c>
      <c r="D174" s="48" t="s">
        <v>107</v>
      </c>
      <c r="E174" s="46"/>
      <c r="F174" s="46"/>
      <c r="G174" s="46"/>
      <c r="H174" s="46"/>
      <c r="I174" s="46"/>
      <c r="J174" s="46"/>
      <c r="K174" s="46"/>
      <c r="M174" s="85"/>
      <c r="N174" s="85"/>
    </row>
    <row r="175" spans="3:14" x14ac:dyDescent="0.25">
      <c r="C175" s="87">
        <v>166</v>
      </c>
      <c r="D175" s="48" t="s">
        <v>108</v>
      </c>
      <c r="E175" s="46"/>
      <c r="F175" s="46"/>
      <c r="G175" s="46"/>
      <c r="H175" s="46"/>
      <c r="I175" s="46"/>
      <c r="J175" s="46"/>
      <c r="K175" s="46"/>
      <c r="M175" s="85"/>
      <c r="N175" s="85"/>
    </row>
    <row r="176" spans="3:14" x14ac:dyDescent="0.25">
      <c r="C176" s="87">
        <v>167</v>
      </c>
      <c r="D176" s="48" t="s">
        <v>9</v>
      </c>
      <c r="E176" s="46"/>
      <c r="F176" s="46"/>
      <c r="G176" s="46"/>
      <c r="H176" s="46"/>
      <c r="I176" s="46"/>
      <c r="J176" s="46"/>
      <c r="K176" s="46"/>
      <c r="M176" s="85"/>
      <c r="N176" s="85"/>
    </row>
    <row r="177" spans="3:14" x14ac:dyDescent="0.25">
      <c r="C177" s="87">
        <v>168</v>
      </c>
      <c r="D177" s="63" t="s">
        <v>136</v>
      </c>
      <c r="E177" s="66"/>
      <c r="F177" s="66"/>
      <c r="G177" s="66"/>
      <c r="H177" s="66"/>
      <c r="I177" s="66"/>
      <c r="J177" s="66"/>
      <c r="K177" s="66"/>
      <c r="M177" s="85"/>
      <c r="N177" s="85"/>
    </row>
    <row r="178" spans="3:14" x14ac:dyDescent="0.25">
      <c r="C178" s="87">
        <v>169</v>
      </c>
      <c r="D178" s="48" t="s">
        <v>103</v>
      </c>
      <c r="E178" s="46"/>
      <c r="F178" s="46"/>
      <c r="G178" s="46"/>
      <c r="H178" s="46"/>
      <c r="I178" s="46"/>
      <c r="J178" s="46"/>
      <c r="K178" s="46"/>
      <c r="M178" s="85"/>
      <c r="N178" s="85"/>
    </row>
    <row r="179" spans="3:14" x14ac:dyDescent="0.25">
      <c r="C179" s="87">
        <v>170</v>
      </c>
      <c r="D179" s="48" t="s">
        <v>104</v>
      </c>
      <c r="E179" s="46"/>
      <c r="F179" s="46"/>
      <c r="G179" s="46"/>
      <c r="H179" s="46"/>
      <c r="I179" s="46"/>
      <c r="J179" s="46"/>
      <c r="K179" s="46"/>
      <c r="M179" s="85"/>
      <c r="N179" s="85"/>
    </row>
    <row r="180" spans="3:14" x14ac:dyDescent="0.25">
      <c r="C180" s="87">
        <v>171</v>
      </c>
      <c r="D180" s="48" t="s">
        <v>105</v>
      </c>
      <c r="E180" s="46"/>
      <c r="F180" s="46"/>
      <c r="G180" s="46"/>
      <c r="H180" s="46"/>
      <c r="I180" s="46"/>
      <c r="J180" s="46"/>
      <c r="K180" s="46"/>
      <c r="M180" s="85"/>
      <c r="N180" s="85"/>
    </row>
    <row r="181" spans="3:14" x14ac:dyDescent="0.25">
      <c r="C181" s="87">
        <v>172</v>
      </c>
      <c r="D181" s="48" t="s">
        <v>106</v>
      </c>
      <c r="E181" s="46"/>
      <c r="F181" s="46"/>
      <c r="G181" s="46"/>
      <c r="H181" s="46"/>
      <c r="I181" s="46"/>
      <c r="J181" s="46"/>
      <c r="K181" s="46"/>
      <c r="M181" s="85"/>
      <c r="N181" s="85"/>
    </row>
    <row r="182" spans="3:14" x14ac:dyDescent="0.25">
      <c r="C182" s="87">
        <v>173</v>
      </c>
      <c r="D182" s="48" t="s">
        <v>107</v>
      </c>
      <c r="E182" s="46"/>
      <c r="F182" s="46"/>
      <c r="G182" s="46"/>
      <c r="H182" s="46"/>
      <c r="I182" s="46"/>
      <c r="J182" s="46"/>
      <c r="K182" s="46"/>
      <c r="M182" s="85"/>
      <c r="N182" s="85"/>
    </row>
    <row r="183" spans="3:14" x14ac:dyDescent="0.25">
      <c r="C183" s="87">
        <v>174</v>
      </c>
      <c r="D183" s="48" t="s">
        <v>108</v>
      </c>
      <c r="E183" s="46"/>
      <c r="F183" s="46"/>
      <c r="G183" s="46"/>
      <c r="H183" s="46"/>
      <c r="I183" s="46"/>
      <c r="J183" s="46"/>
      <c r="K183" s="46"/>
      <c r="M183" s="85"/>
      <c r="N183" s="85"/>
    </row>
    <row r="184" spans="3:14" x14ac:dyDescent="0.25">
      <c r="C184" s="87">
        <v>175</v>
      </c>
      <c r="D184" s="48" t="s">
        <v>9</v>
      </c>
      <c r="E184" s="46"/>
      <c r="F184" s="46"/>
      <c r="G184" s="46"/>
      <c r="H184" s="46"/>
      <c r="I184" s="46"/>
      <c r="J184" s="46"/>
      <c r="K184" s="46"/>
      <c r="M184" s="85"/>
      <c r="N184" s="85"/>
    </row>
    <row r="185" spans="3:14" x14ac:dyDescent="0.25">
      <c r="C185" s="87">
        <v>176</v>
      </c>
      <c r="D185" s="63" t="s">
        <v>137</v>
      </c>
      <c r="E185" s="49"/>
      <c r="F185" s="49"/>
      <c r="G185" s="49"/>
      <c r="H185" s="49"/>
      <c r="I185" s="49"/>
      <c r="J185" s="49"/>
      <c r="K185" s="49"/>
      <c r="M185" s="85"/>
      <c r="N185" s="85"/>
    </row>
    <row r="186" spans="3:14" x14ac:dyDescent="0.25">
      <c r="C186" s="87">
        <v>177</v>
      </c>
      <c r="D186" s="63" t="s">
        <v>138</v>
      </c>
      <c r="E186" s="69"/>
      <c r="F186" s="66"/>
      <c r="G186" s="66"/>
      <c r="H186" s="66"/>
      <c r="I186" s="66"/>
      <c r="J186" s="66"/>
      <c r="K186" s="66"/>
      <c r="M186" s="85"/>
      <c r="N186" s="85"/>
    </row>
    <row r="187" spans="3:14" x14ac:dyDescent="0.25">
      <c r="C187" s="87">
        <v>178</v>
      </c>
      <c r="D187" s="48" t="s">
        <v>139</v>
      </c>
      <c r="E187" s="46"/>
      <c r="F187" s="46"/>
      <c r="G187" s="46"/>
      <c r="H187" s="46"/>
      <c r="I187" s="46"/>
      <c r="J187" s="46"/>
      <c r="K187" s="46"/>
      <c r="M187" s="85"/>
      <c r="N187" s="85"/>
    </row>
    <row r="188" spans="3:14" x14ac:dyDescent="0.25">
      <c r="C188" s="87">
        <v>179</v>
      </c>
      <c r="D188" s="70" t="s">
        <v>140</v>
      </c>
      <c r="E188" s="71"/>
      <c r="F188" s="71"/>
      <c r="G188" s="71"/>
      <c r="H188" s="71"/>
      <c r="I188" s="71"/>
      <c r="J188" s="71"/>
      <c r="K188" s="71"/>
      <c r="M188" s="85"/>
      <c r="N188" s="85"/>
    </row>
    <row r="189" spans="3:14" x14ac:dyDescent="0.25">
      <c r="C189" s="87">
        <v>180</v>
      </c>
      <c r="D189" s="28" t="s">
        <v>141</v>
      </c>
      <c r="E189" s="55"/>
      <c r="F189" s="65"/>
      <c r="G189" s="55"/>
      <c r="H189" s="55"/>
      <c r="I189" s="55"/>
      <c r="J189" s="55"/>
      <c r="K189" s="55"/>
      <c r="M189" s="85" t="s">
        <v>243</v>
      </c>
      <c r="N189" s="85">
        <f>+SUM(E189:K189)-SUM(E144:K144)-SUM(E107:K107)</f>
        <v>0</v>
      </c>
    </row>
    <row r="190" spans="3:14" x14ac:dyDescent="0.25">
      <c r="C190" s="87"/>
      <c r="D190" s="44"/>
      <c r="E190" s="72"/>
      <c r="F190" s="72"/>
      <c r="G190" s="72"/>
      <c r="H190" s="72"/>
      <c r="I190" s="72"/>
      <c r="J190" s="72"/>
      <c r="K190" s="72"/>
      <c r="M190" s="85"/>
      <c r="N190" s="85"/>
    </row>
    <row r="191" spans="3:14" x14ac:dyDescent="0.25">
      <c r="C191" s="87">
        <v>185</v>
      </c>
      <c r="D191" s="28" t="s">
        <v>142</v>
      </c>
      <c r="E191" s="66"/>
      <c r="F191" s="66"/>
      <c r="G191" s="66"/>
      <c r="H191" s="66"/>
      <c r="I191" s="66"/>
      <c r="J191" s="66"/>
      <c r="K191" s="66"/>
      <c r="M191" s="85" t="s">
        <v>243</v>
      </c>
      <c r="N191" s="85">
        <f>SUM(E193:K193)+SUM(E196:K197)+SUM(E204:K205)+SUM(E208:K212)+SUM(E218:K219)-SUM(E191:K191)</f>
        <v>0</v>
      </c>
    </row>
    <row r="192" spans="3:14" x14ac:dyDescent="0.25">
      <c r="C192" s="87">
        <v>186</v>
      </c>
      <c r="D192" s="63" t="s">
        <v>143</v>
      </c>
      <c r="E192" s="66"/>
      <c r="F192" s="66"/>
      <c r="G192" s="66"/>
      <c r="H192" s="66"/>
      <c r="I192" s="66"/>
      <c r="J192" s="66"/>
      <c r="K192" s="66"/>
      <c r="M192" s="85"/>
      <c r="N192" s="85"/>
    </row>
    <row r="193" spans="3:14" x14ac:dyDescent="0.25">
      <c r="C193" s="87">
        <v>187</v>
      </c>
      <c r="D193" s="73" t="s">
        <v>144</v>
      </c>
      <c r="E193" s="69"/>
      <c r="F193" s="66"/>
      <c r="G193" s="66"/>
      <c r="H193" s="66"/>
      <c r="I193" s="66"/>
      <c r="J193" s="66"/>
      <c r="K193" s="66"/>
      <c r="M193" s="85"/>
      <c r="N193" s="85"/>
    </row>
    <row r="194" spans="3:14" x14ac:dyDescent="0.25">
      <c r="C194" s="87">
        <v>188</v>
      </c>
      <c r="D194" s="67" t="s">
        <v>145</v>
      </c>
      <c r="E194" s="46"/>
      <c r="F194" s="46"/>
      <c r="G194" s="46"/>
      <c r="H194" s="46"/>
      <c r="I194" s="46"/>
      <c r="J194" s="46"/>
      <c r="K194" s="46"/>
      <c r="M194" s="85"/>
      <c r="N194" s="85"/>
    </row>
    <row r="195" spans="3:14" x14ac:dyDescent="0.25">
      <c r="C195" s="87">
        <v>189</v>
      </c>
      <c r="D195" s="67" t="s">
        <v>146</v>
      </c>
      <c r="E195" s="46"/>
      <c r="F195" s="46"/>
      <c r="G195" s="46"/>
      <c r="H195" s="46"/>
      <c r="I195" s="46"/>
      <c r="J195" s="46"/>
      <c r="K195" s="46"/>
      <c r="M195" s="85"/>
      <c r="N195" s="85"/>
    </row>
    <row r="196" spans="3:14" x14ac:dyDescent="0.25">
      <c r="C196" s="87">
        <v>190</v>
      </c>
      <c r="D196" s="73" t="s">
        <v>147</v>
      </c>
      <c r="E196" s="49"/>
      <c r="F196" s="49"/>
      <c r="G196" s="49"/>
      <c r="H196" s="49"/>
      <c r="I196" s="49"/>
      <c r="J196" s="49"/>
      <c r="K196" s="49"/>
      <c r="M196" s="85"/>
      <c r="N196" s="85"/>
    </row>
    <row r="197" spans="3:14" x14ac:dyDescent="0.25">
      <c r="C197" s="87">
        <v>191</v>
      </c>
      <c r="D197" s="73" t="s">
        <v>148</v>
      </c>
      <c r="E197" s="66"/>
      <c r="F197" s="66"/>
      <c r="G197" s="66"/>
      <c r="H197" s="66"/>
      <c r="I197" s="66"/>
      <c r="J197" s="66"/>
      <c r="K197" s="66"/>
      <c r="M197" s="85"/>
      <c r="N197" s="85"/>
    </row>
    <row r="198" spans="3:14" x14ac:dyDescent="0.25">
      <c r="C198" s="87">
        <v>192</v>
      </c>
      <c r="D198" s="67" t="s">
        <v>149</v>
      </c>
      <c r="E198" s="46"/>
      <c r="F198" s="46"/>
      <c r="G198" s="46"/>
      <c r="H198" s="46"/>
      <c r="I198" s="46"/>
      <c r="J198" s="46"/>
      <c r="K198" s="46"/>
      <c r="M198" s="85"/>
      <c r="N198" s="85"/>
    </row>
    <row r="199" spans="3:14" x14ac:dyDescent="0.25">
      <c r="C199" s="87">
        <v>193</v>
      </c>
      <c r="D199" s="67" t="s">
        <v>150</v>
      </c>
      <c r="E199" s="46"/>
      <c r="F199" s="46"/>
      <c r="G199" s="46"/>
      <c r="H199" s="46"/>
      <c r="I199" s="46"/>
      <c r="J199" s="46"/>
      <c r="K199" s="46"/>
      <c r="M199" s="85"/>
      <c r="N199" s="85"/>
    </row>
    <row r="200" spans="3:14" x14ac:dyDescent="0.25">
      <c r="C200" s="87">
        <v>702</v>
      </c>
      <c r="D200" s="67" t="s">
        <v>151</v>
      </c>
      <c r="E200" s="46"/>
      <c r="F200" s="46"/>
      <c r="G200" s="46"/>
      <c r="H200" s="46"/>
      <c r="I200" s="46"/>
      <c r="J200" s="46"/>
      <c r="K200" s="46"/>
      <c r="M200" s="85"/>
      <c r="N200" s="85"/>
    </row>
    <row r="201" spans="3:14" x14ac:dyDescent="0.25">
      <c r="C201" s="87">
        <v>1001</v>
      </c>
      <c r="D201" s="67" t="s">
        <v>152</v>
      </c>
      <c r="E201" s="46"/>
      <c r="F201" s="46"/>
      <c r="G201" s="46"/>
      <c r="H201" s="46"/>
      <c r="I201" s="46"/>
      <c r="J201" s="46"/>
      <c r="K201" s="46"/>
      <c r="M201" s="85"/>
      <c r="N201" s="85"/>
    </row>
    <row r="202" spans="3:14" x14ac:dyDescent="0.25">
      <c r="C202" s="87">
        <v>1002</v>
      </c>
      <c r="D202" s="67" t="s">
        <v>153</v>
      </c>
      <c r="E202" s="46"/>
      <c r="F202" s="46"/>
      <c r="G202" s="46"/>
      <c r="H202" s="46"/>
      <c r="I202" s="46"/>
      <c r="J202" s="46"/>
      <c r="K202" s="46"/>
      <c r="M202" s="85"/>
      <c r="N202" s="85"/>
    </row>
    <row r="203" spans="3:14" x14ac:dyDescent="0.25">
      <c r="C203" s="87">
        <v>712</v>
      </c>
      <c r="D203" s="67" t="s">
        <v>154</v>
      </c>
      <c r="E203" s="46"/>
      <c r="F203" s="46"/>
      <c r="G203" s="46"/>
      <c r="H203" s="46"/>
      <c r="I203" s="46"/>
      <c r="J203" s="46"/>
      <c r="K203" s="46"/>
      <c r="M203" s="85"/>
      <c r="N203" s="85"/>
    </row>
    <row r="204" spans="3:14" x14ac:dyDescent="0.25">
      <c r="C204" s="87">
        <v>194</v>
      </c>
      <c r="D204" s="73" t="s">
        <v>155</v>
      </c>
      <c r="E204" s="49"/>
      <c r="F204" s="49"/>
      <c r="G204" s="49"/>
      <c r="H204" s="49"/>
      <c r="I204" s="49"/>
      <c r="J204" s="49"/>
      <c r="K204" s="49"/>
      <c r="M204" s="85"/>
      <c r="N204" s="85"/>
    </row>
    <row r="205" spans="3:14" x14ac:dyDescent="0.25">
      <c r="C205" s="87">
        <v>195</v>
      </c>
      <c r="D205" s="74" t="s">
        <v>156</v>
      </c>
      <c r="E205" s="55"/>
      <c r="F205" s="55"/>
      <c r="G205" s="55"/>
      <c r="H205" s="55"/>
      <c r="I205" s="55"/>
      <c r="J205" s="55"/>
      <c r="K205" s="55"/>
      <c r="M205" s="85"/>
      <c r="N205" s="85"/>
    </row>
    <row r="206" spans="3:14" x14ac:dyDescent="0.25">
      <c r="C206" s="87">
        <v>196</v>
      </c>
      <c r="D206" s="67" t="s">
        <v>157</v>
      </c>
      <c r="E206" s="46"/>
      <c r="F206" s="46"/>
      <c r="G206" s="46"/>
      <c r="H206" s="46"/>
      <c r="I206" s="46"/>
      <c r="J206" s="46"/>
      <c r="K206" s="46"/>
      <c r="M206" s="85"/>
      <c r="N206" s="85"/>
    </row>
    <row r="207" spans="3:14" x14ac:dyDescent="0.25">
      <c r="C207" s="87">
        <v>197</v>
      </c>
      <c r="D207" s="67" t="s">
        <v>158</v>
      </c>
      <c r="E207" s="46"/>
      <c r="F207" s="46"/>
      <c r="G207" s="46"/>
      <c r="H207" s="46"/>
      <c r="I207" s="46"/>
      <c r="J207" s="46"/>
      <c r="K207" s="46"/>
      <c r="M207" s="85"/>
      <c r="N207" s="85"/>
    </row>
    <row r="208" spans="3:14" x14ac:dyDescent="0.25">
      <c r="C208" s="87">
        <v>198</v>
      </c>
      <c r="D208" s="73" t="s">
        <v>159</v>
      </c>
      <c r="E208" s="49"/>
      <c r="F208" s="49"/>
      <c r="G208" s="49"/>
      <c r="H208" s="49"/>
      <c r="I208" s="49"/>
      <c r="J208" s="49"/>
      <c r="K208" s="49"/>
      <c r="M208" s="85"/>
      <c r="N208" s="85"/>
    </row>
    <row r="209" spans="3:14" x14ac:dyDescent="0.25">
      <c r="C209" s="87">
        <v>199</v>
      </c>
      <c r="D209" s="73" t="s">
        <v>160</v>
      </c>
      <c r="E209" s="75"/>
      <c r="F209" s="75"/>
      <c r="G209" s="49"/>
      <c r="H209" s="49"/>
      <c r="I209" s="49"/>
      <c r="J209" s="49"/>
      <c r="K209" s="49"/>
      <c r="M209" s="85"/>
      <c r="N209" s="85"/>
    </row>
    <row r="210" spans="3:14" x14ac:dyDescent="0.25">
      <c r="C210" s="87">
        <v>200</v>
      </c>
      <c r="D210" s="73" t="s">
        <v>161</v>
      </c>
      <c r="E210" s="49"/>
      <c r="F210" s="49"/>
      <c r="G210" s="49"/>
      <c r="H210" s="49"/>
      <c r="I210" s="49"/>
      <c r="J210" s="49"/>
      <c r="K210" s="49"/>
      <c r="M210" s="85"/>
      <c r="N210" s="85"/>
    </row>
    <row r="211" spans="3:14" x14ac:dyDescent="0.25">
      <c r="C211" s="87">
        <v>201</v>
      </c>
      <c r="D211" s="73" t="s">
        <v>162</v>
      </c>
      <c r="E211" s="49"/>
      <c r="F211" s="49"/>
      <c r="G211" s="49"/>
      <c r="H211" s="49"/>
      <c r="I211" s="49"/>
      <c r="J211" s="49"/>
      <c r="K211" s="49"/>
      <c r="M211" s="85"/>
      <c r="N211" s="85"/>
    </row>
    <row r="212" spans="3:14" x14ac:dyDescent="0.25">
      <c r="C212" s="87">
        <v>202</v>
      </c>
      <c r="D212" s="73" t="s">
        <v>163</v>
      </c>
      <c r="E212" s="55"/>
      <c r="F212" s="55"/>
      <c r="G212" s="55"/>
      <c r="H212" s="55"/>
      <c r="I212" s="55"/>
      <c r="J212" s="55"/>
      <c r="K212" s="55"/>
      <c r="M212" s="85"/>
      <c r="N212" s="85"/>
    </row>
    <row r="213" spans="3:14" x14ac:dyDescent="0.25">
      <c r="C213" s="87">
        <v>203</v>
      </c>
      <c r="D213" s="67" t="s">
        <v>164</v>
      </c>
      <c r="E213" s="46"/>
      <c r="F213" s="46"/>
      <c r="G213" s="46"/>
      <c r="H213" s="46"/>
      <c r="I213" s="46"/>
      <c r="J213" s="46"/>
      <c r="K213" s="46"/>
      <c r="M213" s="85"/>
      <c r="N213" s="85"/>
    </row>
    <row r="214" spans="3:14" x14ac:dyDescent="0.25">
      <c r="C214" s="87">
        <v>204</v>
      </c>
      <c r="D214" s="67" t="s">
        <v>165</v>
      </c>
      <c r="E214" s="46"/>
      <c r="F214" s="46"/>
      <c r="G214" s="46"/>
      <c r="H214" s="46"/>
      <c r="I214" s="46"/>
      <c r="J214" s="46"/>
      <c r="K214" s="46"/>
      <c r="M214" s="85"/>
      <c r="N214" s="85"/>
    </row>
    <row r="215" spans="3:14" x14ac:dyDescent="0.25">
      <c r="C215" s="87">
        <v>205</v>
      </c>
      <c r="D215" s="67" t="s">
        <v>166</v>
      </c>
      <c r="E215" s="46"/>
      <c r="F215" s="46"/>
      <c r="G215" s="46"/>
      <c r="H215" s="46"/>
      <c r="I215" s="46"/>
      <c r="J215" s="46"/>
      <c r="K215" s="46"/>
      <c r="M215" s="85"/>
      <c r="N215" s="85"/>
    </row>
    <row r="216" spans="3:14" x14ac:dyDescent="0.25">
      <c r="C216" s="87">
        <v>206</v>
      </c>
      <c r="D216" s="67" t="s">
        <v>167</v>
      </c>
      <c r="E216" s="46"/>
      <c r="F216" s="46"/>
      <c r="G216" s="46"/>
      <c r="H216" s="46"/>
      <c r="I216" s="46"/>
      <c r="J216" s="46"/>
      <c r="K216" s="46"/>
      <c r="M216" s="85"/>
      <c r="N216" s="85"/>
    </row>
    <row r="217" spans="3:14" x14ac:dyDescent="0.25">
      <c r="C217" s="87">
        <v>207</v>
      </c>
      <c r="D217" s="67" t="s">
        <v>168</v>
      </c>
      <c r="E217" s="46"/>
      <c r="F217" s="46"/>
      <c r="G217" s="46"/>
      <c r="H217" s="46"/>
      <c r="I217" s="46"/>
      <c r="J217" s="46"/>
      <c r="K217" s="46"/>
      <c r="M217" s="85"/>
      <c r="N217" s="85"/>
    </row>
    <row r="218" spans="3:14" x14ac:dyDescent="0.25">
      <c r="C218" s="87">
        <v>208</v>
      </c>
      <c r="D218" s="73" t="s">
        <v>169</v>
      </c>
      <c r="E218" s="49"/>
      <c r="F218" s="49"/>
      <c r="G218" s="49"/>
      <c r="H218" s="49"/>
      <c r="I218" s="49"/>
      <c r="J218" s="49"/>
      <c r="K218" s="49"/>
      <c r="M218" s="85"/>
      <c r="N218" s="85"/>
    </row>
    <row r="219" spans="3:14" x14ac:dyDescent="0.25">
      <c r="C219" s="87">
        <v>209</v>
      </c>
      <c r="D219" s="63" t="s">
        <v>170</v>
      </c>
      <c r="E219" s="49"/>
      <c r="F219" s="49"/>
      <c r="G219" s="49"/>
      <c r="H219" s="49"/>
      <c r="I219" s="49"/>
      <c r="J219" s="49"/>
      <c r="K219" s="49"/>
      <c r="M219" s="85"/>
      <c r="N219" s="85"/>
    </row>
    <row r="220" spans="3:14" x14ac:dyDescent="0.25">
      <c r="C220" s="87"/>
      <c r="D220" s="63"/>
      <c r="E220" s="76"/>
      <c r="F220" s="76"/>
      <c r="G220" s="76"/>
      <c r="H220" s="76"/>
      <c r="I220" s="76"/>
      <c r="J220" s="76"/>
      <c r="K220" s="76"/>
      <c r="M220" s="85"/>
      <c r="N220" s="85"/>
    </row>
    <row r="221" spans="3:14" x14ac:dyDescent="0.25">
      <c r="C221" s="87">
        <v>210</v>
      </c>
      <c r="D221" s="28" t="s">
        <v>171</v>
      </c>
      <c r="E221" s="69"/>
      <c r="F221" s="66"/>
      <c r="G221" s="66"/>
      <c r="H221" s="66"/>
      <c r="I221" s="66"/>
      <c r="J221" s="66"/>
      <c r="K221" s="66"/>
      <c r="M221" s="85" t="s">
        <v>243</v>
      </c>
      <c r="N221" s="85">
        <f>SUM(E222:K222)+SUM(E227:K227)+SUM(E234:K238)-SUM(E221:K221)</f>
        <v>0</v>
      </c>
    </row>
    <row r="222" spans="3:14" x14ac:dyDescent="0.25">
      <c r="C222" s="87">
        <v>211</v>
      </c>
      <c r="D222" s="63" t="s">
        <v>172</v>
      </c>
      <c r="E222" s="69"/>
      <c r="F222" s="66"/>
      <c r="G222" s="66"/>
      <c r="H222" s="66"/>
      <c r="I222" s="66"/>
      <c r="J222" s="66"/>
      <c r="K222" s="66"/>
      <c r="M222" s="85"/>
      <c r="N222" s="85"/>
    </row>
    <row r="223" spans="3:14" x14ac:dyDescent="0.25">
      <c r="C223" s="87">
        <v>212</v>
      </c>
      <c r="D223" s="67" t="s">
        <v>173</v>
      </c>
      <c r="E223" s="46"/>
      <c r="F223" s="46"/>
      <c r="G223" s="46"/>
      <c r="H223" s="46"/>
      <c r="I223" s="46"/>
      <c r="J223" s="46"/>
      <c r="K223" s="46"/>
      <c r="M223" s="85"/>
      <c r="N223" s="85"/>
    </row>
    <row r="224" spans="3:14" x14ac:dyDescent="0.25">
      <c r="C224" s="87">
        <v>213</v>
      </c>
      <c r="D224" s="67" t="s">
        <v>174</v>
      </c>
      <c r="E224" s="46"/>
      <c r="F224" s="46"/>
      <c r="G224" s="46"/>
      <c r="H224" s="46"/>
      <c r="I224" s="46"/>
      <c r="J224" s="46"/>
      <c r="K224" s="46"/>
      <c r="M224" s="85"/>
      <c r="N224" s="85"/>
    </row>
    <row r="225" spans="3:14" x14ac:dyDescent="0.25">
      <c r="C225" s="87">
        <v>214</v>
      </c>
      <c r="D225" s="67" t="s">
        <v>175</v>
      </c>
      <c r="E225" s="46"/>
      <c r="F225" s="46"/>
      <c r="G225" s="46"/>
      <c r="H225" s="46"/>
      <c r="I225" s="46"/>
      <c r="J225" s="46"/>
      <c r="K225" s="46"/>
      <c r="M225" s="85"/>
      <c r="N225" s="85"/>
    </row>
    <row r="226" spans="3:14" x14ac:dyDescent="0.25">
      <c r="C226" s="87">
        <v>215</v>
      </c>
      <c r="D226" s="67" t="s">
        <v>176</v>
      </c>
      <c r="E226" s="46"/>
      <c r="F226" s="46"/>
      <c r="G226" s="46"/>
      <c r="H226" s="46"/>
      <c r="I226" s="46"/>
      <c r="J226" s="46"/>
      <c r="K226" s="46"/>
      <c r="M226" s="85"/>
      <c r="N226" s="85"/>
    </row>
    <row r="227" spans="3:14" x14ac:dyDescent="0.25">
      <c r="C227" s="87">
        <v>216</v>
      </c>
      <c r="D227" s="63" t="s">
        <v>177</v>
      </c>
      <c r="E227" s="69"/>
      <c r="F227" s="66"/>
      <c r="G227" s="66"/>
      <c r="H227" s="66"/>
      <c r="I227" s="66"/>
      <c r="J227" s="66"/>
      <c r="K227" s="66"/>
      <c r="M227" s="85"/>
      <c r="N227" s="85"/>
    </row>
    <row r="228" spans="3:14" x14ac:dyDescent="0.25">
      <c r="C228" s="87">
        <v>217</v>
      </c>
      <c r="D228" s="48" t="s">
        <v>178</v>
      </c>
      <c r="E228" s="46"/>
      <c r="F228" s="46"/>
      <c r="G228" s="46"/>
      <c r="H228" s="46"/>
      <c r="I228" s="46"/>
      <c r="J228" s="46"/>
      <c r="K228" s="46"/>
      <c r="M228" s="85"/>
      <c r="N228" s="85"/>
    </row>
    <row r="229" spans="3:14" x14ac:dyDescent="0.25">
      <c r="C229" s="87">
        <v>218</v>
      </c>
      <c r="D229" s="48" t="s">
        <v>179</v>
      </c>
      <c r="E229" s="46"/>
      <c r="F229" s="46"/>
      <c r="G229" s="46"/>
      <c r="H229" s="46"/>
      <c r="I229" s="46"/>
      <c r="J229" s="46"/>
      <c r="K229" s="46"/>
      <c r="M229" s="85"/>
      <c r="N229" s="85"/>
    </row>
    <row r="230" spans="3:14" x14ac:dyDescent="0.25">
      <c r="C230" s="87">
        <v>219</v>
      </c>
      <c r="D230" s="48" t="s">
        <v>180</v>
      </c>
      <c r="E230" s="46"/>
      <c r="F230" s="46"/>
      <c r="G230" s="46"/>
      <c r="H230" s="46"/>
      <c r="I230" s="46"/>
      <c r="J230" s="46"/>
      <c r="K230" s="46"/>
      <c r="M230" s="85"/>
      <c r="N230" s="85"/>
    </row>
    <row r="231" spans="3:14" x14ac:dyDescent="0.25">
      <c r="C231" s="87">
        <v>220</v>
      </c>
      <c r="D231" s="48" t="s">
        <v>106</v>
      </c>
      <c r="E231" s="46"/>
      <c r="F231" s="46"/>
      <c r="G231" s="46"/>
      <c r="H231" s="46"/>
      <c r="I231" s="46"/>
      <c r="J231" s="46"/>
      <c r="K231" s="46"/>
      <c r="M231" s="85"/>
      <c r="N231" s="85"/>
    </row>
    <row r="232" spans="3:14" x14ac:dyDescent="0.25">
      <c r="C232" s="87">
        <v>221</v>
      </c>
      <c r="D232" s="48" t="s">
        <v>181</v>
      </c>
      <c r="E232" s="46"/>
      <c r="F232" s="46"/>
      <c r="G232" s="46"/>
      <c r="H232" s="46"/>
      <c r="I232" s="46"/>
      <c r="J232" s="46"/>
      <c r="K232" s="46"/>
      <c r="M232" s="85"/>
      <c r="N232" s="85"/>
    </row>
    <row r="233" spans="3:14" x14ac:dyDescent="0.25">
      <c r="C233" s="87">
        <v>222</v>
      </c>
      <c r="D233" s="48" t="s">
        <v>182</v>
      </c>
      <c r="E233" s="46"/>
      <c r="F233" s="46"/>
      <c r="G233" s="46"/>
      <c r="H233" s="46"/>
      <c r="I233" s="46"/>
      <c r="J233" s="46"/>
      <c r="K233" s="46"/>
      <c r="M233" s="85"/>
      <c r="N233" s="85"/>
    </row>
    <row r="234" spans="3:14" x14ac:dyDescent="0.25">
      <c r="C234" s="87">
        <v>223</v>
      </c>
      <c r="D234" s="63" t="s">
        <v>183</v>
      </c>
      <c r="E234" s="49"/>
      <c r="F234" s="49"/>
      <c r="G234" s="49"/>
      <c r="H234" s="49"/>
      <c r="I234" s="49"/>
      <c r="J234" s="49"/>
      <c r="K234" s="49"/>
      <c r="M234" s="85"/>
      <c r="N234" s="85"/>
    </row>
    <row r="235" spans="3:14" x14ac:dyDescent="0.25">
      <c r="C235" s="87">
        <v>224</v>
      </c>
      <c r="D235" s="63" t="s">
        <v>184</v>
      </c>
      <c r="E235" s="75"/>
      <c r="F235" s="49"/>
      <c r="G235" s="49"/>
      <c r="H235" s="49"/>
      <c r="I235" s="49"/>
      <c r="J235" s="49"/>
      <c r="K235" s="49"/>
      <c r="M235" s="85"/>
      <c r="N235" s="85"/>
    </row>
    <row r="236" spans="3:14" x14ac:dyDescent="0.25">
      <c r="C236" s="87">
        <v>225</v>
      </c>
      <c r="D236" s="63" t="s">
        <v>185</v>
      </c>
      <c r="E236" s="75"/>
      <c r="F236" s="49"/>
      <c r="G236" s="49"/>
      <c r="H236" s="49"/>
      <c r="I236" s="49"/>
      <c r="J236" s="49"/>
      <c r="K236" s="49"/>
      <c r="M236" s="85"/>
      <c r="N236" s="85"/>
    </row>
    <row r="237" spans="3:14" x14ac:dyDescent="0.25">
      <c r="C237" s="87">
        <v>226</v>
      </c>
      <c r="D237" s="63" t="s">
        <v>186</v>
      </c>
      <c r="E237" s="75"/>
      <c r="F237" s="49"/>
      <c r="G237" s="49"/>
      <c r="H237" s="49"/>
      <c r="I237" s="49"/>
      <c r="J237" s="49"/>
      <c r="K237" s="49"/>
      <c r="M237" s="85"/>
      <c r="N237" s="85"/>
    </row>
    <row r="238" spans="3:14" x14ac:dyDescent="0.25">
      <c r="C238" s="87">
        <v>227</v>
      </c>
      <c r="D238" s="63" t="s">
        <v>241</v>
      </c>
      <c r="E238" s="75"/>
      <c r="F238" s="49"/>
      <c r="G238" s="49"/>
      <c r="H238" s="49"/>
      <c r="I238" s="49"/>
      <c r="J238" s="49"/>
      <c r="K238" s="49"/>
      <c r="M238" s="85"/>
      <c r="N238" s="85"/>
    </row>
    <row r="239" spans="3:14" x14ac:dyDescent="0.25">
      <c r="C239" s="87"/>
      <c r="D239" s="63"/>
      <c r="E239" s="49"/>
      <c r="F239" s="49"/>
      <c r="G239" s="49"/>
      <c r="H239" s="49"/>
      <c r="I239" s="49"/>
      <c r="J239" s="49"/>
      <c r="K239" s="49"/>
      <c r="M239" s="85"/>
      <c r="N239" s="85"/>
    </row>
    <row r="240" spans="3:14" x14ac:dyDescent="0.25">
      <c r="C240" s="87">
        <v>228</v>
      </c>
      <c r="D240" s="28" t="s">
        <v>187</v>
      </c>
      <c r="E240" s="69"/>
      <c r="F240" s="66"/>
      <c r="G240" s="66"/>
      <c r="H240" s="66"/>
      <c r="I240" s="66"/>
      <c r="J240" s="66"/>
      <c r="K240" s="66"/>
      <c r="M240" s="85" t="s">
        <v>243</v>
      </c>
      <c r="N240" s="85">
        <f>SUM(E241:K242)+SUM(E245:K245)+SUM(E252:K253)+SUM(E264:K265)-SUM(E240:K240)</f>
        <v>0</v>
      </c>
    </row>
    <row r="241" spans="3:14" x14ac:dyDescent="0.25">
      <c r="C241" s="87">
        <v>229</v>
      </c>
      <c r="D241" s="63" t="s">
        <v>188</v>
      </c>
      <c r="E241" s="75"/>
      <c r="F241" s="49"/>
      <c r="G241" s="49"/>
      <c r="H241" s="49"/>
      <c r="I241" s="49"/>
      <c r="J241" s="49"/>
      <c r="K241" s="49"/>
      <c r="M241" s="85"/>
      <c r="N241" s="85"/>
    </row>
    <row r="242" spans="3:14" x14ac:dyDescent="0.25">
      <c r="C242" s="87">
        <v>230</v>
      </c>
      <c r="D242" s="63" t="s">
        <v>189</v>
      </c>
      <c r="E242" s="69"/>
      <c r="F242" s="66"/>
      <c r="G242" s="66"/>
      <c r="H242" s="66"/>
      <c r="I242" s="66"/>
      <c r="J242" s="66"/>
      <c r="K242" s="66"/>
      <c r="M242" s="85"/>
      <c r="N242" s="85"/>
    </row>
    <row r="243" spans="3:14" x14ac:dyDescent="0.25">
      <c r="C243" s="87">
        <v>703</v>
      </c>
      <c r="D243" s="48" t="s">
        <v>190</v>
      </c>
      <c r="E243" s="46"/>
      <c r="F243" s="46"/>
      <c r="G243" s="46"/>
      <c r="H243" s="46"/>
      <c r="I243" s="46"/>
      <c r="J243" s="46"/>
      <c r="K243" s="46"/>
      <c r="M243" s="85"/>
      <c r="N243" s="85"/>
    </row>
    <row r="244" spans="3:14" x14ac:dyDescent="0.25">
      <c r="C244" s="87">
        <v>704</v>
      </c>
      <c r="D244" s="48" t="s">
        <v>176</v>
      </c>
      <c r="E244" s="46"/>
      <c r="F244" s="46"/>
      <c r="G244" s="46"/>
      <c r="H244" s="46"/>
      <c r="I244" s="46"/>
      <c r="J244" s="46"/>
      <c r="K244" s="46"/>
      <c r="M244" s="85"/>
      <c r="N244" s="85"/>
    </row>
    <row r="245" spans="3:14" x14ac:dyDescent="0.25">
      <c r="C245" s="87">
        <v>231</v>
      </c>
      <c r="D245" s="77" t="s">
        <v>191</v>
      </c>
      <c r="E245" s="69"/>
      <c r="F245" s="66"/>
      <c r="G245" s="66"/>
      <c r="H245" s="66"/>
      <c r="I245" s="66"/>
      <c r="J245" s="66"/>
      <c r="K245" s="66"/>
      <c r="M245" s="85"/>
      <c r="N245" s="85"/>
    </row>
    <row r="246" spans="3:14" x14ac:dyDescent="0.25">
      <c r="C246" s="87">
        <v>232</v>
      </c>
      <c r="D246" s="48" t="s">
        <v>178</v>
      </c>
      <c r="E246" s="46"/>
      <c r="F246" s="46"/>
      <c r="G246" s="46"/>
      <c r="H246" s="46"/>
      <c r="I246" s="46"/>
      <c r="J246" s="46"/>
      <c r="K246" s="46"/>
      <c r="M246" s="85"/>
      <c r="N246" s="85"/>
    </row>
    <row r="247" spans="3:14" x14ac:dyDescent="0.25">
      <c r="C247" s="87">
        <v>233</v>
      </c>
      <c r="D247" s="48" t="s">
        <v>179</v>
      </c>
      <c r="E247" s="46"/>
      <c r="F247" s="46"/>
      <c r="G247" s="46"/>
      <c r="H247" s="46"/>
      <c r="I247" s="46"/>
      <c r="J247" s="46"/>
      <c r="K247" s="46"/>
      <c r="M247" s="85"/>
      <c r="N247" s="85"/>
    </row>
    <row r="248" spans="3:14" x14ac:dyDescent="0.25">
      <c r="C248" s="87">
        <v>234</v>
      </c>
      <c r="D248" s="48" t="s">
        <v>180</v>
      </c>
      <c r="E248" s="46"/>
      <c r="F248" s="46"/>
      <c r="G248" s="46"/>
      <c r="H248" s="46"/>
      <c r="I248" s="46"/>
      <c r="J248" s="46"/>
      <c r="K248" s="46"/>
      <c r="M248" s="85"/>
      <c r="N248" s="85"/>
    </row>
    <row r="249" spans="3:14" x14ac:dyDescent="0.25">
      <c r="C249" s="87">
        <v>235</v>
      </c>
      <c r="D249" s="48" t="s">
        <v>106</v>
      </c>
      <c r="E249" s="46"/>
      <c r="F249" s="46"/>
      <c r="G249" s="46"/>
      <c r="H249" s="46"/>
      <c r="I249" s="46"/>
      <c r="J249" s="46"/>
      <c r="K249" s="46"/>
      <c r="M249" s="85"/>
      <c r="N249" s="85"/>
    </row>
    <row r="250" spans="3:14" x14ac:dyDescent="0.25">
      <c r="C250" s="87">
        <v>236</v>
      </c>
      <c r="D250" s="48" t="s">
        <v>181</v>
      </c>
      <c r="E250" s="46"/>
      <c r="F250" s="46"/>
      <c r="G250" s="46"/>
      <c r="H250" s="46"/>
      <c r="I250" s="46"/>
      <c r="J250" s="46"/>
      <c r="K250" s="46"/>
      <c r="M250" s="85"/>
      <c r="N250" s="85"/>
    </row>
    <row r="251" spans="3:14" x14ac:dyDescent="0.25">
      <c r="C251" s="87">
        <v>237</v>
      </c>
      <c r="D251" s="48" t="s">
        <v>192</v>
      </c>
      <c r="E251" s="46"/>
      <c r="F251" s="46"/>
      <c r="G251" s="46"/>
      <c r="H251" s="46"/>
      <c r="I251" s="46"/>
      <c r="J251" s="46"/>
      <c r="K251" s="46"/>
      <c r="M251" s="85"/>
      <c r="N251" s="85"/>
    </row>
    <row r="252" spans="3:14" x14ac:dyDescent="0.25">
      <c r="C252" s="87">
        <v>238</v>
      </c>
      <c r="D252" s="77" t="s">
        <v>193</v>
      </c>
      <c r="E252" s="75"/>
      <c r="F252" s="49"/>
      <c r="G252" s="49"/>
      <c r="H252" s="49"/>
      <c r="I252" s="49"/>
      <c r="J252" s="49"/>
      <c r="K252" s="49"/>
      <c r="M252" s="85"/>
      <c r="N252" s="85"/>
    </row>
    <row r="253" spans="3:14" x14ac:dyDescent="0.25">
      <c r="C253" s="87">
        <v>239</v>
      </c>
      <c r="D253" s="77" t="s">
        <v>194</v>
      </c>
      <c r="E253" s="69"/>
      <c r="F253" s="66"/>
      <c r="G253" s="66"/>
      <c r="H253" s="66"/>
      <c r="I253" s="66"/>
      <c r="J253" s="66"/>
      <c r="K253" s="66"/>
      <c r="M253" s="85"/>
      <c r="N253" s="85"/>
    </row>
    <row r="254" spans="3:14" x14ac:dyDescent="0.25">
      <c r="C254" s="87">
        <v>240</v>
      </c>
      <c r="D254" s="48" t="s">
        <v>195</v>
      </c>
      <c r="E254" s="78"/>
      <c r="F254" s="79"/>
      <c r="G254" s="79"/>
      <c r="H254" s="79"/>
      <c r="I254" s="79"/>
      <c r="J254" s="79"/>
      <c r="K254" s="79"/>
      <c r="M254" s="85"/>
      <c r="N254" s="85"/>
    </row>
    <row r="255" spans="3:14" x14ac:dyDescent="0.25">
      <c r="C255" s="87">
        <v>241</v>
      </c>
      <c r="D255" s="67" t="s">
        <v>196</v>
      </c>
      <c r="E255" s="46"/>
      <c r="F255" s="46"/>
      <c r="G255" s="46"/>
      <c r="H255" s="46"/>
      <c r="I255" s="46"/>
      <c r="J255" s="46"/>
      <c r="K255" s="46"/>
      <c r="M255" s="85"/>
      <c r="N255" s="85"/>
    </row>
    <row r="256" spans="3:14" x14ac:dyDescent="0.25">
      <c r="C256" s="87">
        <v>242</v>
      </c>
      <c r="D256" s="67" t="s">
        <v>197</v>
      </c>
      <c r="E256" s="46"/>
      <c r="F256" s="46"/>
      <c r="G256" s="46"/>
      <c r="H256" s="46"/>
      <c r="I256" s="46"/>
      <c r="J256" s="46"/>
      <c r="K256" s="46"/>
      <c r="M256" s="85"/>
      <c r="N256" s="85"/>
    </row>
    <row r="257" spans="3:14" x14ac:dyDescent="0.25">
      <c r="C257" s="87">
        <v>243</v>
      </c>
      <c r="D257" s="48" t="s">
        <v>198</v>
      </c>
      <c r="E257" s="46"/>
      <c r="F257" s="46"/>
      <c r="G257" s="46"/>
      <c r="H257" s="46"/>
      <c r="I257" s="46"/>
      <c r="J257" s="46"/>
      <c r="K257" s="46"/>
      <c r="M257" s="85"/>
      <c r="N257" s="85"/>
    </row>
    <row r="258" spans="3:14" x14ac:dyDescent="0.25">
      <c r="C258" s="87">
        <v>244</v>
      </c>
      <c r="D258" s="48" t="s">
        <v>199</v>
      </c>
      <c r="E258" s="46"/>
      <c r="F258" s="46"/>
      <c r="G258" s="46"/>
      <c r="H258" s="46"/>
      <c r="I258" s="46"/>
      <c r="J258" s="46"/>
      <c r="K258" s="46"/>
      <c r="M258" s="85"/>
      <c r="N258" s="85"/>
    </row>
    <row r="259" spans="3:14" x14ac:dyDescent="0.25">
      <c r="C259" s="87">
        <v>245</v>
      </c>
      <c r="D259" s="48" t="s">
        <v>200</v>
      </c>
      <c r="E259" s="46"/>
      <c r="F259" s="46"/>
      <c r="G259" s="46"/>
      <c r="H259" s="46"/>
      <c r="I259" s="46"/>
      <c r="J259" s="46"/>
      <c r="K259" s="46"/>
      <c r="M259" s="85"/>
      <c r="N259" s="85"/>
    </row>
    <row r="260" spans="3:14" x14ac:dyDescent="0.25">
      <c r="C260" s="87">
        <v>246</v>
      </c>
      <c r="D260" s="48" t="s">
        <v>201</v>
      </c>
      <c r="E260" s="46"/>
      <c r="F260" s="46"/>
      <c r="G260" s="46"/>
      <c r="H260" s="46"/>
      <c r="I260" s="46"/>
      <c r="J260" s="46"/>
      <c r="K260" s="46"/>
      <c r="M260" s="85"/>
      <c r="N260" s="85"/>
    </row>
    <row r="261" spans="3:14" x14ac:dyDescent="0.25">
      <c r="C261" s="87">
        <v>247</v>
      </c>
      <c r="D261" s="48" t="s">
        <v>202</v>
      </c>
      <c r="E261" s="46"/>
      <c r="F261" s="46"/>
      <c r="G261" s="46"/>
      <c r="H261" s="46"/>
      <c r="I261" s="46"/>
      <c r="J261" s="46"/>
      <c r="K261" s="46"/>
      <c r="M261" s="85"/>
      <c r="N261" s="85"/>
    </row>
    <row r="262" spans="3:14" x14ac:dyDescent="0.25">
      <c r="C262" s="87">
        <v>248</v>
      </c>
      <c r="D262" s="48" t="s">
        <v>203</v>
      </c>
      <c r="E262" s="46"/>
      <c r="F262" s="46"/>
      <c r="G262" s="46"/>
      <c r="H262" s="46"/>
      <c r="I262" s="46"/>
      <c r="J262" s="46"/>
      <c r="K262" s="46"/>
      <c r="M262" s="85"/>
      <c r="N262" s="85"/>
    </row>
    <row r="263" spans="3:14" x14ac:dyDescent="0.25">
      <c r="C263" s="87">
        <v>249</v>
      </c>
      <c r="D263" s="48" t="s">
        <v>204</v>
      </c>
      <c r="E263" s="46"/>
      <c r="F263" s="46"/>
      <c r="G263" s="46"/>
      <c r="H263" s="46"/>
      <c r="I263" s="46"/>
      <c r="J263" s="46"/>
      <c r="K263" s="46"/>
      <c r="M263" s="85"/>
      <c r="N263" s="85"/>
    </row>
    <row r="264" spans="3:14" x14ac:dyDescent="0.25">
      <c r="C264" s="87">
        <v>250</v>
      </c>
      <c r="D264" s="77" t="s">
        <v>137</v>
      </c>
      <c r="E264" s="75"/>
      <c r="F264" s="49"/>
      <c r="G264" s="49"/>
      <c r="H264" s="49"/>
      <c r="I264" s="49"/>
      <c r="J264" s="49"/>
      <c r="K264" s="49"/>
      <c r="M264" s="85"/>
      <c r="N264" s="85"/>
    </row>
    <row r="265" spans="3:14" x14ac:dyDescent="0.25">
      <c r="C265" s="87">
        <v>251</v>
      </c>
      <c r="D265" s="80" t="s">
        <v>205</v>
      </c>
      <c r="E265" s="81"/>
      <c r="F265" s="53"/>
      <c r="G265" s="53"/>
      <c r="H265" s="53"/>
      <c r="I265" s="53"/>
      <c r="J265" s="53"/>
      <c r="K265" s="53"/>
      <c r="M265" s="85"/>
      <c r="N265" s="85"/>
    </row>
    <row r="266" spans="3:14" x14ac:dyDescent="0.25">
      <c r="C266" s="87">
        <v>252</v>
      </c>
      <c r="D266" s="28" t="s">
        <v>206</v>
      </c>
      <c r="E266" s="30"/>
      <c r="F266" s="29"/>
      <c r="G266" s="30"/>
      <c r="H266" s="30"/>
      <c r="I266" s="30"/>
      <c r="J266" s="30"/>
      <c r="K266" s="30"/>
      <c r="M266" s="85" t="s">
        <v>243</v>
      </c>
      <c r="N266" s="85">
        <f>+SUM(E266:K266)-SUM(E240:K240)-SUM(E221:K221)-SUM(E191:K191)</f>
        <v>0</v>
      </c>
    </row>
    <row r="267" spans="3:14" x14ac:dyDescent="0.25">
      <c r="D267" s="61" t="s">
        <v>233</v>
      </c>
      <c r="E267" s="62">
        <f>+E266-E189</f>
        <v>0</v>
      </c>
      <c r="F267" s="62">
        <f t="shared" ref="F267:K267" si="3">+F266-F189</f>
        <v>0</v>
      </c>
      <c r="G267" s="62">
        <f t="shared" si="3"/>
        <v>0</v>
      </c>
      <c r="H267" s="62">
        <f t="shared" si="3"/>
        <v>0</v>
      </c>
      <c r="I267" s="62">
        <f t="shared" si="3"/>
        <v>0</v>
      </c>
      <c r="J267" s="62">
        <f t="shared" si="3"/>
        <v>0</v>
      </c>
      <c r="K267" s="62">
        <f t="shared" si="3"/>
        <v>0</v>
      </c>
      <c r="M267" s="85"/>
      <c r="N267" s="85"/>
    </row>
    <row r="268" spans="3:14" x14ac:dyDescent="0.25">
      <c r="D268" s="44"/>
      <c r="E268" s="82"/>
      <c r="F268" s="82"/>
      <c r="G268" s="82"/>
      <c r="H268" s="82"/>
      <c r="I268" s="82"/>
      <c r="J268" s="82"/>
      <c r="K268" s="82"/>
      <c r="M268" s="85"/>
      <c r="N268" s="85"/>
    </row>
    <row r="269" spans="3:14" x14ac:dyDescent="0.25">
      <c r="D269" s="44"/>
      <c r="E269" s="82"/>
      <c r="F269" s="82"/>
      <c r="G269" s="82"/>
      <c r="H269" s="82"/>
      <c r="I269" s="82"/>
      <c r="J269" s="82"/>
      <c r="K269" s="82"/>
      <c r="M269" s="85"/>
      <c r="N269" s="85"/>
    </row>
    <row r="270" spans="3:14" x14ac:dyDescent="0.25">
      <c r="D270" s="9" t="s">
        <v>207</v>
      </c>
      <c r="E270" s="10">
        <f>+E10</f>
        <v>2019</v>
      </c>
      <c r="F270" s="10">
        <f t="shared" ref="F270:K271" si="4">+F10</f>
        <v>2020</v>
      </c>
      <c r="G270" s="10">
        <f t="shared" si="4"/>
        <v>2021</v>
      </c>
      <c r="H270" s="10">
        <f t="shared" si="4"/>
        <v>2022</v>
      </c>
      <c r="I270" s="10">
        <f t="shared" si="4"/>
        <v>2023</v>
      </c>
      <c r="J270" s="10">
        <f t="shared" ref="J270" si="5">+J10</f>
        <v>2024</v>
      </c>
      <c r="K270" s="10">
        <f t="shared" si="4"/>
        <v>2025</v>
      </c>
      <c r="M270" s="85"/>
      <c r="N270" s="85"/>
    </row>
    <row r="271" spans="3:14" x14ac:dyDescent="0.25">
      <c r="D271" s="11" t="s">
        <v>208</v>
      </c>
      <c r="E271" s="12">
        <f>+E11</f>
        <v>0</v>
      </c>
      <c r="F271" s="12">
        <f t="shared" si="4"/>
        <v>0</v>
      </c>
      <c r="G271" s="12">
        <f t="shared" si="4"/>
        <v>0</v>
      </c>
      <c r="H271" s="12">
        <f t="shared" si="4"/>
        <v>0</v>
      </c>
      <c r="I271" s="12">
        <f t="shared" si="4"/>
        <v>0</v>
      </c>
      <c r="J271" s="12">
        <f t="shared" ref="J271" si="6">+J11</f>
        <v>0</v>
      </c>
      <c r="K271" s="12">
        <f t="shared" ref="J271:K271" si="7">+K11</f>
        <v>0</v>
      </c>
      <c r="M271" s="85"/>
      <c r="N271" s="85"/>
    </row>
    <row r="272" spans="3:14" x14ac:dyDescent="0.25">
      <c r="D272" s="13" t="s">
        <v>209</v>
      </c>
      <c r="E272" s="14" t="s">
        <v>210</v>
      </c>
      <c r="F272" s="15" t="e">
        <f>+F271/E271-1</f>
        <v>#DIV/0!</v>
      </c>
      <c r="G272" s="15" t="e">
        <f t="shared" ref="G272:J272" si="8">+G271/F271-1</f>
        <v>#DIV/0!</v>
      </c>
      <c r="H272" s="15" t="e">
        <f t="shared" si="8"/>
        <v>#DIV/0!</v>
      </c>
      <c r="I272" s="15" t="e">
        <f t="shared" si="8"/>
        <v>#DIV/0!</v>
      </c>
      <c r="J272" s="15" t="e">
        <f t="shared" si="8"/>
        <v>#DIV/0!</v>
      </c>
      <c r="K272" s="15" t="e">
        <f t="shared" ref="K272" si="9">+K271/J271-1</f>
        <v>#DIV/0!</v>
      </c>
      <c r="M272" s="85"/>
      <c r="N272" s="85"/>
    </row>
    <row r="273" spans="4:15" x14ac:dyDescent="0.25">
      <c r="D273" s="16" t="s">
        <v>211</v>
      </c>
      <c r="E273" s="17">
        <f>+E21+E19</f>
        <v>0</v>
      </c>
      <c r="F273" s="17">
        <f t="shared" ref="F273:K273" si="10">+F21+F19</f>
        <v>0</v>
      </c>
      <c r="G273" s="17">
        <f t="shared" si="10"/>
        <v>0</v>
      </c>
      <c r="H273" s="17">
        <f t="shared" si="10"/>
        <v>0</v>
      </c>
      <c r="I273" s="17">
        <f t="shared" si="10"/>
        <v>0</v>
      </c>
      <c r="J273" s="17">
        <f t="shared" ref="J273" si="11">+J21+J19</f>
        <v>0</v>
      </c>
      <c r="K273" s="17">
        <f t="shared" ref="J273:K273" si="12">+K21+K19</f>
        <v>0</v>
      </c>
      <c r="L273" s="7"/>
      <c r="M273" s="85"/>
      <c r="N273" s="85"/>
    </row>
    <row r="274" spans="4:15" x14ac:dyDescent="0.25">
      <c r="D274" s="11" t="s">
        <v>212</v>
      </c>
      <c r="E274" s="12">
        <f>+E271+E273</f>
        <v>0</v>
      </c>
      <c r="F274" s="12">
        <f t="shared" ref="F274:K274" si="13">+F271+F273</f>
        <v>0</v>
      </c>
      <c r="G274" s="12">
        <f t="shared" si="13"/>
        <v>0</v>
      </c>
      <c r="H274" s="12">
        <f t="shared" si="13"/>
        <v>0</v>
      </c>
      <c r="I274" s="12">
        <f t="shared" si="13"/>
        <v>0</v>
      </c>
      <c r="J274" s="12">
        <f t="shared" ref="J274" si="14">+J271+J273</f>
        <v>0</v>
      </c>
      <c r="K274" s="12">
        <f t="shared" ref="J274:K274" si="15">+K271+K273</f>
        <v>0</v>
      </c>
      <c r="L274" s="7"/>
      <c r="M274" s="85"/>
      <c r="N274" s="85"/>
      <c r="O274" s="8"/>
    </row>
    <row r="275" spans="4:15" x14ac:dyDescent="0.25">
      <c r="D275" s="13" t="s">
        <v>213</v>
      </c>
      <c r="E275" s="18" t="e">
        <f>+E274/E$271</f>
        <v>#DIV/0!</v>
      </c>
      <c r="F275" s="18" t="e">
        <f t="shared" ref="F275:K275" si="16">+F274/F$271</f>
        <v>#DIV/0!</v>
      </c>
      <c r="G275" s="18" t="e">
        <f t="shared" si="16"/>
        <v>#DIV/0!</v>
      </c>
      <c r="H275" s="18" t="e">
        <f t="shared" si="16"/>
        <v>#DIV/0!</v>
      </c>
      <c r="I275" s="18" t="e">
        <f t="shared" si="16"/>
        <v>#DIV/0!</v>
      </c>
      <c r="J275" s="18" t="e">
        <f t="shared" ref="J275" si="17">+J274/J$271</f>
        <v>#DIV/0!</v>
      </c>
      <c r="K275" s="18" t="e">
        <f t="shared" ref="J275:K275" si="18">+K274/K$271</f>
        <v>#DIV/0!</v>
      </c>
      <c r="M275" s="85"/>
      <c r="N275" s="85"/>
    </row>
    <row r="276" spans="4:15" x14ac:dyDescent="0.25">
      <c r="D276" s="19" t="s">
        <v>11</v>
      </c>
      <c r="E276" s="20">
        <f>+E20</f>
        <v>0</v>
      </c>
      <c r="F276" s="20">
        <f t="shared" ref="F276:K276" si="19">+F20</f>
        <v>0</v>
      </c>
      <c r="G276" s="20">
        <f t="shared" si="19"/>
        <v>0</v>
      </c>
      <c r="H276" s="20">
        <f t="shared" si="19"/>
        <v>0</v>
      </c>
      <c r="I276" s="20">
        <f t="shared" si="19"/>
        <v>0</v>
      </c>
      <c r="J276" s="20">
        <f t="shared" ref="J276" si="20">+J20</f>
        <v>0</v>
      </c>
      <c r="K276" s="20">
        <f t="shared" ref="J276:K276" si="21">+K20</f>
        <v>0</v>
      </c>
      <c r="M276" s="85"/>
      <c r="N276" s="85"/>
    </row>
    <row r="277" spans="4:15" x14ac:dyDescent="0.25">
      <c r="D277" s="19" t="s">
        <v>24</v>
      </c>
      <c r="E277" s="21">
        <f>+E35</f>
        <v>0</v>
      </c>
      <c r="F277" s="21">
        <f t="shared" ref="F277:K277" si="22">+F35</f>
        <v>0</v>
      </c>
      <c r="G277" s="21">
        <f t="shared" si="22"/>
        <v>0</v>
      </c>
      <c r="H277" s="21">
        <f t="shared" si="22"/>
        <v>0</v>
      </c>
      <c r="I277" s="21">
        <f t="shared" si="22"/>
        <v>0</v>
      </c>
      <c r="J277" s="21">
        <f t="shared" ref="J277" si="23">+J35</f>
        <v>0</v>
      </c>
      <c r="K277" s="21">
        <f t="shared" ref="J277:K277" si="24">+K35</f>
        <v>0</v>
      </c>
      <c r="M277" s="85"/>
      <c r="N277" s="85"/>
    </row>
    <row r="278" spans="4:15" x14ac:dyDescent="0.25">
      <c r="D278" s="19" t="s">
        <v>20</v>
      </c>
      <c r="E278" s="21">
        <f>+E30</f>
        <v>0</v>
      </c>
      <c r="F278" s="21">
        <f t="shared" ref="F278:K278" si="25">+F30</f>
        <v>0</v>
      </c>
      <c r="G278" s="21">
        <f t="shared" si="25"/>
        <v>0</v>
      </c>
      <c r="H278" s="21">
        <f t="shared" si="25"/>
        <v>0</v>
      </c>
      <c r="I278" s="21">
        <f t="shared" si="25"/>
        <v>0</v>
      </c>
      <c r="J278" s="21">
        <f t="shared" ref="J278" si="26">+J30</f>
        <v>0</v>
      </c>
      <c r="K278" s="21">
        <f t="shared" ref="J278:K278" si="27">+K30</f>
        <v>0</v>
      </c>
      <c r="M278" s="85"/>
      <c r="N278" s="85"/>
    </row>
    <row r="279" spans="4:15" x14ac:dyDescent="0.25">
      <c r="D279" s="22" t="s">
        <v>32</v>
      </c>
      <c r="E279" s="23">
        <f>+E43</f>
        <v>0</v>
      </c>
      <c r="F279" s="23">
        <f t="shared" ref="F279:K279" si="28">+F43</f>
        <v>0</v>
      </c>
      <c r="G279" s="23">
        <f t="shared" si="28"/>
        <v>0</v>
      </c>
      <c r="H279" s="23">
        <f t="shared" si="28"/>
        <v>0</v>
      </c>
      <c r="I279" s="23">
        <f t="shared" si="28"/>
        <v>0</v>
      </c>
      <c r="J279" s="23">
        <f t="shared" ref="J279" si="29">+J43</f>
        <v>0</v>
      </c>
      <c r="K279" s="23">
        <f t="shared" ref="J279:K279" si="30">+K43</f>
        <v>0</v>
      </c>
      <c r="M279" s="85"/>
      <c r="N279" s="85"/>
    </row>
    <row r="280" spans="4:15" x14ac:dyDescent="0.25">
      <c r="D280" s="11" t="s">
        <v>214</v>
      </c>
      <c r="E280" s="24">
        <f>+E279+E278+E277+E276+E274</f>
        <v>0</v>
      </c>
      <c r="F280" s="24">
        <f t="shared" ref="F280:K280" si="31">+F279+F278+F277+F276+F274</f>
        <v>0</v>
      </c>
      <c r="G280" s="24">
        <f t="shared" si="31"/>
        <v>0</v>
      </c>
      <c r="H280" s="24">
        <f t="shared" si="31"/>
        <v>0</v>
      </c>
      <c r="I280" s="24">
        <f t="shared" si="31"/>
        <v>0</v>
      </c>
      <c r="J280" s="24">
        <f t="shared" ref="J280" si="32">+J279+J278+J277+J276+J274</f>
        <v>0</v>
      </c>
      <c r="K280" s="24">
        <f t="shared" ref="J280:K280" si="33">+K279+K278+K277+K276+K274</f>
        <v>0</v>
      </c>
      <c r="M280" s="85"/>
      <c r="N280" s="85"/>
    </row>
    <row r="281" spans="4:15" x14ac:dyDescent="0.25">
      <c r="D281" s="13" t="s">
        <v>209</v>
      </c>
      <c r="E281" s="14" t="s">
        <v>210</v>
      </c>
      <c r="F281" s="15" t="e">
        <f>+F280/E280-1</f>
        <v>#DIV/0!</v>
      </c>
      <c r="G281" s="15" t="e">
        <f t="shared" ref="G281:J281" si="34">+G280/F280-1</f>
        <v>#DIV/0!</v>
      </c>
      <c r="H281" s="15" t="e">
        <f t="shared" si="34"/>
        <v>#DIV/0!</v>
      </c>
      <c r="I281" s="15" t="e">
        <f t="shared" si="34"/>
        <v>#DIV/0!</v>
      </c>
      <c r="J281" s="15" t="e">
        <f t="shared" si="34"/>
        <v>#DIV/0!</v>
      </c>
      <c r="K281" s="15" t="e">
        <f t="shared" ref="K281" si="35">+K280/J280-1</f>
        <v>#DIV/0!</v>
      </c>
      <c r="M281" s="85"/>
      <c r="N281" s="85"/>
    </row>
    <row r="282" spans="4:15" x14ac:dyDescent="0.25">
      <c r="D282" s="13" t="s">
        <v>213</v>
      </c>
      <c r="E282" s="18" t="e">
        <f>+E280/E$271</f>
        <v>#DIV/0!</v>
      </c>
      <c r="F282" s="18" t="e">
        <f t="shared" ref="F282:K282" si="36">+F280/F$271</f>
        <v>#DIV/0!</v>
      </c>
      <c r="G282" s="18" t="e">
        <f t="shared" si="36"/>
        <v>#DIV/0!</v>
      </c>
      <c r="H282" s="18" t="e">
        <f t="shared" si="36"/>
        <v>#DIV/0!</v>
      </c>
      <c r="I282" s="18" t="e">
        <f t="shared" si="36"/>
        <v>#DIV/0!</v>
      </c>
      <c r="J282" s="18" t="e">
        <f t="shared" ref="J282" si="37">+J280/J$271</f>
        <v>#DIV/0!</v>
      </c>
      <c r="K282" s="18" t="e">
        <f t="shared" ref="J282:K282" si="38">+K280/K$271</f>
        <v>#DIV/0!</v>
      </c>
      <c r="M282" s="85"/>
      <c r="N282" s="85"/>
    </row>
    <row r="283" spans="4:15" x14ac:dyDescent="0.25">
      <c r="D283" s="25" t="s">
        <v>215</v>
      </c>
      <c r="E283" s="20">
        <f>+E51</f>
        <v>0</v>
      </c>
      <c r="F283" s="20">
        <f t="shared" ref="F283:K283" si="39">+F51</f>
        <v>0</v>
      </c>
      <c r="G283" s="20">
        <f t="shared" si="39"/>
        <v>0</v>
      </c>
      <c r="H283" s="20">
        <f t="shared" si="39"/>
        <v>0</v>
      </c>
      <c r="I283" s="20">
        <f t="shared" si="39"/>
        <v>0</v>
      </c>
      <c r="J283" s="20">
        <f t="shared" ref="J283" si="40">+J51</f>
        <v>0</v>
      </c>
      <c r="K283" s="20">
        <f t="shared" ref="J283:K283" si="41">+K51</f>
        <v>0</v>
      </c>
      <c r="M283" s="85"/>
      <c r="N283" s="85"/>
    </row>
    <row r="284" spans="4:15" x14ac:dyDescent="0.25">
      <c r="D284" s="26" t="s">
        <v>51</v>
      </c>
      <c r="E284" s="27">
        <f>+E52+E53+E54+E62+E63</f>
        <v>0</v>
      </c>
      <c r="F284" s="27">
        <f t="shared" ref="F284:K284" si="42">+F52+F53+F54+F62+F63</f>
        <v>0</v>
      </c>
      <c r="G284" s="27">
        <f t="shared" si="42"/>
        <v>0</v>
      </c>
      <c r="H284" s="27">
        <f t="shared" si="42"/>
        <v>0</v>
      </c>
      <c r="I284" s="27">
        <f t="shared" si="42"/>
        <v>0</v>
      </c>
      <c r="J284" s="27">
        <f t="shared" ref="J284" si="43">+J52+J53+J54+J62+J63</f>
        <v>0</v>
      </c>
      <c r="K284" s="27">
        <f t="shared" ref="J284:K284" si="44">+K52+K53+K54+K62+K63</f>
        <v>0</v>
      </c>
      <c r="L284" t="s">
        <v>216</v>
      </c>
      <c r="M284" s="85"/>
      <c r="N284" s="85"/>
    </row>
    <row r="285" spans="4:15" x14ac:dyDescent="0.25">
      <c r="D285" s="28" t="s">
        <v>217</v>
      </c>
      <c r="E285" s="29">
        <f>+E280+E283+E284</f>
        <v>0</v>
      </c>
      <c r="F285" s="29">
        <f t="shared" ref="F285:K285" si="45">+F280+F283+F284</f>
        <v>0</v>
      </c>
      <c r="G285" s="29">
        <f t="shared" si="45"/>
        <v>0</v>
      </c>
      <c r="H285" s="29">
        <f t="shared" si="45"/>
        <v>0</v>
      </c>
      <c r="I285" s="29">
        <f t="shared" si="45"/>
        <v>0</v>
      </c>
      <c r="J285" s="29">
        <f t="shared" ref="J285" si="46">+J280+J283+J284</f>
        <v>0</v>
      </c>
      <c r="K285" s="29">
        <f t="shared" ref="J285:K285" si="47">+K280+K283+K284</f>
        <v>0</v>
      </c>
      <c r="M285" s="85"/>
      <c r="N285" s="85"/>
    </row>
    <row r="286" spans="4:15" x14ac:dyDescent="0.25">
      <c r="D286" s="26" t="s">
        <v>218</v>
      </c>
      <c r="E286" s="27">
        <f>+E97</f>
        <v>0</v>
      </c>
      <c r="F286" s="27">
        <f t="shared" ref="F286:K286" si="48">+F97</f>
        <v>0</v>
      </c>
      <c r="G286" s="27">
        <f t="shared" si="48"/>
        <v>0</v>
      </c>
      <c r="H286" s="27">
        <f t="shared" si="48"/>
        <v>0</v>
      </c>
      <c r="I286" s="27">
        <f t="shared" si="48"/>
        <v>0</v>
      </c>
      <c r="J286" s="27">
        <f t="shared" ref="J286" si="49">+J97</f>
        <v>0</v>
      </c>
      <c r="K286" s="27">
        <f t="shared" ref="J286:K286" si="50">+K97</f>
        <v>0</v>
      </c>
      <c r="M286" s="85"/>
      <c r="N286" s="85"/>
    </row>
    <row r="287" spans="4:15" x14ac:dyDescent="0.25">
      <c r="D287" s="28" t="s">
        <v>219</v>
      </c>
      <c r="E287" s="30">
        <f>+E285+E286</f>
        <v>0</v>
      </c>
      <c r="F287" s="30">
        <f t="shared" ref="F287:K287" si="51">+F285+F286</f>
        <v>0</v>
      </c>
      <c r="G287" s="30">
        <f t="shared" si="51"/>
        <v>0</v>
      </c>
      <c r="H287" s="30">
        <f t="shared" si="51"/>
        <v>0</v>
      </c>
      <c r="I287" s="30">
        <f t="shared" si="51"/>
        <v>0</v>
      </c>
      <c r="J287" s="30">
        <f t="shared" ref="J287" si="52">+J285+J286</f>
        <v>0</v>
      </c>
      <c r="K287" s="30">
        <f t="shared" ref="J287:K287" si="53">+K285+K286</f>
        <v>0</v>
      </c>
      <c r="M287" s="85"/>
      <c r="N287" s="85"/>
    </row>
    <row r="288" spans="4:15" x14ac:dyDescent="0.25">
      <c r="D288" s="26" t="s">
        <v>220</v>
      </c>
      <c r="E288" s="23">
        <f>+E100</f>
        <v>0</v>
      </c>
      <c r="F288" s="23">
        <f t="shared" ref="F288:K288" si="54">+F100</f>
        <v>0</v>
      </c>
      <c r="G288" s="23">
        <f t="shared" si="54"/>
        <v>0</v>
      </c>
      <c r="H288" s="23">
        <f t="shared" si="54"/>
        <v>0</v>
      </c>
      <c r="I288" s="23">
        <f t="shared" si="54"/>
        <v>0</v>
      </c>
      <c r="J288" s="23">
        <f t="shared" ref="J288" si="55">+J100</f>
        <v>0</v>
      </c>
      <c r="K288" s="23">
        <f t="shared" ref="J288:K288" si="56">+K100</f>
        <v>0</v>
      </c>
      <c r="M288" s="85"/>
      <c r="N288" s="85"/>
    </row>
    <row r="289" spans="4:14" x14ac:dyDescent="0.25">
      <c r="D289" s="31" t="s">
        <v>160</v>
      </c>
      <c r="E289" s="32">
        <f>+E287+E288</f>
        <v>0</v>
      </c>
      <c r="F289" s="32">
        <f t="shared" ref="F289:K289" si="57">+F287+F288</f>
        <v>0</v>
      </c>
      <c r="G289" s="32">
        <f t="shared" si="57"/>
        <v>0</v>
      </c>
      <c r="H289" s="32">
        <f t="shared" si="57"/>
        <v>0</v>
      </c>
      <c r="I289" s="32">
        <f t="shared" si="57"/>
        <v>0</v>
      </c>
      <c r="J289" s="32">
        <f t="shared" ref="J289" si="58">+J287+J288</f>
        <v>0</v>
      </c>
      <c r="K289" s="32">
        <f t="shared" ref="J289:K289" si="59">+K287+K288</f>
        <v>0</v>
      </c>
      <c r="M289" s="85"/>
      <c r="N289" s="85"/>
    </row>
    <row r="290" spans="4:14" x14ac:dyDescent="0.25">
      <c r="D290" s="33"/>
      <c r="E290" s="34"/>
      <c r="F290" s="35"/>
      <c r="G290" s="34"/>
      <c r="H290" s="36"/>
      <c r="I290" s="37"/>
      <c r="J290" s="37"/>
      <c r="K290" s="37"/>
      <c r="M290" s="85"/>
      <c r="N290" s="85"/>
    </row>
    <row r="291" spans="4:14" x14ac:dyDescent="0.25">
      <c r="D291" s="33"/>
      <c r="E291" s="34"/>
      <c r="F291" s="35"/>
      <c r="G291" s="34"/>
      <c r="H291" s="36"/>
      <c r="I291" s="37"/>
      <c r="J291" s="37"/>
      <c r="K291" s="37"/>
      <c r="M291" s="85"/>
      <c r="N291" s="85"/>
    </row>
    <row r="292" spans="4:14" x14ac:dyDescent="0.25">
      <c r="D292" s="9" t="s">
        <v>221</v>
      </c>
      <c r="E292" s="10">
        <f>+E10</f>
        <v>2019</v>
      </c>
      <c r="F292" s="10">
        <f t="shared" ref="F292:K292" si="60">+F10</f>
        <v>2020</v>
      </c>
      <c r="G292" s="10">
        <f t="shared" si="60"/>
        <v>2021</v>
      </c>
      <c r="H292" s="10">
        <f t="shared" si="60"/>
        <v>2022</v>
      </c>
      <c r="I292" s="10">
        <f t="shared" si="60"/>
        <v>2023</v>
      </c>
      <c r="J292" s="10">
        <f t="shared" ref="J292:K292" si="61">+J10</f>
        <v>2024</v>
      </c>
      <c r="K292" s="10">
        <f t="shared" si="61"/>
        <v>2025</v>
      </c>
      <c r="M292" s="85"/>
      <c r="N292" s="85"/>
    </row>
    <row r="293" spans="4:14" x14ac:dyDescent="0.25">
      <c r="D293" s="11" t="s">
        <v>234</v>
      </c>
      <c r="E293" s="12">
        <f>+SUM(E294:E297)</f>
        <v>0</v>
      </c>
      <c r="F293" s="12">
        <f t="shared" ref="F293:K293" si="62">+SUM(F294:F297)</f>
        <v>0</v>
      </c>
      <c r="G293" s="12">
        <f t="shared" si="62"/>
        <v>0</v>
      </c>
      <c r="H293" s="12">
        <f t="shared" si="62"/>
        <v>0</v>
      </c>
      <c r="I293" s="12">
        <f t="shared" si="62"/>
        <v>0</v>
      </c>
      <c r="J293" s="12">
        <f t="shared" ref="J293:K293" si="63">+SUM(J294:J297)</f>
        <v>0</v>
      </c>
      <c r="K293" s="12">
        <f t="shared" si="63"/>
        <v>0</v>
      </c>
      <c r="M293" s="85"/>
      <c r="N293" s="85"/>
    </row>
    <row r="294" spans="4:14" x14ac:dyDescent="0.25">
      <c r="D294" s="38" t="s">
        <v>86</v>
      </c>
      <c r="E294" s="39">
        <f>+E108</f>
        <v>0</v>
      </c>
      <c r="F294" s="39">
        <f t="shared" ref="F294:K294" si="64">+F108</f>
        <v>0</v>
      </c>
      <c r="G294" s="39">
        <f t="shared" si="64"/>
        <v>0</v>
      </c>
      <c r="H294" s="39">
        <f t="shared" si="64"/>
        <v>0</v>
      </c>
      <c r="I294" s="39">
        <f t="shared" si="64"/>
        <v>0</v>
      </c>
      <c r="J294" s="39">
        <f t="shared" ref="J294:K294" si="65">+J108</f>
        <v>0</v>
      </c>
      <c r="K294" s="39">
        <f t="shared" si="65"/>
        <v>0</v>
      </c>
      <c r="M294" s="85"/>
      <c r="N294" s="85"/>
    </row>
    <row r="295" spans="4:14" x14ac:dyDescent="0.25">
      <c r="D295" s="38" t="s">
        <v>95</v>
      </c>
      <c r="E295" s="39">
        <f>+E118</f>
        <v>0</v>
      </c>
      <c r="F295" s="39">
        <f t="shared" ref="F295:K295" si="66">+F118</f>
        <v>0</v>
      </c>
      <c r="G295" s="39">
        <f t="shared" si="66"/>
        <v>0</v>
      </c>
      <c r="H295" s="39">
        <f t="shared" si="66"/>
        <v>0</v>
      </c>
      <c r="I295" s="39">
        <f t="shared" si="66"/>
        <v>0</v>
      </c>
      <c r="J295" s="39">
        <f t="shared" ref="J295:K295" si="67">+J118</f>
        <v>0</v>
      </c>
      <c r="K295" s="39">
        <f t="shared" si="67"/>
        <v>0</v>
      </c>
      <c r="M295" s="85"/>
      <c r="N295" s="85"/>
    </row>
    <row r="296" spans="4:14" x14ac:dyDescent="0.25">
      <c r="D296" s="38" t="s">
        <v>109</v>
      </c>
      <c r="E296" s="39">
        <f>+E133</f>
        <v>0</v>
      </c>
      <c r="F296" s="39">
        <f t="shared" ref="F296:K296" si="68">+F133</f>
        <v>0</v>
      </c>
      <c r="G296" s="39">
        <f t="shared" si="68"/>
        <v>0</v>
      </c>
      <c r="H296" s="39">
        <f t="shared" si="68"/>
        <v>0</v>
      </c>
      <c r="I296" s="39">
        <f t="shared" si="68"/>
        <v>0</v>
      </c>
      <c r="J296" s="39">
        <f t="shared" ref="J296:K296" si="69">+J133</f>
        <v>0</v>
      </c>
      <c r="K296" s="39">
        <f t="shared" si="69"/>
        <v>0</v>
      </c>
      <c r="M296" s="85"/>
      <c r="N296" s="85"/>
    </row>
    <row r="297" spans="4:14" x14ac:dyDescent="0.25">
      <c r="D297" s="38" t="s">
        <v>222</v>
      </c>
      <c r="E297" s="39">
        <f>+E122+E125+E141+E142</f>
        <v>0</v>
      </c>
      <c r="F297" s="39">
        <f t="shared" ref="F297:K297" si="70">+F122+F125+F141+F142</f>
        <v>0</v>
      </c>
      <c r="G297" s="39">
        <f t="shared" si="70"/>
        <v>0</v>
      </c>
      <c r="H297" s="39">
        <f t="shared" si="70"/>
        <v>0</v>
      </c>
      <c r="I297" s="39">
        <f t="shared" si="70"/>
        <v>0</v>
      </c>
      <c r="J297" s="39">
        <f t="shared" ref="J297:K297" si="71">+J122+J125+J141+J142</f>
        <v>0</v>
      </c>
      <c r="K297" s="39">
        <f t="shared" si="71"/>
        <v>0</v>
      </c>
      <c r="M297" s="85"/>
      <c r="N297" s="85"/>
    </row>
    <row r="298" spans="4:14" x14ac:dyDescent="0.25">
      <c r="D298" s="11" t="s">
        <v>235</v>
      </c>
      <c r="E298" s="12">
        <f t="shared" ref="E298:K298" si="72">+SUM(E299:E301)</f>
        <v>0</v>
      </c>
      <c r="F298" s="12">
        <f t="shared" si="72"/>
        <v>0</v>
      </c>
      <c r="G298" s="12">
        <f t="shared" si="72"/>
        <v>0</v>
      </c>
      <c r="H298" s="12">
        <f t="shared" si="72"/>
        <v>0</v>
      </c>
      <c r="I298" s="12">
        <f t="shared" si="72"/>
        <v>0</v>
      </c>
      <c r="J298" s="12">
        <f t="shared" ref="J298:K298" si="73">+SUM(J299:J301)</f>
        <v>0</v>
      </c>
      <c r="K298" s="12">
        <f t="shared" si="73"/>
        <v>0</v>
      </c>
      <c r="M298" s="85"/>
      <c r="N298" s="85"/>
    </row>
    <row r="299" spans="4:14" x14ac:dyDescent="0.25">
      <c r="D299" s="38" t="s">
        <v>114</v>
      </c>
      <c r="E299" s="39">
        <f>+E146</f>
        <v>0</v>
      </c>
      <c r="F299" s="39">
        <f t="shared" ref="F299:K299" si="74">+F146</f>
        <v>0</v>
      </c>
      <c r="G299" s="39">
        <f t="shared" si="74"/>
        <v>0</v>
      </c>
      <c r="H299" s="39">
        <f t="shared" si="74"/>
        <v>0</v>
      </c>
      <c r="I299" s="39">
        <f t="shared" si="74"/>
        <v>0</v>
      </c>
      <c r="J299" s="39">
        <f t="shared" ref="J299:K299" si="75">+J146</f>
        <v>0</v>
      </c>
      <c r="K299" s="39">
        <f t="shared" si="75"/>
        <v>0</v>
      </c>
      <c r="M299" s="85"/>
      <c r="N299" s="85"/>
    </row>
    <row r="300" spans="4:14" x14ac:dyDescent="0.25">
      <c r="D300" s="38" t="s">
        <v>124</v>
      </c>
      <c r="E300" s="39">
        <f>+E158</f>
        <v>0</v>
      </c>
      <c r="F300" s="39">
        <f t="shared" ref="F300:K300" si="76">+F158</f>
        <v>0</v>
      </c>
      <c r="G300" s="39">
        <f t="shared" si="76"/>
        <v>0</v>
      </c>
      <c r="H300" s="39">
        <f t="shared" si="76"/>
        <v>0</v>
      </c>
      <c r="I300" s="39">
        <f t="shared" si="76"/>
        <v>0</v>
      </c>
      <c r="J300" s="39">
        <f t="shared" ref="J300:K300" si="77">+J158</f>
        <v>0</v>
      </c>
      <c r="K300" s="39">
        <f t="shared" si="77"/>
        <v>0</v>
      </c>
      <c r="M300" s="85"/>
      <c r="N300" s="85"/>
    </row>
    <row r="301" spans="4:14" x14ac:dyDescent="0.25">
      <c r="D301" s="38" t="s">
        <v>223</v>
      </c>
      <c r="E301" s="39">
        <f>+SUM(E302:E304)</f>
        <v>0</v>
      </c>
      <c r="F301" s="39">
        <f t="shared" ref="F301:K301" si="78">+SUM(F302:F304)</f>
        <v>0</v>
      </c>
      <c r="G301" s="39">
        <f t="shared" si="78"/>
        <v>0</v>
      </c>
      <c r="H301" s="39">
        <f t="shared" si="78"/>
        <v>0</v>
      </c>
      <c r="I301" s="39">
        <f t="shared" si="78"/>
        <v>0</v>
      </c>
      <c r="J301" s="39">
        <f t="shared" ref="J301:K301" si="79">+SUM(J302:J304)</f>
        <v>0</v>
      </c>
      <c r="K301" s="39">
        <f t="shared" si="79"/>
        <v>0</v>
      </c>
      <c r="M301" s="85"/>
      <c r="N301" s="85"/>
    </row>
    <row r="302" spans="4:14" x14ac:dyDescent="0.25">
      <c r="D302" s="13" t="s">
        <v>136</v>
      </c>
      <c r="E302" s="40">
        <f>+E177</f>
        <v>0</v>
      </c>
      <c r="F302" s="40">
        <f t="shared" ref="F302:K302" si="80">+F177</f>
        <v>0</v>
      </c>
      <c r="G302" s="40">
        <f t="shared" si="80"/>
        <v>0</v>
      </c>
      <c r="H302" s="40">
        <f t="shared" si="80"/>
        <v>0</v>
      </c>
      <c r="I302" s="40">
        <f t="shared" si="80"/>
        <v>0</v>
      </c>
      <c r="J302" s="40">
        <f t="shared" ref="J302:K302" si="81">+J177</f>
        <v>0</v>
      </c>
      <c r="K302" s="40">
        <f t="shared" si="81"/>
        <v>0</v>
      </c>
      <c r="M302" s="85"/>
      <c r="N302" s="85"/>
    </row>
    <row r="303" spans="4:14" x14ac:dyDescent="0.25">
      <c r="D303" s="13" t="s">
        <v>138</v>
      </c>
      <c r="E303" s="41">
        <f>+E186</f>
        <v>0</v>
      </c>
      <c r="F303" s="41">
        <f t="shared" ref="F303:K303" si="82">+F186</f>
        <v>0</v>
      </c>
      <c r="G303" s="41">
        <f t="shared" si="82"/>
        <v>0</v>
      </c>
      <c r="H303" s="41">
        <f t="shared" si="82"/>
        <v>0</v>
      </c>
      <c r="I303" s="41">
        <f t="shared" si="82"/>
        <v>0</v>
      </c>
      <c r="J303" s="41">
        <f t="shared" ref="J303:K303" si="83">+J186</f>
        <v>0</v>
      </c>
      <c r="K303" s="41">
        <f t="shared" si="83"/>
        <v>0</v>
      </c>
      <c r="M303" s="85"/>
      <c r="N303" s="85"/>
    </row>
    <row r="304" spans="4:14" x14ac:dyDescent="0.25">
      <c r="D304" s="42" t="s">
        <v>168</v>
      </c>
      <c r="E304" s="43">
        <f>+E145+E169+E185</f>
        <v>0</v>
      </c>
      <c r="F304" s="43">
        <f t="shared" ref="F304:K304" si="84">+F145+F169+F185</f>
        <v>0</v>
      </c>
      <c r="G304" s="43">
        <f t="shared" si="84"/>
        <v>0</v>
      </c>
      <c r="H304" s="43">
        <f t="shared" si="84"/>
        <v>0</v>
      </c>
      <c r="I304" s="43">
        <f t="shared" si="84"/>
        <v>0</v>
      </c>
      <c r="J304" s="43">
        <f t="shared" ref="J304:K304" si="85">+J145+J169+J185</f>
        <v>0</v>
      </c>
      <c r="K304" s="43">
        <f t="shared" si="85"/>
        <v>0</v>
      </c>
      <c r="M304" s="85"/>
      <c r="N304" s="85"/>
    </row>
    <row r="305" spans="4:14" x14ac:dyDescent="0.25">
      <c r="D305" s="31" t="s">
        <v>141</v>
      </c>
      <c r="E305" s="32">
        <f>+E298+E293</f>
        <v>0</v>
      </c>
      <c r="F305" s="32">
        <f t="shared" ref="F305:K305" si="86">+F298+F293</f>
        <v>0</v>
      </c>
      <c r="G305" s="32">
        <f t="shared" si="86"/>
        <v>0</v>
      </c>
      <c r="H305" s="32">
        <f t="shared" si="86"/>
        <v>0</v>
      </c>
      <c r="I305" s="32">
        <f t="shared" si="86"/>
        <v>0</v>
      </c>
      <c r="J305" s="32">
        <f t="shared" ref="J305:K305" si="87">+J298+J293</f>
        <v>0</v>
      </c>
      <c r="K305" s="32">
        <f t="shared" si="87"/>
        <v>0</v>
      </c>
      <c r="M305" s="85"/>
      <c r="N305" s="85"/>
    </row>
    <row r="306" spans="4:14" ht="5.25" customHeight="1" x14ac:dyDescent="0.25">
      <c r="D306" s="44"/>
      <c r="E306" s="44"/>
      <c r="F306" s="44"/>
      <c r="G306" s="44"/>
      <c r="H306" s="44"/>
      <c r="I306" s="44"/>
      <c r="J306" s="44"/>
      <c r="K306" s="44"/>
      <c r="M306" s="85"/>
      <c r="N306" s="85"/>
    </row>
    <row r="307" spans="4:14" x14ac:dyDescent="0.25">
      <c r="D307" s="11" t="s">
        <v>236</v>
      </c>
      <c r="E307" s="12">
        <f>+E308+E311</f>
        <v>0</v>
      </c>
      <c r="F307" s="12">
        <f t="shared" ref="F307:K307" si="88">+F308+F311</f>
        <v>0</v>
      </c>
      <c r="G307" s="12">
        <f t="shared" si="88"/>
        <v>0</v>
      </c>
      <c r="H307" s="12">
        <f t="shared" si="88"/>
        <v>0</v>
      </c>
      <c r="I307" s="12">
        <f t="shared" si="88"/>
        <v>0</v>
      </c>
      <c r="J307" s="12">
        <f t="shared" ref="J307:K307" si="89">+J308+J311</f>
        <v>0</v>
      </c>
      <c r="K307" s="12">
        <f t="shared" si="89"/>
        <v>0</v>
      </c>
      <c r="M307" s="85"/>
      <c r="N307" s="85"/>
    </row>
    <row r="308" spans="4:14" x14ac:dyDescent="0.25">
      <c r="D308" s="38" t="s">
        <v>143</v>
      </c>
      <c r="E308" s="39">
        <f>+E309+E310</f>
        <v>0</v>
      </c>
      <c r="F308" s="39">
        <f t="shared" ref="F308:K308" si="90">+F309+F310</f>
        <v>0</v>
      </c>
      <c r="G308" s="39">
        <f t="shared" si="90"/>
        <v>0</v>
      </c>
      <c r="H308" s="39">
        <f t="shared" si="90"/>
        <v>0</v>
      </c>
      <c r="I308" s="39">
        <f t="shared" si="90"/>
        <v>0</v>
      </c>
      <c r="J308" s="39">
        <f t="shared" ref="J308:K308" si="91">+J309+J310</f>
        <v>0</v>
      </c>
      <c r="K308" s="39">
        <f t="shared" si="91"/>
        <v>0</v>
      </c>
      <c r="M308" s="85"/>
      <c r="N308" s="85"/>
    </row>
    <row r="309" spans="4:14" x14ac:dyDescent="0.25">
      <c r="D309" s="13" t="s">
        <v>224</v>
      </c>
      <c r="E309" s="40">
        <f>+E193</f>
        <v>0</v>
      </c>
      <c r="F309" s="40">
        <f t="shared" ref="F309:K309" si="92">+F193</f>
        <v>0</v>
      </c>
      <c r="G309" s="40">
        <f t="shared" si="92"/>
        <v>0</v>
      </c>
      <c r="H309" s="40">
        <f t="shared" si="92"/>
        <v>0</v>
      </c>
      <c r="I309" s="40">
        <f t="shared" si="92"/>
        <v>0</v>
      </c>
      <c r="J309" s="40">
        <f t="shared" ref="J309:K309" si="93">+J193</f>
        <v>0</v>
      </c>
      <c r="K309" s="40">
        <f t="shared" si="93"/>
        <v>0</v>
      </c>
      <c r="M309" s="85"/>
      <c r="N309" s="85"/>
    </row>
    <row r="310" spans="4:14" x14ac:dyDescent="0.25">
      <c r="D310" s="13" t="s">
        <v>225</v>
      </c>
      <c r="E310" s="40">
        <f t="shared" ref="E310:K310" si="94">+E196+E197+E204+E205+E208+E209+E210+E211+E212+E218</f>
        <v>0</v>
      </c>
      <c r="F310" s="40">
        <f t="shared" si="94"/>
        <v>0</v>
      </c>
      <c r="G310" s="40">
        <f t="shared" si="94"/>
        <v>0</v>
      </c>
      <c r="H310" s="40">
        <f t="shared" si="94"/>
        <v>0</v>
      </c>
      <c r="I310" s="40">
        <f t="shared" si="94"/>
        <v>0</v>
      </c>
      <c r="J310" s="40">
        <f t="shared" ref="J310:K310" si="95">+J196+J197+J204+J205+J208+J209+J210+J211+J212+J218</f>
        <v>0</v>
      </c>
      <c r="K310" s="40">
        <f t="shared" si="95"/>
        <v>0</v>
      </c>
      <c r="M310" s="85"/>
      <c r="N310" s="85"/>
    </row>
    <row r="311" spans="4:14" x14ac:dyDescent="0.25">
      <c r="D311" s="38" t="s">
        <v>170</v>
      </c>
      <c r="E311" s="39">
        <f>+E219</f>
        <v>0</v>
      </c>
      <c r="F311" s="39">
        <f t="shared" ref="F311:K311" si="96">+F219</f>
        <v>0</v>
      </c>
      <c r="G311" s="39">
        <f t="shared" si="96"/>
        <v>0</v>
      </c>
      <c r="H311" s="39">
        <f t="shared" si="96"/>
        <v>0</v>
      </c>
      <c r="I311" s="39">
        <f t="shared" si="96"/>
        <v>0</v>
      </c>
      <c r="J311" s="39">
        <f t="shared" ref="J311:K311" si="97">+J219</f>
        <v>0</v>
      </c>
      <c r="K311" s="39">
        <f t="shared" si="97"/>
        <v>0</v>
      </c>
      <c r="M311" s="85"/>
      <c r="N311" s="85"/>
    </row>
    <row r="312" spans="4:14" x14ac:dyDescent="0.25">
      <c r="D312" s="11" t="s">
        <v>237</v>
      </c>
      <c r="E312" s="12">
        <f>+E313+E316+E317</f>
        <v>0</v>
      </c>
      <c r="F312" s="12">
        <f t="shared" ref="F312:K312" si="98">+F313+F316+F317</f>
        <v>0</v>
      </c>
      <c r="G312" s="12">
        <f t="shared" si="98"/>
        <v>0</v>
      </c>
      <c r="H312" s="12">
        <f t="shared" si="98"/>
        <v>0</v>
      </c>
      <c r="I312" s="12">
        <f t="shared" si="98"/>
        <v>0</v>
      </c>
      <c r="J312" s="12">
        <f t="shared" ref="J312:K312" si="99">+J313+J316+J317</f>
        <v>0</v>
      </c>
      <c r="K312" s="12">
        <f t="shared" si="99"/>
        <v>0</v>
      </c>
      <c r="M312" s="85"/>
      <c r="N312" s="85"/>
    </row>
    <row r="313" spans="4:14" x14ac:dyDescent="0.25">
      <c r="D313" s="38" t="s">
        <v>226</v>
      </c>
      <c r="E313" s="39">
        <f>+E314+E315</f>
        <v>0</v>
      </c>
      <c r="F313" s="39">
        <f t="shared" ref="F313:K313" si="100">+F314+F315</f>
        <v>0</v>
      </c>
      <c r="G313" s="39">
        <f t="shared" si="100"/>
        <v>0</v>
      </c>
      <c r="H313" s="39">
        <f t="shared" si="100"/>
        <v>0</v>
      </c>
      <c r="I313" s="39">
        <f t="shared" si="100"/>
        <v>0</v>
      </c>
      <c r="J313" s="39">
        <f t="shared" ref="J313:K313" si="101">+J314+J315</f>
        <v>0</v>
      </c>
      <c r="K313" s="39">
        <f t="shared" si="101"/>
        <v>0</v>
      </c>
      <c r="M313" s="85"/>
      <c r="N313" s="85"/>
    </row>
    <row r="314" spans="4:14" x14ac:dyDescent="0.25">
      <c r="D314" s="13" t="s">
        <v>227</v>
      </c>
      <c r="E314" s="40">
        <f>+E229</f>
        <v>0</v>
      </c>
      <c r="F314" s="40">
        <f t="shared" ref="F314:K314" si="102">+F229</f>
        <v>0</v>
      </c>
      <c r="G314" s="40">
        <f t="shared" si="102"/>
        <v>0</v>
      </c>
      <c r="H314" s="40">
        <f t="shared" si="102"/>
        <v>0</v>
      </c>
      <c r="I314" s="40">
        <f t="shared" si="102"/>
        <v>0</v>
      </c>
      <c r="J314" s="40">
        <f t="shared" ref="J314:K314" si="103">+J229</f>
        <v>0</v>
      </c>
      <c r="K314" s="40">
        <f t="shared" si="103"/>
        <v>0</v>
      </c>
      <c r="M314" s="85"/>
      <c r="N314" s="85"/>
    </row>
    <row r="315" spans="4:14" x14ac:dyDescent="0.25">
      <c r="D315" s="13" t="s">
        <v>204</v>
      </c>
      <c r="E315" s="40">
        <f t="shared" ref="E315:K315" si="104">+E227-E229+E234+E238+E237</f>
        <v>0</v>
      </c>
      <c r="F315" s="40">
        <f t="shared" si="104"/>
        <v>0</v>
      </c>
      <c r="G315" s="40">
        <f t="shared" si="104"/>
        <v>0</v>
      </c>
      <c r="H315" s="40">
        <f t="shared" si="104"/>
        <v>0</v>
      </c>
      <c r="I315" s="40">
        <f t="shared" si="104"/>
        <v>0</v>
      </c>
      <c r="J315" s="40">
        <f t="shared" ref="J315:K315" si="105">+J227-J229+J234+J238+J237</f>
        <v>0</v>
      </c>
      <c r="K315" s="40">
        <f t="shared" si="105"/>
        <v>0</v>
      </c>
      <c r="M315" s="85"/>
      <c r="N315" s="85"/>
    </row>
    <row r="316" spans="4:14" x14ac:dyDescent="0.25">
      <c r="D316" s="38" t="s">
        <v>228</v>
      </c>
      <c r="E316" s="39">
        <f t="shared" ref="E316:K316" si="106">+E235+E236</f>
        <v>0</v>
      </c>
      <c r="F316" s="39">
        <f t="shared" si="106"/>
        <v>0</v>
      </c>
      <c r="G316" s="39">
        <f t="shared" si="106"/>
        <v>0</v>
      </c>
      <c r="H316" s="39">
        <f t="shared" si="106"/>
        <v>0</v>
      </c>
      <c r="I316" s="39">
        <f t="shared" si="106"/>
        <v>0</v>
      </c>
      <c r="J316" s="39">
        <f t="shared" ref="J316:K316" si="107">+J235+J236</f>
        <v>0</v>
      </c>
      <c r="K316" s="39">
        <f t="shared" si="107"/>
        <v>0</v>
      </c>
      <c r="M316" s="85"/>
      <c r="N316" s="85"/>
    </row>
    <row r="317" spans="4:14" x14ac:dyDescent="0.25">
      <c r="D317" s="38" t="s">
        <v>31</v>
      </c>
      <c r="E317" s="39">
        <f>+E222</f>
        <v>0</v>
      </c>
      <c r="F317" s="39">
        <f t="shared" ref="F317:K317" si="108">+F222</f>
        <v>0</v>
      </c>
      <c r="G317" s="39">
        <f t="shared" si="108"/>
        <v>0</v>
      </c>
      <c r="H317" s="39">
        <f t="shared" si="108"/>
        <v>0</v>
      </c>
      <c r="I317" s="39">
        <f t="shared" si="108"/>
        <v>0</v>
      </c>
      <c r="J317" s="39">
        <f t="shared" ref="J317:K317" si="109">+J222</f>
        <v>0</v>
      </c>
      <c r="K317" s="39">
        <f t="shared" si="109"/>
        <v>0</v>
      </c>
      <c r="M317" s="85"/>
      <c r="N317" s="85"/>
    </row>
    <row r="318" spans="4:14" x14ac:dyDescent="0.25">
      <c r="D318" s="11" t="s">
        <v>238</v>
      </c>
      <c r="E318" s="12">
        <f>+E319+E322+E323</f>
        <v>0</v>
      </c>
      <c r="F318" s="12">
        <f t="shared" ref="F318:K318" si="110">+F319+F322+F323</f>
        <v>0</v>
      </c>
      <c r="G318" s="12">
        <f t="shared" si="110"/>
        <v>0</v>
      </c>
      <c r="H318" s="12">
        <f t="shared" si="110"/>
        <v>0</v>
      </c>
      <c r="I318" s="12">
        <f t="shared" si="110"/>
        <v>0</v>
      </c>
      <c r="J318" s="12">
        <f t="shared" ref="J318:K318" si="111">+J319+J322+J323</f>
        <v>0</v>
      </c>
      <c r="K318" s="12">
        <f t="shared" si="111"/>
        <v>0</v>
      </c>
      <c r="M318" s="85"/>
      <c r="N318" s="85"/>
    </row>
    <row r="319" spans="4:14" x14ac:dyDescent="0.25">
      <c r="D319" s="38" t="s">
        <v>191</v>
      </c>
      <c r="E319" s="39">
        <f>+E320+E321</f>
        <v>0</v>
      </c>
      <c r="F319" s="39">
        <f t="shared" ref="F319:K319" si="112">+F320+F321</f>
        <v>0</v>
      </c>
      <c r="G319" s="39">
        <f t="shared" si="112"/>
        <v>0</v>
      </c>
      <c r="H319" s="39">
        <f t="shared" si="112"/>
        <v>0</v>
      </c>
      <c r="I319" s="39">
        <f t="shared" si="112"/>
        <v>0</v>
      </c>
      <c r="J319" s="39">
        <f t="shared" ref="J319:K319" si="113">+J320+J321</f>
        <v>0</v>
      </c>
      <c r="K319" s="39">
        <f t="shared" si="113"/>
        <v>0</v>
      </c>
      <c r="M319" s="85"/>
      <c r="N319" s="85"/>
    </row>
    <row r="320" spans="4:14" x14ac:dyDescent="0.25">
      <c r="D320" s="13" t="s">
        <v>227</v>
      </c>
      <c r="E320" s="40">
        <f>+E247</f>
        <v>0</v>
      </c>
      <c r="F320" s="40">
        <f t="shared" ref="F320:K320" si="114">+F247</f>
        <v>0</v>
      </c>
      <c r="G320" s="40">
        <f t="shared" si="114"/>
        <v>0</v>
      </c>
      <c r="H320" s="40">
        <f t="shared" si="114"/>
        <v>0</v>
      </c>
      <c r="I320" s="40">
        <f t="shared" si="114"/>
        <v>0</v>
      </c>
      <c r="J320" s="40">
        <f t="shared" ref="J320:K320" si="115">+J247</f>
        <v>0</v>
      </c>
      <c r="K320" s="40">
        <f t="shared" si="115"/>
        <v>0</v>
      </c>
      <c r="M320" s="85"/>
      <c r="N320" s="85"/>
    </row>
    <row r="321" spans="4:14" x14ac:dyDescent="0.25">
      <c r="D321" s="13" t="s">
        <v>134</v>
      </c>
      <c r="E321" s="40">
        <f t="shared" ref="E321:K321" si="116">+E245-E247+E252+E265</f>
        <v>0</v>
      </c>
      <c r="F321" s="40">
        <f t="shared" si="116"/>
        <v>0</v>
      </c>
      <c r="G321" s="40">
        <f t="shared" si="116"/>
        <v>0</v>
      </c>
      <c r="H321" s="40">
        <f t="shared" si="116"/>
        <v>0</v>
      </c>
      <c r="I321" s="40">
        <f t="shared" si="116"/>
        <v>0</v>
      </c>
      <c r="J321" s="40">
        <f t="shared" ref="J321:K321" si="117">+J245-J247+J252+J265</f>
        <v>0</v>
      </c>
      <c r="K321" s="40">
        <f t="shared" si="117"/>
        <v>0</v>
      </c>
      <c r="M321" s="85"/>
      <c r="N321" s="85"/>
    </row>
    <row r="322" spans="4:14" x14ac:dyDescent="0.25">
      <c r="D322" s="38" t="s">
        <v>194</v>
      </c>
      <c r="E322" s="39">
        <f>+E253</f>
        <v>0</v>
      </c>
      <c r="F322" s="39">
        <f t="shared" ref="F322:K322" si="118">+F253</f>
        <v>0</v>
      </c>
      <c r="G322" s="39">
        <f t="shared" si="118"/>
        <v>0</v>
      </c>
      <c r="H322" s="39">
        <f t="shared" si="118"/>
        <v>0</v>
      </c>
      <c r="I322" s="39">
        <f t="shared" si="118"/>
        <v>0</v>
      </c>
      <c r="J322" s="39">
        <f t="shared" ref="J322:K322" si="119">+J253</f>
        <v>0</v>
      </c>
      <c r="K322" s="39">
        <f t="shared" si="119"/>
        <v>0</v>
      </c>
      <c r="M322" s="85"/>
      <c r="N322" s="85"/>
    </row>
    <row r="323" spans="4:14" x14ac:dyDescent="0.25">
      <c r="D323" s="45" t="s">
        <v>229</v>
      </c>
      <c r="E323" s="23">
        <f t="shared" ref="E323:K323" si="120">+E264+E242+E241</f>
        <v>0</v>
      </c>
      <c r="F323" s="23">
        <f t="shared" si="120"/>
        <v>0</v>
      </c>
      <c r="G323" s="23">
        <f t="shared" si="120"/>
        <v>0</v>
      </c>
      <c r="H323" s="23">
        <f t="shared" si="120"/>
        <v>0</v>
      </c>
      <c r="I323" s="23">
        <f t="shared" si="120"/>
        <v>0</v>
      </c>
      <c r="J323" s="23">
        <f t="shared" ref="J323:K323" si="121">+J264+J242+J241</f>
        <v>0</v>
      </c>
      <c r="K323" s="23">
        <f t="shared" si="121"/>
        <v>0</v>
      </c>
      <c r="M323" s="85"/>
      <c r="N323" s="85"/>
    </row>
    <row r="324" spans="4:14" x14ac:dyDescent="0.25">
      <c r="D324" s="31" t="s">
        <v>206</v>
      </c>
      <c r="E324" s="32">
        <f>+E318+E312+E307</f>
        <v>0</v>
      </c>
      <c r="F324" s="32">
        <f t="shared" ref="F324:K324" si="122">+F318+F312+F307</f>
        <v>0</v>
      </c>
      <c r="G324" s="32">
        <f t="shared" si="122"/>
        <v>0</v>
      </c>
      <c r="H324" s="32">
        <f t="shared" si="122"/>
        <v>0</v>
      </c>
      <c r="I324" s="32">
        <f t="shared" si="122"/>
        <v>0</v>
      </c>
      <c r="J324" s="32">
        <f t="shared" ref="J324:K324" si="123">+J318+J312+J307</f>
        <v>0</v>
      </c>
      <c r="K324" s="32">
        <f t="shared" si="123"/>
        <v>0</v>
      </c>
      <c r="M324" s="85"/>
      <c r="N324" s="85"/>
    </row>
    <row r="325" spans="4:14" x14ac:dyDescent="0.25">
      <c r="D325" s="44"/>
      <c r="E325" s="25"/>
      <c r="F325" s="25"/>
      <c r="G325" s="25"/>
      <c r="H325" s="25"/>
      <c r="I325" s="25"/>
      <c r="J325" s="25"/>
      <c r="K325" s="25"/>
    </row>
    <row r="326" spans="4:14" x14ac:dyDescent="0.25">
      <c r="D326" s="83" t="s">
        <v>233</v>
      </c>
      <c r="E326" s="84">
        <f>+E324-E305</f>
        <v>0</v>
      </c>
      <c r="F326" s="84">
        <f t="shared" ref="F326:K326" si="124">+F324-F305</f>
        <v>0</v>
      </c>
      <c r="G326" s="84">
        <f t="shared" si="124"/>
        <v>0</v>
      </c>
      <c r="H326" s="84">
        <f t="shared" si="124"/>
        <v>0</v>
      </c>
      <c r="I326" s="84">
        <f t="shared" si="124"/>
        <v>0</v>
      </c>
      <c r="J326" s="84">
        <f t="shared" ref="J326" si="125">+J324-J305</f>
        <v>0</v>
      </c>
      <c r="K326" s="84">
        <f t="shared" si="124"/>
        <v>0</v>
      </c>
      <c r="M326" s="6"/>
      <c r="N326" s="6"/>
    </row>
    <row r="327" spans="4:14" x14ac:dyDescent="0.25">
      <c r="D327" s="83" t="s">
        <v>240</v>
      </c>
      <c r="E327" s="84">
        <f>+E326+E267+E104</f>
        <v>0</v>
      </c>
      <c r="F327" s="84">
        <f t="shared" ref="F327:K327" si="126">+F326+F267+F104</f>
        <v>0</v>
      </c>
      <c r="G327" s="84">
        <f t="shared" si="126"/>
        <v>0</v>
      </c>
      <c r="H327" s="84">
        <f t="shared" si="126"/>
        <v>0</v>
      </c>
      <c r="I327" s="84">
        <f t="shared" si="126"/>
        <v>0</v>
      </c>
      <c r="J327" s="84">
        <f t="shared" ref="J327" si="127">+J326+J267+J104</f>
        <v>0</v>
      </c>
      <c r="K327" s="84">
        <f t="shared" si="126"/>
        <v>0</v>
      </c>
    </row>
    <row r="328" spans="4:14" x14ac:dyDescent="0.25">
      <c r="D328" s="83" t="s">
        <v>244</v>
      </c>
      <c r="E328" s="84">
        <f>+SUM(N1:N328)+SUM(E326:K327)</f>
        <v>0</v>
      </c>
    </row>
  </sheetData>
  <pageMargins left="0.7" right="0.7" top="0.75" bottom="0.75" header="0.3" footer="0.3"/>
  <pageSetup paperSize="9" scal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Modelo 200 input</vt:lpstr>
      <vt:lpstr>'Modelo 200 input'!Print_Area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Juntas Infinitto</dc:creator>
  <cp:lastModifiedBy>Román Martín</cp:lastModifiedBy>
  <dcterms:created xsi:type="dcterms:W3CDTF">2024-06-19T11:34:49Z</dcterms:created>
  <dcterms:modified xsi:type="dcterms:W3CDTF">2025-07-17T13:23:53Z</dcterms:modified>
</cp:coreProperties>
</file>