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woe &amp; IV" sheetId="1" r:id="rId1"/>
  </sheets>
  <calcPr calcId="145621"/>
</workbook>
</file>

<file path=xl/calcChain.xml><?xml version="1.0" encoding="utf-8"?>
<calcChain xmlns="http://schemas.openxmlformats.org/spreadsheetml/2006/main">
  <c r="G19" i="1" l="1"/>
  <c r="G7" i="1"/>
  <c r="G9" i="1"/>
  <c r="G11" i="1"/>
  <c r="G13" i="1"/>
  <c r="G15" i="1"/>
  <c r="G17" i="1"/>
  <c r="G5" i="1"/>
  <c r="D7" i="1"/>
  <c r="D9" i="1"/>
  <c r="D11" i="1"/>
  <c r="D13" i="1"/>
  <c r="D15" i="1"/>
  <c r="D17" i="1"/>
  <c r="E5" i="1"/>
  <c r="F6" i="1"/>
  <c r="F7" i="1"/>
  <c r="E7" i="1" s="1"/>
  <c r="F8" i="1"/>
  <c r="F9" i="1"/>
  <c r="E9" i="1" s="1"/>
  <c r="F10" i="1"/>
  <c r="F11" i="1"/>
  <c r="E11" i="1" s="1"/>
  <c r="F12" i="1"/>
  <c r="F13" i="1"/>
  <c r="E13" i="1" s="1"/>
  <c r="F14" i="1"/>
  <c r="D14" i="1" s="1"/>
  <c r="F15" i="1"/>
  <c r="E15" i="1" s="1"/>
  <c r="F16" i="1"/>
  <c r="F17" i="1"/>
  <c r="E17" i="1" s="1"/>
  <c r="F18" i="1"/>
  <c r="D18" i="1" s="1"/>
  <c r="F5" i="1"/>
  <c r="F19" i="1" s="1"/>
  <c r="C19" i="1"/>
  <c r="H6" i="1" s="1"/>
  <c r="B19" i="1"/>
  <c r="G6" i="1" s="1"/>
  <c r="L6" i="1" l="1"/>
  <c r="J6" i="1"/>
  <c r="K6" i="1" s="1"/>
  <c r="I16" i="1"/>
  <c r="I12" i="1"/>
  <c r="I10" i="1"/>
  <c r="I8" i="1"/>
  <c r="I6" i="1"/>
  <c r="I7" i="1"/>
  <c r="I9" i="1"/>
  <c r="I11" i="1"/>
  <c r="I13" i="1"/>
  <c r="I15" i="1"/>
  <c r="I17" i="1"/>
  <c r="I5" i="1"/>
  <c r="D16" i="1"/>
  <c r="D12" i="1"/>
  <c r="D10" i="1"/>
  <c r="D8" i="1"/>
  <c r="D6" i="1"/>
  <c r="H16" i="1"/>
  <c r="H12" i="1"/>
  <c r="H8" i="1"/>
  <c r="D5" i="1"/>
  <c r="E18" i="1"/>
  <c r="E16" i="1"/>
  <c r="E14" i="1"/>
  <c r="E12" i="1"/>
  <c r="E10" i="1"/>
  <c r="E8" i="1"/>
  <c r="E6" i="1"/>
  <c r="D19" i="1"/>
  <c r="G18" i="1"/>
  <c r="G16" i="1"/>
  <c r="G14" i="1"/>
  <c r="G12" i="1"/>
  <c r="G10" i="1"/>
  <c r="G8" i="1"/>
  <c r="H5" i="1"/>
  <c r="J5" i="1" s="1"/>
  <c r="K5" i="1" s="1"/>
  <c r="H17" i="1"/>
  <c r="J17" i="1" s="1"/>
  <c r="K17" i="1" s="1"/>
  <c r="H15" i="1"/>
  <c r="J15" i="1" s="1"/>
  <c r="K15" i="1" s="1"/>
  <c r="H13" i="1"/>
  <c r="J13" i="1" s="1"/>
  <c r="K13" i="1" s="1"/>
  <c r="H11" i="1"/>
  <c r="J11" i="1" s="1"/>
  <c r="K11" i="1" s="1"/>
  <c r="H9" i="1"/>
  <c r="J9" i="1" s="1"/>
  <c r="K9" i="1" s="1"/>
  <c r="H7" i="1"/>
  <c r="J7" i="1" s="1"/>
  <c r="K7" i="1" s="1"/>
  <c r="H19" i="1"/>
  <c r="I18" i="1"/>
  <c r="I14" i="1"/>
  <c r="E19" i="1"/>
  <c r="H18" i="1"/>
  <c r="J18" i="1" s="1"/>
  <c r="K18" i="1" s="1"/>
  <c r="H14" i="1"/>
  <c r="J14" i="1" s="1"/>
  <c r="K14" i="1" s="1"/>
  <c r="H10" i="1"/>
  <c r="J10" i="1" s="1"/>
  <c r="K10" i="1" s="1"/>
  <c r="J12" i="1" l="1"/>
  <c r="K12" i="1" s="1"/>
  <c r="L12" i="1" s="1"/>
  <c r="L13" i="1"/>
  <c r="L11" i="1"/>
  <c r="L5" i="1"/>
  <c r="L10" i="1"/>
  <c r="L14" i="1"/>
  <c r="L18" i="1"/>
  <c r="J8" i="1"/>
  <c r="K8" i="1" s="1"/>
  <c r="L8" i="1" s="1"/>
  <c r="J16" i="1"/>
  <c r="K16" i="1" s="1"/>
  <c r="L16" i="1" s="1"/>
  <c r="L9" i="1"/>
  <c r="L17" i="1"/>
  <c r="L7" i="1"/>
  <c r="L15" i="1"/>
  <c r="L19" i="1" l="1"/>
</calcChain>
</file>

<file path=xl/sharedStrings.xml><?xml version="1.0" encoding="utf-8"?>
<sst xmlns="http://schemas.openxmlformats.org/spreadsheetml/2006/main" count="17" uniqueCount="16">
  <si>
    <t>Weight of Evidence and Information Value</t>
  </si>
  <si>
    <t>Group</t>
  </si>
  <si>
    <t>Count</t>
  </si>
  <si>
    <t>Rate, %</t>
  </si>
  <si>
    <t>Good</t>
  </si>
  <si>
    <t>Bad</t>
  </si>
  <si>
    <t>Good Rate</t>
  </si>
  <si>
    <t>Bad Rate</t>
  </si>
  <si>
    <t>Total</t>
  </si>
  <si>
    <t>%Good</t>
  </si>
  <si>
    <t>%Bad</t>
  </si>
  <si>
    <t>%Total</t>
  </si>
  <si>
    <t>Population, %</t>
  </si>
  <si>
    <t>Pg/Pb</t>
  </si>
  <si>
    <t>WOE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</si>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</sst>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horizontal="center" vertical="center"/>
    </xf>
    <xf numFmtId="10" fontId="4" fillId="2" borderId="2" xfId="1" applyNumberFormat="1" applyFont="1" applyFill="1" applyBorder="1" applyAlignment="1">
      <alignment horizontal="center" vertical="center"/>
    </xf>
    <xf numFmtId="10" fontId="4" fillId="2" borderId="8" xfId="1" applyNumberFormat="1" applyFont="1" applyFill="1" applyBorder="1" applyAlignment="1">
      <alignment horizontal="center" vertical="center"/>
    </xf>
    <xf numFmtId="0" fontId="2" fillId="3" borderId="0" xfId="0" applyFont="1" applyFill="1"/>
    <xf numFmtId="0" fontId="0" fillId="3" borderId="0" xfId="0" applyFill="1"/>
    <xf numFmtId="0" fontId="3" fillId="3" borderId="1" xfId="0" applyFont="1" applyFill="1" applyBorder="1"/>
    <xf numFmtId="10" fontId="3" fillId="3" borderId="0" xfId="1" applyNumberFormat="1" applyFont="1" applyFill="1" applyBorder="1"/>
    <xf numFmtId="167" fontId="3" fillId="3" borderId="0" xfId="0" applyNumberFormat="1" applyFont="1" applyFill="1" applyBorder="1"/>
    <xf numFmtId="0" fontId="3" fillId="3" borderId="19" xfId="0" applyFont="1" applyFill="1" applyBorder="1"/>
    <xf numFmtId="0" fontId="3" fillId="3" borderId="21" xfId="0" applyFont="1" applyFill="1" applyBorder="1"/>
    <xf numFmtId="0" fontId="3" fillId="3" borderId="23" xfId="0" applyFont="1" applyFill="1" applyBorder="1"/>
    <xf numFmtId="10" fontId="3" fillId="3" borderId="25" xfId="1" applyNumberFormat="1" applyFont="1" applyFill="1" applyBorder="1"/>
    <xf numFmtId="10" fontId="3" fillId="3" borderId="20" xfId="1" applyNumberFormat="1" applyFont="1" applyFill="1" applyBorder="1"/>
    <xf numFmtId="10" fontId="3" fillId="3" borderId="22" xfId="1" applyNumberFormat="1" applyFont="1" applyFill="1" applyBorder="1"/>
    <xf numFmtId="10" fontId="3" fillId="3" borderId="26" xfId="1" applyNumberFormat="1" applyFont="1" applyFill="1" applyBorder="1"/>
    <xf numFmtId="10" fontId="3" fillId="3" borderId="24" xfId="1" applyNumberFormat="1" applyFont="1" applyFill="1" applyBorder="1"/>
    <xf numFmtId="167" fontId="3" fillId="3" borderId="19" xfId="0" applyNumberFormat="1" applyFont="1" applyFill="1" applyBorder="1"/>
    <xf numFmtId="167" fontId="3" fillId="3" borderId="25" xfId="0" applyNumberFormat="1" applyFont="1" applyFill="1" applyBorder="1"/>
    <xf numFmtId="167" fontId="3" fillId="3" borderId="20" xfId="0" applyNumberFormat="1" applyFont="1" applyFill="1" applyBorder="1"/>
    <xf numFmtId="167" fontId="3" fillId="3" borderId="21" xfId="0" applyNumberFormat="1" applyFont="1" applyFill="1" applyBorder="1"/>
    <xf numFmtId="167" fontId="3" fillId="3" borderId="22" xfId="0" applyNumberFormat="1" applyFont="1" applyFill="1" applyBorder="1"/>
    <xf numFmtId="167" fontId="3" fillId="3" borderId="23" xfId="0" applyNumberFormat="1" applyFont="1" applyFill="1" applyBorder="1"/>
    <xf numFmtId="167" fontId="3" fillId="3" borderId="26" xfId="0" applyNumberFormat="1" applyFont="1" applyFill="1" applyBorder="1"/>
    <xf numFmtId="167" fontId="3" fillId="3" borderId="24" xfId="0" applyNumberFormat="1" applyFont="1" applyFill="1" applyBorder="1"/>
    <xf numFmtId="0" fontId="3" fillId="3" borderId="19" xfId="0" applyFont="1" applyFill="1" applyBorder="1" applyProtection="1">
      <protection locked="0"/>
    </xf>
    <xf numFmtId="0" fontId="3" fillId="3" borderId="20" xfId="0" applyFont="1" applyFill="1" applyBorder="1" applyProtection="1">
      <protection locked="0"/>
    </xf>
    <xf numFmtId="0" fontId="3" fillId="3" borderId="21" xfId="0" applyFont="1" applyFill="1" applyBorder="1" applyProtection="1">
      <protection locked="0"/>
    </xf>
    <xf numFmtId="0" fontId="3" fillId="3" borderId="22" xfId="0" applyFont="1" applyFill="1" applyBorder="1" applyProtection="1">
      <protection locked="0"/>
    </xf>
    <xf numFmtId="0" fontId="3" fillId="3" borderId="23" xfId="0" applyFont="1" applyFill="1" applyBorder="1" applyProtection="1">
      <protection locked="0"/>
    </xf>
    <xf numFmtId="0" fontId="3" fillId="3" borderId="24" xfId="0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tabSelected="1" workbookViewId="0">
      <selection activeCell="A3" sqref="A3:A4"/>
    </sheetView>
  </sheetViews>
  <sheetFormatPr defaultRowHeight="15" x14ac:dyDescent="0.25"/>
  <cols>
    <col min="1" max="1" width="10.28515625" style="22" customWidth="1"/>
    <col min="2" max="12" width="11.28515625" style="22" customWidth="1"/>
    <col min="13" max="16384" width="9.140625" style="22"/>
  </cols>
  <sheetData>
    <row r="1" spans="1:12" ht="18.75" x14ac:dyDescent="0.3">
      <c r="A1" s="21" t="s">
        <v>0</v>
      </c>
    </row>
    <row r="2" spans="1:12" ht="6.75" customHeight="1" thickBot="1" x14ac:dyDescent="0.3"/>
    <row r="3" spans="1:12" ht="18.75" customHeight="1" thickBot="1" x14ac:dyDescent="0.3">
      <c r="A3" s="7" t="s">
        <v>1</v>
      </c>
      <c r="B3" s="10" t="s">
        <v>2</v>
      </c>
      <c r="C3" s="11"/>
      <c r="D3" s="12" t="s">
        <v>3</v>
      </c>
      <c r="E3" s="13"/>
      <c r="F3" s="13" t="s">
        <v>12</v>
      </c>
      <c r="G3" s="13"/>
      <c r="H3" s="13"/>
      <c r="I3" s="13"/>
      <c r="J3" s="1" t="s">
        <v>13</v>
      </c>
      <c r="K3" s="1" t="s">
        <v>14</v>
      </c>
      <c r="L3" s="2" t="s">
        <v>15</v>
      </c>
    </row>
    <row r="4" spans="1:12" ht="18.75" customHeight="1" thickBot="1" x14ac:dyDescent="0.3">
      <c r="A4" s="8"/>
      <c r="B4" s="15" t="s">
        <v>4</v>
      </c>
      <c r="C4" s="5" t="s">
        <v>5</v>
      </c>
      <c r="D4" s="14" t="s">
        <v>6</v>
      </c>
      <c r="E4" s="6" t="s">
        <v>7</v>
      </c>
      <c r="F4" s="15" t="s">
        <v>8</v>
      </c>
      <c r="G4" s="17" t="s">
        <v>9</v>
      </c>
      <c r="H4" s="16" t="s">
        <v>10</v>
      </c>
      <c r="I4" s="14" t="s">
        <v>11</v>
      </c>
      <c r="J4" s="9"/>
      <c r="K4" s="3"/>
      <c r="L4" s="4"/>
    </row>
    <row r="5" spans="1:12" ht="15.75" x14ac:dyDescent="0.25">
      <c r="A5" s="23">
        <v>3</v>
      </c>
      <c r="B5" s="42">
        <v>15</v>
      </c>
      <c r="C5" s="43"/>
      <c r="D5" s="24">
        <f>B5/F5</f>
        <v>1</v>
      </c>
      <c r="E5" s="24">
        <f>C5/F5</f>
        <v>0</v>
      </c>
      <c r="F5" s="26">
        <f>B5+C5</f>
        <v>15</v>
      </c>
      <c r="G5" s="29">
        <f>B5/$B$19</f>
        <v>6.3451776649746192E-3</v>
      </c>
      <c r="H5" s="29">
        <f>C5/$C$19</f>
        <v>0</v>
      </c>
      <c r="I5" s="30">
        <f>F5/$F$19</f>
        <v>6.038647342995169E-3</v>
      </c>
      <c r="J5" s="34">
        <f>IF(H5=0,0,G5/H5)</f>
        <v>0</v>
      </c>
      <c r="K5" s="35">
        <f>IF(J5=0,0,LN(J5))</f>
        <v>0</v>
      </c>
      <c r="L5" s="36">
        <f>(G5-H5)*K5</f>
        <v>0</v>
      </c>
    </row>
    <row r="6" spans="1:12" ht="15.75" x14ac:dyDescent="0.25">
      <c r="A6" s="23">
        <v>4</v>
      </c>
      <c r="B6" s="44">
        <v>743</v>
      </c>
      <c r="C6" s="45">
        <v>10</v>
      </c>
      <c r="D6" s="24">
        <f t="shared" ref="D6:D18" si="0">B6/F6</f>
        <v>0.98671978751660028</v>
      </c>
      <c r="E6" s="24">
        <f t="shared" ref="E6:E18" si="1">C6/F6</f>
        <v>1.3280212483399735E-2</v>
      </c>
      <c r="F6" s="27">
        <f t="shared" ref="F6:F18" si="2">B6+C6</f>
        <v>753</v>
      </c>
      <c r="G6" s="24">
        <f t="shared" ref="G6:G18" si="3">B6/$B$19</f>
        <v>0.31429780033840948</v>
      </c>
      <c r="H6" s="24">
        <f t="shared" ref="H6:H18" si="4">C6/$C$19</f>
        <v>8.3333333333333329E-2</v>
      </c>
      <c r="I6" s="31">
        <f t="shared" ref="I6:I18" si="5">F6/$F$19</f>
        <v>0.3031400966183575</v>
      </c>
      <c r="J6" s="37">
        <f>IF(H6=0,0,G6/H6)</f>
        <v>3.7715736040609138</v>
      </c>
      <c r="K6" s="25">
        <f t="shared" ref="K6:K18" si="6">IF(J6=0,0,LN(J6))</f>
        <v>1.3274923159797707</v>
      </c>
      <c r="L6" s="38">
        <f>(G6-H6)*K6</f>
        <v>0.30660355521360189</v>
      </c>
    </row>
    <row r="7" spans="1:12" ht="15.75" x14ac:dyDescent="0.25">
      <c r="A7" s="23">
        <v>5</v>
      </c>
      <c r="B7" s="44">
        <v>567</v>
      </c>
      <c r="C7" s="45">
        <v>12</v>
      </c>
      <c r="D7" s="24">
        <f t="shared" si="0"/>
        <v>0.97927461139896377</v>
      </c>
      <c r="E7" s="24">
        <f t="shared" si="1"/>
        <v>2.072538860103627E-2</v>
      </c>
      <c r="F7" s="27">
        <f t="shared" si="2"/>
        <v>579</v>
      </c>
      <c r="G7" s="24">
        <f t="shared" si="3"/>
        <v>0.23984771573604061</v>
      </c>
      <c r="H7" s="24">
        <f t="shared" si="4"/>
        <v>0.1</v>
      </c>
      <c r="I7" s="31">
        <f t="shared" si="5"/>
        <v>0.23309178743961353</v>
      </c>
      <c r="J7" s="37">
        <f>IF(H7=0,0,G7/H7)</f>
        <v>2.3984771573604058</v>
      </c>
      <c r="K7" s="25">
        <f t="shared" si="6"/>
        <v>0.87483401819580886</v>
      </c>
      <c r="L7" s="38">
        <f>(G7-H7)*K7</f>
        <v>0.12234353909286565</v>
      </c>
    </row>
    <row r="8" spans="1:12" ht="15.75" x14ac:dyDescent="0.25">
      <c r="A8" s="23">
        <v>6</v>
      </c>
      <c r="B8" s="44">
        <v>288</v>
      </c>
      <c r="C8" s="45">
        <v>14</v>
      </c>
      <c r="D8" s="24">
        <f t="shared" si="0"/>
        <v>0.95364238410596025</v>
      </c>
      <c r="E8" s="24">
        <f t="shared" si="1"/>
        <v>4.6357615894039736E-2</v>
      </c>
      <c r="F8" s="27">
        <f t="shared" si="2"/>
        <v>302</v>
      </c>
      <c r="G8" s="24">
        <f t="shared" si="3"/>
        <v>0.12182741116751269</v>
      </c>
      <c r="H8" s="24">
        <f t="shared" si="4"/>
        <v>0.11666666666666667</v>
      </c>
      <c r="I8" s="31">
        <f t="shared" si="5"/>
        <v>0.1215780998389694</v>
      </c>
      <c r="J8" s="37">
        <f>IF(H8=0,0,G8/H8)</f>
        <v>1.0442349528643946</v>
      </c>
      <c r="K8" s="25">
        <f t="shared" si="6"/>
        <v>4.3284514776744602E-2</v>
      </c>
      <c r="L8" s="38">
        <f>(G8-H8)*K8</f>
        <v>2.2338032160587327E-4</v>
      </c>
    </row>
    <row r="9" spans="1:12" ht="15.75" x14ac:dyDescent="0.25">
      <c r="A9" s="23">
        <v>7</v>
      </c>
      <c r="B9" s="44">
        <v>193</v>
      </c>
      <c r="C9" s="45">
        <v>12</v>
      </c>
      <c r="D9" s="24">
        <f t="shared" si="0"/>
        <v>0.94146341463414629</v>
      </c>
      <c r="E9" s="24">
        <f t="shared" si="1"/>
        <v>5.8536585365853662E-2</v>
      </c>
      <c r="F9" s="27">
        <f t="shared" si="2"/>
        <v>205</v>
      </c>
      <c r="G9" s="24">
        <f t="shared" si="3"/>
        <v>8.1641285956006768E-2</v>
      </c>
      <c r="H9" s="24">
        <f t="shared" si="4"/>
        <v>0.1</v>
      </c>
      <c r="I9" s="31">
        <f t="shared" si="5"/>
        <v>8.2528180354267316E-2</v>
      </c>
      <c r="J9" s="37">
        <f>IF(H9=0,0,G9/H9)</f>
        <v>0.81641285956006759</v>
      </c>
      <c r="K9" s="25">
        <f t="shared" si="6"/>
        <v>-0.20283509662705768</v>
      </c>
      <c r="L9" s="38">
        <f>(G9-H9)*K9</f>
        <v>3.7237915370618891E-3</v>
      </c>
    </row>
    <row r="10" spans="1:12" ht="15.75" x14ac:dyDescent="0.25">
      <c r="A10" s="23">
        <v>8</v>
      </c>
      <c r="B10" s="44">
        <v>187</v>
      </c>
      <c r="C10" s="45">
        <v>8</v>
      </c>
      <c r="D10" s="24">
        <f t="shared" si="0"/>
        <v>0.95897435897435901</v>
      </c>
      <c r="E10" s="24">
        <f t="shared" si="1"/>
        <v>4.1025641025641026E-2</v>
      </c>
      <c r="F10" s="27">
        <f t="shared" si="2"/>
        <v>195</v>
      </c>
      <c r="G10" s="24">
        <f t="shared" si="3"/>
        <v>7.9103214890016926E-2</v>
      </c>
      <c r="H10" s="24">
        <f t="shared" si="4"/>
        <v>6.6666666666666666E-2</v>
      </c>
      <c r="I10" s="31">
        <f t="shared" si="5"/>
        <v>7.85024154589372E-2</v>
      </c>
      <c r="J10" s="37">
        <f>IF(H10=0,0,G10/H10)</f>
        <v>1.186548223350254</v>
      </c>
      <c r="K10" s="25">
        <f t="shared" si="6"/>
        <v>0.17104843943080805</v>
      </c>
      <c r="L10" s="38">
        <f>(G10-H10)*K10</f>
        <v>2.1272521655100506E-3</v>
      </c>
    </row>
    <row r="11" spans="1:12" ht="15.75" x14ac:dyDescent="0.25">
      <c r="A11" s="23">
        <v>9</v>
      </c>
      <c r="B11" s="44">
        <v>123</v>
      </c>
      <c r="C11" s="45">
        <v>24</v>
      </c>
      <c r="D11" s="24">
        <f t="shared" si="0"/>
        <v>0.83673469387755106</v>
      </c>
      <c r="E11" s="24">
        <f t="shared" si="1"/>
        <v>0.16326530612244897</v>
      </c>
      <c r="F11" s="27">
        <f t="shared" si="2"/>
        <v>147</v>
      </c>
      <c r="G11" s="24">
        <f t="shared" si="3"/>
        <v>5.2030456852791881E-2</v>
      </c>
      <c r="H11" s="24">
        <f t="shared" si="4"/>
        <v>0.2</v>
      </c>
      <c r="I11" s="31">
        <f t="shared" si="5"/>
        <v>5.9178743961352656E-2</v>
      </c>
      <c r="J11" s="37">
        <f>IF(H11=0,0,G11/H11)</f>
        <v>0.26015228426395937</v>
      </c>
      <c r="K11" s="25">
        <f t="shared" si="6"/>
        <v>-1.3464881107194711</v>
      </c>
      <c r="L11" s="38">
        <f>(G11-H11)*K11</f>
        <v>0.19923923059630752</v>
      </c>
    </row>
    <row r="12" spans="1:12" ht="15.75" x14ac:dyDescent="0.25">
      <c r="A12" s="23">
        <v>10</v>
      </c>
      <c r="B12" s="44">
        <v>91</v>
      </c>
      <c r="C12" s="45">
        <v>8</v>
      </c>
      <c r="D12" s="24">
        <f t="shared" si="0"/>
        <v>0.91919191919191923</v>
      </c>
      <c r="E12" s="24">
        <f t="shared" si="1"/>
        <v>8.0808080808080815E-2</v>
      </c>
      <c r="F12" s="27">
        <f t="shared" si="2"/>
        <v>99</v>
      </c>
      <c r="G12" s="24">
        <f t="shared" si="3"/>
        <v>3.8494077834179359E-2</v>
      </c>
      <c r="H12" s="24">
        <f t="shared" si="4"/>
        <v>6.6666666666666666E-2</v>
      </c>
      <c r="I12" s="31">
        <f t="shared" si="5"/>
        <v>3.9855072463768113E-2</v>
      </c>
      <c r="J12" s="37">
        <f>IF(H12=0,0,G12/H12)</f>
        <v>0.57741116751269039</v>
      </c>
      <c r="K12" s="25">
        <f t="shared" si="6"/>
        <v>-0.54920067090692859</v>
      </c>
      <c r="L12" s="38">
        <f>(G12-H12)*K12</f>
        <v>1.5472404687987072E-2</v>
      </c>
    </row>
    <row r="13" spans="1:12" ht="15.75" x14ac:dyDescent="0.25">
      <c r="A13" s="23">
        <v>11</v>
      </c>
      <c r="B13" s="44">
        <v>72</v>
      </c>
      <c r="C13" s="45">
        <v>12</v>
      </c>
      <c r="D13" s="24">
        <f t="shared" si="0"/>
        <v>0.8571428571428571</v>
      </c>
      <c r="E13" s="24">
        <f t="shared" si="1"/>
        <v>0.14285714285714285</v>
      </c>
      <c r="F13" s="27">
        <f t="shared" si="2"/>
        <v>84</v>
      </c>
      <c r="G13" s="24">
        <f t="shared" si="3"/>
        <v>3.0456852791878174E-2</v>
      </c>
      <c r="H13" s="24">
        <f t="shared" si="4"/>
        <v>0.1</v>
      </c>
      <c r="I13" s="31">
        <f t="shared" si="5"/>
        <v>3.3816425120772944E-2</v>
      </c>
      <c r="J13" s="37">
        <f>IF(H13=0,0,G13/H13)</f>
        <v>0.3045685279187817</v>
      </c>
      <c r="K13" s="25">
        <f t="shared" si="6"/>
        <v>-1.1888591665158879</v>
      </c>
      <c r="L13" s="38">
        <f>(G13-H13)*K13</f>
        <v>8.2677008026739413E-2</v>
      </c>
    </row>
    <row r="14" spans="1:12" ht="15.75" x14ac:dyDescent="0.25">
      <c r="A14" s="23">
        <v>12</v>
      </c>
      <c r="B14" s="44">
        <v>45</v>
      </c>
      <c r="C14" s="45">
        <v>9</v>
      </c>
      <c r="D14" s="24">
        <f t="shared" si="0"/>
        <v>0.83333333333333337</v>
      </c>
      <c r="E14" s="24">
        <f t="shared" si="1"/>
        <v>0.16666666666666666</v>
      </c>
      <c r="F14" s="27">
        <f t="shared" si="2"/>
        <v>54</v>
      </c>
      <c r="G14" s="24">
        <f t="shared" si="3"/>
        <v>1.9035532994923859E-2</v>
      </c>
      <c r="H14" s="24">
        <f t="shared" si="4"/>
        <v>7.4999999999999997E-2</v>
      </c>
      <c r="I14" s="31">
        <f t="shared" si="5"/>
        <v>2.1739130434782608E-2</v>
      </c>
      <c r="J14" s="37">
        <f>IF(H14=0,0,G14/H14)</f>
        <v>0.25380710659898481</v>
      </c>
      <c r="K14" s="25">
        <f t="shared" si="6"/>
        <v>-1.3711807233098423</v>
      </c>
      <c r="L14" s="38">
        <f>(G14-H14)*K14</f>
        <v>7.6737398347670099E-2</v>
      </c>
    </row>
    <row r="15" spans="1:12" ht="15.75" x14ac:dyDescent="0.25">
      <c r="A15" s="23">
        <v>13</v>
      </c>
      <c r="B15" s="44">
        <v>29</v>
      </c>
      <c r="C15" s="45">
        <v>7</v>
      </c>
      <c r="D15" s="24">
        <f t="shared" si="0"/>
        <v>0.80555555555555558</v>
      </c>
      <c r="E15" s="24">
        <f t="shared" si="1"/>
        <v>0.19444444444444445</v>
      </c>
      <c r="F15" s="27">
        <f t="shared" si="2"/>
        <v>36</v>
      </c>
      <c r="G15" s="24">
        <f t="shared" si="3"/>
        <v>1.2267343485617596E-2</v>
      </c>
      <c r="H15" s="24">
        <f t="shared" si="4"/>
        <v>5.8333333333333334E-2</v>
      </c>
      <c r="I15" s="31">
        <f t="shared" si="5"/>
        <v>1.4492753623188406E-2</v>
      </c>
      <c r="J15" s="37">
        <f>IF(H15=0,0,G15/H15)</f>
        <v>0.21029731689630166</v>
      </c>
      <c r="K15" s="25">
        <f t="shared" si="6"/>
        <v>-1.5592329548127821</v>
      </c>
      <c r="L15" s="38">
        <f>(G15-H15)*K15</f>
        <v>7.182760946662943E-2</v>
      </c>
    </row>
    <row r="16" spans="1:12" ht="15.75" x14ac:dyDescent="0.25">
      <c r="A16" s="23">
        <v>14</v>
      </c>
      <c r="B16" s="44">
        <v>8</v>
      </c>
      <c r="C16" s="45">
        <v>3</v>
      </c>
      <c r="D16" s="24">
        <f t="shared" si="0"/>
        <v>0.72727272727272729</v>
      </c>
      <c r="E16" s="24">
        <f t="shared" si="1"/>
        <v>0.27272727272727271</v>
      </c>
      <c r="F16" s="27">
        <f t="shared" si="2"/>
        <v>11</v>
      </c>
      <c r="G16" s="24">
        <f t="shared" si="3"/>
        <v>3.3840947546531302E-3</v>
      </c>
      <c r="H16" s="24">
        <f t="shared" si="4"/>
        <v>2.5000000000000001E-2</v>
      </c>
      <c r="I16" s="31">
        <f t="shared" si="5"/>
        <v>4.4283413848631237E-3</v>
      </c>
      <c r="J16" s="37">
        <f>IF(H16=0,0,G16/H16)</f>
        <v>0.13536379018612521</v>
      </c>
      <c r="K16" s="25">
        <f t="shared" si="6"/>
        <v>-1.9997893827322166</v>
      </c>
      <c r="L16" s="38">
        <f>(G16-H16)*K16</f>
        <v>4.3227257807790305E-2</v>
      </c>
    </row>
    <row r="17" spans="1:12" ht="15.75" x14ac:dyDescent="0.25">
      <c r="A17" s="23">
        <v>15</v>
      </c>
      <c r="B17" s="44">
        <v>3</v>
      </c>
      <c r="C17" s="45"/>
      <c r="D17" s="24">
        <f t="shared" si="0"/>
        <v>1</v>
      </c>
      <c r="E17" s="24">
        <f t="shared" si="1"/>
        <v>0</v>
      </c>
      <c r="F17" s="27">
        <f t="shared" si="2"/>
        <v>3</v>
      </c>
      <c r="G17" s="24">
        <f t="shared" si="3"/>
        <v>1.2690355329949238E-3</v>
      </c>
      <c r="H17" s="24">
        <f t="shared" si="4"/>
        <v>0</v>
      </c>
      <c r="I17" s="31">
        <f t="shared" si="5"/>
        <v>1.2077294685990338E-3</v>
      </c>
      <c r="J17" s="37">
        <f>IF(H17=0,0,G17/H17)</f>
        <v>0</v>
      </c>
      <c r="K17" s="25">
        <f t="shared" si="6"/>
        <v>0</v>
      </c>
      <c r="L17" s="38">
        <f>(G17-H17)*K17</f>
        <v>0</v>
      </c>
    </row>
    <row r="18" spans="1:12" ht="16.5" thickBot="1" x14ac:dyDescent="0.3">
      <c r="A18" s="23">
        <v>16</v>
      </c>
      <c r="B18" s="46"/>
      <c r="C18" s="47">
        <v>1</v>
      </c>
      <c r="D18" s="24">
        <f t="shared" si="0"/>
        <v>0</v>
      </c>
      <c r="E18" s="24">
        <f t="shared" si="1"/>
        <v>1</v>
      </c>
      <c r="F18" s="28">
        <f t="shared" si="2"/>
        <v>1</v>
      </c>
      <c r="G18" s="32">
        <f t="shared" si="3"/>
        <v>0</v>
      </c>
      <c r="H18" s="32">
        <f t="shared" si="4"/>
        <v>8.3333333333333332E-3</v>
      </c>
      <c r="I18" s="33">
        <f t="shared" si="5"/>
        <v>4.0257648953301127E-4</v>
      </c>
      <c r="J18" s="39">
        <f>IF(H18=0,0,G18/H18)</f>
        <v>0</v>
      </c>
      <c r="K18" s="40">
        <f t="shared" si="6"/>
        <v>0</v>
      </c>
      <c r="L18" s="41">
        <f>(G18-H18)*K18</f>
        <v>0</v>
      </c>
    </row>
    <row r="19" spans="1:12" ht="16.5" thickBot="1" x14ac:dyDescent="0.3">
      <c r="A19" s="17" t="s">
        <v>8</v>
      </c>
      <c r="B19" s="6">
        <f>SUM(B5:B18)</f>
        <v>2364</v>
      </c>
      <c r="C19" s="17">
        <f>SUM(C5:C18)</f>
        <v>120</v>
      </c>
      <c r="D19" s="20">
        <f>B19/F19</f>
        <v>0.95169082125603865</v>
      </c>
      <c r="E19" s="19">
        <f>C19/F19</f>
        <v>4.8309178743961352E-2</v>
      </c>
      <c r="F19" s="6">
        <f>SUM(F5:F18)</f>
        <v>2484</v>
      </c>
      <c r="G19" s="17">
        <f>B19/B19</f>
        <v>1</v>
      </c>
      <c r="H19" s="6">
        <f>C19/$C$19</f>
        <v>1</v>
      </c>
      <c r="I19" s="17"/>
      <c r="J19" s="6"/>
      <c r="K19" s="6"/>
      <c r="L19" s="18">
        <f>SUM(L5:L18)</f>
        <v>0.92420242726376922</v>
      </c>
    </row>
  </sheetData>
  <sheetProtection sheet="1" objects="1" scenarios="1"/>
  <mergeCells count="7">
    <mergeCell ref="J3:J4"/>
    <mergeCell ref="K3:K4"/>
    <mergeCell ref="L3:L4"/>
    <mergeCell ref="A3:A4"/>
    <mergeCell ref="B3:C3"/>
    <mergeCell ref="D3:E3"/>
    <mergeCell ref="F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woe &amp; IV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2017-02-08T20:46:27Z</dcterms:modified>
</cp:coreProperties>
</file>