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codeName="ЭтаКнига"/>
  <mc:AlternateContent xmlns:mc="http://schemas.openxmlformats.org/markup-compatibility/2006">
    <mc:Choice Requires="x15">
      <x15ac:absPath xmlns:x15ac="http://schemas.microsoft.com/office/spreadsheetml/2010/11/ac" url="D:\Users\Sauron\Desktop\Romanoff\SANDBOX\SAURON\"/>
    </mc:Choice>
  </mc:AlternateContent>
  <xr:revisionPtr revIDLastSave="0" documentId="13_ncr:1_{19FDBFDA-0BDF-4B5B-A05E-990BFBE28168}" xr6:coauthVersionLast="47" xr6:coauthVersionMax="47" xr10:uidLastSave="{00000000-0000-0000-0000-000000000000}"/>
  <bookViews>
    <workbookView xWindow="28680" yWindow="-120" windowWidth="29040" windowHeight="16440" firstSheet="5" activeTab="6" xr2:uid="{00000000-000D-0000-FFFF-FFFF00000000}"/>
  </bookViews>
  <sheets>
    <sheet name="Нормативы времени" sheetId="612" r:id="rId1"/>
    <sheet name="21.12.2023 18.00" sheetId="1141" r:id="rId2"/>
    <sheet name="22.12.2023 06.00" sheetId="1142" r:id="rId3"/>
    <sheet name="22.12.2023 18.00" sheetId="1143" r:id="rId4"/>
    <sheet name="23.12.2023 06.00" sheetId="1144" r:id="rId5"/>
    <sheet name="23.12.2023 18.00" sheetId="1145" r:id="rId6"/>
    <sheet name="24.12.2023 06.00" sheetId="1146" r:id="rId7"/>
  </sheets>
  <calcPr calcId="191029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08" i="1146" l="1"/>
  <c r="I90" i="1146"/>
  <c r="K90" i="1146" s="1"/>
  <c r="P92" i="1146"/>
  <c r="R90" i="1146"/>
  <c r="R89" i="1146"/>
  <c r="R88" i="1146"/>
  <c r="I96" i="1146"/>
  <c r="K96" i="1146" s="1"/>
  <c r="Y96" i="1146" s="1"/>
  <c r="Z96" i="1146" s="1"/>
  <c r="P104" i="1146"/>
  <c r="R101" i="1146"/>
  <c r="R100" i="1146"/>
  <c r="R99" i="1146"/>
  <c r="R98" i="1146"/>
  <c r="R97" i="1146"/>
  <c r="R96" i="1146"/>
  <c r="R104" i="1146" l="1"/>
  <c r="R92" i="1146"/>
  <c r="L117" i="1146" l="1"/>
  <c r="P124" i="1146"/>
  <c r="R120" i="1146"/>
  <c r="R119" i="1146"/>
  <c r="R118" i="1146"/>
  <c r="R117" i="1146"/>
  <c r="I117" i="1146"/>
  <c r="K117" i="1146" s="1"/>
  <c r="Y117" i="1146" s="1"/>
  <c r="Z117" i="1146" s="1"/>
  <c r="G108" i="1146"/>
  <c r="I108" i="1146" s="1"/>
  <c r="K108" i="1146" s="1"/>
  <c r="Y108" i="1146" s="1"/>
  <c r="I107" i="1146"/>
  <c r="K107" i="1146" s="1"/>
  <c r="Y107" i="1146" s="1"/>
  <c r="Z107" i="1146" s="1"/>
  <c r="L79" i="1146"/>
  <c r="Z108" i="1146" l="1"/>
  <c r="R124" i="1146"/>
  <c r="I79" i="1146"/>
  <c r="K79" i="1146" s="1"/>
  <c r="Y79" i="1146" s="1"/>
  <c r="T81" i="1146"/>
  <c r="P81" i="1146"/>
  <c r="R80" i="1146"/>
  <c r="V79" i="1146"/>
  <c r="R79" i="1146"/>
  <c r="V78" i="1146"/>
  <c r="R78" i="1146"/>
  <c r="V77" i="1146"/>
  <c r="R77" i="1146"/>
  <c r="V76" i="1146"/>
  <c r="R76" i="1146"/>
  <c r="V75" i="1146"/>
  <c r="R75" i="1146"/>
  <c r="Y78" i="1146"/>
  <c r="K78" i="1146"/>
  <c r="K77" i="1146"/>
  <c r="Y77" i="1146" s="1"/>
  <c r="K76" i="1146"/>
  <c r="Y76" i="1146" s="1"/>
  <c r="K75" i="1146"/>
  <c r="Y75" i="1146" s="1"/>
  <c r="Z75" i="1146" s="1"/>
  <c r="V81" i="1146" l="1"/>
  <c r="Z76" i="1146"/>
  <c r="Z77" i="1146"/>
  <c r="Z78" i="1146" s="1"/>
  <c r="Z79" i="1146" s="1"/>
  <c r="R81" i="1146"/>
  <c r="K55" i="1146"/>
  <c r="Y55" i="1146" s="1"/>
  <c r="Z55" i="1146" s="1"/>
  <c r="I65" i="1146"/>
  <c r="K65" i="1146" s="1"/>
  <c r="Y65" i="1146" s="1"/>
  <c r="Z65" i="1146" s="1"/>
  <c r="K58" i="1146"/>
  <c r="Y58" i="1146" s="1"/>
  <c r="K57" i="1146"/>
  <c r="Y57" i="1146" s="1"/>
  <c r="K56" i="1146"/>
  <c r="Y56" i="1146" s="1"/>
  <c r="K23" i="1146"/>
  <c r="I59" i="1146"/>
  <c r="K59" i="1146" s="1"/>
  <c r="Y59" i="1146" s="1"/>
  <c r="Z56" i="1146" l="1"/>
  <c r="Z57" i="1146" s="1"/>
  <c r="Z58" i="1146" s="1"/>
  <c r="Z59" i="1146" s="1"/>
  <c r="P52" i="1146"/>
  <c r="R51" i="1146"/>
  <c r="R50" i="1146"/>
  <c r="R49" i="1146"/>
  <c r="R48" i="1146"/>
  <c r="R47" i="1146"/>
  <c r="R46" i="1146"/>
  <c r="J46" i="1146"/>
  <c r="I46" i="1146"/>
  <c r="I24" i="1146"/>
  <c r="K46" i="1146" l="1"/>
  <c r="Y46" i="1146" s="1"/>
  <c r="Z46" i="1146" s="1"/>
  <c r="R52" i="1146"/>
  <c r="Y16" i="1146"/>
  <c r="Y17" i="1146"/>
  <c r="Y18" i="1146"/>
  <c r="Y19" i="1146"/>
  <c r="Y20" i="1146"/>
  <c r="Y21" i="1146"/>
  <c r="Y22" i="1146"/>
  <c r="Y23" i="1146"/>
  <c r="T25" i="1146"/>
  <c r="P25" i="1146"/>
  <c r="V21" i="1146"/>
  <c r="V20" i="1146"/>
  <c r="R20" i="1146"/>
  <c r="V19" i="1146"/>
  <c r="R19" i="1146"/>
  <c r="V18" i="1146"/>
  <c r="R18" i="1146"/>
  <c r="V17" i="1146"/>
  <c r="R17" i="1146"/>
  <c r="V16" i="1146"/>
  <c r="R16" i="1146"/>
  <c r="V15" i="1146"/>
  <c r="R15" i="1146"/>
  <c r="K24" i="1146"/>
  <c r="Y24" i="1146" s="1"/>
  <c r="K15" i="1146"/>
  <c r="Y15" i="1146" s="1"/>
  <c r="Z15" i="1146" s="1"/>
  <c r="V25" i="1146" l="1"/>
  <c r="Z16" i="1146"/>
  <c r="Z17" i="1146"/>
  <c r="Z18" i="1146" s="1"/>
  <c r="Z19" i="1146" s="1"/>
  <c r="Z20" i="1146" s="1"/>
  <c r="Z21" i="1146" s="1"/>
  <c r="Z22" i="1146" s="1"/>
  <c r="Z23" i="1146" s="1"/>
  <c r="Z24" i="1146" s="1"/>
  <c r="R25" i="1146"/>
  <c r="K7" i="1146"/>
  <c r="Y7" i="1146" s="1"/>
  <c r="K6" i="1146"/>
  <c r="Y6" i="1146" s="1"/>
  <c r="K5" i="1146"/>
  <c r="Y5" i="1146" s="1"/>
  <c r="Z5" i="1146" s="1"/>
  <c r="P12" i="1146"/>
  <c r="R8" i="1146"/>
  <c r="R5" i="1146"/>
  <c r="L7" i="1146"/>
  <c r="I8" i="1146"/>
  <c r="K8" i="1146" s="1"/>
  <c r="Y8" i="1146" s="1"/>
  <c r="T105" i="1145"/>
  <c r="P105" i="1145"/>
  <c r="V102" i="1145"/>
  <c r="V101" i="1145"/>
  <c r="V100" i="1145"/>
  <c r="V99" i="1145"/>
  <c r="V98" i="1145"/>
  <c r="V97" i="1145"/>
  <c r="R102" i="1145"/>
  <c r="R101" i="1145"/>
  <c r="R100" i="1145"/>
  <c r="R99" i="1145"/>
  <c r="R98" i="1145"/>
  <c r="R97" i="1145"/>
  <c r="I97" i="1145"/>
  <c r="K97" i="1145" s="1"/>
  <c r="Y97" i="1145" s="1"/>
  <c r="Z97" i="1145" s="1"/>
  <c r="T73" i="1145"/>
  <c r="P73" i="1145"/>
  <c r="V69" i="1145"/>
  <c r="V68" i="1145"/>
  <c r="V67" i="1145"/>
  <c r="V66" i="1145"/>
  <c r="R69" i="1145"/>
  <c r="R68" i="1145"/>
  <c r="R67" i="1145"/>
  <c r="R66" i="1145"/>
  <c r="I66" i="1145"/>
  <c r="K66" i="1145" s="1"/>
  <c r="Y66" i="1145" s="1"/>
  <c r="Z66" i="1145" s="1"/>
  <c r="Z6" i="1146" l="1"/>
  <c r="Z7" i="1146" s="1"/>
  <c r="Z8" i="1146" s="1"/>
  <c r="R12" i="1146"/>
  <c r="R105" i="1145"/>
  <c r="V105" i="1145"/>
  <c r="V73" i="1145"/>
  <c r="R73" i="1145"/>
  <c r="T135" i="1145" l="1"/>
  <c r="P135" i="1145"/>
  <c r="V133" i="1145"/>
  <c r="V132" i="1145"/>
  <c r="V131" i="1145"/>
  <c r="V130" i="1145"/>
  <c r="V129" i="1145"/>
  <c r="R132" i="1145"/>
  <c r="R131" i="1145"/>
  <c r="R130" i="1145"/>
  <c r="R129" i="1145"/>
  <c r="T125" i="1145"/>
  <c r="P125" i="1145"/>
  <c r="V121" i="1145"/>
  <c r="V120" i="1145"/>
  <c r="V119" i="1145"/>
  <c r="V118" i="1145"/>
  <c r="R121" i="1145"/>
  <c r="R120" i="1145"/>
  <c r="R119" i="1145"/>
  <c r="R118" i="1145"/>
  <c r="L118" i="1145"/>
  <c r="I120" i="1145"/>
  <c r="K120" i="1145" s="1"/>
  <c r="I118" i="1145"/>
  <c r="K118" i="1145" s="1"/>
  <c r="Y118" i="1145" s="1"/>
  <c r="Z118" i="1145" s="1"/>
  <c r="T115" i="1145"/>
  <c r="R115" i="1145"/>
  <c r="P115" i="1145"/>
  <c r="V112" i="1145"/>
  <c r="V111" i="1145"/>
  <c r="V110" i="1145"/>
  <c r="V109" i="1145"/>
  <c r="V108" i="1145"/>
  <c r="I108" i="1145"/>
  <c r="K108" i="1145" s="1"/>
  <c r="Y108" i="1145" s="1"/>
  <c r="Z108" i="1145" s="1"/>
  <c r="T93" i="1145"/>
  <c r="P93" i="1145"/>
  <c r="V92" i="1145"/>
  <c r="V91" i="1145"/>
  <c r="V90" i="1145"/>
  <c r="V89" i="1145"/>
  <c r="R91" i="1145"/>
  <c r="R90" i="1145"/>
  <c r="R89" i="1145"/>
  <c r="L90" i="1145"/>
  <c r="L89" i="1145"/>
  <c r="I91" i="1145"/>
  <c r="K91" i="1145" s="1"/>
  <c r="Y91" i="1145" s="1"/>
  <c r="I90" i="1145"/>
  <c r="K90" i="1145" s="1"/>
  <c r="Y90" i="1145" s="1"/>
  <c r="I89" i="1145"/>
  <c r="K89" i="1145" s="1"/>
  <c r="Y89" i="1145" s="1"/>
  <c r="Z89" i="1145" s="1"/>
  <c r="T82" i="1145"/>
  <c r="P82" i="1145"/>
  <c r="V80" i="1145"/>
  <c r="V79" i="1145"/>
  <c r="V78" i="1145"/>
  <c r="V77" i="1145"/>
  <c r="V76" i="1145"/>
  <c r="R81" i="1145"/>
  <c r="R80" i="1145"/>
  <c r="R79" i="1145"/>
  <c r="R78" i="1145"/>
  <c r="R77" i="1145"/>
  <c r="R76" i="1145"/>
  <c r="L80" i="1145"/>
  <c r="L79" i="1145"/>
  <c r="L78" i="1145"/>
  <c r="L77" i="1145"/>
  <c r="L76" i="1145"/>
  <c r="I80" i="1145"/>
  <c r="K80" i="1145" s="1"/>
  <c r="Y80" i="1145" s="1"/>
  <c r="I79" i="1145"/>
  <c r="K79" i="1145" s="1"/>
  <c r="Y79" i="1145" s="1"/>
  <c r="I78" i="1145"/>
  <c r="K78" i="1145" s="1"/>
  <c r="Y78" i="1145" s="1"/>
  <c r="I77" i="1145"/>
  <c r="K77" i="1145" s="1"/>
  <c r="Y77" i="1145" s="1"/>
  <c r="I76" i="1145"/>
  <c r="K76" i="1145" s="1"/>
  <c r="Y76" i="1145" s="1"/>
  <c r="Z76" i="1145" s="1"/>
  <c r="T53" i="1145"/>
  <c r="P53" i="1145"/>
  <c r="V50" i="1145"/>
  <c r="V49" i="1145"/>
  <c r="V48" i="1145"/>
  <c r="V47" i="1145"/>
  <c r="R52" i="1145"/>
  <c r="R51" i="1145"/>
  <c r="R50" i="1145"/>
  <c r="R49" i="1145"/>
  <c r="R48" i="1145"/>
  <c r="R47" i="1145"/>
  <c r="T44" i="1145"/>
  <c r="P44" i="1145"/>
  <c r="V39" i="1145"/>
  <c r="V38" i="1145"/>
  <c r="V37" i="1145"/>
  <c r="R43" i="1145"/>
  <c r="R42" i="1145"/>
  <c r="R41" i="1145"/>
  <c r="R40" i="1145"/>
  <c r="R39" i="1145"/>
  <c r="R38" i="1145"/>
  <c r="R37" i="1145"/>
  <c r="T34" i="1145"/>
  <c r="P34" i="1145"/>
  <c r="V31" i="1145"/>
  <c r="V30" i="1145"/>
  <c r="V29" i="1145"/>
  <c r="R33" i="1145"/>
  <c r="R32" i="1145"/>
  <c r="R31" i="1145"/>
  <c r="R30" i="1145"/>
  <c r="R29" i="1145"/>
  <c r="T26" i="1145"/>
  <c r="P26" i="1145"/>
  <c r="V22" i="1145"/>
  <c r="V21" i="1145"/>
  <c r="V20" i="1145"/>
  <c r="V19" i="1145"/>
  <c r="V18" i="1145"/>
  <c r="V17" i="1145"/>
  <c r="V16" i="1145"/>
  <c r="R21" i="1145"/>
  <c r="R20" i="1145"/>
  <c r="R19" i="1145"/>
  <c r="R18" i="1145"/>
  <c r="R17" i="1145"/>
  <c r="R16" i="1145"/>
  <c r="L24" i="1145"/>
  <c r="L23" i="1145"/>
  <c r="L22" i="1145"/>
  <c r="L21" i="1145"/>
  <c r="L20" i="1145"/>
  <c r="L19" i="1145"/>
  <c r="L18" i="1145"/>
  <c r="L17" i="1145"/>
  <c r="L16" i="1145"/>
  <c r="I25" i="1145"/>
  <c r="K25" i="1145" s="1"/>
  <c r="Y25" i="1145" s="1"/>
  <c r="I24" i="1145"/>
  <c r="K24" i="1145" s="1"/>
  <c r="Y24" i="1145" s="1"/>
  <c r="I23" i="1145"/>
  <c r="K23" i="1145" s="1"/>
  <c r="Y23" i="1145" s="1"/>
  <c r="I22" i="1145"/>
  <c r="K22" i="1145" s="1"/>
  <c r="Y22" i="1145" s="1"/>
  <c r="I21" i="1145"/>
  <c r="K21" i="1145" s="1"/>
  <c r="Y21" i="1145" s="1"/>
  <c r="I20" i="1145"/>
  <c r="K20" i="1145" s="1"/>
  <c r="Y20" i="1145" s="1"/>
  <c r="I19" i="1145"/>
  <c r="K19" i="1145" s="1"/>
  <c r="Y19" i="1145" s="1"/>
  <c r="I18" i="1145"/>
  <c r="K18" i="1145" s="1"/>
  <c r="Y18" i="1145" s="1"/>
  <c r="I17" i="1145"/>
  <c r="K17" i="1145" s="1"/>
  <c r="Y17" i="1145" s="1"/>
  <c r="I16" i="1145"/>
  <c r="K16" i="1145" s="1"/>
  <c r="Y16" i="1145" s="1"/>
  <c r="Z16" i="1145" s="1"/>
  <c r="R135" i="1145" l="1"/>
  <c r="V135" i="1145"/>
  <c r="V125" i="1145"/>
  <c r="R125" i="1145"/>
  <c r="V115" i="1145"/>
  <c r="Z90" i="1145"/>
  <c r="Z91" i="1145" s="1"/>
  <c r="V93" i="1145"/>
  <c r="R93" i="1145"/>
  <c r="V82" i="1145"/>
  <c r="Z77" i="1145"/>
  <c r="Z78" i="1145" s="1"/>
  <c r="Z79" i="1145" s="1"/>
  <c r="Z80" i="1145" s="1"/>
  <c r="R82" i="1145"/>
  <c r="R53" i="1145"/>
  <c r="V53" i="1145"/>
  <c r="R44" i="1145"/>
  <c r="V44" i="1145"/>
  <c r="V34" i="1145"/>
  <c r="R34" i="1145"/>
  <c r="R26" i="1145"/>
  <c r="Z17" i="1145"/>
  <c r="Z18" i="1145" s="1"/>
  <c r="Z19" i="1145" s="1"/>
  <c r="Z20" i="1145" s="1"/>
  <c r="Z21" i="1145" s="1"/>
  <c r="Z22" i="1145" s="1"/>
  <c r="Z23" i="1145" s="1"/>
  <c r="Z24" i="1145" s="1"/>
  <c r="Z25" i="1145" s="1"/>
  <c r="V26" i="1145"/>
  <c r="T13" i="1145" l="1"/>
  <c r="P13" i="1145"/>
  <c r="V6" i="1145"/>
  <c r="V13" i="1145" s="1"/>
  <c r="R9" i="1145"/>
  <c r="R8" i="1145"/>
  <c r="R7" i="1145"/>
  <c r="R6" i="1145"/>
  <c r="L7" i="1145"/>
  <c r="L6" i="1145"/>
  <c r="Y9" i="1145"/>
  <c r="I8" i="1145"/>
  <c r="K8" i="1145" s="1"/>
  <c r="Y8" i="1145" s="1"/>
  <c r="I7" i="1145"/>
  <c r="K7" i="1145" s="1"/>
  <c r="Y7" i="1145" s="1"/>
  <c r="I6" i="1145"/>
  <c r="K6" i="1145" s="1"/>
  <c r="Y6" i="1145" s="1"/>
  <c r="Z6" i="1145" s="1"/>
  <c r="R13" i="1145" l="1"/>
  <c r="Z7" i="1145"/>
  <c r="Z8" i="1145" s="1"/>
  <c r="Z9" i="1145" s="1"/>
  <c r="T73" i="1144" l="1"/>
  <c r="P73" i="1144"/>
  <c r="V69" i="1144"/>
  <c r="V68" i="1144"/>
  <c r="V67" i="1144"/>
  <c r="V66" i="1144"/>
  <c r="R69" i="1144"/>
  <c r="R68" i="1144"/>
  <c r="R67" i="1144"/>
  <c r="R66" i="1144"/>
  <c r="R73" i="1144" s="1"/>
  <c r="I66" i="1144"/>
  <c r="K66" i="1144" s="1"/>
  <c r="Y66" i="1144" s="1"/>
  <c r="Z66" i="1144" s="1"/>
  <c r="T105" i="1144"/>
  <c r="P105" i="1144"/>
  <c r="V102" i="1144"/>
  <c r="V101" i="1144"/>
  <c r="V100" i="1144"/>
  <c r="V99" i="1144"/>
  <c r="V98" i="1144"/>
  <c r="V97" i="1144"/>
  <c r="R102" i="1144"/>
  <c r="R101" i="1144"/>
  <c r="R100" i="1144"/>
  <c r="R99" i="1144"/>
  <c r="R98" i="1144"/>
  <c r="R97" i="1144"/>
  <c r="I97" i="1144"/>
  <c r="K97" i="1144" s="1"/>
  <c r="Y97" i="1144" s="1"/>
  <c r="Z97" i="1144" s="1"/>
  <c r="V142" i="1144"/>
  <c r="T142" i="1144"/>
  <c r="P142" i="1144"/>
  <c r="R141" i="1144"/>
  <c r="R140" i="1144"/>
  <c r="R139" i="1144"/>
  <c r="R138" i="1144"/>
  <c r="I138" i="1144"/>
  <c r="K138" i="1144" s="1"/>
  <c r="Y138" i="1144" s="1"/>
  <c r="Z138" i="1144" s="1"/>
  <c r="T93" i="1144"/>
  <c r="P93" i="1144"/>
  <c r="V92" i="1144"/>
  <c r="V91" i="1144"/>
  <c r="V90" i="1144"/>
  <c r="V89" i="1144"/>
  <c r="R91" i="1144"/>
  <c r="R90" i="1144"/>
  <c r="R89" i="1144"/>
  <c r="L90" i="1144"/>
  <c r="L89" i="1144"/>
  <c r="I90" i="1144"/>
  <c r="K90" i="1144" s="1"/>
  <c r="Y90" i="1144" s="1"/>
  <c r="I89" i="1144"/>
  <c r="K89" i="1144" s="1"/>
  <c r="Y89" i="1144" s="1"/>
  <c r="Z89" i="1144" s="1"/>
  <c r="T13" i="1144"/>
  <c r="P13" i="1144"/>
  <c r="V6" i="1144"/>
  <c r="V13" i="1144" s="1"/>
  <c r="R9" i="1144"/>
  <c r="R8" i="1144"/>
  <c r="R7" i="1144"/>
  <c r="R6" i="1144"/>
  <c r="L7" i="1144"/>
  <c r="L6" i="1144"/>
  <c r="I7" i="1144"/>
  <c r="K7" i="1144" s="1"/>
  <c r="Y7" i="1144" s="1"/>
  <c r="I6" i="1144"/>
  <c r="K6" i="1144" s="1"/>
  <c r="Y6" i="1144" s="1"/>
  <c r="Z6" i="1144" s="1"/>
  <c r="T82" i="1144"/>
  <c r="P82" i="1144"/>
  <c r="V80" i="1144"/>
  <c r="V79" i="1144"/>
  <c r="V78" i="1144"/>
  <c r="V77" i="1144"/>
  <c r="V76" i="1144"/>
  <c r="R81" i="1144"/>
  <c r="R80" i="1144"/>
  <c r="R79" i="1144"/>
  <c r="R78" i="1144"/>
  <c r="R77" i="1144"/>
  <c r="R76" i="1144"/>
  <c r="L79" i="1144"/>
  <c r="L78" i="1144"/>
  <c r="L77" i="1144"/>
  <c r="L76" i="1144"/>
  <c r="Y80" i="1144"/>
  <c r="I79" i="1144"/>
  <c r="K79" i="1144" s="1"/>
  <c r="Y79" i="1144" s="1"/>
  <c r="I78" i="1144"/>
  <c r="K78" i="1144" s="1"/>
  <c r="Y78" i="1144" s="1"/>
  <c r="I77" i="1144"/>
  <c r="K77" i="1144" s="1"/>
  <c r="Y77" i="1144" s="1"/>
  <c r="I76" i="1144"/>
  <c r="K76" i="1144" s="1"/>
  <c r="Y76" i="1144" s="1"/>
  <c r="Z76" i="1144" s="1"/>
  <c r="V73" i="1144" l="1"/>
  <c r="R105" i="1144"/>
  <c r="V105" i="1144"/>
  <c r="R142" i="1144"/>
  <c r="R93" i="1144"/>
  <c r="V93" i="1144"/>
  <c r="Z90" i="1144"/>
  <c r="R13" i="1144"/>
  <c r="Z7" i="1144"/>
  <c r="V82" i="1144"/>
  <c r="R82" i="1144"/>
  <c r="Z77" i="1144"/>
  <c r="Z78" i="1144" s="1"/>
  <c r="Z79" i="1144" s="1"/>
  <c r="Z80" i="1144" s="1"/>
  <c r="I8" i="1144"/>
  <c r="K8" i="1144" s="1"/>
  <c r="Y8" i="1144" s="1"/>
  <c r="Z8" i="1144" l="1"/>
  <c r="P93" i="1143"/>
  <c r="R91" i="1143"/>
  <c r="R90" i="1143"/>
  <c r="R89" i="1143"/>
  <c r="R93" i="1143" s="1"/>
  <c r="Y89" i="1143"/>
  <c r="Z89" i="1143" s="1"/>
  <c r="K90" i="1143"/>
  <c r="Y90" i="1143" s="1"/>
  <c r="K89" i="1143"/>
  <c r="I90" i="1143"/>
  <c r="I138" i="1143"/>
  <c r="K138" i="1143" s="1"/>
  <c r="Y138" i="1143" s="1"/>
  <c r="Z138" i="1143" s="1"/>
  <c r="L118" i="1143"/>
  <c r="J118" i="1143"/>
  <c r="K118" i="1143" s="1"/>
  <c r="Y118" i="1143" s="1"/>
  <c r="Z118" i="1143" s="1"/>
  <c r="I118" i="1143"/>
  <c r="P125" i="1143"/>
  <c r="R121" i="1143"/>
  <c r="R120" i="1143"/>
  <c r="R119" i="1143"/>
  <c r="R118" i="1143"/>
  <c r="J97" i="1143"/>
  <c r="K97" i="1143" s="1"/>
  <c r="Y97" i="1143" s="1"/>
  <c r="Z97" i="1143" s="1"/>
  <c r="I97" i="1143"/>
  <c r="P105" i="1143"/>
  <c r="R102" i="1143"/>
  <c r="R101" i="1143"/>
  <c r="R100" i="1143"/>
  <c r="R99" i="1143"/>
  <c r="R98" i="1143"/>
  <c r="R97" i="1143"/>
  <c r="Z90" i="1143" l="1"/>
  <c r="R125" i="1143"/>
  <c r="R105" i="1143"/>
  <c r="I108" i="1143" l="1"/>
  <c r="K108" i="1143" s="1"/>
  <c r="Y108" i="1143" s="1"/>
  <c r="Z108" i="1143" s="1"/>
  <c r="L79" i="1143"/>
  <c r="V80" i="1143"/>
  <c r="T82" i="1143"/>
  <c r="Y77" i="1143" l="1"/>
  <c r="P82" i="1143"/>
  <c r="R81" i="1143"/>
  <c r="R80" i="1143"/>
  <c r="V79" i="1143"/>
  <c r="R79" i="1143"/>
  <c r="V78" i="1143"/>
  <c r="R78" i="1143"/>
  <c r="V77" i="1143"/>
  <c r="R77" i="1143"/>
  <c r="V76" i="1143"/>
  <c r="R76" i="1143"/>
  <c r="K78" i="1143"/>
  <c r="Y78" i="1143" s="1"/>
  <c r="K77" i="1143"/>
  <c r="K76" i="1143"/>
  <c r="Y76" i="1143" s="1"/>
  <c r="Z76" i="1143" s="1"/>
  <c r="I79" i="1143"/>
  <c r="K79" i="1143" s="1"/>
  <c r="Y79" i="1143" s="1"/>
  <c r="I78" i="1143"/>
  <c r="I77" i="1143"/>
  <c r="I76" i="1143"/>
  <c r="G80" i="1143"/>
  <c r="Z77" i="1143" l="1"/>
  <c r="Z78" i="1143" s="1"/>
  <c r="Z79" i="1143" s="1"/>
  <c r="V82" i="1143"/>
  <c r="R82" i="1143"/>
  <c r="Y58" i="1143"/>
  <c r="K59" i="1143"/>
  <c r="Y59" i="1143" s="1"/>
  <c r="K58" i="1143"/>
  <c r="K57" i="1143"/>
  <c r="Y57" i="1143" s="1"/>
  <c r="K56" i="1143"/>
  <c r="Y56" i="1143" s="1"/>
  <c r="Z56" i="1143" s="1"/>
  <c r="J60" i="1143"/>
  <c r="G60" i="1143"/>
  <c r="I60" i="1143" s="1"/>
  <c r="L47" i="1143"/>
  <c r="K47" i="1143"/>
  <c r="Y47" i="1143" s="1"/>
  <c r="Z47" i="1143" s="1"/>
  <c r="I47" i="1143"/>
  <c r="P53" i="1143"/>
  <c r="R52" i="1143"/>
  <c r="R51" i="1143"/>
  <c r="R50" i="1143"/>
  <c r="R49" i="1143"/>
  <c r="R48" i="1143"/>
  <c r="R47" i="1143"/>
  <c r="K60" i="1143" l="1"/>
  <c r="Y60" i="1143" s="1"/>
  <c r="R53" i="1143"/>
  <c r="Z57" i="1143"/>
  <c r="Z58" i="1143" s="1"/>
  <c r="Z59" i="1143" s="1"/>
  <c r="Z60" i="1143" s="1"/>
  <c r="L23" i="1143"/>
  <c r="T26" i="1143"/>
  <c r="P26" i="1143" l="1"/>
  <c r="V22" i="1143"/>
  <c r="V21" i="1143"/>
  <c r="R21" i="1143"/>
  <c r="V20" i="1143"/>
  <c r="R20" i="1143"/>
  <c r="V19" i="1143"/>
  <c r="R19" i="1143"/>
  <c r="V18" i="1143"/>
  <c r="R18" i="1143"/>
  <c r="V17" i="1143"/>
  <c r="R17" i="1143"/>
  <c r="V16" i="1143"/>
  <c r="R16" i="1143"/>
  <c r="K23" i="1143"/>
  <c r="Y23" i="1143" s="1"/>
  <c r="K22" i="1143"/>
  <c r="Y22" i="1143" s="1"/>
  <c r="K21" i="1143"/>
  <c r="Y21" i="1143" s="1"/>
  <c r="K20" i="1143"/>
  <c r="Y20" i="1143" s="1"/>
  <c r="K19" i="1143"/>
  <c r="Y19" i="1143" s="1"/>
  <c r="K18" i="1143"/>
  <c r="Y18" i="1143" s="1"/>
  <c r="K17" i="1143"/>
  <c r="Y17" i="1143" s="1"/>
  <c r="K16" i="1143"/>
  <c r="Y16" i="1143" s="1"/>
  <c r="Z16" i="1143" s="1"/>
  <c r="J24" i="1143"/>
  <c r="K24" i="1143" s="1"/>
  <c r="Y24" i="1143" s="1"/>
  <c r="I24" i="1143"/>
  <c r="G24" i="1143"/>
  <c r="L7" i="1143"/>
  <c r="L6" i="1143"/>
  <c r="R26" i="1143" l="1"/>
  <c r="Z17" i="1143"/>
  <c r="Z18" i="1143" s="1"/>
  <c r="Z19" i="1143" s="1"/>
  <c r="Z20" i="1143" s="1"/>
  <c r="Z21" i="1143" s="1"/>
  <c r="Z22" i="1143" s="1"/>
  <c r="Z23" i="1143" s="1"/>
  <c r="Z24" i="1143" s="1"/>
  <c r="V26" i="1143"/>
  <c r="J7" i="1143"/>
  <c r="G7" i="1143"/>
  <c r="I7" i="1143" s="1"/>
  <c r="I6" i="1143"/>
  <c r="K6" i="1143" s="1"/>
  <c r="Y6" i="1143" s="1"/>
  <c r="Z6" i="1143" s="1"/>
  <c r="P13" i="1143"/>
  <c r="R9" i="1143"/>
  <c r="R13" i="1143" s="1"/>
  <c r="R6" i="1143"/>
  <c r="K7" i="1143" l="1"/>
  <c r="Y7" i="1143" s="1"/>
  <c r="Z7" i="1143" s="1"/>
  <c r="T125" i="1142"/>
  <c r="P125" i="1142"/>
  <c r="V121" i="1142"/>
  <c r="V120" i="1142"/>
  <c r="V119" i="1142"/>
  <c r="V118" i="1142"/>
  <c r="R121" i="1142"/>
  <c r="R120" i="1142"/>
  <c r="R119" i="1142"/>
  <c r="R118" i="1142"/>
  <c r="I118" i="1142"/>
  <c r="T93" i="1142"/>
  <c r="P93" i="1142"/>
  <c r="V92" i="1142"/>
  <c r="V91" i="1142"/>
  <c r="V90" i="1142"/>
  <c r="V89" i="1142"/>
  <c r="R91" i="1142"/>
  <c r="R90" i="1142"/>
  <c r="R89" i="1142"/>
  <c r="L89" i="1142"/>
  <c r="I90" i="1142"/>
  <c r="K90" i="1142" s="1"/>
  <c r="Y90" i="1142" s="1"/>
  <c r="I89" i="1142"/>
  <c r="K89" i="1142" s="1"/>
  <c r="Y89" i="1142" s="1"/>
  <c r="Z89" i="1142" s="1"/>
  <c r="V125" i="1142" l="1"/>
  <c r="R125" i="1142"/>
  <c r="R93" i="1142"/>
  <c r="Z90" i="1142"/>
  <c r="V93" i="1142"/>
  <c r="T82" i="1142"/>
  <c r="P82" i="1142"/>
  <c r="V79" i="1142"/>
  <c r="V78" i="1142"/>
  <c r="V77" i="1142"/>
  <c r="V76" i="1142"/>
  <c r="R79" i="1142"/>
  <c r="R78" i="1142"/>
  <c r="R77" i="1142"/>
  <c r="R76" i="1142"/>
  <c r="L78" i="1142"/>
  <c r="L77" i="1142"/>
  <c r="L76" i="1142"/>
  <c r="I79" i="1142"/>
  <c r="K79" i="1142" s="1"/>
  <c r="Y79" i="1142" s="1"/>
  <c r="I78" i="1142"/>
  <c r="K78" i="1142" s="1"/>
  <c r="Y78" i="1142" s="1"/>
  <c r="I77" i="1142"/>
  <c r="K77" i="1142" s="1"/>
  <c r="Y77" i="1142" s="1"/>
  <c r="I76" i="1142"/>
  <c r="K76" i="1142" s="1"/>
  <c r="Y76" i="1142" s="1"/>
  <c r="Z76" i="1142" s="1"/>
  <c r="R82" i="1142" l="1"/>
  <c r="Z77" i="1142"/>
  <c r="Z78" i="1142" s="1"/>
  <c r="Z79" i="1142" s="1"/>
  <c r="V82" i="1142"/>
  <c r="T73" i="1142" l="1"/>
  <c r="P73" i="1142"/>
  <c r="V69" i="1142"/>
  <c r="V68" i="1142"/>
  <c r="V67" i="1142"/>
  <c r="V66" i="1142"/>
  <c r="R69" i="1142"/>
  <c r="R68" i="1142"/>
  <c r="R67" i="1142"/>
  <c r="R66" i="1142"/>
  <c r="L69" i="1142"/>
  <c r="L67" i="1142"/>
  <c r="L66" i="1142"/>
  <c r="I69" i="1142"/>
  <c r="K69" i="1142" s="1"/>
  <c r="Y69" i="1142" s="1"/>
  <c r="I68" i="1142"/>
  <c r="K68" i="1142" s="1"/>
  <c r="Y68" i="1142" s="1"/>
  <c r="I67" i="1142"/>
  <c r="K67" i="1142" s="1"/>
  <c r="Y67" i="1142" s="1"/>
  <c r="I66" i="1142"/>
  <c r="K66" i="1142" s="1"/>
  <c r="Y66" i="1142" s="1"/>
  <c r="Z66" i="1142" s="1"/>
  <c r="V73" i="1142" l="1"/>
  <c r="Z67" i="1142"/>
  <c r="Z68" i="1142" s="1"/>
  <c r="Z69" i="1142" s="1"/>
  <c r="R73" i="1142"/>
  <c r="T26" i="1142"/>
  <c r="P26" i="1142"/>
  <c r="V22" i="1142"/>
  <c r="V21" i="1142"/>
  <c r="V20" i="1142"/>
  <c r="V19" i="1142"/>
  <c r="V18" i="1142"/>
  <c r="V17" i="1142"/>
  <c r="V16" i="1142"/>
  <c r="R21" i="1142"/>
  <c r="R20" i="1142"/>
  <c r="R19" i="1142"/>
  <c r="R18" i="1142"/>
  <c r="R17" i="1142"/>
  <c r="R16" i="1142"/>
  <c r="L22" i="1142"/>
  <c r="L21" i="1142"/>
  <c r="L20" i="1142"/>
  <c r="L19" i="1142"/>
  <c r="L18" i="1142"/>
  <c r="L17" i="1142"/>
  <c r="L16" i="1142"/>
  <c r="I23" i="1142"/>
  <c r="K23" i="1142" s="1"/>
  <c r="Y23" i="1142" s="1"/>
  <c r="I22" i="1142"/>
  <c r="K22" i="1142" s="1"/>
  <c r="Y22" i="1142" s="1"/>
  <c r="I21" i="1142"/>
  <c r="K21" i="1142" s="1"/>
  <c r="Y21" i="1142" s="1"/>
  <c r="I20" i="1142"/>
  <c r="K20" i="1142" s="1"/>
  <c r="Y20" i="1142" s="1"/>
  <c r="I19" i="1142"/>
  <c r="K19" i="1142" s="1"/>
  <c r="Y19" i="1142" s="1"/>
  <c r="I18" i="1142"/>
  <c r="K18" i="1142" s="1"/>
  <c r="Y18" i="1142" s="1"/>
  <c r="I17" i="1142"/>
  <c r="K17" i="1142" s="1"/>
  <c r="Y17" i="1142" s="1"/>
  <c r="I16" i="1142"/>
  <c r="K16" i="1142" s="1"/>
  <c r="Y16" i="1142" s="1"/>
  <c r="Z16" i="1142" s="1"/>
  <c r="V26" i="1142" l="1"/>
  <c r="R26" i="1142"/>
  <c r="Z17" i="1142"/>
  <c r="Z18" i="1142" s="1"/>
  <c r="Z19" i="1142" s="1"/>
  <c r="Z20" i="1142" s="1"/>
  <c r="Z21" i="1142" s="1"/>
  <c r="Z22" i="1142" s="1"/>
  <c r="Z23" i="1142" s="1"/>
  <c r="T13" i="1142" l="1"/>
  <c r="P13" i="1142"/>
  <c r="V7" i="1142"/>
  <c r="V6" i="1142"/>
  <c r="R9" i="1142"/>
  <c r="R8" i="1142"/>
  <c r="R7" i="1142"/>
  <c r="I6" i="1142"/>
  <c r="K6" i="1142" s="1"/>
  <c r="Y6" i="1142" s="1"/>
  <c r="Z6" i="1142" s="1"/>
  <c r="V13" i="1142" l="1"/>
  <c r="R13" i="1142"/>
  <c r="M68" i="1142" l="1"/>
  <c r="L68" i="1142" s="1"/>
  <c r="V142" i="1142"/>
  <c r="T142" i="1142"/>
  <c r="P142" i="1142"/>
  <c r="R141" i="1142"/>
  <c r="R140" i="1142"/>
  <c r="R139" i="1142"/>
  <c r="R138" i="1142"/>
  <c r="I138" i="1142"/>
  <c r="K138" i="1142" s="1"/>
  <c r="Y138" i="1142" s="1"/>
  <c r="Z138" i="1142" s="1"/>
  <c r="T62" i="1142"/>
  <c r="P62" i="1142"/>
  <c r="V61" i="1142"/>
  <c r="V60" i="1142"/>
  <c r="V59" i="1142"/>
  <c r="V58" i="1142"/>
  <c r="V57" i="1142"/>
  <c r="V56" i="1142"/>
  <c r="R59" i="1142"/>
  <c r="R58" i="1142"/>
  <c r="R57" i="1142"/>
  <c r="R56" i="1142"/>
  <c r="I59" i="1142"/>
  <c r="K59" i="1142" s="1"/>
  <c r="Y59" i="1142" s="1"/>
  <c r="I58" i="1142"/>
  <c r="K58" i="1142" s="1"/>
  <c r="Y58" i="1142" s="1"/>
  <c r="I57" i="1142"/>
  <c r="K57" i="1142" s="1"/>
  <c r="Y57" i="1142" s="1"/>
  <c r="I56" i="1142"/>
  <c r="K56" i="1142" s="1"/>
  <c r="Y56" i="1142" s="1"/>
  <c r="Z56" i="1142" s="1"/>
  <c r="T53" i="1142"/>
  <c r="P53" i="1142"/>
  <c r="V50" i="1142"/>
  <c r="V49" i="1142"/>
  <c r="V48" i="1142"/>
  <c r="V47" i="1142"/>
  <c r="R52" i="1142"/>
  <c r="R51" i="1142"/>
  <c r="R50" i="1142"/>
  <c r="R49" i="1142"/>
  <c r="R48" i="1142"/>
  <c r="R47" i="1142"/>
  <c r="I47" i="1142"/>
  <c r="K47" i="1142" s="1"/>
  <c r="Y47" i="1142" s="1"/>
  <c r="Z47" i="1142" s="1"/>
  <c r="R142" i="1142" l="1"/>
  <c r="R53" i="1142"/>
  <c r="V62" i="1142"/>
  <c r="Z57" i="1142"/>
  <c r="Z58" i="1142" s="1"/>
  <c r="Z59" i="1142" s="1"/>
  <c r="R62" i="1142"/>
  <c r="V53" i="1142"/>
  <c r="T34" i="1142" l="1"/>
  <c r="P34" i="1142"/>
  <c r="V31" i="1142"/>
  <c r="V30" i="1142"/>
  <c r="V29" i="1142"/>
  <c r="R33" i="1142"/>
  <c r="R32" i="1142"/>
  <c r="R31" i="1142"/>
  <c r="R30" i="1142"/>
  <c r="R29" i="1142"/>
  <c r="V34" i="1142" l="1"/>
  <c r="R34" i="1142"/>
  <c r="T105" i="1141" l="1"/>
  <c r="P105" i="1141"/>
  <c r="V102" i="1141"/>
  <c r="V101" i="1141"/>
  <c r="V100" i="1141"/>
  <c r="V99" i="1141"/>
  <c r="V98" i="1141"/>
  <c r="V97" i="1141"/>
  <c r="R102" i="1141"/>
  <c r="R101" i="1141"/>
  <c r="R100" i="1141"/>
  <c r="R99" i="1141"/>
  <c r="R98" i="1141"/>
  <c r="R97" i="1141"/>
  <c r="L97" i="1141"/>
  <c r="I97" i="1141"/>
  <c r="K97" i="1141" s="1"/>
  <c r="Y97" i="1141" s="1"/>
  <c r="Z97" i="1141" s="1"/>
  <c r="T82" i="1141"/>
  <c r="P82" i="1141"/>
  <c r="V79" i="1141"/>
  <c r="V78" i="1141"/>
  <c r="V77" i="1141"/>
  <c r="V76" i="1141"/>
  <c r="R79" i="1141"/>
  <c r="R78" i="1141"/>
  <c r="R77" i="1141"/>
  <c r="R76" i="1141"/>
  <c r="L78" i="1141"/>
  <c r="L77" i="1141"/>
  <c r="L76" i="1141"/>
  <c r="I79" i="1141"/>
  <c r="K79" i="1141" s="1"/>
  <c r="Y79" i="1141" s="1"/>
  <c r="I78" i="1141"/>
  <c r="K78" i="1141" s="1"/>
  <c r="Y78" i="1141" s="1"/>
  <c r="I77" i="1141"/>
  <c r="K77" i="1141" s="1"/>
  <c r="Y77" i="1141" s="1"/>
  <c r="I76" i="1141"/>
  <c r="K76" i="1141" s="1"/>
  <c r="Y76" i="1141" s="1"/>
  <c r="Z76" i="1141" s="1"/>
  <c r="T73" i="1141"/>
  <c r="P73" i="1141"/>
  <c r="V69" i="1141"/>
  <c r="V68" i="1141"/>
  <c r="V67" i="1141"/>
  <c r="V66" i="1141"/>
  <c r="R69" i="1141"/>
  <c r="R68" i="1141"/>
  <c r="R67" i="1141"/>
  <c r="R66" i="1141"/>
  <c r="L67" i="1141"/>
  <c r="L66" i="1141"/>
  <c r="I68" i="1141"/>
  <c r="K68" i="1141" s="1"/>
  <c r="Y68" i="1141" s="1"/>
  <c r="I67" i="1141"/>
  <c r="K67" i="1141" s="1"/>
  <c r="Y67" i="1141" s="1"/>
  <c r="I66" i="1141"/>
  <c r="K66" i="1141" s="1"/>
  <c r="Y66" i="1141" s="1"/>
  <c r="Z66" i="1141" s="1"/>
  <c r="T53" i="1141"/>
  <c r="P53" i="1141"/>
  <c r="V50" i="1141"/>
  <c r="V49" i="1141"/>
  <c r="V48" i="1141"/>
  <c r="V47" i="1141"/>
  <c r="R52" i="1141"/>
  <c r="R51" i="1141"/>
  <c r="R50" i="1141"/>
  <c r="R49" i="1141"/>
  <c r="R48" i="1141"/>
  <c r="R47" i="1141"/>
  <c r="T26" i="1141"/>
  <c r="P26" i="1141"/>
  <c r="V22" i="1141"/>
  <c r="V21" i="1141"/>
  <c r="V20" i="1141"/>
  <c r="V19" i="1141"/>
  <c r="V18" i="1141"/>
  <c r="V17" i="1141"/>
  <c r="V16" i="1141"/>
  <c r="R21" i="1141"/>
  <c r="R20" i="1141"/>
  <c r="R19" i="1141"/>
  <c r="R18" i="1141"/>
  <c r="R17" i="1141"/>
  <c r="R16" i="1141"/>
  <c r="L22" i="1141"/>
  <c r="L21" i="1141"/>
  <c r="L20" i="1141"/>
  <c r="L19" i="1141"/>
  <c r="L18" i="1141"/>
  <c r="L17" i="1141"/>
  <c r="L16" i="1141"/>
  <c r="I22" i="1141"/>
  <c r="K22" i="1141" s="1"/>
  <c r="Y22" i="1141" s="1"/>
  <c r="I21" i="1141"/>
  <c r="K21" i="1141" s="1"/>
  <c r="Y21" i="1141" s="1"/>
  <c r="I20" i="1141"/>
  <c r="K20" i="1141" s="1"/>
  <c r="Y20" i="1141" s="1"/>
  <c r="I19" i="1141"/>
  <c r="K19" i="1141" s="1"/>
  <c r="Y19" i="1141" s="1"/>
  <c r="I18" i="1141"/>
  <c r="K18" i="1141" s="1"/>
  <c r="Y18" i="1141" s="1"/>
  <c r="I17" i="1141"/>
  <c r="K17" i="1141" s="1"/>
  <c r="Y17" i="1141" s="1"/>
  <c r="I16" i="1141"/>
  <c r="K16" i="1141" s="1"/>
  <c r="Y16" i="1141" s="1"/>
  <c r="Z16" i="1141" s="1"/>
  <c r="T13" i="1141"/>
  <c r="P13" i="1141"/>
  <c r="V7" i="1141"/>
  <c r="V6" i="1141"/>
  <c r="R9" i="1141"/>
  <c r="R8" i="1141"/>
  <c r="R7" i="1141"/>
  <c r="R6" i="1141"/>
  <c r="I6" i="1141"/>
  <c r="K6" i="1141" s="1"/>
  <c r="Y6" i="1141" s="1"/>
  <c r="Z6" i="1141" s="1"/>
  <c r="G69" i="1141"/>
  <c r="I69" i="1141" s="1"/>
  <c r="K69" i="1141" s="1"/>
  <c r="Y69" i="1141" s="1"/>
  <c r="G23" i="1141"/>
  <c r="I23" i="1141" s="1"/>
  <c r="K23" i="1141" s="1"/>
  <c r="Y23" i="1141" s="1"/>
  <c r="T125" i="1141"/>
  <c r="P125" i="1141"/>
  <c r="V121" i="1141"/>
  <c r="V120" i="1141"/>
  <c r="V119" i="1141"/>
  <c r="V118" i="1141"/>
  <c r="R121" i="1141"/>
  <c r="R120" i="1141"/>
  <c r="R119" i="1141"/>
  <c r="R118" i="1141"/>
  <c r="I118" i="1141"/>
  <c r="R105" i="1141" l="1"/>
  <c r="V105" i="1141"/>
  <c r="R73" i="1141"/>
  <c r="V82" i="1141"/>
  <c r="Z77" i="1141"/>
  <c r="Z78" i="1141" s="1"/>
  <c r="Z79" i="1141" s="1"/>
  <c r="R82" i="1141"/>
  <c r="Z67" i="1141"/>
  <c r="Z68" i="1141" s="1"/>
  <c r="Z69" i="1141" s="1"/>
  <c r="V73" i="1141"/>
  <c r="R53" i="1141"/>
  <c r="V53" i="1141"/>
  <c r="V13" i="1141"/>
  <c r="R26" i="1141"/>
  <c r="V26" i="1141"/>
  <c r="Z17" i="1141"/>
  <c r="Z18" i="1141" s="1"/>
  <c r="Z19" i="1141" s="1"/>
  <c r="Z20" i="1141" s="1"/>
  <c r="Z21" i="1141" s="1"/>
  <c r="Z22" i="1141" s="1"/>
  <c r="Z23" i="1141" s="1"/>
  <c r="R13" i="1141"/>
  <c r="R125" i="1141"/>
  <c r="V125" i="1141"/>
  <c r="G2" i="612" l="1"/>
  <c r="H2" i="612" s="1"/>
  <c r="I2" i="612" s="1"/>
  <c r="J2" i="612" s="1"/>
  <c r="K2" i="612" s="1"/>
  <c r="L2" i="612" s="1"/>
  <c r="M2" i="612" s="1"/>
  <c r="N2" i="612" s="1"/>
  <c r="O2" i="612" s="1"/>
  <c r="P2" i="612" s="1"/>
  <c r="Q2" i="612" s="1"/>
  <c r="R2" i="612" s="1"/>
  <c r="S2" i="612" s="1"/>
  <c r="T2" i="612" s="1"/>
  <c r="U2" i="612" s="1"/>
  <c r="V2" i="612" s="1"/>
  <c r="W2" i="612" s="1"/>
  <c r="X2" i="612" s="1"/>
  <c r="Y2" i="612" s="1"/>
  <c r="Z2" i="612" s="1"/>
  <c r="AA2" i="612" s="1"/>
</calcChain>
</file>

<file path=xl/sharedStrings.xml><?xml version="1.0" encoding="utf-8"?>
<sst xmlns="http://schemas.openxmlformats.org/spreadsheetml/2006/main" count="2903" uniqueCount="451">
  <si>
    <t>№  Флота</t>
  </si>
  <si>
    <t>Мастер</t>
  </si>
  <si>
    <t>№ скв.</t>
  </si>
  <si>
    <t>Месторождение</t>
  </si>
  <si>
    <t>Дизайн</t>
  </si>
  <si>
    <t>Текущая стадия</t>
  </si>
  <si>
    <t>Завоз</t>
  </si>
  <si>
    <t>Отчет о работе видеокамер</t>
  </si>
  <si>
    <t>Нарушения (ОТ, ПБ и ООС; оборудование; технология)</t>
  </si>
  <si>
    <t>базовая жидкость</t>
  </si>
  <si>
    <t>расклинивающий агент</t>
  </si>
  <si>
    <t>Гос. № ТС</t>
  </si>
  <si>
    <t>Гос № ТС</t>
  </si>
  <si>
    <t>М, т</t>
  </si>
  <si>
    <t>ГРП- 1</t>
  </si>
  <si>
    <t>ГРП- 2</t>
  </si>
  <si>
    <t>ГРП- 3</t>
  </si>
  <si>
    <t>ГРП- 4</t>
  </si>
  <si>
    <t>ГРП- 5</t>
  </si>
  <si>
    <t>ГРП- 6</t>
  </si>
  <si>
    <t>ГРП- 7</t>
  </si>
  <si>
    <t>ГРП- 8</t>
  </si>
  <si>
    <t>ГРП- 9</t>
  </si>
  <si>
    <t xml:space="preserve"> -</t>
  </si>
  <si>
    <t>ГРП- 14</t>
  </si>
  <si>
    <t>ГРП- 15</t>
  </si>
  <si>
    <t>Кол- во рейсов, шт.</t>
  </si>
  <si>
    <t>Грузоподъемность ТС, т</t>
  </si>
  <si>
    <t>Окончание работ</t>
  </si>
  <si>
    <t>∆, ч.</t>
  </si>
  <si>
    <t>Норматив ГРП, ч.</t>
  </si>
  <si>
    <t>Начало работ по стадийно</t>
  </si>
  <si>
    <t xml:space="preserve">НПВ </t>
  </si>
  <si>
    <t>Накопительно по скважине, ч.</t>
  </si>
  <si>
    <t>в процессе</t>
  </si>
  <si>
    <t>Текущая стадию, ч.</t>
  </si>
  <si>
    <t>Затраченое время на текущую стадию ГРП, ч.</t>
  </si>
  <si>
    <t>план расклинивающего агента м,т</t>
  </si>
  <si>
    <t>план завоза бж v,м3</t>
  </si>
  <si>
    <t>-</t>
  </si>
  <si>
    <t>ГРП- 16</t>
  </si>
  <si>
    <t>Заказчик</t>
  </si>
  <si>
    <t xml:space="preserve">на 1 стадию, ч. </t>
  </si>
  <si>
    <t xml:space="preserve">на 2 стадию и последующие, неболее, ч. </t>
  </si>
  <si>
    <t>ННК- Варьеганнефтегаз</t>
  </si>
  <si>
    <t>ООО "НЯГАНЬНЕФТЬ"</t>
  </si>
  <si>
    <t>С-Талинское Ю-Талинское.</t>
  </si>
  <si>
    <t>ПАО НК "Русснефть"</t>
  </si>
  <si>
    <t>Ноябрь - март</t>
  </si>
  <si>
    <t>Апрель -октябрь</t>
  </si>
  <si>
    <t>Норматив ПС</t>
  </si>
  <si>
    <t>Для робота</t>
  </si>
  <si>
    <t>1 - 15</t>
  </si>
  <si>
    <t>16 - 30</t>
  </si>
  <si>
    <t>31 - 40</t>
  </si>
  <si>
    <t>41 - 50</t>
  </si>
  <si>
    <t>51 - 60</t>
  </si>
  <si>
    <t>61 - 80</t>
  </si>
  <si>
    <t>81 - 100</t>
  </si>
  <si>
    <t>101 - 120</t>
  </si>
  <si>
    <t>121 - 150</t>
  </si>
  <si>
    <t>151 - 200</t>
  </si>
  <si>
    <t>201 - 300</t>
  </si>
  <si>
    <t>300 - 400</t>
  </si>
  <si>
    <t>barsuk</t>
  </si>
  <si>
    <t>taras</t>
  </si>
  <si>
    <t>festival</t>
  </si>
  <si>
    <t>harampur</t>
  </si>
  <si>
    <t>kuyumba</t>
  </si>
  <si>
    <t>urub</t>
  </si>
  <si>
    <t>dulcie</t>
  </si>
  <si>
    <t>kiren</t>
  </si>
  <si>
    <t>shohr</t>
  </si>
  <si>
    <t>vke</t>
  </si>
  <si>
    <t>koshil</t>
  </si>
  <si>
    <t>uzun</t>
  </si>
  <si>
    <t>hohr</t>
  </si>
  <si>
    <t>svaryog</t>
  </si>
  <si>
    <t>stalin</t>
  </si>
  <si>
    <t>utalin</t>
  </si>
  <si>
    <t xml:space="preserve">tagrin </t>
  </si>
  <si>
    <t>Nov</t>
  </si>
  <si>
    <t>Apr</t>
  </si>
  <si>
    <t>sandy</t>
  </si>
  <si>
    <t>zvaryog</t>
  </si>
  <si>
    <t>PS</t>
  </si>
  <si>
    <t>в433мт 186</t>
  </si>
  <si>
    <t>в378мр186</t>
  </si>
  <si>
    <t>в374мр186</t>
  </si>
  <si>
    <t>в387мр186</t>
  </si>
  <si>
    <t>в729ка186</t>
  </si>
  <si>
    <t>Е050НМ186</t>
  </si>
  <si>
    <t>в868мт186</t>
  </si>
  <si>
    <t>в598мм186</t>
  </si>
  <si>
    <t>в730ка186</t>
  </si>
  <si>
    <t>Е079НМ186</t>
  </si>
  <si>
    <t>в618нт186</t>
  </si>
  <si>
    <t>а064ав 186</t>
  </si>
  <si>
    <t>в721ка186</t>
  </si>
  <si>
    <t>ГРП- 17</t>
  </si>
  <si>
    <t>в871мт186</t>
  </si>
  <si>
    <r>
      <t>∑</t>
    </r>
    <r>
      <rPr>
        <vertAlign val="subscript"/>
        <sz val="12"/>
        <rFont val="Calibri"/>
        <family val="2"/>
        <scheme val="minor"/>
      </rPr>
      <t xml:space="preserve"> рейсов</t>
    </r>
  </si>
  <si>
    <r>
      <t>V</t>
    </r>
    <r>
      <rPr>
        <vertAlign val="subscript"/>
        <sz val="12"/>
        <rFont val="Calibri"/>
        <family val="2"/>
        <scheme val="minor"/>
      </rPr>
      <t>общ</t>
    </r>
    <r>
      <rPr>
        <sz val="12"/>
        <rFont val="Calibri"/>
        <family val="2"/>
        <scheme val="minor"/>
      </rPr>
      <t>=</t>
    </r>
  </si>
  <si>
    <r>
      <t xml:space="preserve">∑ </t>
    </r>
    <r>
      <rPr>
        <vertAlign val="subscript"/>
        <sz val="12"/>
        <rFont val="Calibri"/>
        <family val="2"/>
        <scheme val="minor"/>
      </rPr>
      <t>рейсов</t>
    </r>
  </si>
  <si>
    <r>
      <t>М</t>
    </r>
    <r>
      <rPr>
        <vertAlign val="subscript"/>
        <sz val="12"/>
        <rFont val="Calibri"/>
        <family val="2"/>
        <scheme val="minor"/>
      </rPr>
      <t>общ</t>
    </r>
    <r>
      <rPr>
        <sz val="12"/>
        <rFont val="Calibri"/>
        <family val="2"/>
        <scheme val="minor"/>
      </rPr>
      <t>=</t>
    </r>
  </si>
  <si>
    <t>в904на 186</t>
  </si>
  <si>
    <t>ООО "ТБС"</t>
  </si>
  <si>
    <t>Песчаное, З/Иркинское</t>
  </si>
  <si>
    <t>Тагринское, Западно-Варьеганское</t>
  </si>
  <si>
    <t>ПАО "НК "РОСНЕФТЬ"</t>
  </si>
  <si>
    <t>ООО «РН-Пурнефтегаз»</t>
  </si>
  <si>
    <t xml:space="preserve">Усть-Харампурское, Северо-Харампурское, 
Верхне-Пурпейское, 
Западно-Пурпейское, 
Комсомольское, Южно-Тарасовское </t>
  </si>
  <si>
    <t xml:space="preserve">ООО «Славнефть-Красноярскнефтегаз» </t>
  </si>
  <si>
    <t>Куюмбинское</t>
  </si>
  <si>
    <t>ПАО "Газпром"</t>
  </si>
  <si>
    <t>ООО «РН-ЮНГ»</t>
  </si>
  <si>
    <t xml:space="preserve">Приразломное, Правдинское, Восточно-Правдинское, Северо-Салымское, Западно-Салымское, Лемпинская площадь, Приобское, Малобалыкское, Среднебалыкское, Южно-Балыкское, Усть-Балыкское, Петелинское, Кудринское,
Тепловское, Южно-Тепловское, Чупальское, месторождение им. О.А. Московцева, Соровское, Западно-Угутское, Средне-Угутское, Угутское, Встречное, Киняминское,
Восточно-Сургутское, Южно-Сургутское, Фаинское, Солкинское, Майское, Мамонтовское, Энтельская площадь Мамонтовского месторождения, Ефремовское, Омбинское </t>
  </si>
  <si>
    <t>ОАО "НК "ЯНГПУР"</t>
  </si>
  <si>
    <t xml:space="preserve">Метельное, Осеннее, Известинское, 
Вьюжное </t>
  </si>
  <si>
    <t>Период</t>
  </si>
  <si>
    <t xml:space="preserve">на одну стадию 1- 20 тн </t>
  </si>
  <si>
    <t xml:space="preserve">на одну  стадию 21- 30 тн </t>
  </si>
  <si>
    <t xml:space="preserve">на одну  стадию 31- 40 тн </t>
  </si>
  <si>
    <t xml:space="preserve">на одну  стадию 41- 50 тн </t>
  </si>
  <si>
    <t xml:space="preserve">на одну  стадию 51- 60 тн </t>
  </si>
  <si>
    <t xml:space="preserve">на одну  стадию 61- 70 тн </t>
  </si>
  <si>
    <t xml:space="preserve">на одну  стадию 71- 80 тн </t>
  </si>
  <si>
    <t xml:space="preserve">на одну  стадию 81- 90 тн </t>
  </si>
  <si>
    <t xml:space="preserve">на одну  стадию 91- 100 тн </t>
  </si>
  <si>
    <t xml:space="preserve">на одну  стадию 101- 110 тн </t>
  </si>
  <si>
    <t xml:space="preserve">на одну  стадию 111- 120 тн </t>
  </si>
  <si>
    <t xml:space="preserve">на одну  стадию 121- 130 тн </t>
  </si>
  <si>
    <t xml:space="preserve">на одну  стадию 131- 140 тн </t>
  </si>
  <si>
    <t xml:space="preserve">на одну  стадию 141- 150 тн </t>
  </si>
  <si>
    <t xml:space="preserve">на одну  стадию 151- 160 тн </t>
  </si>
  <si>
    <t xml:space="preserve">на одну  стадию 161- 170 тн </t>
  </si>
  <si>
    <t xml:space="preserve">на одну  стадию 171- 180 тн </t>
  </si>
  <si>
    <t xml:space="preserve">на одну  стадию 181- 190 тн </t>
  </si>
  <si>
    <t xml:space="preserve">на одну  стадию 191- 200 тн </t>
  </si>
  <si>
    <t xml:space="preserve">на одну  стадию 201- 210 тн </t>
  </si>
  <si>
    <t xml:space="preserve">на одну  стадию 211- 220 тн </t>
  </si>
  <si>
    <t xml:space="preserve">на одну  стадию 221- 230 тн </t>
  </si>
  <si>
    <t xml:space="preserve">на одну стадию 1- 15 тн </t>
  </si>
  <si>
    <t xml:space="preserve">на одну  стадию 16- 30 тн </t>
  </si>
  <si>
    <t xml:space="preserve">на одну  стадию 61- 80 тн </t>
  </si>
  <si>
    <t xml:space="preserve">на одну  стадию 81- 100 тн </t>
  </si>
  <si>
    <t xml:space="preserve">на одну  стадию 101- 120 тн </t>
  </si>
  <si>
    <t xml:space="preserve">на одну  стадию 121- 150 тн </t>
  </si>
  <si>
    <t xml:space="preserve">на одну  стадию 151- 200 тн </t>
  </si>
  <si>
    <t xml:space="preserve">на одну  стадию 201- 300 тн </t>
  </si>
  <si>
    <t xml:space="preserve">на одну  стадию 301- 400 тн </t>
  </si>
  <si>
    <t>Киринское, Вынгапуровское</t>
  </si>
  <si>
    <t>в938сх186</t>
  </si>
  <si>
    <t xml:space="preserve"> - </t>
  </si>
  <si>
    <t>ГРП- 18</t>
  </si>
  <si>
    <t>в581мм 186</t>
  </si>
  <si>
    <t>Ковалев Ю.</t>
  </si>
  <si>
    <t>у039вк 186</t>
  </si>
  <si>
    <t>В401ТА186</t>
  </si>
  <si>
    <t>а173уе 186</t>
  </si>
  <si>
    <t>в746ка186</t>
  </si>
  <si>
    <t>А 437 НС 186</t>
  </si>
  <si>
    <t>А 930 АТ 186</t>
  </si>
  <si>
    <t>У 298 МС 72</t>
  </si>
  <si>
    <t>в992сх 186</t>
  </si>
  <si>
    <t>в380мр186</t>
  </si>
  <si>
    <t>в590мм 186</t>
  </si>
  <si>
    <t>в996сх 186</t>
  </si>
  <si>
    <t>Р 436 НМ 72</t>
  </si>
  <si>
    <t>в435тр 186</t>
  </si>
  <si>
    <t>в967сх 186</t>
  </si>
  <si>
    <t>в111ка 186</t>
  </si>
  <si>
    <t>в414та 186</t>
  </si>
  <si>
    <r>
      <t>Объем АЦН, м</t>
    </r>
    <r>
      <rPr>
        <b/>
        <vertAlign val="superscript"/>
        <sz val="12"/>
        <rFont val="Calibri"/>
        <family val="2"/>
        <scheme val="minor"/>
      </rPr>
      <t>3</t>
    </r>
  </si>
  <si>
    <r>
      <t>Завоз V, м</t>
    </r>
    <r>
      <rPr>
        <b/>
        <vertAlign val="superscript"/>
        <sz val="12"/>
        <rFont val="Calibri"/>
        <family val="2"/>
        <scheme val="minor"/>
      </rPr>
      <t>3</t>
    </r>
  </si>
  <si>
    <t>У 289 МС 72</t>
  </si>
  <si>
    <t>А 437 МС 186</t>
  </si>
  <si>
    <t>Е074НМ186</t>
  </si>
  <si>
    <t>а681ко 186</t>
  </si>
  <si>
    <t>е589ах 186</t>
  </si>
  <si>
    <t>т242ак 186</t>
  </si>
  <si>
    <t>в914на 186</t>
  </si>
  <si>
    <t>Пайяхское м/р</t>
  </si>
  <si>
    <t>Е 645 РВ 186</t>
  </si>
  <si>
    <t>В336МР 186</t>
  </si>
  <si>
    <t>∑ рейсов</t>
  </si>
  <si>
    <t>Vобщ=</t>
  </si>
  <si>
    <t>в412та 186</t>
  </si>
  <si>
    <t>СВК+</t>
  </si>
  <si>
    <t>Трайгородско-Кондаковское м/р</t>
  </si>
  <si>
    <t>в882мт 186</t>
  </si>
  <si>
    <t>в385мр186</t>
  </si>
  <si>
    <t>в413та 186</t>
  </si>
  <si>
    <r>
      <t>∑</t>
    </r>
    <r>
      <rPr>
        <vertAlign val="subscript"/>
        <sz val="12"/>
        <color theme="1"/>
        <rFont val="Calibri"/>
        <family val="2"/>
        <scheme val="minor"/>
      </rPr>
      <t xml:space="preserve"> рейсов</t>
    </r>
  </si>
  <si>
    <t>Р 068 ХТ 72</t>
  </si>
  <si>
    <t>ГРП- 19</t>
  </si>
  <si>
    <t>в449тр 186</t>
  </si>
  <si>
    <t>переезд</t>
  </si>
  <si>
    <t>в524тр 186</t>
  </si>
  <si>
    <t>Е939НТ 186</t>
  </si>
  <si>
    <t>Пайяхское м/р (ООО "Восток Оил")</t>
  </si>
  <si>
    <t>Технологическое дежурство</t>
  </si>
  <si>
    <t>Полуэктов А.С.</t>
  </si>
  <si>
    <t>в324тр 186</t>
  </si>
  <si>
    <t>80тн</t>
  </si>
  <si>
    <t>Хаметов Ф.А.</t>
  </si>
  <si>
    <t>Советское м/р</t>
  </si>
  <si>
    <t>Ю-Талинское м/р</t>
  </si>
  <si>
    <t>СВК-</t>
  </si>
  <si>
    <t>В 558 КТ 186</t>
  </si>
  <si>
    <t>а124уе 186</t>
  </si>
  <si>
    <t>в031ат 186</t>
  </si>
  <si>
    <t>С-Талинское м/р</t>
  </si>
  <si>
    <t>Е 645 РВ  186</t>
  </si>
  <si>
    <t>К 636 ХН   186</t>
  </si>
  <si>
    <t xml:space="preserve"> </t>
  </si>
  <si>
    <t>К 051 КХ 186</t>
  </si>
  <si>
    <t>Е 169 ОР 186</t>
  </si>
  <si>
    <t>Е 731 СВ 186</t>
  </si>
  <si>
    <t>Е 526 РХ 186</t>
  </si>
  <si>
    <t>в732ка186</t>
  </si>
  <si>
    <t>Н997ТН 72</t>
  </si>
  <si>
    <t>Технологическое дежурство без персонала</t>
  </si>
  <si>
    <t>Время 
завоза, ч.</t>
  </si>
  <si>
    <t>Начало 
завоза</t>
  </si>
  <si>
    <t>Окончание
завоза</t>
  </si>
  <si>
    <t>а694мв 186</t>
  </si>
  <si>
    <t>в588кт 186</t>
  </si>
  <si>
    <t>Кошильское м/р</t>
  </si>
  <si>
    <t>Режим готовности</t>
  </si>
  <si>
    <t>в717ка186</t>
  </si>
  <si>
    <t>Формирование Флота.</t>
  </si>
  <si>
    <t>Н 997 ТН 72</t>
  </si>
  <si>
    <t>у192вм 186</t>
  </si>
  <si>
    <t>в739ка186</t>
  </si>
  <si>
    <t>Е 198 СУ 186</t>
  </si>
  <si>
    <t>у724вм 186</t>
  </si>
  <si>
    <t>БПО г.Губкинский</t>
  </si>
  <si>
    <t>Пермяковское м/р</t>
  </si>
  <si>
    <t>в738ка186</t>
  </si>
  <si>
    <t>Высоцкий Е.</t>
  </si>
  <si>
    <t>Воронов Е.</t>
  </si>
  <si>
    <t>Дорожкин С.</t>
  </si>
  <si>
    <t>в092ка 186</t>
  </si>
  <si>
    <t>в629вх186</t>
  </si>
  <si>
    <t>подбаза г.Нягань</t>
  </si>
  <si>
    <t>Коментарии по НПВ</t>
  </si>
  <si>
    <t>В 900 УК 186</t>
  </si>
  <si>
    <t>В 517 КХ 186</t>
  </si>
  <si>
    <t>К 051 НХ 186</t>
  </si>
  <si>
    <t>5ст*200т</t>
  </si>
  <si>
    <t>Линия забора</t>
  </si>
  <si>
    <t>ГРП- 20</t>
  </si>
  <si>
    <t>Е 784 ТО82</t>
  </si>
  <si>
    <t xml:space="preserve">А 860 ТХ 186 </t>
  </si>
  <si>
    <t>А 719 ТА 186</t>
  </si>
  <si>
    <t>25.11.2023 18:00</t>
  </si>
  <si>
    <t>р799ае 186</t>
  </si>
  <si>
    <t>Южно-Сургутское м/р</t>
  </si>
  <si>
    <t>4ст*60тн</t>
  </si>
  <si>
    <t>Не закуплен монитор СВК</t>
  </si>
  <si>
    <t>Романов А.А.</t>
  </si>
  <si>
    <t>Маркин А.Д.</t>
  </si>
  <si>
    <t>Переезд</t>
  </si>
  <si>
    <t>Тарасовское м/р</t>
  </si>
  <si>
    <t>15х40т</t>
  </si>
  <si>
    <t>У192ВМ186</t>
  </si>
  <si>
    <t>3 из 3</t>
  </si>
  <si>
    <t>в598мм186 - нет актуальных данных в Омникомм</t>
  </si>
  <si>
    <t>СВК + 3 камеры в работе
Нет интернета</t>
  </si>
  <si>
    <t>Флот не в работе</t>
  </si>
  <si>
    <t>с 20:00 04.12.2023 Метео -42*С. Неисправность НВД А 953 КР 186 ( флянец во флоте)
С 14:00 07.12.2023  флот приступил к работе.  Обогрев оборудование</t>
  </si>
  <si>
    <t>08.12.2023 10:40</t>
  </si>
  <si>
    <t>02.12.2023 21:30</t>
  </si>
  <si>
    <t>К 636ХН 186</t>
  </si>
  <si>
    <t>С 00:00 09.12.23 Метео -43*С.
С 13:00 11.12.2023 Обогрев оборудования и СПТ.</t>
  </si>
  <si>
    <t>11.12.2023 15:40</t>
  </si>
  <si>
    <t>12.12.2023 01:40</t>
  </si>
  <si>
    <t>в586мм 186</t>
  </si>
  <si>
    <t>В 324 ТР 186</t>
  </si>
  <si>
    <t>В 732 КА 186</t>
  </si>
  <si>
    <t>В 414 ТА 186</t>
  </si>
  <si>
    <t>К 710 ВК 186</t>
  </si>
  <si>
    <t>Е 060 НМ186</t>
  </si>
  <si>
    <t>Ожидание  прибытия АДПМ с ГРП-19</t>
  </si>
  <si>
    <t xml:space="preserve">В 380 МТ 186 </t>
  </si>
  <si>
    <t>В 449 ТР 186</t>
  </si>
  <si>
    <t>В 524 ТР 186</t>
  </si>
  <si>
    <t>16.12.2023 12:00</t>
  </si>
  <si>
    <t>Завоз БЖ через КПП с очередями.</t>
  </si>
  <si>
    <t>18.12.2023 04:07</t>
  </si>
  <si>
    <t>Завоз тех.жидкости 700м3. Тест на приемистость. Доводка дублирующего шара+Замещение (+)</t>
  </si>
  <si>
    <t>Неисправность ППУ. Перевахтовка. Завоз БЖ через КПП с очередями. Неисправность А\Крана гн В883ВХ 186</t>
  </si>
  <si>
    <t>Хадиев А.</t>
  </si>
  <si>
    <t>Советское  м/р</t>
  </si>
  <si>
    <t>5ст*5т
 BPS</t>
  </si>
  <si>
    <t>Ярцев В.</t>
  </si>
  <si>
    <t>Шашлов А.</t>
  </si>
  <si>
    <t>БПО г.Стрежевой</t>
  </si>
  <si>
    <t>119Б</t>
  </si>
  <si>
    <t>4ст*15тн</t>
  </si>
  <si>
    <t>Соколов А.</t>
  </si>
  <si>
    <t>Гидратационная ус-ка ВВ 8730 86 не работает расходомер на входе. Ожидание  расходомера с г.Москвы прибытие в г.Сургут планируется 25.12.2023.</t>
  </si>
  <si>
    <t>Лушников Е.</t>
  </si>
  <si>
    <t>в063ек 186</t>
  </si>
  <si>
    <t>в475мт 186</t>
  </si>
  <si>
    <t>С-Талинское м/е</t>
  </si>
  <si>
    <t>65т (гибридный)</t>
  </si>
  <si>
    <t>Фотоподтверждение+</t>
  </si>
  <si>
    <t>у195вм 186 нет актуальных данных в омникомм</t>
  </si>
  <si>
    <t>19.12.2023 00:00</t>
  </si>
  <si>
    <t>19.12.2023 10:20</t>
  </si>
  <si>
    <t>Ожидание из ГРП-7. ППУ г.н 492, АДПМ г.н 7225, НВД г.н 0186.</t>
  </si>
  <si>
    <t>19.12.2023 06:30</t>
  </si>
  <si>
    <t>100тн</t>
  </si>
  <si>
    <t>19.12.2023 07:00</t>
  </si>
  <si>
    <t>1ст*60т.
2-7ст*100т</t>
  </si>
  <si>
    <t>Флот в режиме готовности
СПТ флота на стоянке БПО г.Стрежевой без персонала.</t>
  </si>
  <si>
    <t>Барсуковское м/е</t>
  </si>
  <si>
    <t>Ярцев В.А.</t>
  </si>
  <si>
    <t>Князев В.</t>
  </si>
  <si>
    <t>Шашлов А.Ю.</t>
  </si>
  <si>
    <t>Прима Е.</t>
  </si>
  <si>
    <t>в598мм186, а124уе 186 - нет актуальных данных в Омникомм</t>
  </si>
  <si>
    <t>Е590АХ 186</t>
  </si>
  <si>
    <t>НВД В 077 ВМ 186 (обнаружены задиры на зеркальной части 2х плунжеров и НВД А 892 НО 186 (обнаружены задиры на зеркальной части 1го плунжера)</t>
  </si>
  <si>
    <t>Нет персонала.</t>
  </si>
  <si>
    <t>Ремонт и обслуживание техники</t>
  </si>
  <si>
    <t xml:space="preserve">СВК+
3 камеры в работе </t>
  </si>
  <si>
    <t>Долгий нагрев ТЖ  640м3. Утилизация геля 70м3. Прорыв бассейна.</t>
  </si>
  <si>
    <t>20.12.2023 15:00</t>
  </si>
  <si>
    <t>20.12.2023 10:00</t>
  </si>
  <si>
    <t>У 195 ВМ 186</t>
  </si>
  <si>
    <t>21.12.2023 03:00</t>
  </si>
  <si>
    <t>21.12.2023 00:40</t>
  </si>
  <si>
    <t>В 900 УК 186 нет актуальных данных в ВИАЛОН</t>
  </si>
  <si>
    <t>21.12.2023 03:40</t>
  </si>
  <si>
    <t>20.12.2023 23:30</t>
  </si>
  <si>
    <t>20.12.2023 05:30</t>
  </si>
  <si>
    <t>21.12.2023 04:45</t>
  </si>
  <si>
    <t>20.12.2023 06:50</t>
  </si>
  <si>
    <t>СВК+
3 из 4
Фотоподтверждение+</t>
  </si>
  <si>
    <t>Отогрев СПТ и оборудование. Запуск СПТ.  М/Ж оборудования в процессе.
Долгий завоз БЖ. Доллгий отогрев ППУ.
Неисправны 2 НВД</t>
  </si>
  <si>
    <t>3 из 3 
Фотоподтверждение+</t>
  </si>
  <si>
    <t>Со слов руководителя СВК +</t>
  </si>
  <si>
    <t>1ст -30тн.
2ст 60тн.
3,4,5, по 80тн.</t>
  </si>
  <si>
    <t>21.12.2023 08:40</t>
  </si>
  <si>
    <t>Ожидание из ГРП-7. НВД г.н 0186.</t>
  </si>
  <si>
    <t>Ожидание из ГРП-7.  НВД г.н 0186.</t>
  </si>
  <si>
    <t>21.12.2023 06:00</t>
  </si>
  <si>
    <t>В станции нет монитора СВК.
Нет кабеля для проверки работоспособности СВК</t>
  </si>
  <si>
    <t>Долгапя затарказ и нагрев ТЖ. Затарка пропанта осложнена сильным ветром 14м/с
Осложненный завоз химии (снежные заносы).</t>
  </si>
  <si>
    <t xml:space="preserve">Долгапя затарказ и нагрев ТЖ. Ожидание завоза пропанта.
</t>
  </si>
  <si>
    <t>Долгий завоз и нагрев воды. Ожидание НВД из ГРП-8</t>
  </si>
  <si>
    <t>Автономия (омникомм не виден)</t>
  </si>
  <si>
    <t>Ежесуточная сводка инженера СКТП и КУ по видеоконтролю флотов ГРП ООО "Пакер Сервис" c 06:00 21.12.2023 по 18:00 21.12.2023</t>
  </si>
  <si>
    <t>55т (гибридный)</t>
  </si>
  <si>
    <t>'Переезд на скв 3301/70Б С-Талинское, ЮК2-3, 55т (гибридный). М-ж пакера и спуск пакера ГРП. ЗР КРС на 11:00.  21.12, (дизайн на согласовании)</t>
  </si>
  <si>
    <t>'С 01:00 21.12.2023.г 'Флот в режиме готовности. Флот принял скважину у бригады КРС в 13:00.Расстановка СПТ. М/Ж.</t>
  </si>
  <si>
    <t>4ст*40тн</t>
  </si>
  <si>
    <t>Движения на скважину '121 куст 3 Верхнепурпейское 0БП8 4х40т, ЗБС. Готова(согласован).</t>
  </si>
  <si>
    <t>Ожидание освобождения территории бригадой КРС. Флот принял скважину у бригады КРС в 03:00.Расстановка СПТ. М/Ж</t>
  </si>
  <si>
    <t xml:space="preserve">НВД В 077 ВМ 186 (обнаружены задиры на зеркальной части 2х плунжеров и НВД А 892 НО 186 (обнаружены задиры на зеркальной части 1го плунжера) </t>
  </si>
  <si>
    <t xml:space="preserve"> Неисправность НВД г/н 4553ВВ86 - при запуске насоса срабатывает аварийное отключение. Завоз тех.жидкости.</t>
  </si>
  <si>
    <t>Е 553 ОН 186</t>
  </si>
  <si>
    <t>А 388 ОВ 186</t>
  </si>
  <si>
    <t>У 500 АЕ 186</t>
  </si>
  <si>
    <t>М 827 ВТ 186</t>
  </si>
  <si>
    <t>Ежесуточная сводка инженера СКТП и КУ по видеоконтролю флотов ГРП ООО "Пакер Сервис" c 18:00 21.12.2023 по 06:00 22.12.2023</t>
  </si>
  <si>
    <t>С- Хохряковское, Верхнеколик-Еганское, Кошильское,  Хохряковское, С- Варьеганское, Бахиловское, Ваньеганское, Пермяковское, Окуневское</t>
  </si>
  <si>
    <t>Барсуковское, Тарасовское, Фестивальное, Юрубчено-Тохомское, Ю-Таркосалинское</t>
  </si>
  <si>
    <t>21.12.2023 18:00</t>
  </si>
  <si>
    <t>22.12.2023 05:35</t>
  </si>
  <si>
    <t>Долгая затарка и нагрев ТЖ. Затарка пропанта осложнена сильным ветром 14м/с. Осложненный завоз химии (снежные заносы). Тест на приёмистость (Тех.отстой 1ч.)</t>
  </si>
  <si>
    <t>3ст*7тн
работы со 2 стадии</t>
  </si>
  <si>
    <t>'С 01:00 21.12.2023.г 'Флот в режиме готовности. Флот принял скважину у бригады КРС в 13:00.Расстановка СПТ. М/Ж. ОПП. ГПП</t>
  </si>
  <si>
    <t xml:space="preserve"> Верхнепурпейское м/е.</t>
  </si>
  <si>
    <t>21.12.2023 19:00</t>
  </si>
  <si>
    <t>Расстановка емкостного парка. Расстановка СПТ. М/Ж. проппант 0т, химия  отсутствует</t>
  </si>
  <si>
    <t>Ожидание освобождения территории бригадой КРС. Флот принял скважину у бригады КРС в 03:00.  ОГРП(-). Обратная промывка. Негерметичность на Ф/А задвижка. Завоз с БПО г. Стрежевой</t>
  </si>
  <si>
    <t>21.12.2023 12:40</t>
  </si>
  <si>
    <t>Е553ОН 186</t>
  </si>
  <si>
    <t>22.12.2023 09:10</t>
  </si>
  <si>
    <t>нет связи</t>
  </si>
  <si>
    <t>Ежесуточная сводка инженера СКТП и КУ по видеоконтролю флотов ГРП ООО "Пакер Сервис" c 06:00 22.12.2023 по 18:00 22.12.2023</t>
  </si>
  <si>
    <t>22.12.2023 18:00</t>
  </si>
  <si>
    <t>в590мм 186 - нет актуальных данных в Омникомм</t>
  </si>
  <si>
    <t>У 724 ВМ 186</t>
  </si>
  <si>
    <t>К 051 КН186</t>
  </si>
  <si>
    <t>К 636ХН 186, К 051 КН186 - нет в Омникомм</t>
  </si>
  <si>
    <t>Окуневское м/р</t>
  </si>
  <si>
    <t>5стх60т(Работа со 2 порта)</t>
  </si>
  <si>
    <t>СВК +</t>
  </si>
  <si>
    <t>Отогрев СПТ и оборудование. Запуск СПТ.  М/Ж оборудования в процессе.
Долгий завоз БЖ. Доллгий отогрев ППУ.
Неисправность 2 НВД</t>
  </si>
  <si>
    <t>Обратная промывка (-). Прямая промывка (-). Передача скважины бригаде КРС в 18:00</t>
  </si>
  <si>
    <t>СВК + 
Фотоподтверждение</t>
  </si>
  <si>
    <t>Камаз А/Ц гос. № В739КА 186 (ЮТС) - неисправность электропроводки</t>
  </si>
  <si>
    <t>Ежесуточная сводка инженера СКТП и КУ по видеоконтролю флотов ГРП ООО "Пакер Сервис" c 18:00 22.12.2023 по 06:00 23.12.2023</t>
  </si>
  <si>
    <t>Ю-Талинское м/е</t>
  </si>
  <si>
    <t>с 21:00 Флот в режиме готовности, ожидание готовности скважины. Освобождение территории бригадой КРС в 21:00 23.12.23г</t>
  </si>
  <si>
    <t xml:space="preserve"> Расстановка и М/Ж Флота.</t>
  </si>
  <si>
    <t xml:space="preserve">
3 НВД не смогли подняться в горку при заезде на куст (гололед).
</t>
  </si>
  <si>
    <t>Обратная промывка (-). Прямая промывка (-). Передача скважины бригаде КРС в 01:30</t>
  </si>
  <si>
    <t>Ежесуточная сводка инженера СКТП и КУ по видеоконтролю флотов ГРП ООО "Пакер Сервис" c 06:00 23.12.2023 по 18:00 23.12.2023</t>
  </si>
  <si>
    <t>у500ае 186</t>
  </si>
  <si>
    <t>Поломка АДПМ</t>
  </si>
  <si>
    <t>23.12.2023 12:35</t>
  </si>
  <si>
    <t>23.12.2023 08:10</t>
  </si>
  <si>
    <t>23.12.2023 03:20</t>
  </si>
  <si>
    <t>22.12.2023 19:00</t>
  </si>
  <si>
    <t>23.12.2023 06:00</t>
  </si>
  <si>
    <t>СВК+
3 из 4
в МСК</t>
  </si>
  <si>
    <t>Ожидание ФА.
В 13:00 передали скважину КРС</t>
  </si>
  <si>
    <t>Завоз БЖ производится только в ночное время 4-мя машинами</t>
  </si>
  <si>
    <t>Переезд флота на скважину 7606 куст 343 Ю-Талинское м/е.</t>
  </si>
  <si>
    <t>Нагрев воды производится АДПМ с производительностью 50%. Затарка пропанта с подвозом одной площадкой.</t>
  </si>
  <si>
    <t>а388ов 186</t>
  </si>
  <si>
    <t>У 195 ВМ 186 нет актуальных данных в омникомм с 07.12.2023</t>
  </si>
  <si>
    <t>22.12.2023 22:30</t>
  </si>
  <si>
    <t>В 900 УК 186 нет актуальных данных в ВИАЛОН
М 827 ВТ 186 нет данных в системах мониторинга</t>
  </si>
  <si>
    <t>23.12.2023 16:20</t>
  </si>
  <si>
    <t>23.12.2023 07:00</t>
  </si>
  <si>
    <t>23.12.2023 15:00</t>
  </si>
  <si>
    <t>Не предоставлена ежесменная сводка по завозу БЖ</t>
  </si>
  <si>
    <t>Камаз А/Ц гос. № В739КА 186 (ЮТС) - неисправность электропроводки
Гидратационная ус-ка ВВ 8730 86- нет расходомера. (замес на емкости). Блендер - нестабильная работа гидравлики.</t>
  </si>
  <si>
    <t>Пропарка емкостного парка. Гидратационная ус-ка ВВ 8730 86- нет расходомера. (замес на емкости)</t>
  </si>
  <si>
    <t>Обратная промывка (-). Прямая промывка (-).
 Передача скважины бригаде КРС в 18:00
Передача скважины флоту ГРП на 21:00
Передача скважины бригаде КРС в 01:30</t>
  </si>
  <si>
    <t>30тн</t>
  </si>
  <si>
    <t>А 930 АТ 186 нет актуальных данных в АВТОГРАФ</t>
  </si>
  <si>
    <t>22.12.2023 23:10</t>
  </si>
  <si>
    <t>Д/Ж.
Персонал флота и СПТ направлены во флот ГРП № 4.
Пеереезд СПТ Флота на стоянку перед БПО г.Губкинский.</t>
  </si>
  <si>
    <t>23.12.2023 08:30</t>
  </si>
  <si>
    <t>23.12.2023 15:50</t>
  </si>
  <si>
    <t>Работа БР КРС</t>
  </si>
  <si>
    <t>Долгий завоз пропанта (нет СПТ)
Выполнено 5 циклов ГВЗД со стравливанием
Выполнена тестовая закачка №2. 
По согласованию с Заказчиком принято решение о проведении СКО. 4м3 HCl-12% . Ориентировочное время прибытия кислоты 00:00.</t>
  </si>
  <si>
    <t>Ожидание завоза пропанта 70тн</t>
  </si>
  <si>
    <t>Ежесуточная сводка инженера СКТП и КУ по видеоконтролю флотов ГРП ООО "Пакер Сервис" c 18:00 23.12.2023 по 06:00 24.12.2023</t>
  </si>
  <si>
    <t>24.12.2023 06:00</t>
  </si>
  <si>
    <t>Флот в режиме готовности. СПТ флота на стоянке БПО г.Стрежевой без персонала.</t>
  </si>
  <si>
    <t>Флот на стоянке перед БПО г.Губкинский. Режим готовности.</t>
  </si>
  <si>
    <t>Ожидание ФА. В 13:00 передали скважину КРС</t>
  </si>
  <si>
    <t>Чаяков В.В.</t>
  </si>
  <si>
    <t>В 433 МР 186</t>
  </si>
  <si>
    <t>В 414 ТА 186 - нет акутуальных данных в Омникомм</t>
  </si>
  <si>
    <t>Долгий завоз пропанта (нет СПТ). Выполнено 5 циклов ГВЗД со стравливанием
Выполнена тестовая закачка №2. 
По согласованию с Заказчиком принято решение о проведении СКО. 4м3 HCl-12% . Завоз кислоты. СКО.</t>
  </si>
  <si>
    <t>в729ка186, У 195 ВМ 186 - нет актуальных данных в Омникомм</t>
  </si>
  <si>
    <t>6тн</t>
  </si>
  <si>
    <t>К 710 ВК 186 нет актуальных данных в АВТОГРАФ</t>
  </si>
  <si>
    <t>в414та 186 - нет актуальных данных в Омникомм</t>
  </si>
  <si>
    <t>Мосиян А.</t>
  </si>
  <si>
    <t>е589ах 186, Е 198 СУ 186 - нет актуальных данных в Омникомм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</si>
</sst>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0.0"/>
    <numFmt numFmtId="166" formatCode="dd/mm/yy\ h:mm;@"/>
  </numFmts>
  <fonts count="3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  <charset val="204"/>
      <scheme val="minor"/>
    </font>
    <font>
      <sz val="12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2"/>
      <name val="Calibri"/>
      <family val="2"/>
      <scheme val="minor"/>
    </font>
    <font>
      <b/>
      <sz val="12"/>
      <name val="Calibri"/>
      <family val="2"/>
      <charset val="204"/>
      <scheme val="minor"/>
    </font>
    <font>
      <vertAlign val="subscript"/>
      <sz val="12"/>
      <name val="Calibri"/>
      <family val="2"/>
      <scheme val="minor"/>
    </font>
    <font>
      <sz val="11"/>
      <color theme="0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vertAlign val="superscript"/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vertAlign val="subscript"/>
      <sz val="12"/>
      <color theme="1"/>
      <name val="Calibri"/>
      <family val="2"/>
      <scheme val="minor"/>
    </font>
    <font>
      <i/>
      <sz val="12"/>
      <name val="Calibri"/>
      <family val="2"/>
      <charset val="204"/>
      <scheme val="minor"/>
    </font>
    <font>
      <sz val="12"/>
      <color theme="0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11"/>
      <name val="Calibri"/>
      <family val="2"/>
      <charset val="204"/>
      <scheme val="minor"/>
    </font>
    <font>
      <i/>
      <sz val="1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8"/>
      </patternFill>
    </fill>
  </fills>
  <borders count="4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84">
    <xf numFmtId="0" fontId="0" fillId="0" borderId="0"/>
    <xf numFmtId="164" fontId="20" fillId="0" borderId="0" applyFont="0" applyFill="0" applyBorder="0" applyAlignment="0" applyProtection="0"/>
    <xf numFmtId="0" fontId="16" fillId="0" borderId="0"/>
    <xf numFmtId="0" fontId="15" fillId="0" borderId="0"/>
    <xf numFmtId="0" fontId="14" fillId="0" borderId="0"/>
    <xf numFmtId="0" fontId="13" fillId="0" borderId="0"/>
    <xf numFmtId="0" fontId="12" fillId="0" borderId="0"/>
    <xf numFmtId="0" fontId="12" fillId="0" borderId="0"/>
    <xf numFmtId="0" fontId="2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26" fillId="7" borderId="0" applyNumberFormat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445">
    <xf numFmtId="0" fontId="0" fillId="0" borderId="0" xfId="0"/>
    <xf numFmtId="0" fontId="17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0" fontId="0" fillId="3" borderId="22" xfId="0" applyFill="1" applyBorder="1" applyAlignment="1">
      <alignment horizontal="center" vertical="center" wrapText="1"/>
    </xf>
    <xf numFmtId="0" fontId="0" fillId="3" borderId="14" xfId="0" applyFill="1" applyBorder="1" applyAlignment="1">
      <alignment horizontal="center" vertical="center" wrapText="1"/>
    </xf>
    <xf numFmtId="165" fontId="0" fillId="3" borderId="5" xfId="0" applyNumberFormat="1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18" fillId="3" borderId="14" xfId="0" applyFont="1" applyFill="1" applyBorder="1" applyAlignment="1">
      <alignment horizontal="center" vertical="center"/>
    </xf>
    <xf numFmtId="0" fontId="18" fillId="3" borderId="5" xfId="0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 wrapText="1"/>
    </xf>
    <xf numFmtId="17" fontId="0" fillId="0" borderId="0" xfId="0" quotePrefix="1" applyNumberFormat="1" applyAlignment="1">
      <alignment horizontal="center" vertical="center" wrapText="1"/>
    </xf>
    <xf numFmtId="0" fontId="0" fillId="3" borderId="23" xfId="0" applyFill="1" applyBorder="1" applyAlignment="1">
      <alignment horizontal="center" vertical="center" wrapText="1"/>
    </xf>
    <xf numFmtId="0" fontId="0" fillId="4" borderId="23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6" borderId="0" xfId="0" applyFill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 wrapText="1"/>
    </xf>
    <xf numFmtId="0" fontId="19" fillId="2" borderId="2" xfId="0" applyFont="1" applyFill="1" applyBorder="1" applyAlignment="1">
      <alignment horizontal="center" vertical="center" wrapText="1"/>
    </xf>
    <xf numFmtId="0" fontId="19" fillId="2" borderId="12" xfId="0" applyFont="1" applyFill="1" applyBorder="1" applyAlignment="1">
      <alignment horizontal="center" vertical="center" wrapText="1"/>
    </xf>
    <xf numFmtId="0" fontId="19" fillId="2" borderId="0" xfId="0" applyFont="1" applyFill="1" applyAlignment="1">
      <alignment horizontal="center" vertical="center" wrapText="1"/>
    </xf>
    <xf numFmtId="0" fontId="19" fillId="2" borderId="4" xfId="0" applyFont="1" applyFill="1" applyBorder="1" applyAlignment="1">
      <alignment horizontal="center" vertical="center" wrapText="1"/>
    </xf>
    <xf numFmtId="0" fontId="19" fillId="2" borderId="5" xfId="0" applyFont="1" applyFill="1" applyBorder="1" applyAlignment="1">
      <alignment horizontal="center" vertical="center" wrapText="1"/>
    </xf>
    <xf numFmtId="0" fontId="19" fillId="2" borderId="13" xfId="0" applyFont="1" applyFill="1" applyBorder="1" applyAlignment="1">
      <alignment horizontal="center" vertical="center" wrapText="1"/>
    </xf>
    <xf numFmtId="0" fontId="19" fillId="2" borderId="15" xfId="0" applyFont="1" applyFill="1" applyBorder="1" applyAlignment="1">
      <alignment horizontal="center" vertical="center" wrapText="1"/>
    </xf>
    <xf numFmtId="0" fontId="23" fillId="2" borderId="0" xfId="0" applyFont="1" applyFill="1" applyAlignment="1">
      <alignment horizontal="center" vertical="center" wrapText="1"/>
    </xf>
    <xf numFmtId="165" fontId="19" fillId="2" borderId="0" xfId="0" applyNumberFormat="1" applyFont="1" applyFill="1" applyAlignment="1">
      <alignment horizontal="center" vertical="center" wrapText="1"/>
    </xf>
    <xf numFmtId="0" fontId="19" fillId="2" borderId="0" xfId="0" applyFont="1" applyFill="1" applyAlignment="1">
      <alignment horizontal="center" vertical="center"/>
    </xf>
    <xf numFmtId="0" fontId="24" fillId="2" borderId="10" xfId="0" applyFont="1" applyFill="1" applyBorder="1" applyAlignment="1">
      <alignment horizontal="center" vertical="center" wrapText="1"/>
    </xf>
    <xf numFmtId="0" fontId="24" fillId="2" borderId="24" xfId="0" applyFont="1" applyFill="1" applyBorder="1" applyAlignment="1">
      <alignment horizontal="center" vertical="center" wrapText="1"/>
    </xf>
    <xf numFmtId="165" fontId="19" fillId="2" borderId="12" xfId="0" applyNumberFormat="1" applyFont="1" applyFill="1" applyBorder="1" applyAlignment="1">
      <alignment horizontal="center" vertical="center" wrapText="1"/>
    </xf>
    <xf numFmtId="0" fontId="19" fillId="2" borderId="5" xfId="0" applyFont="1" applyFill="1" applyBorder="1" applyAlignment="1">
      <alignment horizontal="center" vertical="center"/>
    </xf>
    <xf numFmtId="165" fontId="19" fillId="2" borderId="13" xfId="0" applyNumberFormat="1" applyFont="1" applyFill="1" applyBorder="1" applyAlignment="1">
      <alignment horizontal="center" vertical="center" wrapText="1"/>
    </xf>
    <xf numFmtId="0" fontId="19" fillId="2" borderId="5" xfId="0" applyFont="1" applyFill="1" applyBorder="1" applyAlignment="1">
      <alignment horizontal="center"/>
    </xf>
    <xf numFmtId="165" fontId="19" fillId="2" borderId="15" xfId="0" applyNumberFormat="1" applyFont="1" applyFill="1" applyBorder="1" applyAlignment="1">
      <alignment horizontal="center" vertical="center" wrapText="1"/>
    </xf>
    <xf numFmtId="0" fontId="19" fillId="2" borderId="9" xfId="0" applyFont="1" applyFill="1" applyBorder="1" applyAlignment="1">
      <alignment horizontal="center" vertical="center" wrapText="1"/>
    </xf>
    <xf numFmtId="0" fontId="19" fillId="2" borderId="6" xfId="0" applyFont="1" applyFill="1" applyBorder="1" applyAlignment="1">
      <alignment horizontal="center" vertical="center" wrapText="1"/>
    </xf>
    <xf numFmtId="165" fontId="24" fillId="2" borderId="0" xfId="0" applyNumberFormat="1" applyFont="1" applyFill="1" applyAlignment="1">
      <alignment horizontal="center" vertical="center"/>
    </xf>
    <xf numFmtId="0" fontId="19" fillId="2" borderId="0" xfId="0" applyFont="1" applyFill="1" applyAlignment="1">
      <alignment horizontal="center"/>
    </xf>
    <xf numFmtId="0" fontId="17" fillId="2" borderId="0" xfId="0" applyFont="1" applyFill="1" applyAlignment="1">
      <alignment horizontal="center"/>
    </xf>
    <xf numFmtId="0" fontId="17" fillId="2" borderId="2" xfId="0" applyFont="1" applyFill="1" applyBorder="1" applyAlignment="1">
      <alignment horizontal="center" vertical="center" wrapText="1"/>
    </xf>
    <xf numFmtId="0" fontId="17" fillId="2" borderId="5" xfId="0" applyFont="1" applyFill="1" applyBorder="1" applyAlignment="1">
      <alignment horizontal="center" vertical="center" wrapText="1"/>
    </xf>
    <xf numFmtId="0" fontId="17" fillId="2" borderId="4" xfId="0" applyFont="1" applyFill="1" applyBorder="1" applyAlignment="1">
      <alignment horizontal="center" vertical="center" wrapText="1"/>
    </xf>
    <xf numFmtId="0" fontId="17" fillId="2" borderId="1" xfId="0" applyFont="1" applyFill="1" applyBorder="1" applyAlignment="1">
      <alignment horizontal="center" vertical="center" wrapText="1"/>
    </xf>
    <xf numFmtId="165" fontId="0" fillId="2" borderId="5" xfId="0" applyNumberFormat="1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18" fillId="2" borderId="5" xfId="0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0" fillId="2" borderId="28" xfId="0" applyFill="1" applyBorder="1" applyAlignment="1">
      <alignment horizontal="center" vertical="center" wrapText="1"/>
    </xf>
    <xf numFmtId="165" fontId="0" fillId="2" borderId="29" xfId="0" applyNumberFormat="1" applyFill="1" applyBorder="1" applyAlignment="1">
      <alignment horizontal="center" vertical="center" wrapText="1"/>
    </xf>
    <xf numFmtId="0" fontId="0" fillId="2" borderId="29" xfId="0" applyFill="1" applyBorder="1" applyAlignment="1">
      <alignment horizontal="center" vertical="center" wrapText="1"/>
    </xf>
    <xf numFmtId="0" fontId="0" fillId="2" borderId="30" xfId="0" applyFill="1" applyBorder="1" applyAlignment="1">
      <alignment horizontal="center" vertical="center" wrapText="1"/>
    </xf>
    <xf numFmtId="0" fontId="26" fillId="7" borderId="5" xfId="21" applyBorder="1" applyAlignment="1">
      <alignment horizontal="center" vertical="center" wrapText="1"/>
    </xf>
    <xf numFmtId="0" fontId="0" fillId="0" borderId="5" xfId="0" applyBorder="1" applyAlignment="1">
      <alignment horizontal="left" vertical="center" wrapText="1"/>
    </xf>
    <xf numFmtId="0" fontId="11" fillId="0" borderId="5" xfId="0" applyFont="1" applyBorder="1" applyAlignment="1">
      <alignment horizontal="left" vertical="center"/>
    </xf>
    <xf numFmtId="0" fontId="0" fillId="2" borderId="5" xfId="0" applyFill="1" applyBorder="1" applyAlignment="1">
      <alignment horizontal="left" vertical="center" wrapText="1"/>
    </xf>
    <xf numFmtId="0" fontId="21" fillId="2" borderId="2" xfId="0" applyFont="1" applyFill="1" applyBorder="1" applyAlignment="1">
      <alignment horizontal="center" vertical="center" wrapText="1"/>
    </xf>
    <xf numFmtId="0" fontId="27" fillId="2" borderId="0" xfId="0" applyFont="1" applyFill="1" applyAlignment="1">
      <alignment horizontal="center"/>
    </xf>
    <xf numFmtId="165" fontId="21" fillId="2" borderId="2" xfId="0" applyNumberFormat="1" applyFont="1" applyFill="1" applyBorder="1" applyAlignment="1">
      <alignment horizontal="center" vertical="center" wrapText="1"/>
    </xf>
    <xf numFmtId="165" fontId="21" fillId="2" borderId="5" xfId="0" applyNumberFormat="1" applyFont="1" applyFill="1" applyBorder="1" applyAlignment="1">
      <alignment horizontal="center" vertical="center" wrapText="1"/>
    </xf>
    <xf numFmtId="0" fontId="21" fillId="2" borderId="0" xfId="0" applyFont="1" applyFill="1" applyAlignment="1">
      <alignment horizontal="left" wrapText="1"/>
    </xf>
    <xf numFmtId="1" fontId="19" fillId="2" borderId="5" xfId="0" applyNumberFormat="1" applyFont="1" applyFill="1" applyBorder="1" applyAlignment="1">
      <alignment horizontal="center" vertical="center" wrapText="1"/>
    </xf>
    <xf numFmtId="0" fontId="19" fillId="2" borderId="15" xfId="0" applyFont="1" applyFill="1" applyBorder="1" applyAlignment="1">
      <alignment horizontal="center" vertical="center"/>
    </xf>
    <xf numFmtId="0" fontId="0" fillId="3" borderId="5" xfId="0" applyFill="1" applyBorder="1" applyAlignment="1">
      <alignment horizontal="left" vertical="center" wrapText="1"/>
    </xf>
    <xf numFmtId="0" fontId="17" fillId="2" borderId="4" xfId="0" applyFont="1" applyFill="1" applyBorder="1" applyAlignment="1">
      <alignment horizontal="center" vertical="center"/>
    </xf>
    <xf numFmtId="0" fontId="17" fillId="2" borderId="1" xfId="0" applyFont="1" applyFill="1" applyBorder="1" applyAlignment="1">
      <alignment horizontal="center" vertical="center"/>
    </xf>
    <xf numFmtId="0" fontId="23" fillId="2" borderId="25" xfId="0" applyFont="1" applyFill="1" applyBorder="1" applyAlignment="1">
      <alignment horizontal="center" vertical="center" wrapText="1"/>
    </xf>
    <xf numFmtId="0" fontId="23" fillId="2" borderId="20" xfId="0" applyFont="1" applyFill="1" applyBorder="1" applyAlignment="1">
      <alignment horizontal="center" vertical="center" wrapText="1"/>
    </xf>
    <xf numFmtId="0" fontId="23" fillId="2" borderId="21" xfId="0" applyFont="1" applyFill="1" applyBorder="1" applyAlignment="1">
      <alignment horizontal="center" vertical="center" wrapText="1"/>
    </xf>
    <xf numFmtId="1" fontId="19" fillId="2" borderId="0" xfId="0" applyNumberFormat="1" applyFont="1" applyFill="1" applyAlignment="1">
      <alignment horizontal="center" vertical="center" wrapText="1"/>
    </xf>
    <xf numFmtId="49" fontId="17" fillId="2" borderId="4" xfId="0" applyNumberFormat="1" applyFont="1" applyFill="1" applyBorder="1" applyAlignment="1">
      <alignment horizontal="center" vertical="center" wrapText="1"/>
    </xf>
    <xf numFmtId="0" fontId="19" fillId="2" borderId="13" xfId="0" applyFont="1" applyFill="1" applyBorder="1" applyAlignment="1">
      <alignment horizontal="center" vertical="center"/>
    </xf>
    <xf numFmtId="0" fontId="19" fillId="2" borderId="4" xfId="0" applyFont="1" applyFill="1" applyBorder="1" applyAlignment="1">
      <alignment horizontal="center"/>
    </xf>
    <xf numFmtId="0" fontId="19" fillId="2" borderId="13" xfId="0" applyFont="1" applyFill="1" applyBorder="1" applyAlignment="1">
      <alignment horizontal="center"/>
    </xf>
    <xf numFmtId="0" fontId="29" fillId="2" borderId="5" xfId="0" applyFont="1" applyFill="1" applyBorder="1" applyAlignment="1">
      <alignment horizontal="center" vertical="center" wrapText="1"/>
    </xf>
    <xf numFmtId="0" fontId="29" fillId="2" borderId="1" xfId="0" quotePrefix="1" applyFont="1" applyFill="1" applyBorder="1" applyAlignment="1">
      <alignment horizontal="center" vertical="center" wrapText="1"/>
    </xf>
    <xf numFmtId="0" fontId="29" fillId="2" borderId="2" xfId="0" applyFont="1" applyFill="1" applyBorder="1" applyAlignment="1">
      <alignment horizontal="center" vertical="center" wrapText="1"/>
    </xf>
    <xf numFmtId="49" fontId="17" fillId="2" borderId="1" xfId="0" applyNumberFormat="1" applyFont="1" applyFill="1" applyBorder="1" applyAlignment="1">
      <alignment horizontal="center" vertical="center" wrapText="1"/>
    </xf>
    <xf numFmtId="0" fontId="29" fillId="2" borderId="4" xfId="0" applyFont="1" applyFill="1" applyBorder="1" applyAlignment="1">
      <alignment horizontal="center" vertical="center" wrapText="1"/>
    </xf>
    <xf numFmtId="1" fontId="19" fillId="2" borderId="2" xfId="0" applyNumberFormat="1" applyFont="1" applyFill="1" applyBorder="1" applyAlignment="1">
      <alignment horizontal="center" vertical="center" wrapText="1"/>
    </xf>
    <xf numFmtId="3" fontId="19" fillId="2" borderId="4" xfId="0" applyNumberFormat="1" applyFont="1" applyFill="1" applyBorder="1" applyAlignment="1">
      <alignment horizontal="center" vertical="center"/>
    </xf>
    <xf numFmtId="165" fontId="21" fillId="2" borderId="0" xfId="0" applyNumberFormat="1" applyFont="1" applyFill="1" applyAlignment="1">
      <alignment horizontal="center" vertical="center" wrapText="1"/>
    </xf>
    <xf numFmtId="0" fontId="27" fillId="2" borderId="4" xfId="0" applyFont="1" applyFill="1" applyBorder="1" applyAlignment="1">
      <alignment horizontal="center" vertical="center" wrapText="1"/>
    </xf>
    <xf numFmtId="0" fontId="31" fillId="2" borderId="5" xfId="0" applyFont="1" applyFill="1" applyBorder="1" applyAlignment="1">
      <alignment horizontal="center" vertical="center" wrapText="1"/>
    </xf>
    <xf numFmtId="0" fontId="19" fillId="2" borderId="4" xfId="0" applyFont="1" applyFill="1" applyBorder="1" applyAlignment="1">
      <alignment horizontal="center" vertical="center"/>
    </xf>
    <xf numFmtId="0" fontId="19" fillId="2" borderId="4" xfId="0" quotePrefix="1" applyFont="1" applyFill="1" applyBorder="1" applyAlignment="1">
      <alignment horizontal="center" vertical="center" wrapText="1"/>
    </xf>
    <xf numFmtId="0" fontId="19" fillId="2" borderId="4" xfId="0" quotePrefix="1" applyFont="1" applyFill="1" applyBorder="1" applyAlignment="1">
      <alignment horizontal="center"/>
    </xf>
    <xf numFmtId="0" fontId="27" fillId="2" borderId="1" xfId="0" applyFont="1" applyFill="1" applyBorder="1" applyAlignment="1">
      <alignment horizontal="center" vertical="center" wrapText="1"/>
    </xf>
    <xf numFmtId="0" fontId="21" fillId="2" borderId="39" xfId="0" quotePrefix="1" applyFont="1" applyFill="1" applyBorder="1" applyAlignment="1">
      <alignment vertical="center" wrapText="1"/>
    </xf>
    <xf numFmtId="0" fontId="21" fillId="2" borderId="40" xfId="0" quotePrefix="1" applyFont="1" applyFill="1" applyBorder="1" applyAlignment="1">
      <alignment horizontal="left" vertical="center" wrapText="1"/>
    </xf>
    <xf numFmtId="165" fontId="21" fillId="2" borderId="8" xfId="0" applyNumberFormat="1" applyFont="1" applyFill="1" applyBorder="1" applyAlignment="1">
      <alignment horizontal="center" vertical="center" wrapText="1"/>
    </xf>
    <xf numFmtId="0" fontId="24" fillId="2" borderId="25" xfId="0" applyFont="1" applyFill="1" applyBorder="1" applyAlignment="1">
      <alignment horizontal="center" vertical="center" wrapText="1"/>
    </xf>
    <xf numFmtId="0" fontId="24" fillId="2" borderId="20" xfId="0" applyFont="1" applyFill="1" applyBorder="1" applyAlignment="1">
      <alignment horizontal="center" vertical="center" wrapText="1"/>
    </xf>
    <xf numFmtId="0" fontId="24" fillId="2" borderId="21" xfId="0" applyFont="1" applyFill="1" applyBorder="1" applyAlignment="1">
      <alignment horizontal="center" vertical="center" wrapText="1"/>
    </xf>
    <xf numFmtId="0" fontId="21" fillId="2" borderId="5" xfId="0" applyFont="1" applyFill="1" applyBorder="1" applyAlignment="1">
      <alignment horizontal="center" vertical="center" wrapText="1"/>
    </xf>
    <xf numFmtId="0" fontId="27" fillId="2" borderId="22" xfId="0" quotePrefix="1" applyFont="1" applyFill="1" applyBorder="1" applyAlignment="1">
      <alignment wrapText="1"/>
    </xf>
    <xf numFmtId="0" fontId="21" fillId="2" borderId="12" xfId="0" applyFont="1" applyFill="1" applyBorder="1" applyAlignment="1">
      <alignment horizontal="center" vertical="center" wrapText="1"/>
    </xf>
    <xf numFmtId="0" fontId="21" fillId="2" borderId="1" xfId="0" applyFont="1" applyFill="1" applyBorder="1" applyAlignment="1">
      <alignment horizontal="center" vertical="center" wrapText="1"/>
    </xf>
    <xf numFmtId="0" fontId="21" fillId="2" borderId="13" xfId="0" applyFont="1" applyFill="1" applyBorder="1" applyAlignment="1">
      <alignment horizontal="center" vertical="center" wrapText="1"/>
    </xf>
    <xf numFmtId="0" fontId="27" fillId="2" borderId="4" xfId="0" applyFont="1" applyFill="1" applyBorder="1" applyAlignment="1">
      <alignment horizontal="center" vertical="center"/>
    </xf>
    <xf numFmtId="0" fontId="21" fillId="2" borderId="4" xfId="0" applyFont="1" applyFill="1" applyBorder="1" applyAlignment="1">
      <alignment horizontal="center" vertical="center" wrapText="1"/>
    </xf>
    <xf numFmtId="0" fontId="21" fillId="2" borderId="15" xfId="0" applyFont="1" applyFill="1" applyBorder="1" applyAlignment="1">
      <alignment horizontal="center" vertical="center" wrapText="1"/>
    </xf>
    <xf numFmtId="0" fontId="21" fillId="2" borderId="7" xfId="0" applyFont="1" applyFill="1" applyBorder="1" applyAlignment="1">
      <alignment horizontal="center" vertical="center" wrapText="1"/>
    </xf>
    <xf numFmtId="0" fontId="21" fillId="2" borderId="8" xfId="0" applyFont="1" applyFill="1" applyBorder="1" applyAlignment="1">
      <alignment horizontal="center" vertical="center" wrapText="1"/>
    </xf>
    <xf numFmtId="0" fontId="27" fillId="2" borderId="0" xfId="0" applyFont="1" applyFill="1" applyAlignment="1">
      <alignment horizontal="center" vertical="center" wrapText="1"/>
    </xf>
    <xf numFmtId="0" fontId="24" fillId="2" borderId="0" xfId="0" applyFont="1" applyFill="1" applyAlignment="1">
      <alignment horizontal="center" vertical="center" wrapText="1"/>
    </xf>
    <xf numFmtId="0" fontId="21" fillId="2" borderId="0" xfId="0" applyFont="1" applyFill="1" applyAlignment="1">
      <alignment horizontal="center" vertical="center" wrapText="1"/>
    </xf>
    <xf numFmtId="0" fontId="21" fillId="2" borderId="1" xfId="0" quotePrefix="1" applyFont="1" applyFill="1" applyBorder="1" applyAlignment="1">
      <alignment horizontal="center" vertical="center" wrapText="1"/>
    </xf>
    <xf numFmtId="0" fontId="27" fillId="2" borderId="7" xfId="0" applyFont="1" applyFill="1" applyBorder="1" applyAlignment="1">
      <alignment horizontal="center" vertical="center"/>
    </xf>
    <xf numFmtId="0" fontId="32" fillId="2" borderId="0" xfId="0" applyFont="1" applyFill="1" applyAlignment="1">
      <alignment horizontal="center" vertical="center" wrapText="1"/>
    </xf>
    <xf numFmtId="165" fontId="27" fillId="2" borderId="0" xfId="0" applyNumberFormat="1" applyFont="1" applyFill="1" applyAlignment="1">
      <alignment horizontal="center" vertical="center" wrapText="1"/>
    </xf>
    <xf numFmtId="0" fontId="27" fillId="2" borderId="0" xfId="0" applyFont="1" applyFill="1" applyAlignment="1">
      <alignment horizontal="left" vertical="center" wrapText="1"/>
    </xf>
    <xf numFmtId="0" fontId="24" fillId="2" borderId="0" xfId="0" applyFont="1" applyFill="1" applyAlignment="1">
      <alignment horizontal="center" vertical="center"/>
    </xf>
    <xf numFmtId="0" fontId="21" fillId="2" borderId="0" xfId="0" applyFont="1" applyFill="1" applyAlignment="1">
      <alignment horizontal="center"/>
    </xf>
    <xf numFmtId="166" fontId="21" fillId="2" borderId="0" xfId="0" applyNumberFormat="1" applyFont="1" applyFill="1" applyAlignment="1">
      <alignment horizontal="left" vertical="center" wrapText="1"/>
    </xf>
    <xf numFmtId="22" fontId="21" fillId="2" borderId="2" xfId="0" applyNumberFormat="1" applyFont="1" applyFill="1" applyBorder="1" applyAlignment="1">
      <alignment horizontal="center" vertical="center"/>
    </xf>
    <xf numFmtId="166" fontId="21" fillId="2" borderId="5" xfId="0" applyNumberFormat="1" applyFont="1" applyFill="1" applyBorder="1" applyAlignment="1">
      <alignment horizontal="center" vertical="center" wrapText="1"/>
    </xf>
    <xf numFmtId="166" fontId="21" fillId="2" borderId="13" xfId="0" applyNumberFormat="1" applyFont="1" applyFill="1" applyBorder="1" applyAlignment="1">
      <alignment horizontal="center" vertical="center" wrapText="1"/>
    </xf>
    <xf numFmtId="0" fontId="21" fillId="2" borderId="0" xfId="0" applyFont="1" applyFill="1" applyAlignment="1">
      <alignment horizontal="center" vertical="center"/>
    </xf>
    <xf numFmtId="166" fontId="21" fillId="2" borderId="8" xfId="0" applyNumberFormat="1" applyFont="1" applyFill="1" applyBorder="1" applyAlignment="1">
      <alignment horizontal="center" vertical="center" wrapText="1"/>
    </xf>
    <xf numFmtId="166" fontId="21" fillId="2" borderId="15" xfId="0" applyNumberFormat="1" applyFont="1" applyFill="1" applyBorder="1" applyAlignment="1">
      <alignment horizontal="center" vertical="center" wrapText="1"/>
    </xf>
    <xf numFmtId="22" fontId="21" fillId="2" borderId="0" xfId="0" applyNumberFormat="1" applyFont="1" applyFill="1" applyAlignment="1">
      <alignment horizontal="center" vertical="center" wrapText="1"/>
    </xf>
    <xf numFmtId="0" fontId="21" fillId="2" borderId="2" xfId="0" quotePrefix="1" applyFont="1" applyFill="1" applyBorder="1" applyAlignment="1">
      <alignment horizontal="center" vertical="center" wrapText="1"/>
    </xf>
    <xf numFmtId="0" fontId="21" fillId="2" borderId="2" xfId="0" applyFont="1" applyFill="1" applyBorder="1" applyAlignment="1">
      <alignment horizontal="center" vertical="center"/>
    </xf>
    <xf numFmtId="165" fontId="21" fillId="2" borderId="2" xfId="0" applyNumberFormat="1" applyFont="1" applyFill="1" applyBorder="1" applyAlignment="1">
      <alignment horizontal="center" vertical="center"/>
    </xf>
    <xf numFmtId="165" fontId="21" fillId="2" borderId="12" xfId="0" applyNumberFormat="1" applyFont="1" applyFill="1" applyBorder="1" applyAlignment="1">
      <alignment horizontal="center" vertical="center" wrapText="1"/>
    </xf>
    <xf numFmtId="165" fontId="21" fillId="2" borderId="1" xfId="0" applyNumberFormat="1" applyFont="1" applyFill="1" applyBorder="1" applyAlignment="1">
      <alignment horizontal="center" vertical="center" wrapText="1"/>
    </xf>
    <xf numFmtId="166" fontId="21" fillId="2" borderId="2" xfId="0" applyNumberFormat="1" applyFont="1" applyFill="1" applyBorder="1" applyAlignment="1">
      <alignment horizontal="center" vertical="center" wrapText="1"/>
    </xf>
    <xf numFmtId="166" fontId="21" fillId="2" borderId="12" xfId="0" applyNumberFormat="1" applyFont="1" applyFill="1" applyBorder="1" applyAlignment="1">
      <alignment horizontal="center" vertical="center" wrapText="1"/>
    </xf>
    <xf numFmtId="0" fontId="21" fillId="2" borderId="39" xfId="0" quotePrefix="1" applyFont="1" applyFill="1" applyBorder="1" applyAlignment="1">
      <alignment horizontal="left" vertical="center" wrapText="1"/>
    </xf>
    <xf numFmtId="0" fontId="21" fillId="2" borderId="0" xfId="0" quotePrefix="1" applyFont="1" applyFill="1" applyAlignment="1">
      <alignment horizontal="center" vertical="center" wrapText="1"/>
    </xf>
    <xf numFmtId="0" fontId="21" fillId="2" borderId="5" xfId="0" applyFont="1" applyFill="1" applyBorder="1" applyAlignment="1">
      <alignment horizontal="center"/>
    </xf>
    <xf numFmtId="0" fontId="21" fillId="2" borderId="5" xfId="0" applyFont="1" applyFill="1" applyBorder="1" applyAlignment="1">
      <alignment horizontal="center" vertical="center"/>
    </xf>
    <xf numFmtId="22" fontId="21" fillId="2" borderId="5" xfId="0" applyNumberFormat="1" applyFont="1" applyFill="1" applyBorder="1" applyAlignment="1">
      <alignment horizontal="center" vertical="center"/>
    </xf>
    <xf numFmtId="166" fontId="21" fillId="2" borderId="5" xfId="0" applyNumberFormat="1" applyFont="1" applyFill="1" applyBorder="1" applyAlignment="1">
      <alignment horizontal="center" vertical="center"/>
    </xf>
    <xf numFmtId="165" fontId="21" fillId="2" borderId="5" xfId="0" applyNumberFormat="1" applyFont="1" applyFill="1" applyBorder="1" applyAlignment="1">
      <alignment horizontal="center" vertical="center"/>
    </xf>
    <xf numFmtId="165" fontId="21" fillId="2" borderId="13" xfId="0" applyNumberFormat="1" applyFont="1" applyFill="1" applyBorder="1" applyAlignment="1">
      <alignment horizontal="center" vertical="center" wrapText="1"/>
    </xf>
    <xf numFmtId="165" fontId="21" fillId="2" borderId="4" xfId="0" applyNumberFormat="1" applyFont="1" applyFill="1" applyBorder="1" applyAlignment="1">
      <alignment horizontal="center" vertical="center" wrapText="1"/>
    </xf>
    <xf numFmtId="0" fontId="21" fillId="2" borderId="22" xfId="0" quotePrefix="1" applyFont="1" applyFill="1" applyBorder="1" applyAlignment="1">
      <alignment horizontal="left" vertical="center" wrapText="1"/>
    </xf>
    <xf numFmtId="0" fontId="21" fillId="2" borderId="4" xfId="0" applyFont="1" applyFill="1" applyBorder="1" applyAlignment="1">
      <alignment horizontal="center" vertical="center"/>
    </xf>
    <xf numFmtId="0" fontId="27" fillId="2" borderId="4" xfId="0" applyFont="1" applyFill="1" applyBorder="1" applyAlignment="1">
      <alignment horizontal="center"/>
    </xf>
    <xf numFmtId="0" fontId="27" fillId="2" borderId="5" xfId="0" applyFont="1" applyFill="1" applyBorder="1" applyAlignment="1">
      <alignment horizontal="center"/>
    </xf>
    <xf numFmtId="0" fontId="27" fillId="2" borderId="5" xfId="0" applyFont="1" applyFill="1" applyBorder="1" applyAlignment="1">
      <alignment horizontal="center" vertical="center"/>
    </xf>
    <xf numFmtId="166" fontId="27" fillId="2" borderId="5" xfId="0" applyNumberFormat="1" applyFont="1" applyFill="1" applyBorder="1" applyAlignment="1">
      <alignment horizontal="center" vertical="center"/>
    </xf>
    <xf numFmtId="165" fontId="27" fillId="2" borderId="5" xfId="0" applyNumberFormat="1" applyFont="1" applyFill="1" applyBorder="1" applyAlignment="1">
      <alignment horizontal="center" vertical="center"/>
    </xf>
    <xf numFmtId="0" fontId="27" fillId="2" borderId="13" xfId="0" applyFont="1" applyFill="1" applyBorder="1" applyAlignment="1">
      <alignment horizontal="center" vertical="center"/>
    </xf>
    <xf numFmtId="165" fontId="27" fillId="2" borderId="13" xfId="0" applyNumberFormat="1" applyFont="1" applyFill="1" applyBorder="1" applyAlignment="1">
      <alignment horizontal="center" vertical="center"/>
    </xf>
    <xf numFmtId="0" fontId="27" fillId="2" borderId="22" xfId="0" applyFont="1" applyFill="1" applyBorder="1" applyAlignment="1">
      <alignment horizontal="left" vertical="center"/>
    </xf>
    <xf numFmtId="0" fontId="27" fillId="2" borderId="22" xfId="0" applyFont="1" applyFill="1" applyBorder="1" applyAlignment="1">
      <alignment horizontal="left" vertical="center" wrapText="1"/>
    </xf>
    <xf numFmtId="0" fontId="27" fillId="2" borderId="7" xfId="0" applyFont="1" applyFill="1" applyBorder="1" applyAlignment="1">
      <alignment horizontal="center"/>
    </xf>
    <xf numFmtId="0" fontId="27" fillId="2" borderId="8" xfId="0" applyFont="1" applyFill="1" applyBorder="1" applyAlignment="1">
      <alignment horizontal="center"/>
    </xf>
    <xf numFmtId="0" fontId="27" fillId="2" borderId="8" xfId="0" applyFont="1" applyFill="1" applyBorder="1" applyAlignment="1">
      <alignment horizontal="center" vertical="center"/>
    </xf>
    <xf numFmtId="166" fontId="27" fillId="2" borderId="8" xfId="0" applyNumberFormat="1" applyFont="1" applyFill="1" applyBorder="1" applyAlignment="1">
      <alignment horizontal="center" vertical="center"/>
    </xf>
    <xf numFmtId="165" fontId="27" fillId="2" borderId="8" xfId="0" applyNumberFormat="1" applyFont="1" applyFill="1" applyBorder="1" applyAlignment="1">
      <alignment horizontal="center" vertical="center"/>
    </xf>
    <xf numFmtId="165" fontId="27" fillId="2" borderId="15" xfId="0" applyNumberFormat="1" applyFont="1" applyFill="1" applyBorder="1" applyAlignment="1">
      <alignment horizontal="center" vertical="center"/>
    </xf>
    <xf numFmtId="165" fontId="21" fillId="2" borderId="7" xfId="0" applyNumberFormat="1" applyFont="1" applyFill="1" applyBorder="1" applyAlignment="1">
      <alignment horizontal="center" vertical="center" wrapText="1"/>
    </xf>
    <xf numFmtId="0" fontId="27" fillId="2" borderId="15" xfId="0" applyFont="1" applyFill="1" applyBorder="1" applyAlignment="1">
      <alignment horizontal="center" vertical="center"/>
    </xf>
    <xf numFmtId="0" fontId="27" fillId="2" borderId="40" xfId="0" applyFont="1" applyFill="1" applyBorder="1" applyAlignment="1">
      <alignment horizontal="left" vertical="center"/>
    </xf>
    <xf numFmtId="22" fontId="27" fillId="2" borderId="0" xfId="0" applyNumberFormat="1" applyFont="1" applyFill="1" applyAlignment="1">
      <alignment horizontal="center"/>
    </xf>
    <xf numFmtId="165" fontId="21" fillId="2" borderId="0" xfId="0" applyNumberFormat="1" applyFont="1" applyFill="1" applyAlignment="1">
      <alignment horizontal="center" vertical="center"/>
    </xf>
    <xf numFmtId="0" fontId="21" fillId="2" borderId="32" xfId="0" applyFont="1" applyFill="1" applyBorder="1" applyAlignment="1">
      <alignment horizontal="center" vertical="center" wrapText="1"/>
    </xf>
    <xf numFmtId="22" fontId="21" fillId="2" borderId="2" xfId="0" applyNumberFormat="1" applyFont="1" applyFill="1" applyBorder="1" applyAlignment="1">
      <alignment horizontal="center" vertical="center" wrapText="1"/>
    </xf>
    <xf numFmtId="0" fontId="21" fillId="2" borderId="5" xfId="0" quotePrefix="1" applyFont="1" applyFill="1" applyBorder="1" applyAlignment="1">
      <alignment horizontal="center" vertical="center" wrapText="1"/>
    </xf>
    <xf numFmtId="22" fontId="21" fillId="2" borderId="5" xfId="0" applyNumberFormat="1" applyFont="1" applyFill="1" applyBorder="1" applyAlignment="1">
      <alignment horizontal="center" vertical="center" wrapText="1"/>
    </xf>
    <xf numFmtId="0" fontId="21" fillId="2" borderId="8" xfId="0" quotePrefix="1" applyFont="1" applyFill="1" applyBorder="1" applyAlignment="1">
      <alignment horizontal="center" vertical="center" wrapText="1"/>
    </xf>
    <xf numFmtId="22" fontId="21" fillId="2" borderId="8" xfId="0" applyNumberFormat="1" applyFont="1" applyFill="1" applyBorder="1" applyAlignment="1">
      <alignment horizontal="center" vertical="center" wrapText="1"/>
    </xf>
    <xf numFmtId="165" fontId="21" fillId="2" borderId="8" xfId="0" applyNumberFormat="1" applyFont="1" applyFill="1" applyBorder="1" applyAlignment="1">
      <alignment horizontal="center" vertical="center"/>
    </xf>
    <xf numFmtId="165" fontId="21" fillId="2" borderId="15" xfId="0" applyNumberFormat="1" applyFont="1" applyFill="1" applyBorder="1" applyAlignment="1">
      <alignment horizontal="center" vertical="center" wrapText="1"/>
    </xf>
    <xf numFmtId="0" fontId="21" fillId="2" borderId="8" xfId="0" applyFont="1" applyFill="1" applyBorder="1" applyAlignment="1">
      <alignment horizontal="center" vertical="center"/>
    </xf>
    <xf numFmtId="165" fontId="21" fillId="2" borderId="15" xfId="0" applyNumberFormat="1" applyFont="1" applyFill="1" applyBorder="1" applyAlignment="1">
      <alignment horizontal="center" vertical="center"/>
    </xf>
    <xf numFmtId="165" fontId="21" fillId="2" borderId="7" xfId="0" applyNumberFormat="1" applyFont="1" applyFill="1" applyBorder="1" applyAlignment="1">
      <alignment horizontal="center" vertical="center"/>
    </xf>
    <xf numFmtId="0" fontId="27" fillId="2" borderId="0" xfId="0" applyFont="1" applyFill="1"/>
    <xf numFmtId="165" fontId="21" fillId="2" borderId="32" xfId="0" applyNumberFormat="1" applyFont="1" applyFill="1" applyBorder="1" applyAlignment="1">
      <alignment horizontal="center" vertical="center" wrapText="1"/>
    </xf>
    <xf numFmtId="0" fontId="27" fillId="2" borderId="0" xfId="0" applyFont="1" applyFill="1" applyAlignment="1">
      <alignment horizontal="left"/>
    </xf>
    <xf numFmtId="0" fontId="27" fillId="2" borderId="0" xfId="0" applyFont="1" applyFill="1" applyAlignment="1">
      <alignment horizontal="center" vertical="center"/>
    </xf>
    <xf numFmtId="0" fontId="21" fillId="2" borderId="22" xfId="0" applyFont="1" applyFill="1" applyBorder="1" applyAlignment="1">
      <alignment horizontal="left" vertical="center" wrapText="1"/>
    </xf>
    <xf numFmtId="0" fontId="21" fillId="2" borderId="7" xfId="0" applyFont="1" applyFill="1" applyBorder="1" applyAlignment="1">
      <alignment horizontal="center" vertical="center"/>
    </xf>
    <xf numFmtId="0" fontId="21" fillId="2" borderId="0" xfId="0" applyFont="1" applyFill="1" applyAlignment="1">
      <alignment horizontal="left" vertical="center" wrapText="1"/>
    </xf>
    <xf numFmtId="165" fontId="27" fillId="2" borderId="2" xfId="0" applyNumberFormat="1" applyFont="1" applyFill="1" applyBorder="1" applyAlignment="1">
      <alignment horizontal="center" vertical="center"/>
    </xf>
    <xf numFmtId="0" fontId="21" fillId="2" borderId="14" xfId="0" applyFont="1" applyFill="1" applyBorder="1" applyAlignment="1">
      <alignment horizontal="center" vertical="center" wrapText="1"/>
    </xf>
    <xf numFmtId="0" fontId="21" fillId="2" borderId="0" xfId="0" quotePrefix="1" applyFont="1" applyFill="1" applyAlignment="1">
      <alignment horizontal="left" vertical="center" wrapText="1"/>
    </xf>
    <xf numFmtId="22" fontId="21" fillId="2" borderId="13" xfId="0" applyNumberFormat="1" applyFont="1" applyFill="1" applyBorder="1" applyAlignment="1">
      <alignment horizontal="center" vertical="center" wrapText="1"/>
    </xf>
    <xf numFmtId="22" fontId="27" fillId="2" borderId="5" xfId="0" applyNumberFormat="1" applyFont="1" applyFill="1" applyBorder="1" applyAlignment="1">
      <alignment horizontal="center"/>
    </xf>
    <xf numFmtId="0" fontId="27" fillId="2" borderId="13" xfId="0" applyFont="1" applyFill="1" applyBorder="1" applyAlignment="1">
      <alignment horizontal="center"/>
    </xf>
    <xf numFmtId="22" fontId="27" fillId="2" borderId="13" xfId="0" applyNumberFormat="1" applyFont="1" applyFill="1" applyBorder="1" applyAlignment="1">
      <alignment horizontal="center"/>
    </xf>
    <xf numFmtId="0" fontId="27" fillId="2" borderId="15" xfId="0" applyFont="1" applyFill="1" applyBorder="1" applyAlignment="1">
      <alignment horizontal="center"/>
    </xf>
    <xf numFmtId="0" fontId="21" fillId="2" borderId="2" xfId="0" quotePrefix="1" applyFont="1" applyFill="1" applyBorder="1" applyAlignment="1">
      <alignment horizontal="center" vertical="center"/>
    </xf>
    <xf numFmtId="22" fontId="21" fillId="2" borderId="5" xfId="0" applyNumberFormat="1" applyFont="1" applyFill="1" applyBorder="1" applyAlignment="1">
      <alignment horizontal="center"/>
    </xf>
    <xf numFmtId="0" fontId="21" fillId="2" borderId="8" xfId="0" applyFont="1" applyFill="1" applyBorder="1" applyAlignment="1">
      <alignment horizontal="center"/>
    </xf>
    <xf numFmtId="22" fontId="21" fillId="2" borderId="8" xfId="0" applyNumberFormat="1" applyFont="1" applyFill="1" applyBorder="1" applyAlignment="1">
      <alignment horizontal="center"/>
    </xf>
    <xf numFmtId="22" fontId="21" fillId="2" borderId="2" xfId="0" quotePrefix="1" applyNumberFormat="1" applyFont="1" applyFill="1" applyBorder="1" applyAlignment="1">
      <alignment horizontal="center" vertical="center" wrapText="1"/>
    </xf>
    <xf numFmtId="22" fontId="21" fillId="2" borderId="5" xfId="0" quotePrefix="1" applyNumberFormat="1" applyFont="1" applyFill="1" applyBorder="1" applyAlignment="1">
      <alignment horizontal="center" vertical="center" wrapText="1"/>
    </xf>
    <xf numFmtId="0" fontId="21" fillId="2" borderId="14" xfId="0" applyFont="1" applyFill="1" applyBorder="1" applyAlignment="1">
      <alignment horizontal="center"/>
    </xf>
    <xf numFmtId="22" fontId="21" fillId="2" borderId="12" xfId="0" applyNumberFormat="1" applyFont="1" applyFill="1" applyBorder="1" applyAlignment="1">
      <alignment horizontal="center" vertical="center" wrapText="1"/>
    </xf>
    <xf numFmtId="0" fontId="21" fillId="2" borderId="22" xfId="0" applyFont="1" applyFill="1" applyBorder="1" applyAlignment="1">
      <alignment horizontal="left"/>
    </xf>
    <xf numFmtId="0" fontId="21" fillId="2" borderId="5" xfId="0" applyFont="1" applyFill="1" applyBorder="1" applyAlignment="1">
      <alignment horizontal="center" wrapText="1"/>
    </xf>
    <xf numFmtId="165" fontId="21" fillId="2" borderId="5" xfId="0" applyNumberFormat="1" applyFont="1" applyFill="1" applyBorder="1" applyAlignment="1">
      <alignment horizontal="center"/>
    </xf>
    <xf numFmtId="0" fontId="21" fillId="2" borderId="40" xfId="0" applyFont="1" applyFill="1" applyBorder="1" applyAlignment="1">
      <alignment horizontal="left" vertical="center" wrapText="1"/>
    </xf>
    <xf numFmtId="0" fontId="21" fillId="2" borderId="39" xfId="0" applyFont="1" applyFill="1" applyBorder="1" applyAlignment="1">
      <alignment horizontal="left" vertical="center" wrapText="1"/>
    </xf>
    <xf numFmtId="22" fontId="27" fillId="2" borderId="5" xfId="0" applyNumberFormat="1" applyFont="1" applyFill="1" applyBorder="1" applyAlignment="1">
      <alignment horizontal="center" vertical="center" wrapText="1"/>
    </xf>
    <xf numFmtId="0" fontId="27" fillId="2" borderId="22" xfId="0" applyFont="1" applyFill="1" applyBorder="1"/>
    <xf numFmtId="0" fontId="27" fillId="2" borderId="40" xfId="0" applyFont="1" applyFill="1" applyBorder="1"/>
    <xf numFmtId="0" fontId="27" fillId="2" borderId="40" xfId="0" quotePrefix="1" applyFont="1" applyFill="1" applyBorder="1" applyAlignment="1">
      <alignment vertical="center" wrapText="1"/>
    </xf>
    <xf numFmtId="0" fontId="21" fillId="2" borderId="19" xfId="0" applyFont="1" applyFill="1" applyBorder="1" applyAlignment="1">
      <alignment horizontal="center" vertical="center" wrapText="1"/>
    </xf>
    <xf numFmtId="0" fontId="21" fillId="2" borderId="17" xfId="0" applyFont="1" applyFill="1" applyBorder="1" applyAlignment="1">
      <alignment horizontal="center" vertical="center" wrapText="1"/>
    </xf>
    <xf numFmtId="22" fontId="21" fillId="2" borderId="17" xfId="0" applyNumberFormat="1" applyFont="1" applyFill="1" applyBorder="1" applyAlignment="1">
      <alignment horizontal="center" vertical="center" wrapText="1"/>
    </xf>
    <xf numFmtId="165" fontId="21" fillId="2" borderId="17" xfId="0" applyNumberFormat="1" applyFont="1" applyFill="1" applyBorder="1" applyAlignment="1">
      <alignment horizontal="center" vertical="center" wrapText="1"/>
    </xf>
    <xf numFmtId="165" fontId="21" fillId="2" borderId="18" xfId="0" applyNumberFormat="1" applyFont="1" applyFill="1" applyBorder="1" applyAlignment="1">
      <alignment horizontal="center" vertical="center" wrapText="1"/>
    </xf>
    <xf numFmtId="165" fontId="21" fillId="2" borderId="19" xfId="0" applyNumberFormat="1" applyFont="1" applyFill="1" applyBorder="1" applyAlignment="1">
      <alignment horizontal="center" vertical="center" wrapText="1"/>
    </xf>
    <xf numFmtId="166" fontId="21" fillId="2" borderId="17" xfId="0" applyNumberFormat="1" applyFont="1" applyFill="1" applyBorder="1" applyAlignment="1">
      <alignment horizontal="center" vertical="center" wrapText="1"/>
    </xf>
    <xf numFmtId="166" fontId="21" fillId="2" borderId="18" xfId="0" applyNumberFormat="1" applyFont="1" applyFill="1" applyBorder="1" applyAlignment="1">
      <alignment horizontal="center" vertical="center" wrapText="1"/>
    </xf>
    <xf numFmtId="0" fontId="21" fillId="2" borderId="18" xfId="0" applyFont="1" applyFill="1" applyBorder="1" applyAlignment="1">
      <alignment horizontal="center" vertical="center" wrapText="1"/>
    </xf>
    <xf numFmtId="0" fontId="21" fillId="2" borderId="38" xfId="0" applyFont="1" applyFill="1" applyBorder="1" applyAlignment="1">
      <alignment horizontal="left" vertical="center" wrapText="1"/>
    </xf>
    <xf numFmtId="165" fontId="21" fillId="2" borderId="22" xfId="0" applyNumberFormat="1" applyFont="1" applyFill="1" applyBorder="1" applyAlignment="1">
      <alignment horizontal="left" vertical="center" wrapText="1"/>
    </xf>
    <xf numFmtId="165" fontId="21" fillId="2" borderId="40" xfId="0" applyNumberFormat="1" applyFont="1" applyFill="1" applyBorder="1" applyAlignment="1">
      <alignment horizontal="center" vertical="center" wrapText="1"/>
    </xf>
    <xf numFmtId="22" fontId="21" fillId="2" borderId="17" xfId="0" applyNumberFormat="1" applyFont="1" applyFill="1" applyBorder="1" applyAlignment="1">
      <alignment horizontal="center" vertical="center"/>
    </xf>
    <xf numFmtId="0" fontId="21" fillId="2" borderId="38" xfId="0" quotePrefix="1" applyFont="1" applyFill="1" applyBorder="1" applyAlignment="1">
      <alignment horizontal="left" vertical="center" wrapText="1"/>
    </xf>
    <xf numFmtId="22" fontId="21" fillId="2" borderId="13" xfId="0" applyNumberFormat="1" applyFont="1" applyFill="1" applyBorder="1" applyAlignment="1">
      <alignment horizontal="center"/>
    </xf>
    <xf numFmtId="22" fontId="21" fillId="2" borderId="12" xfId="0" applyNumberFormat="1" applyFont="1" applyFill="1" applyBorder="1" applyAlignment="1">
      <alignment horizontal="center" vertical="center"/>
    </xf>
    <xf numFmtId="0" fontId="21" fillId="2" borderId="22" xfId="0" quotePrefix="1" applyFont="1" applyFill="1" applyBorder="1" applyAlignment="1">
      <alignment horizontal="left" wrapText="1"/>
    </xf>
    <xf numFmtId="0" fontId="21" fillId="2" borderId="40" xfId="0" quotePrefix="1" applyFont="1" applyFill="1" applyBorder="1" applyAlignment="1">
      <alignment horizontal="left" wrapText="1"/>
    </xf>
    <xf numFmtId="22" fontId="27" fillId="2" borderId="8" xfId="0" applyNumberFormat="1" applyFont="1" applyFill="1" applyBorder="1" applyAlignment="1">
      <alignment horizontal="center" vertical="center"/>
    </xf>
    <xf numFmtId="165" fontId="21" fillId="0" borderId="4" xfId="0" applyNumberFormat="1" applyFont="1" applyBorder="1" applyAlignment="1">
      <alignment horizontal="center" vertical="center" wrapText="1"/>
    </xf>
    <xf numFmtId="166" fontId="21" fillId="0" borderId="5" xfId="0" applyNumberFormat="1" applyFont="1" applyBorder="1" applyAlignment="1">
      <alignment horizontal="center" vertical="center" wrapText="1"/>
    </xf>
    <xf numFmtId="166" fontId="21" fillId="0" borderId="13" xfId="0" applyNumberFormat="1" applyFont="1" applyBorder="1" applyAlignment="1">
      <alignment horizontal="center" vertical="center" wrapText="1"/>
    </xf>
    <xf numFmtId="0" fontId="27" fillId="2" borderId="39" xfId="0" quotePrefix="1" applyFont="1" applyFill="1" applyBorder="1" applyAlignment="1">
      <alignment vertical="center" wrapText="1"/>
    </xf>
    <xf numFmtId="2" fontId="21" fillId="2" borderId="4" xfId="0" applyNumberFormat="1" applyFont="1" applyFill="1" applyBorder="1" applyAlignment="1">
      <alignment horizontal="center" vertical="center" wrapText="1"/>
    </xf>
    <xf numFmtId="165" fontId="21" fillId="2" borderId="39" xfId="0" quotePrefix="1" applyNumberFormat="1" applyFont="1" applyFill="1" applyBorder="1" applyAlignment="1">
      <alignment horizontal="left" vertical="center" wrapText="1"/>
    </xf>
    <xf numFmtId="22" fontId="21" fillId="0" borderId="13" xfId="0" applyNumberFormat="1" applyFont="1" applyBorder="1" applyAlignment="1">
      <alignment horizontal="center" vertical="center" wrapText="1"/>
    </xf>
    <xf numFmtId="165" fontId="19" fillId="2" borderId="3" xfId="0" applyNumberFormat="1" applyFont="1" applyFill="1" applyBorder="1" applyAlignment="1">
      <alignment horizontal="center" vertical="center" wrapText="1"/>
    </xf>
    <xf numFmtId="165" fontId="21" fillId="2" borderId="41" xfId="0" applyNumberFormat="1" applyFont="1" applyFill="1" applyBorder="1" applyAlignment="1">
      <alignment horizontal="center" vertical="center" wrapText="1"/>
    </xf>
    <xf numFmtId="165" fontId="21" fillId="2" borderId="14" xfId="0" applyNumberFormat="1" applyFont="1" applyFill="1" applyBorder="1" applyAlignment="1">
      <alignment horizontal="center" vertical="center" wrapText="1"/>
    </xf>
    <xf numFmtId="165" fontId="19" fillId="2" borderId="6" xfId="0" applyNumberFormat="1" applyFont="1" applyFill="1" applyBorder="1" applyAlignment="1">
      <alignment horizontal="center" vertical="center" wrapText="1"/>
    </xf>
    <xf numFmtId="165" fontId="19" fillId="2" borderId="9" xfId="0" applyNumberFormat="1" applyFont="1" applyFill="1" applyBorder="1" applyAlignment="1">
      <alignment horizontal="center" vertical="center" wrapText="1"/>
    </xf>
    <xf numFmtId="0" fontId="21" fillId="2" borderId="23" xfId="0" quotePrefix="1" applyFont="1" applyFill="1" applyBorder="1" applyAlignment="1">
      <alignment horizontal="left" vertical="center" wrapText="1"/>
    </xf>
    <xf numFmtId="165" fontId="21" fillId="2" borderId="3" xfId="0" applyNumberFormat="1" applyFont="1" applyFill="1" applyBorder="1" applyAlignment="1">
      <alignment horizontal="center" vertical="center" wrapText="1"/>
    </xf>
    <xf numFmtId="165" fontId="21" fillId="2" borderId="6" xfId="0" applyNumberFormat="1" applyFont="1" applyFill="1" applyBorder="1" applyAlignment="1">
      <alignment horizontal="center" vertical="center" wrapText="1"/>
    </xf>
    <xf numFmtId="165" fontId="21" fillId="2" borderId="9" xfId="0" applyNumberFormat="1" applyFont="1" applyFill="1" applyBorder="1" applyAlignment="1">
      <alignment horizontal="center" vertical="center" wrapText="1"/>
    </xf>
    <xf numFmtId="165" fontId="21" fillId="2" borderId="42" xfId="0" applyNumberFormat="1" applyFont="1" applyFill="1" applyBorder="1" applyAlignment="1">
      <alignment horizontal="center" vertical="center" wrapText="1"/>
    </xf>
    <xf numFmtId="0" fontId="33" fillId="2" borderId="4" xfId="0" applyFont="1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49" fontId="19" fillId="2" borderId="1" xfId="36" applyNumberFormat="1" applyFont="1" applyFill="1" applyBorder="1" applyAlignment="1">
      <alignment horizontal="center" vertical="center" wrapText="1"/>
    </xf>
    <xf numFmtId="0" fontId="19" fillId="2" borderId="4" xfId="82" applyFont="1" applyFill="1" applyBorder="1" applyAlignment="1">
      <alignment horizontal="center" vertical="center"/>
    </xf>
    <xf numFmtId="22" fontId="21" fillId="2" borderId="8" xfId="0" applyNumberFormat="1" applyFont="1" applyFill="1" applyBorder="1" applyAlignment="1">
      <alignment horizontal="center" vertical="center"/>
    </xf>
    <xf numFmtId="0" fontId="27" fillId="2" borderId="43" xfId="0" quotePrefix="1" applyFont="1" applyFill="1" applyBorder="1" applyAlignment="1">
      <alignment vertical="center" wrapText="1"/>
    </xf>
    <xf numFmtId="0" fontId="21" fillId="2" borderId="23" xfId="0" quotePrefix="1" applyFont="1" applyFill="1" applyBorder="1" applyAlignment="1">
      <alignment horizontal="left" wrapText="1"/>
    </xf>
    <xf numFmtId="0" fontId="21" fillId="2" borderId="44" xfId="0" quotePrefix="1" applyFont="1" applyFill="1" applyBorder="1" applyAlignment="1">
      <alignment horizontal="left" wrapText="1"/>
    </xf>
    <xf numFmtId="165" fontId="19" fillId="2" borderId="2" xfId="0" applyNumberFormat="1" applyFont="1" applyFill="1" applyBorder="1" applyAlignment="1">
      <alignment horizontal="center" vertical="center" wrapText="1"/>
    </xf>
    <xf numFmtId="165" fontId="19" fillId="2" borderId="5" xfId="0" applyNumberFormat="1" applyFont="1" applyFill="1" applyBorder="1" applyAlignment="1">
      <alignment horizontal="center" vertical="center" wrapText="1"/>
    </xf>
    <xf numFmtId="165" fontId="21" fillId="0" borderId="1" xfId="0" applyNumberFormat="1" applyFont="1" applyBorder="1" applyAlignment="1">
      <alignment horizontal="center" vertical="center" wrapText="1"/>
    </xf>
    <xf numFmtId="166" fontId="21" fillId="0" borderId="2" xfId="0" applyNumberFormat="1" applyFont="1" applyBorder="1" applyAlignment="1">
      <alignment horizontal="center" vertical="center" wrapText="1"/>
    </xf>
    <xf numFmtId="166" fontId="21" fillId="0" borderId="12" xfId="0" applyNumberFormat="1" applyFont="1" applyBorder="1" applyAlignment="1">
      <alignment horizontal="center" vertical="center" wrapText="1"/>
    </xf>
    <xf numFmtId="0" fontId="33" fillId="2" borderId="1" xfId="0" applyFont="1" applyFill="1" applyBorder="1" applyAlignment="1">
      <alignment horizontal="center" vertical="center" wrapText="1"/>
    </xf>
    <xf numFmtId="0" fontId="21" fillId="2" borderId="41" xfId="0" quotePrefix="1" applyFont="1" applyFill="1" applyBorder="1" applyAlignment="1">
      <alignment horizontal="center" vertical="center" wrapText="1"/>
    </xf>
    <xf numFmtId="0" fontId="21" fillId="2" borderId="42" xfId="0" applyFont="1" applyFill="1" applyBorder="1" applyAlignment="1">
      <alignment horizontal="center" vertical="center" wrapText="1"/>
    </xf>
    <xf numFmtId="0" fontId="19" fillId="2" borderId="3" xfId="0" applyFont="1" applyFill="1" applyBorder="1" applyAlignment="1">
      <alignment horizontal="center" vertical="center" wrapText="1"/>
    </xf>
    <xf numFmtId="0" fontId="21" fillId="2" borderId="4" xfId="0" quotePrefix="1" applyFont="1" applyFill="1" applyBorder="1" applyAlignment="1">
      <alignment horizontal="center" vertical="center" wrapText="1"/>
    </xf>
    <xf numFmtId="22" fontId="27" fillId="2" borderId="5" xfId="0" applyNumberFormat="1" applyFont="1" applyFill="1" applyBorder="1" applyAlignment="1">
      <alignment horizontal="center" vertical="center"/>
    </xf>
    <xf numFmtId="22" fontId="27" fillId="2" borderId="13" xfId="0" applyNumberFormat="1" applyFont="1" applyFill="1" applyBorder="1" applyAlignment="1">
      <alignment horizontal="center" vertical="center"/>
    </xf>
    <xf numFmtId="0" fontId="27" fillId="2" borderId="22" xfId="0" quotePrefix="1" applyFont="1" applyFill="1" applyBorder="1" applyAlignment="1">
      <alignment horizontal="left" vertical="center" wrapText="1"/>
    </xf>
    <xf numFmtId="0" fontId="34" fillId="2" borderId="4" xfId="0" applyFont="1" applyFill="1" applyBorder="1" applyAlignment="1">
      <alignment horizontal="center" vertical="center" wrapText="1"/>
    </xf>
    <xf numFmtId="22" fontId="21" fillId="0" borderId="5" xfId="0" applyNumberFormat="1" applyFont="1" applyBorder="1" applyAlignment="1">
      <alignment horizontal="center" vertical="center" wrapText="1"/>
    </xf>
    <xf numFmtId="0" fontId="19" fillId="2" borderId="8" xfId="0" applyFont="1" applyFill="1" applyBorder="1" applyAlignment="1">
      <alignment horizontal="center" vertical="center" wrapText="1"/>
    </xf>
    <xf numFmtId="49" fontId="0" fillId="0" borderId="4" xfId="0" applyNumberForma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0" fontId="27" fillId="2" borderId="22" xfId="0" applyFont="1" applyFill="1" applyBorder="1" applyAlignment="1">
      <alignment wrapText="1"/>
    </xf>
    <xf numFmtId="165" fontId="19" fillId="2" borderId="7" xfId="0" applyNumberFormat="1" applyFont="1" applyFill="1" applyBorder="1" applyAlignment="1">
      <alignment horizontal="center" vertical="center" wrapText="1"/>
    </xf>
    <xf numFmtId="165" fontId="19" fillId="2" borderId="8" xfId="0" applyNumberFormat="1" applyFont="1" applyFill="1" applyBorder="1" applyAlignment="1">
      <alignment horizontal="center" vertical="center" wrapText="1"/>
    </xf>
    <xf numFmtId="0" fontId="19" fillId="2" borderId="7" xfId="0" applyFont="1" applyFill="1" applyBorder="1" applyAlignment="1">
      <alignment horizontal="center" vertical="center" wrapText="1"/>
    </xf>
    <xf numFmtId="165" fontId="23" fillId="2" borderId="0" xfId="0" applyNumberFormat="1" applyFont="1" applyFill="1" applyAlignment="1">
      <alignment horizontal="center" vertical="center"/>
    </xf>
    <xf numFmtId="0" fontId="23" fillId="2" borderId="0" xfId="0" applyFont="1" applyFill="1" applyAlignment="1">
      <alignment horizontal="center" vertical="center"/>
    </xf>
    <xf numFmtId="166" fontId="19" fillId="2" borderId="0" xfId="0" applyNumberFormat="1" applyFont="1" applyFill="1" applyAlignment="1">
      <alignment horizontal="left" vertical="center" wrapText="1"/>
    </xf>
    <xf numFmtId="0" fontId="19" fillId="2" borderId="2" xfId="0" quotePrefix="1" applyFont="1" applyFill="1" applyBorder="1" applyAlignment="1">
      <alignment horizontal="center" vertical="center" wrapText="1"/>
    </xf>
    <xf numFmtId="0" fontId="19" fillId="2" borderId="2" xfId="0" applyFont="1" applyFill="1" applyBorder="1" applyAlignment="1">
      <alignment horizontal="center" vertical="center"/>
    </xf>
    <xf numFmtId="22" fontId="19" fillId="2" borderId="2" xfId="0" applyNumberFormat="1" applyFont="1" applyFill="1" applyBorder="1" applyAlignment="1">
      <alignment horizontal="center" vertical="center"/>
    </xf>
    <xf numFmtId="165" fontId="19" fillId="2" borderId="2" xfId="0" applyNumberFormat="1" applyFont="1" applyFill="1" applyBorder="1" applyAlignment="1">
      <alignment horizontal="center" vertical="center"/>
    </xf>
    <xf numFmtId="165" fontId="19" fillId="2" borderId="1" xfId="0" applyNumberFormat="1" applyFont="1" applyFill="1" applyBorder="1" applyAlignment="1">
      <alignment horizontal="center" vertical="center" wrapText="1"/>
    </xf>
    <xf numFmtId="166" fontId="19" fillId="2" borderId="2" xfId="0" applyNumberFormat="1" applyFont="1" applyFill="1" applyBorder="1" applyAlignment="1">
      <alignment horizontal="center" vertical="center" wrapText="1"/>
    </xf>
    <xf numFmtId="166" fontId="19" fillId="2" borderId="12" xfId="0" applyNumberFormat="1" applyFont="1" applyFill="1" applyBorder="1" applyAlignment="1">
      <alignment horizontal="center" vertical="center" wrapText="1"/>
    </xf>
    <xf numFmtId="0" fontId="19" fillId="2" borderId="1" xfId="0" quotePrefix="1" applyFont="1" applyFill="1" applyBorder="1" applyAlignment="1">
      <alignment horizontal="center" vertical="center" wrapText="1"/>
    </xf>
    <xf numFmtId="0" fontId="19" fillId="2" borderId="39" xfId="0" quotePrefix="1" applyFont="1" applyFill="1" applyBorder="1" applyAlignment="1">
      <alignment horizontal="left" vertical="center" wrapText="1"/>
    </xf>
    <xf numFmtId="0" fontId="19" fillId="2" borderId="0" xfId="0" quotePrefix="1" applyFont="1" applyFill="1" applyAlignment="1">
      <alignment horizontal="center" vertical="center" wrapText="1"/>
    </xf>
    <xf numFmtId="22" fontId="19" fillId="2" borderId="5" xfId="0" applyNumberFormat="1" applyFont="1" applyFill="1" applyBorder="1" applyAlignment="1">
      <alignment horizontal="center" vertical="center"/>
    </xf>
    <xf numFmtId="165" fontId="19" fillId="2" borderId="5" xfId="0" applyNumberFormat="1" applyFont="1" applyFill="1" applyBorder="1" applyAlignment="1">
      <alignment horizontal="center" vertical="center"/>
    </xf>
    <xf numFmtId="165" fontId="19" fillId="2" borderId="4" xfId="0" applyNumberFormat="1" applyFont="1" applyFill="1" applyBorder="1" applyAlignment="1">
      <alignment horizontal="center" vertical="center" wrapText="1"/>
    </xf>
    <xf numFmtId="166" fontId="19" fillId="2" borderId="5" xfId="0" applyNumberFormat="1" applyFont="1" applyFill="1" applyBorder="1" applyAlignment="1">
      <alignment horizontal="center" vertical="center" wrapText="1"/>
    </xf>
    <xf numFmtId="166" fontId="19" fillId="2" borderId="13" xfId="0" applyNumberFormat="1" applyFont="1" applyFill="1" applyBorder="1" applyAlignment="1">
      <alignment horizontal="center" vertical="center" wrapText="1"/>
    </xf>
    <xf numFmtId="0" fontId="19" fillId="2" borderId="22" xfId="0" quotePrefix="1" applyFont="1" applyFill="1" applyBorder="1" applyAlignment="1">
      <alignment horizontal="left" vertical="center" wrapText="1"/>
    </xf>
    <xf numFmtId="166" fontId="19" fillId="2" borderId="5" xfId="0" applyNumberFormat="1" applyFont="1" applyFill="1" applyBorder="1" applyAlignment="1">
      <alignment horizontal="center" vertical="center"/>
    </xf>
    <xf numFmtId="0" fontId="17" fillId="2" borderId="4" xfId="0" applyFont="1" applyFill="1" applyBorder="1" applyAlignment="1">
      <alignment horizontal="center"/>
    </xf>
    <xf numFmtId="0" fontId="17" fillId="2" borderId="5" xfId="0" applyFont="1" applyFill="1" applyBorder="1" applyAlignment="1">
      <alignment horizontal="center"/>
    </xf>
    <xf numFmtId="0" fontId="17" fillId="2" borderId="5" xfId="0" applyFont="1" applyFill="1" applyBorder="1" applyAlignment="1">
      <alignment horizontal="center" vertical="center"/>
    </xf>
    <xf numFmtId="166" fontId="17" fillId="2" borderId="5" xfId="0" applyNumberFormat="1" applyFont="1" applyFill="1" applyBorder="1" applyAlignment="1">
      <alignment horizontal="center" vertical="center"/>
    </xf>
    <xf numFmtId="165" fontId="17" fillId="2" borderId="5" xfId="0" applyNumberFormat="1" applyFont="1" applyFill="1" applyBorder="1" applyAlignment="1">
      <alignment horizontal="center" vertical="center"/>
    </xf>
    <xf numFmtId="0" fontId="17" fillId="2" borderId="13" xfId="0" applyFont="1" applyFill="1" applyBorder="1" applyAlignment="1">
      <alignment horizontal="center" vertical="center"/>
    </xf>
    <xf numFmtId="165" fontId="17" fillId="2" borderId="6" xfId="0" applyNumberFormat="1" applyFont="1" applyFill="1" applyBorder="1" applyAlignment="1">
      <alignment horizontal="center" vertical="center"/>
    </xf>
    <xf numFmtId="0" fontId="17" fillId="2" borderId="22" xfId="0" applyFont="1" applyFill="1" applyBorder="1" applyAlignment="1">
      <alignment horizontal="left" vertical="center"/>
    </xf>
    <xf numFmtId="0" fontId="17" fillId="2" borderId="22" xfId="0" applyFont="1" applyFill="1" applyBorder="1" applyAlignment="1">
      <alignment horizontal="left" vertical="center" wrapText="1"/>
    </xf>
    <xf numFmtId="22" fontId="17" fillId="2" borderId="5" xfId="0" applyNumberFormat="1" applyFont="1" applyFill="1" applyBorder="1" applyAlignment="1">
      <alignment horizontal="center" vertical="center"/>
    </xf>
    <xf numFmtId="0" fontId="17" fillId="2" borderId="7" xfId="0" applyFont="1" applyFill="1" applyBorder="1" applyAlignment="1">
      <alignment horizontal="center"/>
    </xf>
    <xf numFmtId="0" fontId="17" fillId="2" borderId="8" xfId="0" applyFont="1" applyFill="1" applyBorder="1" applyAlignment="1">
      <alignment horizontal="center"/>
    </xf>
    <xf numFmtId="0" fontId="17" fillId="2" borderId="8" xfId="0" applyFont="1" applyFill="1" applyBorder="1" applyAlignment="1">
      <alignment horizontal="center" vertical="center"/>
    </xf>
    <xf numFmtId="166" fontId="17" fillId="2" borderId="8" xfId="0" applyNumberFormat="1" applyFont="1" applyFill="1" applyBorder="1" applyAlignment="1">
      <alignment horizontal="center" vertical="center"/>
    </xf>
    <xf numFmtId="22" fontId="17" fillId="2" borderId="8" xfId="0" applyNumberFormat="1" applyFont="1" applyFill="1" applyBorder="1" applyAlignment="1">
      <alignment horizontal="center" vertical="center"/>
    </xf>
    <xf numFmtId="165" fontId="17" fillId="2" borderId="8" xfId="0" applyNumberFormat="1" applyFont="1" applyFill="1" applyBorder="1" applyAlignment="1">
      <alignment horizontal="center" vertical="center"/>
    </xf>
    <xf numFmtId="166" fontId="19" fillId="2" borderId="8" xfId="0" applyNumberFormat="1" applyFont="1" applyFill="1" applyBorder="1" applyAlignment="1">
      <alignment horizontal="center" vertical="center" wrapText="1"/>
    </xf>
    <xf numFmtId="166" fontId="19" fillId="2" borderId="15" xfId="0" applyNumberFormat="1" applyFont="1" applyFill="1" applyBorder="1" applyAlignment="1">
      <alignment horizontal="center" vertical="center" wrapText="1"/>
    </xf>
    <xf numFmtId="0" fontId="17" fillId="2" borderId="7" xfId="0" applyFont="1" applyFill="1" applyBorder="1" applyAlignment="1">
      <alignment horizontal="center" vertical="center"/>
    </xf>
    <xf numFmtId="0" fontId="17" fillId="2" borderId="15" xfId="0" applyFont="1" applyFill="1" applyBorder="1" applyAlignment="1">
      <alignment horizontal="center" vertical="center"/>
    </xf>
    <xf numFmtId="165" fontId="17" fillId="2" borderId="9" xfId="0" applyNumberFormat="1" applyFont="1" applyFill="1" applyBorder="1" applyAlignment="1">
      <alignment horizontal="center" vertical="center"/>
    </xf>
    <xf numFmtId="0" fontId="17" fillId="2" borderId="40" xfId="0" applyFont="1" applyFill="1" applyBorder="1" applyAlignment="1">
      <alignment horizontal="left" vertical="center"/>
    </xf>
    <xf numFmtId="22" fontId="17" fillId="2" borderId="0" xfId="0" applyNumberFormat="1" applyFont="1" applyFill="1" applyAlignment="1">
      <alignment horizontal="center"/>
    </xf>
    <xf numFmtId="165" fontId="19" fillId="2" borderId="0" xfId="0" applyNumberFormat="1" applyFont="1" applyFill="1" applyAlignment="1">
      <alignment horizontal="center" vertical="center"/>
    </xf>
    <xf numFmtId="0" fontId="19" fillId="2" borderId="32" xfId="0" applyFont="1" applyFill="1" applyBorder="1" applyAlignment="1">
      <alignment horizontal="center" vertical="center" wrapText="1"/>
    </xf>
    <xf numFmtId="22" fontId="19" fillId="2" borderId="2" xfId="0" quotePrefix="1" applyNumberFormat="1" applyFont="1" applyFill="1" applyBorder="1" applyAlignment="1">
      <alignment horizontal="center" vertical="center" wrapText="1"/>
    </xf>
    <xf numFmtId="0" fontId="19" fillId="2" borderId="5" xfId="0" applyFont="1" applyFill="1" applyBorder="1" applyAlignment="1">
      <alignment horizontal="center" wrapText="1"/>
    </xf>
    <xf numFmtId="165" fontId="19" fillId="2" borderId="5" xfId="0" applyNumberFormat="1" applyFont="1" applyFill="1" applyBorder="1" applyAlignment="1">
      <alignment horizontal="center"/>
    </xf>
    <xf numFmtId="2" fontId="19" fillId="2" borderId="4" xfId="0" applyNumberFormat="1" applyFont="1" applyFill="1" applyBorder="1" applyAlignment="1">
      <alignment horizontal="center" vertical="center" wrapText="1"/>
    </xf>
    <xf numFmtId="0" fontId="19" fillId="2" borderId="8" xfId="0" applyFont="1" applyFill="1" applyBorder="1" applyAlignment="1">
      <alignment horizontal="center"/>
    </xf>
    <xf numFmtId="0" fontId="19" fillId="2" borderId="8" xfId="0" applyFont="1" applyFill="1" applyBorder="1" applyAlignment="1">
      <alignment horizontal="center" vertical="center"/>
    </xf>
    <xf numFmtId="165" fontId="19" fillId="2" borderId="8" xfId="0" applyNumberFormat="1" applyFont="1" applyFill="1" applyBorder="1" applyAlignment="1">
      <alignment horizontal="center" vertical="center"/>
    </xf>
    <xf numFmtId="165" fontId="19" fillId="2" borderId="7" xfId="0" applyNumberFormat="1" applyFont="1" applyFill="1" applyBorder="1" applyAlignment="1">
      <alignment horizontal="center" vertical="center"/>
    </xf>
    <xf numFmtId="165" fontId="19" fillId="2" borderId="15" xfId="0" applyNumberFormat="1" applyFont="1" applyFill="1" applyBorder="1" applyAlignment="1">
      <alignment horizontal="center" vertical="center"/>
    </xf>
    <xf numFmtId="0" fontId="19" fillId="2" borderId="40" xfId="0" applyFont="1" applyFill="1" applyBorder="1" applyAlignment="1">
      <alignment horizontal="left" vertical="center" wrapText="1"/>
    </xf>
    <xf numFmtId="22" fontId="19" fillId="2" borderId="2" xfId="0" applyNumberFormat="1" applyFont="1" applyFill="1" applyBorder="1" applyAlignment="1">
      <alignment horizontal="center" vertical="center" wrapText="1"/>
    </xf>
    <xf numFmtId="0" fontId="19" fillId="2" borderId="39" xfId="0" applyFont="1" applyFill="1" applyBorder="1" applyAlignment="1">
      <alignment horizontal="left" vertical="center" wrapText="1"/>
    </xf>
    <xf numFmtId="22" fontId="19" fillId="2" borderId="5" xfId="0" applyNumberFormat="1" applyFont="1" applyFill="1" applyBorder="1" applyAlignment="1">
      <alignment horizontal="center" vertical="center" wrapText="1"/>
    </xf>
    <xf numFmtId="0" fontId="17" fillId="2" borderId="22" xfId="0" quotePrefix="1" applyFont="1" applyFill="1" applyBorder="1" applyAlignment="1">
      <alignment wrapText="1"/>
    </xf>
    <xf numFmtId="0" fontId="19" fillId="2" borderId="5" xfId="0" quotePrefix="1" applyFont="1" applyFill="1" applyBorder="1" applyAlignment="1">
      <alignment horizontal="center" vertical="center" wrapText="1"/>
    </xf>
    <xf numFmtId="22" fontId="17" fillId="2" borderId="5" xfId="0" applyNumberFormat="1" applyFont="1" applyFill="1" applyBorder="1" applyAlignment="1">
      <alignment horizontal="center" vertical="center" wrapText="1"/>
    </xf>
    <xf numFmtId="0" fontId="17" fillId="2" borderId="22" xfId="0" quotePrefix="1" applyFont="1" applyFill="1" applyBorder="1" applyAlignment="1">
      <alignment horizontal="left" vertical="center" wrapText="1"/>
    </xf>
    <xf numFmtId="0" fontId="17" fillId="2" borderId="22" xfId="0" applyFont="1" applyFill="1" applyBorder="1" applyAlignment="1">
      <alignment wrapText="1"/>
    </xf>
    <xf numFmtId="22" fontId="19" fillId="2" borderId="8" xfId="0" applyNumberFormat="1" applyFont="1" applyFill="1" applyBorder="1" applyAlignment="1">
      <alignment horizontal="center" vertical="center" wrapText="1"/>
    </xf>
    <xf numFmtId="0" fontId="17" fillId="2" borderId="40" xfId="0" applyFont="1" applyFill="1" applyBorder="1"/>
    <xf numFmtId="22" fontId="19" fillId="2" borderId="0" xfId="0" applyNumberFormat="1" applyFont="1" applyFill="1" applyAlignment="1">
      <alignment horizontal="center" vertical="center" wrapText="1"/>
    </xf>
    <xf numFmtId="0" fontId="17" fillId="2" borderId="0" xfId="0" applyFont="1" applyFill="1"/>
    <xf numFmtId="165" fontId="19" fillId="2" borderId="32" xfId="0" applyNumberFormat="1" applyFont="1" applyFill="1" applyBorder="1" applyAlignment="1">
      <alignment horizontal="center" vertical="center" wrapText="1"/>
    </xf>
    <xf numFmtId="0" fontId="17" fillId="2" borderId="0" xfId="0" applyFont="1" applyFill="1" applyAlignment="1">
      <alignment horizontal="left"/>
    </xf>
    <xf numFmtId="0" fontId="17" fillId="2" borderId="0" xfId="0" applyFont="1" applyFill="1" applyAlignment="1">
      <alignment horizontal="center" vertical="center"/>
    </xf>
    <xf numFmtId="0" fontId="19" fillId="2" borderId="39" xfId="0" quotePrefix="1" applyFont="1" applyFill="1" applyBorder="1" applyAlignment="1">
      <alignment vertical="center" wrapText="1"/>
    </xf>
    <xf numFmtId="0" fontId="35" fillId="2" borderId="5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8" xfId="0" quotePrefix="1" applyFont="1" applyFill="1" applyBorder="1" applyAlignment="1">
      <alignment horizontal="center" vertical="center" wrapText="1"/>
    </xf>
    <xf numFmtId="0" fontId="17" fillId="2" borderId="40" xfId="0" quotePrefix="1" applyFont="1" applyFill="1" applyBorder="1" applyAlignment="1">
      <alignment vertical="center" wrapText="1"/>
    </xf>
    <xf numFmtId="0" fontId="19" fillId="2" borderId="2" xfId="0" quotePrefix="1" applyFont="1" applyFill="1" applyBorder="1" applyAlignment="1">
      <alignment horizontal="center" vertical="center"/>
    </xf>
    <xf numFmtId="22" fontId="19" fillId="2" borderId="12" xfId="0" applyNumberFormat="1" applyFont="1" applyFill="1" applyBorder="1" applyAlignment="1">
      <alignment horizontal="center" vertical="center"/>
    </xf>
    <xf numFmtId="0" fontId="19" fillId="2" borderId="7" xfId="0" applyFont="1" applyFill="1" applyBorder="1" applyAlignment="1">
      <alignment horizontal="center" vertical="center"/>
    </xf>
    <xf numFmtId="0" fontId="19" fillId="2" borderId="40" xfId="0" quotePrefix="1" applyFont="1" applyFill="1" applyBorder="1" applyAlignment="1">
      <alignment horizontal="left" vertical="center" wrapText="1"/>
    </xf>
    <xf numFmtId="0" fontId="19" fillId="2" borderId="0" xfId="0" applyFont="1" applyFill="1" applyAlignment="1">
      <alignment horizontal="left" vertical="center" wrapText="1"/>
    </xf>
    <xf numFmtId="165" fontId="19" fillId="2" borderId="39" xfId="0" quotePrefix="1" applyNumberFormat="1" applyFont="1" applyFill="1" applyBorder="1" applyAlignment="1">
      <alignment horizontal="left" vertical="center" wrapText="1"/>
    </xf>
    <xf numFmtId="22" fontId="19" fillId="2" borderId="13" xfId="0" applyNumberFormat="1" applyFont="1" applyFill="1" applyBorder="1" applyAlignment="1">
      <alignment horizontal="center" vertical="center" wrapText="1"/>
    </xf>
    <xf numFmtId="165" fontId="17" fillId="2" borderId="2" xfId="0" applyNumberFormat="1" applyFont="1" applyFill="1" applyBorder="1" applyAlignment="1">
      <alignment horizontal="center" vertical="center"/>
    </xf>
    <xf numFmtId="0" fontId="19" fillId="2" borderId="14" xfId="0" applyFont="1" applyFill="1" applyBorder="1" applyAlignment="1">
      <alignment horizontal="center" vertical="center" wrapText="1"/>
    </xf>
    <xf numFmtId="0" fontId="19" fillId="2" borderId="0" xfId="0" quotePrefix="1" applyFont="1" applyFill="1" applyAlignment="1">
      <alignment horizontal="left" vertical="center" wrapText="1"/>
    </xf>
    <xf numFmtId="165" fontId="19" fillId="2" borderId="22" xfId="0" applyNumberFormat="1" applyFont="1" applyFill="1" applyBorder="1" applyAlignment="1">
      <alignment horizontal="left" vertical="center" wrapText="1"/>
    </xf>
    <xf numFmtId="165" fontId="19" fillId="2" borderId="40" xfId="0" applyNumberFormat="1" applyFont="1" applyFill="1" applyBorder="1" applyAlignment="1">
      <alignment horizontal="center" vertical="center" wrapText="1"/>
    </xf>
    <xf numFmtId="166" fontId="19" fillId="2" borderId="3" xfId="0" applyNumberFormat="1" applyFont="1" applyFill="1" applyBorder="1" applyAlignment="1">
      <alignment horizontal="center" vertical="center" wrapText="1"/>
    </xf>
    <xf numFmtId="166" fontId="19" fillId="2" borderId="6" xfId="0" applyNumberFormat="1" applyFont="1" applyFill="1" applyBorder="1" applyAlignment="1">
      <alignment horizontal="center" vertical="center" wrapText="1"/>
    </xf>
    <xf numFmtId="166" fontId="19" fillId="2" borderId="9" xfId="0" applyNumberFormat="1" applyFont="1" applyFill="1" applyBorder="1" applyAlignment="1">
      <alignment horizontal="center" vertical="center" wrapText="1"/>
    </xf>
    <xf numFmtId="0" fontId="23" fillId="2" borderId="10" xfId="0" applyFont="1" applyFill="1" applyBorder="1" applyAlignment="1">
      <alignment horizontal="center" vertical="center" wrapText="1"/>
    </xf>
    <xf numFmtId="0" fontId="23" fillId="2" borderId="24" xfId="0" applyFont="1" applyFill="1" applyBorder="1" applyAlignment="1">
      <alignment horizontal="center" vertical="center" wrapText="1"/>
    </xf>
    <xf numFmtId="0" fontId="17" fillId="2" borderId="39" xfId="0" quotePrefix="1" applyFont="1" applyFill="1" applyBorder="1" applyAlignment="1">
      <alignment vertical="center" wrapText="1"/>
    </xf>
    <xf numFmtId="0" fontId="19" fillId="2" borderId="22" xfId="0" quotePrefix="1" applyFont="1" applyFill="1" applyBorder="1" applyAlignment="1">
      <alignment horizontal="left" wrapText="1"/>
    </xf>
    <xf numFmtId="22" fontId="19" fillId="2" borderId="13" xfId="0" applyNumberFormat="1" applyFont="1" applyFill="1" applyBorder="1" applyAlignment="1">
      <alignment horizontal="center"/>
    </xf>
    <xf numFmtId="22" fontId="19" fillId="2" borderId="5" xfId="0" applyNumberFormat="1" applyFont="1" applyFill="1" applyBorder="1" applyAlignment="1">
      <alignment horizontal="center"/>
    </xf>
    <xf numFmtId="22" fontId="19" fillId="2" borderId="8" xfId="0" applyNumberFormat="1" applyFont="1" applyFill="1" applyBorder="1" applyAlignment="1">
      <alignment horizontal="center"/>
    </xf>
    <xf numFmtId="0" fontId="19" fillId="2" borderId="40" xfId="0" quotePrefix="1" applyFont="1" applyFill="1" applyBorder="1" applyAlignment="1">
      <alignment horizontal="left" wrapText="1"/>
    </xf>
    <xf numFmtId="0" fontId="19" fillId="2" borderId="0" xfId="0" applyFont="1" applyFill="1" applyAlignment="1">
      <alignment horizontal="left" wrapText="1"/>
    </xf>
    <xf numFmtId="22" fontId="19" fillId="2" borderId="5" xfId="0" quotePrefix="1" applyNumberFormat="1" applyFont="1" applyFill="1" applyBorder="1" applyAlignment="1">
      <alignment horizontal="center" vertical="center" wrapText="1"/>
    </xf>
    <xf numFmtId="0" fontId="19" fillId="2" borderId="14" xfId="0" applyFont="1" applyFill="1" applyBorder="1" applyAlignment="1">
      <alignment horizontal="center"/>
    </xf>
    <xf numFmtId="22" fontId="19" fillId="2" borderId="12" xfId="0" applyNumberFormat="1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left"/>
    </xf>
    <xf numFmtId="0" fontId="19" fillId="2" borderId="19" xfId="0" applyFont="1" applyFill="1" applyBorder="1" applyAlignment="1">
      <alignment horizontal="center" vertical="center" wrapText="1"/>
    </xf>
    <xf numFmtId="0" fontId="19" fillId="2" borderId="17" xfId="0" applyFont="1" applyFill="1" applyBorder="1" applyAlignment="1">
      <alignment horizontal="center" vertical="center" wrapText="1"/>
    </xf>
    <xf numFmtId="22" fontId="19" fillId="2" borderId="17" xfId="0" applyNumberFormat="1" applyFont="1" applyFill="1" applyBorder="1" applyAlignment="1">
      <alignment horizontal="center" vertical="center" wrapText="1"/>
    </xf>
    <xf numFmtId="165" fontId="19" fillId="2" borderId="17" xfId="0" applyNumberFormat="1" applyFont="1" applyFill="1" applyBorder="1" applyAlignment="1">
      <alignment horizontal="center" vertical="center" wrapText="1"/>
    </xf>
    <xf numFmtId="165" fontId="19" fillId="2" borderId="18" xfId="0" applyNumberFormat="1" applyFont="1" applyFill="1" applyBorder="1" applyAlignment="1">
      <alignment horizontal="center" vertical="center" wrapText="1"/>
    </xf>
    <xf numFmtId="165" fontId="19" fillId="2" borderId="19" xfId="0" applyNumberFormat="1" applyFont="1" applyFill="1" applyBorder="1" applyAlignment="1">
      <alignment horizontal="center" vertical="center" wrapText="1"/>
    </xf>
    <xf numFmtId="166" fontId="19" fillId="2" borderId="17" xfId="0" applyNumberFormat="1" applyFont="1" applyFill="1" applyBorder="1" applyAlignment="1">
      <alignment horizontal="center" vertical="center" wrapText="1"/>
    </xf>
    <xf numFmtId="166" fontId="19" fillId="2" borderId="18" xfId="0" applyNumberFormat="1" applyFont="1" applyFill="1" applyBorder="1" applyAlignment="1">
      <alignment horizontal="center" vertical="center" wrapText="1"/>
    </xf>
    <xf numFmtId="0" fontId="19" fillId="2" borderId="18" xfId="0" applyFont="1" applyFill="1" applyBorder="1" applyAlignment="1">
      <alignment horizontal="center" vertical="center" wrapText="1"/>
    </xf>
    <xf numFmtId="0" fontId="19" fillId="2" borderId="38" xfId="0" applyFont="1" applyFill="1" applyBorder="1" applyAlignment="1">
      <alignment horizontal="left" vertical="center" wrapText="1"/>
    </xf>
    <xf numFmtId="22" fontId="17" fillId="2" borderId="13" xfId="0" applyNumberFormat="1" applyFont="1" applyFill="1" applyBorder="1" applyAlignment="1">
      <alignment horizontal="center" vertical="center"/>
    </xf>
    <xf numFmtId="22" fontId="17" fillId="2" borderId="5" xfId="0" applyNumberFormat="1" applyFont="1" applyFill="1" applyBorder="1" applyAlignment="1">
      <alignment horizontal="center"/>
    </xf>
    <xf numFmtId="0" fontId="17" fillId="2" borderId="13" xfId="0" applyFont="1" applyFill="1" applyBorder="1" applyAlignment="1">
      <alignment horizontal="center"/>
    </xf>
    <xf numFmtId="22" fontId="17" fillId="2" borderId="13" xfId="0" applyNumberFormat="1" applyFont="1" applyFill="1" applyBorder="1" applyAlignment="1">
      <alignment horizontal="center"/>
    </xf>
    <xf numFmtId="0" fontId="17" fillId="2" borderId="15" xfId="0" applyFont="1" applyFill="1" applyBorder="1" applyAlignment="1">
      <alignment horizontal="center"/>
    </xf>
    <xf numFmtId="22" fontId="19" fillId="2" borderId="8" xfId="0" applyNumberFormat="1" applyFont="1" applyFill="1" applyBorder="1" applyAlignment="1">
      <alignment horizontal="center" vertical="center"/>
    </xf>
    <xf numFmtId="22" fontId="19" fillId="2" borderId="17" xfId="0" applyNumberFormat="1" applyFont="1" applyFill="1" applyBorder="1" applyAlignment="1">
      <alignment horizontal="center" vertical="center"/>
    </xf>
    <xf numFmtId="0" fontId="19" fillId="2" borderId="38" xfId="0" quotePrefix="1" applyFont="1" applyFill="1" applyBorder="1" applyAlignment="1">
      <alignment horizontal="left" vertical="center" wrapText="1"/>
    </xf>
    <xf numFmtId="0" fontId="0" fillId="2" borderId="11" xfId="0" applyFill="1" applyBorder="1" applyAlignment="1">
      <alignment horizontal="left" vertical="center" wrapText="1"/>
    </xf>
    <xf numFmtId="0" fontId="0" fillId="2" borderId="31" xfId="0" applyFill="1" applyBorder="1" applyAlignment="1">
      <alignment horizontal="left" vertical="center" wrapText="1"/>
    </xf>
    <xf numFmtId="0" fontId="0" fillId="2" borderId="11" xfId="0" applyFill="1" applyBorder="1" applyAlignment="1">
      <alignment horizontal="center" vertical="center" wrapText="1"/>
    </xf>
    <xf numFmtId="0" fontId="0" fillId="2" borderId="31" xfId="0" applyFill="1" applyBorder="1" applyAlignment="1">
      <alignment horizontal="center" vertical="center" wrapText="1"/>
    </xf>
    <xf numFmtId="0" fontId="24" fillId="2" borderId="0" xfId="0" applyFont="1" applyFill="1" applyAlignment="1">
      <alignment horizontal="center" vertical="center" wrapText="1"/>
    </xf>
    <xf numFmtId="0" fontId="24" fillId="2" borderId="1" xfId="0" applyFont="1" applyFill="1" applyBorder="1" applyAlignment="1">
      <alignment horizontal="center" vertical="center" wrapText="1"/>
    </xf>
    <xf numFmtId="0" fontId="24" fillId="2" borderId="4" xfId="0" applyFont="1" applyFill="1" applyBorder="1" applyAlignment="1">
      <alignment horizontal="center" vertical="center" wrapText="1"/>
    </xf>
    <xf numFmtId="0" fontId="24" fillId="2" borderId="10" xfId="0" applyFont="1" applyFill="1" applyBorder="1" applyAlignment="1">
      <alignment horizontal="center" vertical="center" wrapText="1"/>
    </xf>
    <xf numFmtId="0" fontId="24" fillId="2" borderId="2" xfId="0" applyFont="1" applyFill="1" applyBorder="1" applyAlignment="1">
      <alignment horizontal="center" vertical="center" wrapText="1"/>
    </xf>
    <xf numFmtId="0" fontId="24" fillId="2" borderId="5" xfId="0" applyFont="1" applyFill="1" applyBorder="1" applyAlignment="1">
      <alignment horizontal="center" vertical="center" wrapText="1"/>
    </xf>
    <xf numFmtId="0" fontId="24" fillId="2" borderId="11" xfId="0" applyFont="1" applyFill="1" applyBorder="1" applyAlignment="1">
      <alignment horizontal="center" vertical="center" wrapText="1"/>
    </xf>
    <xf numFmtId="165" fontId="19" fillId="2" borderId="7" xfId="0" applyNumberFormat="1" applyFont="1" applyFill="1" applyBorder="1" applyAlignment="1">
      <alignment horizontal="center" vertical="center" wrapText="1"/>
    </xf>
    <xf numFmtId="165" fontId="19" fillId="2" borderId="8" xfId="0" applyNumberFormat="1" applyFont="1" applyFill="1" applyBorder="1" applyAlignment="1">
      <alignment horizontal="center" vertical="center" wrapText="1"/>
    </xf>
    <xf numFmtId="0" fontId="19" fillId="2" borderId="7" xfId="0" applyFont="1" applyFill="1" applyBorder="1" applyAlignment="1">
      <alignment horizontal="center" vertical="center" wrapText="1"/>
    </xf>
    <xf numFmtId="0" fontId="19" fillId="2" borderId="8" xfId="0" applyFont="1" applyFill="1" applyBorder="1" applyAlignment="1">
      <alignment horizontal="center" vertical="center" wrapText="1"/>
    </xf>
    <xf numFmtId="165" fontId="24" fillId="2" borderId="20" xfId="0" applyNumberFormat="1" applyFont="1" applyFill="1" applyBorder="1" applyAlignment="1">
      <alignment horizontal="center" vertical="center" wrapText="1"/>
    </xf>
    <xf numFmtId="165" fontId="24" fillId="2" borderId="29" xfId="0" applyNumberFormat="1" applyFont="1" applyFill="1" applyBorder="1" applyAlignment="1">
      <alignment horizontal="center" vertical="center" wrapText="1"/>
    </xf>
    <xf numFmtId="0" fontId="24" fillId="2" borderId="3" xfId="0" applyFont="1" applyFill="1" applyBorder="1" applyAlignment="1">
      <alignment horizontal="center" vertical="center" wrapText="1"/>
    </xf>
    <xf numFmtId="0" fontId="24" fillId="2" borderId="6" xfId="0" applyFont="1" applyFill="1" applyBorder="1" applyAlignment="1">
      <alignment horizontal="center" vertical="center" wrapText="1"/>
    </xf>
    <xf numFmtId="0" fontId="24" fillId="2" borderId="34" xfId="0" applyFont="1" applyFill="1" applyBorder="1" applyAlignment="1">
      <alignment horizontal="center" vertical="center" wrapText="1"/>
    </xf>
    <xf numFmtId="0" fontId="24" fillId="2" borderId="37" xfId="0" applyFont="1" applyFill="1" applyBorder="1" applyAlignment="1">
      <alignment horizontal="center" vertical="center" wrapText="1"/>
    </xf>
    <xf numFmtId="0" fontId="27" fillId="2" borderId="16" xfId="0" applyFont="1" applyFill="1" applyBorder="1" applyAlignment="1">
      <alignment horizontal="center" vertical="center" wrapText="1"/>
    </xf>
    <xf numFmtId="0" fontId="27" fillId="2" borderId="35" xfId="0" applyFont="1" applyFill="1" applyBorder="1" applyAlignment="1">
      <alignment horizontal="center" vertical="center" wrapText="1"/>
    </xf>
    <xf numFmtId="0" fontId="24" fillId="2" borderId="26" xfId="0" applyFont="1" applyFill="1" applyBorder="1" applyAlignment="1">
      <alignment horizontal="center" vertical="center" wrapText="1"/>
    </xf>
    <xf numFmtId="0" fontId="24" fillId="2" borderId="27" xfId="0" applyFont="1" applyFill="1" applyBorder="1" applyAlignment="1">
      <alignment horizontal="center" vertical="center" wrapText="1"/>
    </xf>
    <xf numFmtId="0" fontId="23" fillId="2" borderId="36" xfId="0" applyFont="1" applyFill="1" applyBorder="1" applyAlignment="1">
      <alignment horizontal="center" vertical="center" wrapText="1"/>
    </xf>
    <xf numFmtId="0" fontId="23" fillId="2" borderId="20" xfId="0" applyFont="1" applyFill="1" applyBorder="1" applyAlignment="1">
      <alignment horizontal="center" vertical="center" wrapText="1"/>
    </xf>
    <xf numFmtId="0" fontId="23" fillId="2" borderId="21" xfId="0" applyFont="1" applyFill="1" applyBorder="1" applyAlignment="1">
      <alignment horizontal="center" vertical="center" wrapText="1"/>
    </xf>
    <xf numFmtId="0" fontId="24" fillId="2" borderId="33" xfId="0" applyFont="1" applyFill="1" applyBorder="1" applyAlignment="1">
      <alignment horizontal="center" vertical="center" wrapText="1"/>
    </xf>
    <xf numFmtId="0" fontId="24" fillId="2" borderId="12" xfId="0" applyFont="1" applyFill="1" applyBorder="1" applyAlignment="1">
      <alignment horizontal="center" vertical="center" wrapText="1"/>
    </xf>
    <xf numFmtId="0" fontId="24" fillId="2" borderId="13" xfId="0" applyFont="1" applyFill="1" applyBorder="1" applyAlignment="1">
      <alignment horizontal="center" vertical="center" wrapText="1"/>
    </xf>
    <xf numFmtId="0" fontId="24" fillId="2" borderId="24" xfId="0" applyFont="1" applyFill="1" applyBorder="1" applyAlignment="1">
      <alignment horizontal="center" vertical="center" wrapText="1"/>
    </xf>
    <xf numFmtId="0" fontId="19" fillId="2" borderId="0" xfId="0" applyFont="1" applyFill="1" applyAlignment="1">
      <alignment horizontal="center" vertical="center" wrapText="1"/>
    </xf>
    <xf numFmtId="0" fontId="17" fillId="2" borderId="0" xfId="0" applyFont="1" applyFill="1" applyAlignment="1">
      <alignment horizontal="center"/>
    </xf>
    <xf numFmtId="0" fontId="23" fillId="2" borderId="0" xfId="0" applyFont="1" applyFill="1" applyAlignment="1">
      <alignment horizontal="center" vertical="center" wrapText="1"/>
    </xf>
    <xf numFmtId="0" fontId="23" fillId="2" borderId="1" xfId="0" applyFont="1" applyFill="1" applyBorder="1" applyAlignment="1">
      <alignment horizontal="center" vertical="center" wrapText="1"/>
    </xf>
    <xf numFmtId="0" fontId="23" fillId="2" borderId="4" xfId="0" applyFont="1" applyFill="1" applyBorder="1" applyAlignment="1">
      <alignment horizontal="center" vertical="center" wrapText="1"/>
    </xf>
    <xf numFmtId="0" fontId="23" fillId="2" borderId="10" xfId="0" applyFont="1" applyFill="1" applyBorder="1" applyAlignment="1">
      <alignment horizontal="center" vertical="center" wrapText="1"/>
    </xf>
    <xf numFmtId="0" fontId="23" fillId="2" borderId="2" xfId="0" applyFont="1" applyFill="1" applyBorder="1" applyAlignment="1">
      <alignment horizontal="center" vertical="center" wrapText="1"/>
    </xf>
    <xf numFmtId="0" fontId="23" fillId="2" borderId="5" xfId="0" applyFont="1" applyFill="1" applyBorder="1" applyAlignment="1">
      <alignment horizontal="center" vertical="center" wrapText="1"/>
    </xf>
    <xf numFmtId="0" fontId="23" fillId="2" borderId="11" xfId="0" applyFont="1" applyFill="1" applyBorder="1" applyAlignment="1">
      <alignment horizontal="center" vertical="center" wrapText="1"/>
    </xf>
    <xf numFmtId="165" fontId="23" fillId="2" borderId="20" xfId="0" applyNumberFormat="1" applyFont="1" applyFill="1" applyBorder="1" applyAlignment="1">
      <alignment horizontal="center" vertical="center" wrapText="1"/>
    </xf>
    <xf numFmtId="165" fontId="23" fillId="2" borderId="29" xfId="0" applyNumberFormat="1" applyFont="1" applyFill="1" applyBorder="1" applyAlignment="1">
      <alignment horizontal="center" vertical="center" wrapText="1"/>
    </xf>
    <xf numFmtId="0" fontId="23" fillId="2" borderId="3" xfId="0" applyFont="1" applyFill="1" applyBorder="1" applyAlignment="1">
      <alignment horizontal="center" vertical="center" wrapText="1"/>
    </xf>
    <xf numFmtId="0" fontId="23" fillId="2" borderId="6" xfId="0" applyFont="1" applyFill="1" applyBorder="1" applyAlignment="1">
      <alignment horizontal="center" vertical="center" wrapText="1"/>
    </xf>
    <xf numFmtId="0" fontId="23" fillId="2" borderId="34" xfId="0" applyFont="1" applyFill="1" applyBorder="1" applyAlignment="1">
      <alignment horizontal="center" vertical="center" wrapText="1"/>
    </xf>
    <xf numFmtId="0" fontId="23" fillId="2" borderId="37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35" xfId="0" applyFont="1" applyFill="1" applyBorder="1" applyAlignment="1">
      <alignment horizontal="center" vertical="center" wrapText="1"/>
    </xf>
    <xf numFmtId="0" fontId="23" fillId="2" borderId="26" xfId="0" applyFont="1" applyFill="1" applyBorder="1" applyAlignment="1">
      <alignment horizontal="center" vertical="center" wrapText="1"/>
    </xf>
    <xf numFmtId="0" fontId="23" fillId="2" borderId="27" xfId="0" applyFont="1" applyFill="1" applyBorder="1" applyAlignment="1">
      <alignment horizontal="center" vertical="center" wrapText="1"/>
    </xf>
    <xf numFmtId="0" fontId="23" fillId="2" borderId="33" xfId="0" applyFont="1" applyFill="1" applyBorder="1" applyAlignment="1">
      <alignment horizontal="center" vertical="center" wrapText="1"/>
    </xf>
    <xf numFmtId="0" fontId="23" fillId="2" borderId="12" xfId="0" applyFont="1" applyFill="1" applyBorder="1" applyAlignment="1">
      <alignment horizontal="center" vertical="center" wrapText="1"/>
    </xf>
    <xf numFmtId="0" fontId="23" fillId="2" borderId="13" xfId="0" applyFont="1" applyFill="1" applyBorder="1" applyAlignment="1">
      <alignment horizontal="center" vertical="center" wrapText="1"/>
    </xf>
    <xf numFmtId="0" fontId="23" fillId="2" borderId="24" xfId="0" applyFont="1" applyFill="1" applyBorder="1" applyAlignment="1">
      <alignment horizontal="center" vertical="center" wrapText="1"/>
    </xf>
  </cellXfs>
  <cellStyles count="84">
    <cellStyle name="Акцент5" xfId="21" builtinId="45"/>
    <cellStyle name="Обычный" xfId="0" builtinId="0"/>
    <cellStyle name="Обычный 10" xfId="8" xr:uid="{135A9990-769E-43D4-B653-6A5CE6EB4F08}"/>
    <cellStyle name="Обычный 11" xfId="82" xr:uid="{2AD120E1-4DAB-4639-A7DC-60710EE3ACE6}"/>
    <cellStyle name="Обычный 12" xfId="83" xr:uid="{9B346D5E-92B0-406F-93F5-4CD40412B4B3}"/>
    <cellStyle name="Обычный 2" xfId="2" xr:uid="{FC9AADDD-BE26-4316-AE34-296CEE9258E5}"/>
    <cellStyle name="Обычный 2 16 2" xfId="11" xr:uid="{30DDC46D-4A62-4FD6-8F86-D44FDB8B432E}"/>
    <cellStyle name="Обычный 2 16 2 2" xfId="12" xr:uid="{9CC283E9-4775-4308-B608-0C2DCDCDF3B1}"/>
    <cellStyle name="Обычный 2 16 2 2 2" xfId="13" xr:uid="{2475140D-CD9D-48E2-BC42-ABA754477B9C}"/>
    <cellStyle name="Обычный 2 16 2 2 2 2" xfId="20" xr:uid="{2D6A2784-563C-481E-9769-32BFEA63AD7C}"/>
    <cellStyle name="Обычный 2 16 2 2 2 2 2" xfId="35" xr:uid="{7213F00E-E89E-4F6D-854D-872F32185431}"/>
    <cellStyle name="Обычный 2 16 2 2 2 2 3" xfId="51" xr:uid="{E9C88EDC-FA96-4222-896A-1A06A38EB789}"/>
    <cellStyle name="Обычный 2 16 2 2 2 2 4" xfId="66" xr:uid="{00A94880-CEC0-49DA-BC66-1747CDAB4B71}"/>
    <cellStyle name="Обычный 2 16 2 2 2 2 5" xfId="80" xr:uid="{B629DC02-BF66-47A7-AB5A-144AF900BEE6}"/>
    <cellStyle name="Обычный 2 16 2 2 2 3" xfId="28" xr:uid="{966A8906-0A43-48A8-85BD-701726130EAA}"/>
    <cellStyle name="Обычный 2 16 2 2 2 4" xfId="44" xr:uid="{C26B4C09-4170-48D3-B2DB-BA13CD08F3D6}"/>
    <cellStyle name="Обычный 2 16 2 2 2 5" xfId="59" xr:uid="{E00D91D3-62B4-47E6-8011-12C2E37DD9A7}"/>
    <cellStyle name="Обычный 2 16 2 2 2 6" xfId="73" xr:uid="{83EBCB9B-775F-4A60-9606-E2D983D117ED}"/>
    <cellStyle name="Обычный 2 16 2 2 3" xfId="19" xr:uid="{DD9D1E4C-945F-4B53-B7F8-3B8A2E016135}"/>
    <cellStyle name="Обычный 2 16 2 2 3 2" xfId="34" xr:uid="{CE7609FC-A3FD-4160-A8C7-9EAED016D541}"/>
    <cellStyle name="Обычный 2 16 2 2 3 3" xfId="50" xr:uid="{9217E2A8-E918-455B-8DBB-D26B821FF306}"/>
    <cellStyle name="Обычный 2 16 2 2 3 4" xfId="65" xr:uid="{315EFFBB-872C-4560-9D86-1EDF430753A1}"/>
    <cellStyle name="Обычный 2 16 2 2 3 5" xfId="79" xr:uid="{EDDCA21C-6953-40EE-A7D4-9A26B6EBB2BA}"/>
    <cellStyle name="Обычный 2 16 2 2 4" xfId="27" xr:uid="{356E36D7-5E2F-42F2-AA6B-6164D21FE48C}"/>
    <cellStyle name="Обычный 2 16 2 2 5" xfId="43" xr:uid="{BF3DFC09-4773-4FE9-9599-0465B2192AE4}"/>
    <cellStyle name="Обычный 2 16 2 2 6" xfId="58" xr:uid="{D75D895C-0E07-47BC-B21A-46872F86C359}"/>
    <cellStyle name="Обычный 2 16 2 2 7" xfId="72" xr:uid="{795695DF-0064-4285-A91F-8F969C140B26}"/>
    <cellStyle name="Обычный 2 16 2 3" xfId="18" xr:uid="{3F5950FE-975F-4E69-890D-444C99ED01C3}"/>
    <cellStyle name="Обычный 2 16 2 3 2" xfId="33" xr:uid="{517C8BC1-1EF0-4E61-9AE7-6B8C5B5DE0A9}"/>
    <cellStyle name="Обычный 2 16 2 3 3" xfId="49" xr:uid="{D4DAEC9D-9407-45E5-B336-88538682ACEE}"/>
    <cellStyle name="Обычный 2 16 2 3 4" xfId="64" xr:uid="{12A45892-DEFB-4D88-AEC8-32CE7EC6C685}"/>
    <cellStyle name="Обычный 2 16 2 3 5" xfId="78" xr:uid="{AAABA9BB-7F49-4596-8E60-4EBB89B5C860}"/>
    <cellStyle name="Обычный 2 16 2 4" xfId="26" xr:uid="{8ED460B0-C033-4B73-B727-A0E79E62C90B}"/>
    <cellStyle name="Обычный 2 16 2 5" xfId="42" xr:uid="{9424698D-317A-43CB-810F-63576A4336FB}"/>
    <cellStyle name="Обычный 2 16 2 6" xfId="57" xr:uid="{9C66DE75-F731-4066-8DEA-576FAB7870F4}"/>
    <cellStyle name="Обычный 2 16 2 7" xfId="71" xr:uid="{D5CC0C16-5C43-4F7A-B5BA-7C8C4556C01F}"/>
    <cellStyle name="Обычный 2 166" xfId="7" xr:uid="{00B3575B-DE59-4ACE-821B-897315306F03}"/>
    <cellStyle name="Обычный 2 166 2" xfId="15" xr:uid="{7C380503-9D7F-4E40-A2F5-8994239828B7}"/>
    <cellStyle name="Обычный 2 166 2 2" xfId="30" xr:uid="{DD4BA47A-5539-4479-90F2-1713803AB4FD}"/>
    <cellStyle name="Обычный 2 166 2 3" xfId="46" xr:uid="{8FBFDDBA-AE02-45D5-9240-509A8D05F8E0}"/>
    <cellStyle name="Обычный 2 166 2 4" xfId="61" xr:uid="{F1022FC7-FD98-49E2-940F-7D6C831F353E}"/>
    <cellStyle name="Обычный 2 166 2 5" xfId="75" xr:uid="{2727175D-B45F-422D-ACF6-C81F80F9FFD8}"/>
    <cellStyle name="Обычный 2 166 3" xfId="23" xr:uid="{9CE88AA9-1F01-4516-9C94-5B0574D6F191}"/>
    <cellStyle name="Обычный 2 166 4" xfId="39" xr:uid="{C9BED682-4A13-4E19-93B1-BBC05DF3C849}"/>
    <cellStyle name="Обычный 2 166 5" xfId="54" xr:uid="{B4D8DD3F-CC06-4AF0-AAF3-55E57BEB0542}"/>
    <cellStyle name="Обычный 2 166 6" xfId="68" xr:uid="{98186103-6868-40CB-B9E5-4ADDE124D92F}"/>
    <cellStyle name="Обычный 2 2" xfId="9" xr:uid="{4858F4A3-33D8-498D-97E3-DFF916AC109C}"/>
    <cellStyle name="Обычный 2 2 2" xfId="16" xr:uid="{3E8256E8-438E-4DBA-84C0-FE6538C1DEE8}"/>
    <cellStyle name="Обычный 2 2 2 2" xfId="31" xr:uid="{7A2D3511-0766-4BC8-B4C1-951D50D2B245}"/>
    <cellStyle name="Обычный 2 2 2 3" xfId="47" xr:uid="{A52DF09C-345F-49EA-9065-E3B58F1A9C5A}"/>
    <cellStyle name="Обычный 2 2 2 4" xfId="62" xr:uid="{DE48FF86-E58B-475E-8756-F854EB7FA081}"/>
    <cellStyle name="Обычный 2 2 2 5" xfId="76" xr:uid="{CA592558-FF3D-457F-B90F-0326505AF504}"/>
    <cellStyle name="Обычный 2 2 3" xfId="24" xr:uid="{CB082ACE-F186-4A99-9586-D698B076CD37}"/>
    <cellStyle name="Обычный 2 2 4" xfId="40" xr:uid="{FF70AEB5-293F-4D13-ADE0-B49D350B5D44}"/>
    <cellStyle name="Обычный 2 2 5" xfId="55" xr:uid="{0B50E94A-3D0B-4B85-B0F7-29710E7DFB2F}"/>
    <cellStyle name="Обычный 2 2 6" xfId="69" xr:uid="{9F78D33C-FC93-4EF5-8B42-8C363FC56776}"/>
    <cellStyle name="Обычный 2 3" xfId="10" xr:uid="{D64ACE39-E4FC-4A87-A762-8B442DD01BC1}"/>
    <cellStyle name="Обычный 2 3 2" xfId="17" xr:uid="{E7F81C6F-57D3-4862-AE21-2D8574CF8222}"/>
    <cellStyle name="Обычный 2 3 2 2" xfId="32" xr:uid="{7685FF62-0DDF-4E1A-AF66-1D71B187F11E}"/>
    <cellStyle name="Обычный 2 3 2 3" xfId="48" xr:uid="{65BFCCBD-0B61-4C14-A6BF-ED216FF76390}"/>
    <cellStyle name="Обычный 2 3 2 4" xfId="63" xr:uid="{07C17977-D9EA-48ED-BF22-603E771A4CF2}"/>
    <cellStyle name="Обычный 2 3 2 5" xfId="77" xr:uid="{5675C42D-4528-4915-8472-B4900265C4EE}"/>
    <cellStyle name="Обычный 2 3 3" xfId="25" xr:uid="{633CB6BD-F3FE-41E6-888C-B052CA7D2BC4}"/>
    <cellStyle name="Обычный 2 3 4" xfId="41" xr:uid="{AC22578A-6346-4FE0-B942-C044C7F74F39}"/>
    <cellStyle name="Обычный 2 3 5" xfId="56" xr:uid="{B85F6E99-C589-4412-AD09-E73EC7D846F3}"/>
    <cellStyle name="Обычный 2 3 6" xfId="70" xr:uid="{F522C158-5034-422C-85EB-6E870EA4669A}"/>
    <cellStyle name="Обычный 2 4" xfId="14" xr:uid="{5EB75DDD-8DEF-48A5-A81F-D8B0CEE4BE94}"/>
    <cellStyle name="Обычный 2 4 2" xfId="29" xr:uid="{7548FBCA-C19E-49A2-90AB-0F7AFD0B1801}"/>
    <cellStyle name="Обычный 2 4 3" xfId="45" xr:uid="{F749314D-458A-4CB3-B9B2-974CCB391FD7}"/>
    <cellStyle name="Обычный 2 4 4" xfId="60" xr:uid="{22D8FDA0-782B-4D1C-B1F4-B2138123B6D7}"/>
    <cellStyle name="Обычный 2 4 5" xfId="74" xr:uid="{045ED294-FC04-4A9A-91FD-C9CDA2E184D6}"/>
    <cellStyle name="Обычный 2 5" xfId="6" xr:uid="{2AA402F2-3EC8-480F-823C-1CD75A1354C1}"/>
    <cellStyle name="Обычный 2 6" xfId="22" xr:uid="{DD7EC0BF-2038-43A2-B7D9-F42CE2DE679B}"/>
    <cellStyle name="Обычный 2 7" xfId="38" xr:uid="{23742313-85E2-4026-80C0-E5D9653012C5}"/>
    <cellStyle name="Обычный 2 8" xfId="53" xr:uid="{914B30D6-E8DC-4654-AA48-10EBB831518E}"/>
    <cellStyle name="Обычный 2 9" xfId="67" xr:uid="{C388C0CB-AA1F-4339-9EC7-9688334A3B09}"/>
    <cellStyle name="Обычный 3" xfId="3" xr:uid="{C26F3E97-780F-4C66-ABB3-29A1BB676C79}"/>
    <cellStyle name="Обычный 4" xfId="4" xr:uid="{B2B75367-E58D-4CB8-AA88-B957C98F100D}"/>
    <cellStyle name="Обычный 5" xfId="5" xr:uid="{48210CCA-EF23-44AD-8FBB-8DFACFBC045F}"/>
    <cellStyle name="Обычный 6" xfId="36" xr:uid="{7D6C6559-0753-41C2-AFA2-D19BD5743390}"/>
    <cellStyle name="Обычный 7" xfId="37" xr:uid="{05A19182-5137-462C-9004-BBB38AA3863F}"/>
    <cellStyle name="Обычный 8" xfId="52" xr:uid="{F7E6DBA4-0E98-4680-9C81-7FDA03EE4E1A}"/>
    <cellStyle name="Обычный 9" xfId="81" xr:uid="{1A6ECAA1-105B-4E42-8E65-98B9B3B8DEF7}"/>
    <cellStyle name="Финансовый 2" xfId="1" xr:uid="{310C570A-0533-4CA5-991B-7456E211027A}"/>
  </cellStyles>
  <dxfs count="26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CCC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D1F15-5B1A-48AA-8059-F7893C419D37}">
  <sheetPr codeName="Лист2"/>
  <dimension ref="B1:AB48"/>
  <sheetViews>
    <sheetView zoomScale="85" zoomScaleNormal="85" workbookViewId="0"/>
  </sheetViews>
  <sheetFormatPr defaultColWidth="9.28515625" defaultRowHeight="15" x14ac:dyDescent="0.25"/>
  <cols>
    <col min="1" max="1" width="9.28515625" style="2"/>
    <col min="2" max="2" width="21.42578125" style="2" bestFit="1" customWidth="1"/>
    <col min="3" max="3" width="33.85546875" style="2" bestFit="1" customWidth="1"/>
    <col min="4" max="4" width="15" style="2" bestFit="1" customWidth="1"/>
    <col min="5" max="5" width="14" style="2" customWidth="1"/>
    <col min="6" max="6" width="14.140625" style="2" customWidth="1"/>
    <col min="7" max="7" width="15.28515625" style="2" customWidth="1"/>
    <col min="8" max="27" width="14.140625" style="2" customWidth="1"/>
    <col min="28" max="28" width="10.42578125" style="2" bestFit="1" customWidth="1"/>
    <col min="29" max="29" width="7.5703125" style="2" bestFit="1" customWidth="1"/>
    <col min="30" max="16384" width="9.28515625" style="2"/>
  </cols>
  <sheetData>
    <row r="1" spans="2:28" ht="74.25" customHeight="1" x14ac:dyDescent="0.25">
      <c r="B1" s="51" t="s">
        <v>41</v>
      </c>
      <c r="C1" s="51" t="s">
        <v>3</v>
      </c>
      <c r="D1" s="51" t="s">
        <v>42</v>
      </c>
      <c r="E1" s="51" t="s">
        <v>43</v>
      </c>
      <c r="F1" s="51" t="s">
        <v>120</v>
      </c>
      <c r="G1" s="51" t="s">
        <v>121</v>
      </c>
      <c r="H1" s="51" t="s">
        <v>122</v>
      </c>
      <c r="I1" s="51" t="s">
        <v>123</v>
      </c>
      <c r="J1" s="51" t="s">
        <v>124</v>
      </c>
      <c r="K1" s="51" t="s">
        <v>125</v>
      </c>
      <c r="L1" s="51" t="s">
        <v>126</v>
      </c>
      <c r="M1" s="51" t="s">
        <v>127</v>
      </c>
      <c r="N1" s="51" t="s">
        <v>128</v>
      </c>
      <c r="O1" s="51" t="s">
        <v>129</v>
      </c>
      <c r="P1" s="51" t="s">
        <v>130</v>
      </c>
      <c r="Q1" s="51" t="s">
        <v>131</v>
      </c>
      <c r="R1" s="51" t="s">
        <v>132</v>
      </c>
      <c r="S1" s="51" t="s">
        <v>133</v>
      </c>
      <c r="T1" s="51" t="s">
        <v>134</v>
      </c>
      <c r="U1" s="51" t="s">
        <v>135</v>
      </c>
      <c r="V1" s="51" t="s">
        <v>136</v>
      </c>
      <c r="W1" s="51" t="s">
        <v>137</v>
      </c>
      <c r="X1" s="51" t="s">
        <v>138</v>
      </c>
      <c r="Y1" s="51" t="s">
        <v>139</v>
      </c>
      <c r="Z1" s="51" t="s">
        <v>140</v>
      </c>
      <c r="AA1" s="51" t="s">
        <v>141</v>
      </c>
    </row>
    <row r="2" spans="2:28" ht="61.5" customHeight="1" x14ac:dyDescent="0.25">
      <c r="B2" s="52" t="s">
        <v>109</v>
      </c>
      <c r="C2" s="44" t="s">
        <v>370</v>
      </c>
      <c r="D2" s="44">
        <v>15.5</v>
      </c>
      <c r="E2" s="43">
        <v>12.4</v>
      </c>
      <c r="F2" s="44">
        <v>12.4</v>
      </c>
      <c r="G2" s="44">
        <f t="shared" ref="G2:H2" si="0">F2+0.5</f>
        <v>12.9</v>
      </c>
      <c r="H2" s="44">
        <f t="shared" si="0"/>
        <v>13.4</v>
      </c>
      <c r="I2" s="44">
        <f t="shared" ref="I2:AA2" si="1">H2+0.5</f>
        <v>13.9</v>
      </c>
      <c r="J2" s="44">
        <f t="shared" si="1"/>
        <v>14.4</v>
      </c>
      <c r="K2" s="44">
        <f t="shared" si="1"/>
        <v>14.9</v>
      </c>
      <c r="L2" s="44">
        <f t="shared" si="1"/>
        <v>15.4</v>
      </c>
      <c r="M2" s="44">
        <f t="shared" si="1"/>
        <v>15.9</v>
      </c>
      <c r="N2" s="44">
        <f t="shared" si="1"/>
        <v>16.399999999999999</v>
      </c>
      <c r="O2" s="44">
        <f t="shared" si="1"/>
        <v>16.899999999999999</v>
      </c>
      <c r="P2" s="44">
        <f t="shared" si="1"/>
        <v>17.399999999999999</v>
      </c>
      <c r="Q2" s="44">
        <f t="shared" si="1"/>
        <v>17.899999999999999</v>
      </c>
      <c r="R2" s="44">
        <f t="shared" si="1"/>
        <v>18.399999999999999</v>
      </c>
      <c r="S2" s="44">
        <f t="shared" si="1"/>
        <v>18.899999999999999</v>
      </c>
      <c r="T2" s="44">
        <f t="shared" si="1"/>
        <v>19.399999999999999</v>
      </c>
      <c r="U2" s="44">
        <f t="shared" si="1"/>
        <v>19.899999999999999</v>
      </c>
      <c r="V2" s="44">
        <f t="shared" si="1"/>
        <v>20.399999999999999</v>
      </c>
      <c r="W2" s="44">
        <f t="shared" si="1"/>
        <v>20.9</v>
      </c>
      <c r="X2" s="44">
        <f t="shared" si="1"/>
        <v>21.4</v>
      </c>
      <c r="Y2" s="44">
        <f t="shared" si="1"/>
        <v>21.9</v>
      </c>
      <c r="Z2" s="44">
        <f t="shared" si="1"/>
        <v>22.4</v>
      </c>
      <c r="AA2" s="44">
        <f t="shared" si="1"/>
        <v>22.9</v>
      </c>
    </row>
    <row r="3" spans="2:28" ht="90" x14ac:dyDescent="0.25">
      <c r="B3" s="52" t="s">
        <v>110</v>
      </c>
      <c r="C3" s="44" t="s">
        <v>111</v>
      </c>
      <c r="D3" s="44"/>
      <c r="E3" s="43"/>
      <c r="F3" s="43">
        <v>18</v>
      </c>
      <c r="G3" s="43">
        <v>18</v>
      </c>
      <c r="H3" s="43">
        <v>18</v>
      </c>
      <c r="I3" s="43">
        <v>18</v>
      </c>
      <c r="J3" s="43">
        <v>18</v>
      </c>
      <c r="K3" s="44">
        <v>22</v>
      </c>
      <c r="L3" s="44">
        <v>22</v>
      </c>
      <c r="M3" s="44">
        <v>22</v>
      </c>
      <c r="N3" s="44">
        <v>22</v>
      </c>
      <c r="O3" s="44">
        <v>22</v>
      </c>
      <c r="P3" s="44">
        <v>22</v>
      </c>
      <c r="Q3" s="44">
        <v>31</v>
      </c>
      <c r="R3" s="44">
        <v>31</v>
      </c>
      <c r="S3" s="44">
        <v>31</v>
      </c>
      <c r="T3" s="44">
        <v>31</v>
      </c>
      <c r="U3" s="44">
        <v>31</v>
      </c>
      <c r="V3" s="44">
        <v>31</v>
      </c>
      <c r="W3" s="44">
        <v>31</v>
      </c>
      <c r="X3" s="44">
        <v>43</v>
      </c>
      <c r="Y3" s="44">
        <v>43</v>
      </c>
      <c r="Z3" s="44">
        <v>43</v>
      </c>
      <c r="AA3" s="44">
        <v>43</v>
      </c>
    </row>
    <row r="4" spans="2:28" ht="75" x14ac:dyDescent="0.25">
      <c r="B4" s="62" t="s">
        <v>44</v>
      </c>
      <c r="C4" s="44" t="s">
        <v>369</v>
      </c>
      <c r="D4" s="44"/>
      <c r="E4" s="43"/>
      <c r="F4" s="44">
        <v>12</v>
      </c>
      <c r="G4" s="44">
        <v>14</v>
      </c>
      <c r="H4" s="44">
        <v>14</v>
      </c>
      <c r="I4" s="44">
        <v>14</v>
      </c>
      <c r="J4" s="44">
        <v>18</v>
      </c>
      <c r="K4" s="44">
        <v>18</v>
      </c>
      <c r="L4" s="44">
        <v>18</v>
      </c>
      <c r="M4" s="44">
        <v>24</v>
      </c>
      <c r="N4" s="44">
        <v>24</v>
      </c>
      <c r="O4" s="44">
        <v>36</v>
      </c>
      <c r="P4" s="44">
        <v>36</v>
      </c>
      <c r="Q4" s="44">
        <v>36</v>
      </c>
      <c r="R4" s="44">
        <v>36</v>
      </c>
      <c r="S4" s="44">
        <v>36</v>
      </c>
      <c r="T4" s="44">
        <v>36</v>
      </c>
      <c r="U4" s="44">
        <v>36</v>
      </c>
      <c r="V4" s="44">
        <v>36</v>
      </c>
      <c r="W4" s="44">
        <v>36</v>
      </c>
      <c r="X4" s="44">
        <v>36</v>
      </c>
      <c r="Y4" s="44">
        <v>36</v>
      </c>
      <c r="Z4" s="44">
        <v>36</v>
      </c>
      <c r="AA4" s="44">
        <v>36</v>
      </c>
    </row>
    <row r="5" spans="2:28" x14ac:dyDescent="0.25">
      <c r="C5" s="46"/>
      <c r="D5" s="46"/>
      <c r="E5" s="47"/>
      <c r="F5" s="48"/>
      <c r="G5" s="49"/>
      <c r="H5" s="49"/>
      <c r="I5" s="49"/>
      <c r="J5" s="49"/>
      <c r="K5" s="49"/>
      <c r="L5" s="49"/>
      <c r="M5" s="49"/>
      <c r="N5" s="49"/>
      <c r="O5" s="49"/>
      <c r="P5" s="50"/>
      <c r="Q5" s="46"/>
      <c r="R5" s="46"/>
      <c r="S5" s="46"/>
      <c r="T5" s="46"/>
      <c r="U5" s="46"/>
      <c r="V5" s="46"/>
      <c r="W5" s="46"/>
      <c r="X5" s="46"/>
      <c r="Y5" s="46"/>
      <c r="Z5" s="46"/>
      <c r="AA5" s="46"/>
      <c r="AB5" s="46"/>
    </row>
    <row r="6" spans="2:28" ht="45" x14ac:dyDescent="0.25">
      <c r="B6" s="51" t="s">
        <v>41</v>
      </c>
      <c r="C6" s="51" t="s">
        <v>3</v>
      </c>
      <c r="D6" s="51" t="s">
        <v>119</v>
      </c>
      <c r="E6" s="51" t="s">
        <v>142</v>
      </c>
      <c r="F6" s="51" t="s">
        <v>143</v>
      </c>
      <c r="G6" s="51" t="s">
        <v>122</v>
      </c>
      <c r="H6" s="51" t="s">
        <v>123</v>
      </c>
      <c r="I6" s="51" t="s">
        <v>124</v>
      </c>
      <c r="J6" s="51" t="s">
        <v>144</v>
      </c>
      <c r="K6" s="51" t="s">
        <v>145</v>
      </c>
      <c r="L6" s="51" t="s">
        <v>146</v>
      </c>
      <c r="M6" s="51" t="s">
        <v>147</v>
      </c>
      <c r="N6" s="51" t="s">
        <v>148</v>
      </c>
      <c r="O6" s="51" t="s">
        <v>149</v>
      </c>
      <c r="P6" s="51" t="s">
        <v>150</v>
      </c>
    </row>
    <row r="7" spans="2:28" ht="30" x14ac:dyDescent="0.25">
      <c r="B7" s="52" t="s">
        <v>112</v>
      </c>
      <c r="C7" s="44" t="s">
        <v>113</v>
      </c>
      <c r="D7" s="44"/>
      <c r="E7" s="44">
        <v>12</v>
      </c>
      <c r="F7" s="44">
        <v>12</v>
      </c>
      <c r="G7" s="44">
        <v>12</v>
      </c>
      <c r="H7" s="44">
        <v>12</v>
      </c>
      <c r="I7" s="44">
        <v>14</v>
      </c>
      <c r="J7" s="44">
        <v>14</v>
      </c>
      <c r="K7" s="44">
        <v>16</v>
      </c>
      <c r="L7" s="44" t="s">
        <v>23</v>
      </c>
      <c r="M7" s="44" t="s">
        <v>23</v>
      </c>
      <c r="N7" s="44" t="s">
        <v>23</v>
      </c>
      <c r="O7" s="44" t="s">
        <v>23</v>
      </c>
      <c r="P7" s="44" t="s">
        <v>23</v>
      </c>
    </row>
    <row r="8" spans="2:28" x14ac:dyDescent="0.25">
      <c r="B8" s="52" t="s">
        <v>114</v>
      </c>
      <c r="C8" s="44" t="s">
        <v>151</v>
      </c>
      <c r="D8" s="44"/>
      <c r="E8" s="44">
        <v>12</v>
      </c>
      <c r="F8" s="44">
        <v>12</v>
      </c>
      <c r="G8" s="44">
        <v>12</v>
      </c>
      <c r="H8" s="44">
        <v>12</v>
      </c>
      <c r="I8" s="44">
        <v>14</v>
      </c>
      <c r="J8" s="44">
        <v>14</v>
      </c>
      <c r="K8" s="44">
        <v>16</v>
      </c>
      <c r="L8" s="44" t="s">
        <v>23</v>
      </c>
      <c r="M8" s="44" t="s">
        <v>23</v>
      </c>
      <c r="N8" s="44" t="s">
        <v>23</v>
      </c>
      <c r="O8" s="44" t="s">
        <v>23</v>
      </c>
      <c r="P8" s="44" t="s">
        <v>23</v>
      </c>
    </row>
    <row r="9" spans="2:28" x14ac:dyDescent="0.25">
      <c r="B9" s="54" t="s">
        <v>45</v>
      </c>
      <c r="C9" s="44" t="s">
        <v>46</v>
      </c>
      <c r="D9" s="44"/>
      <c r="E9" s="44">
        <v>8</v>
      </c>
      <c r="F9" s="44">
        <v>10</v>
      </c>
      <c r="G9" s="44">
        <v>12</v>
      </c>
      <c r="H9" s="44">
        <v>12</v>
      </c>
      <c r="I9" s="44">
        <v>14</v>
      </c>
      <c r="J9" s="44">
        <v>14</v>
      </c>
      <c r="K9" s="44">
        <v>16</v>
      </c>
      <c r="L9" s="44">
        <v>24</v>
      </c>
      <c r="M9" s="44">
        <v>24</v>
      </c>
      <c r="N9" s="44">
        <v>24</v>
      </c>
      <c r="O9" s="44">
        <v>24</v>
      </c>
      <c r="P9" s="44">
        <v>24</v>
      </c>
    </row>
    <row r="10" spans="2:28" x14ac:dyDescent="0.25">
      <c r="B10" s="390" t="s">
        <v>47</v>
      </c>
      <c r="C10" s="392" t="s">
        <v>108</v>
      </c>
      <c r="D10" s="44" t="s">
        <v>48</v>
      </c>
      <c r="E10" s="44">
        <v>11.3</v>
      </c>
      <c r="F10" s="44">
        <v>11.3</v>
      </c>
      <c r="G10" s="44">
        <v>11.3</v>
      </c>
      <c r="H10" s="44">
        <v>11.3</v>
      </c>
      <c r="I10" s="44">
        <v>11.3</v>
      </c>
      <c r="J10" s="44">
        <v>11.3</v>
      </c>
      <c r="K10" s="44">
        <v>14</v>
      </c>
      <c r="L10" s="44">
        <v>14</v>
      </c>
      <c r="M10" s="44">
        <v>14</v>
      </c>
      <c r="N10" s="44" t="s">
        <v>39</v>
      </c>
      <c r="O10" s="44" t="s">
        <v>39</v>
      </c>
      <c r="P10" s="44" t="s">
        <v>39</v>
      </c>
    </row>
    <row r="11" spans="2:28" ht="30" x14ac:dyDescent="0.25">
      <c r="B11" s="391"/>
      <c r="C11" s="393"/>
      <c r="D11" s="44" t="s">
        <v>49</v>
      </c>
      <c r="E11" s="45">
        <v>14</v>
      </c>
      <c r="F11" s="45">
        <v>14</v>
      </c>
      <c r="G11" s="45">
        <v>14</v>
      </c>
      <c r="H11" s="45">
        <v>14</v>
      </c>
      <c r="I11" s="45">
        <v>14</v>
      </c>
      <c r="J11" s="45">
        <v>14</v>
      </c>
      <c r="K11" s="45">
        <v>17</v>
      </c>
      <c r="L11" s="45">
        <v>17</v>
      </c>
      <c r="M11" s="45">
        <v>17</v>
      </c>
      <c r="N11" s="45" t="s">
        <v>39</v>
      </c>
      <c r="O11" s="45" t="s">
        <v>39</v>
      </c>
      <c r="P11" s="45" t="s">
        <v>39</v>
      </c>
    </row>
    <row r="12" spans="2:28" x14ac:dyDescent="0.25">
      <c r="B12" s="52" t="s">
        <v>106</v>
      </c>
      <c r="C12" s="44" t="s">
        <v>107</v>
      </c>
      <c r="D12" s="44"/>
      <c r="E12" s="45">
        <v>72</v>
      </c>
      <c r="F12" s="45">
        <v>72</v>
      </c>
      <c r="G12" s="45">
        <v>72</v>
      </c>
      <c r="H12" s="45">
        <v>72</v>
      </c>
      <c r="I12" s="45">
        <v>72</v>
      </c>
      <c r="J12" s="45">
        <v>72</v>
      </c>
      <c r="K12" s="45">
        <v>72</v>
      </c>
      <c r="L12" s="45">
        <v>72</v>
      </c>
      <c r="M12" s="45">
        <v>72</v>
      </c>
      <c r="N12" s="45">
        <v>72</v>
      </c>
      <c r="O12" s="45">
        <v>72</v>
      </c>
      <c r="P12" s="45">
        <v>72</v>
      </c>
    </row>
    <row r="13" spans="2:28" ht="315" x14ac:dyDescent="0.25">
      <c r="B13" s="52" t="s">
        <v>115</v>
      </c>
      <c r="C13" s="44" t="s">
        <v>116</v>
      </c>
      <c r="D13" s="44"/>
      <c r="E13" s="45">
        <v>24</v>
      </c>
      <c r="F13" s="45">
        <v>24</v>
      </c>
      <c r="G13" s="45">
        <v>24</v>
      </c>
      <c r="H13" s="45">
        <v>24</v>
      </c>
      <c r="I13" s="45">
        <v>24</v>
      </c>
      <c r="J13" s="45">
        <v>24</v>
      </c>
      <c r="K13" s="45">
        <v>24</v>
      </c>
      <c r="L13" s="45">
        <v>36</v>
      </c>
      <c r="M13" s="45">
        <v>36</v>
      </c>
      <c r="N13" s="45">
        <v>36</v>
      </c>
      <c r="O13" s="44">
        <v>48</v>
      </c>
      <c r="P13" s="44">
        <v>48</v>
      </c>
    </row>
    <row r="14" spans="2:28" ht="45" x14ac:dyDescent="0.25">
      <c r="B14" s="53" t="s">
        <v>117</v>
      </c>
      <c r="C14" s="44" t="s">
        <v>118</v>
      </c>
      <c r="D14" s="44"/>
      <c r="E14" s="45">
        <v>48</v>
      </c>
      <c r="F14" s="45">
        <v>48</v>
      </c>
      <c r="G14" s="45">
        <v>48</v>
      </c>
      <c r="H14" s="45">
        <v>48</v>
      </c>
      <c r="I14" s="45">
        <v>48</v>
      </c>
      <c r="J14" s="45">
        <v>48</v>
      </c>
      <c r="K14" s="45">
        <v>48</v>
      </c>
      <c r="L14" s="45">
        <v>48</v>
      </c>
      <c r="M14" s="45">
        <v>48</v>
      </c>
      <c r="N14" s="45">
        <v>48</v>
      </c>
      <c r="O14" s="45">
        <v>48</v>
      </c>
      <c r="P14" s="45">
        <v>48</v>
      </c>
    </row>
    <row r="15" spans="2:28" x14ac:dyDescent="0.25">
      <c r="B15" s="52" t="s">
        <v>50</v>
      </c>
      <c r="C15" s="44"/>
      <c r="D15" s="44"/>
      <c r="E15" s="45">
        <v>8.75</v>
      </c>
      <c r="F15" s="45">
        <v>8.75</v>
      </c>
      <c r="G15" s="45">
        <v>8.75</v>
      </c>
      <c r="H15" s="45">
        <v>10.75</v>
      </c>
      <c r="I15" s="45">
        <v>10.75</v>
      </c>
      <c r="J15" s="45">
        <v>10.75</v>
      </c>
      <c r="K15" s="45">
        <v>10.75</v>
      </c>
      <c r="L15" s="45">
        <v>13.75</v>
      </c>
      <c r="M15" s="45">
        <v>13.75</v>
      </c>
      <c r="N15" s="45">
        <v>13.75</v>
      </c>
      <c r="O15" s="45">
        <v>13.75</v>
      </c>
      <c r="P15" s="45">
        <v>13.75</v>
      </c>
    </row>
    <row r="16" spans="2:28" x14ac:dyDescent="0.25">
      <c r="C16" s="10"/>
      <c r="D16" s="10"/>
    </row>
    <row r="24" spans="3:28" x14ac:dyDescent="0.25">
      <c r="C24" s="2" t="s">
        <v>51</v>
      </c>
    </row>
    <row r="25" spans="3:28" x14ac:dyDescent="0.25">
      <c r="G25" s="11" t="s">
        <v>52</v>
      </c>
      <c r="H25" s="11" t="s">
        <v>53</v>
      </c>
      <c r="I25" s="11" t="s">
        <v>54</v>
      </c>
      <c r="J25" s="11" t="s">
        <v>55</v>
      </c>
      <c r="K25" s="11" t="s">
        <v>56</v>
      </c>
      <c r="L25" s="11" t="s">
        <v>57</v>
      </c>
      <c r="M25" s="11" t="s">
        <v>58</v>
      </c>
      <c r="N25" s="11" t="s">
        <v>59</v>
      </c>
      <c r="O25" s="11" t="s">
        <v>60</v>
      </c>
      <c r="P25" s="11" t="s">
        <v>61</v>
      </c>
      <c r="Q25" s="11" t="s">
        <v>62</v>
      </c>
      <c r="R25" s="11" t="s">
        <v>63</v>
      </c>
    </row>
    <row r="26" spans="3:28" x14ac:dyDescent="0.25">
      <c r="C26" s="12" t="s">
        <v>64</v>
      </c>
      <c r="D26" s="4"/>
      <c r="E26" s="5" t="s">
        <v>39</v>
      </c>
      <c r="F26" s="6" t="s">
        <v>39</v>
      </c>
      <c r="G26" s="7">
        <v>18</v>
      </c>
      <c r="H26" s="7">
        <v>18</v>
      </c>
      <c r="I26" s="7">
        <v>18</v>
      </c>
      <c r="J26" s="7">
        <v>18</v>
      </c>
      <c r="K26" s="7">
        <v>18</v>
      </c>
      <c r="L26" s="7">
        <v>22</v>
      </c>
      <c r="M26" s="7">
        <v>22</v>
      </c>
      <c r="N26" s="7">
        <v>22</v>
      </c>
      <c r="O26" s="7">
        <v>31</v>
      </c>
      <c r="P26" s="7">
        <v>31</v>
      </c>
      <c r="Q26" s="7">
        <v>43</v>
      </c>
      <c r="R26" s="7" t="s">
        <v>23</v>
      </c>
      <c r="S26" s="7" t="s">
        <v>23</v>
      </c>
      <c r="T26" s="7" t="s">
        <v>23</v>
      </c>
      <c r="U26" s="7" t="s">
        <v>23</v>
      </c>
      <c r="V26" s="7" t="s">
        <v>23</v>
      </c>
      <c r="W26" s="7" t="s">
        <v>23</v>
      </c>
      <c r="X26" s="7" t="s">
        <v>23</v>
      </c>
      <c r="Y26" s="7" t="s">
        <v>23</v>
      </c>
      <c r="Z26" s="7" t="s">
        <v>23</v>
      </c>
      <c r="AA26" s="7" t="s">
        <v>23</v>
      </c>
      <c r="AB26" s="3" t="s">
        <v>23</v>
      </c>
    </row>
    <row r="27" spans="3:28" x14ac:dyDescent="0.25">
      <c r="C27" s="12" t="s">
        <v>65</v>
      </c>
      <c r="D27" s="4"/>
      <c r="E27" s="5"/>
      <c r="F27" s="7"/>
      <c r="G27" s="7">
        <v>19</v>
      </c>
      <c r="H27" s="7">
        <v>19</v>
      </c>
      <c r="I27" s="7">
        <v>19</v>
      </c>
      <c r="J27" s="7">
        <v>19</v>
      </c>
      <c r="K27" s="7">
        <v>19</v>
      </c>
      <c r="L27" s="7">
        <v>23</v>
      </c>
      <c r="M27" s="7">
        <v>23</v>
      </c>
      <c r="N27" s="7">
        <v>23</v>
      </c>
      <c r="O27" s="7">
        <v>32</v>
      </c>
      <c r="P27" s="7">
        <v>32</v>
      </c>
      <c r="Q27" s="7">
        <v>43</v>
      </c>
      <c r="R27" s="7" t="s">
        <v>39</v>
      </c>
      <c r="S27" s="7" t="s">
        <v>39</v>
      </c>
      <c r="T27" s="7" t="s">
        <v>39</v>
      </c>
      <c r="U27" s="7" t="s">
        <v>39</v>
      </c>
      <c r="V27" s="7" t="s">
        <v>39</v>
      </c>
      <c r="W27" s="7" t="s">
        <v>39</v>
      </c>
      <c r="X27" s="7" t="s">
        <v>39</v>
      </c>
      <c r="Y27" s="7" t="s">
        <v>39</v>
      </c>
      <c r="Z27" s="7" t="s">
        <v>39</v>
      </c>
      <c r="AA27" s="7" t="s">
        <v>39</v>
      </c>
      <c r="AB27" s="3" t="s">
        <v>39</v>
      </c>
    </row>
    <row r="28" spans="3:28" x14ac:dyDescent="0.25">
      <c r="C28" s="12" t="s">
        <v>66</v>
      </c>
      <c r="D28" s="4"/>
      <c r="E28" s="5"/>
      <c r="F28" s="7"/>
      <c r="G28" s="7">
        <v>20</v>
      </c>
      <c r="H28" s="7">
        <v>20</v>
      </c>
      <c r="I28" s="7">
        <v>20</v>
      </c>
      <c r="J28" s="7">
        <v>20</v>
      </c>
      <c r="K28" s="7">
        <v>20</v>
      </c>
      <c r="L28" s="7">
        <v>24</v>
      </c>
      <c r="M28" s="7">
        <v>24</v>
      </c>
      <c r="N28" s="7">
        <v>24</v>
      </c>
      <c r="O28" s="7">
        <v>35</v>
      </c>
      <c r="P28" s="7">
        <v>35</v>
      </c>
      <c r="Q28" s="7">
        <v>46</v>
      </c>
      <c r="R28" s="7" t="s">
        <v>39</v>
      </c>
      <c r="S28" s="7" t="s">
        <v>39</v>
      </c>
      <c r="T28" s="7" t="s">
        <v>39</v>
      </c>
      <c r="U28" s="7" t="s">
        <v>39</v>
      </c>
      <c r="V28" s="7" t="s">
        <v>39</v>
      </c>
      <c r="W28" s="7" t="s">
        <v>39</v>
      </c>
      <c r="X28" s="7" t="s">
        <v>39</v>
      </c>
      <c r="Y28" s="7" t="s">
        <v>39</v>
      </c>
      <c r="Z28" s="7" t="s">
        <v>39</v>
      </c>
      <c r="AA28" s="7" t="s">
        <v>39</v>
      </c>
      <c r="AB28" s="3" t="s">
        <v>39</v>
      </c>
    </row>
    <row r="29" spans="3:28" x14ac:dyDescent="0.25">
      <c r="C29" s="12" t="s">
        <v>67</v>
      </c>
      <c r="D29" s="4"/>
      <c r="E29" s="5"/>
      <c r="F29" s="7"/>
      <c r="G29" s="7">
        <v>20</v>
      </c>
      <c r="H29" s="7">
        <v>20</v>
      </c>
      <c r="I29" s="7">
        <v>20</v>
      </c>
      <c r="J29" s="7">
        <v>20</v>
      </c>
      <c r="K29" s="7">
        <v>20</v>
      </c>
      <c r="L29" s="7">
        <v>24</v>
      </c>
      <c r="M29" s="7">
        <v>24</v>
      </c>
      <c r="N29" s="7">
        <v>24</v>
      </c>
      <c r="O29" s="7">
        <v>35</v>
      </c>
      <c r="P29" s="7">
        <v>35</v>
      </c>
      <c r="Q29" s="7">
        <v>46</v>
      </c>
      <c r="R29" s="7" t="s">
        <v>39</v>
      </c>
      <c r="S29" s="7" t="s">
        <v>39</v>
      </c>
      <c r="T29" s="7" t="s">
        <v>39</v>
      </c>
      <c r="U29" s="7" t="s">
        <v>39</v>
      </c>
      <c r="V29" s="7" t="s">
        <v>39</v>
      </c>
      <c r="W29" s="7" t="s">
        <v>39</v>
      </c>
      <c r="X29" s="7" t="s">
        <v>39</v>
      </c>
      <c r="Y29" s="7" t="s">
        <v>39</v>
      </c>
      <c r="Z29" s="7" t="s">
        <v>39</v>
      </c>
      <c r="AA29" s="7" t="s">
        <v>39</v>
      </c>
      <c r="AB29" s="3" t="s">
        <v>39</v>
      </c>
    </row>
    <row r="30" spans="3:28" x14ac:dyDescent="0.25">
      <c r="C30" s="13" t="s">
        <v>68</v>
      </c>
      <c r="D30" s="4"/>
      <c r="E30" s="5" t="s">
        <v>23</v>
      </c>
      <c r="F30" s="7" t="s">
        <v>23</v>
      </c>
      <c r="G30" s="7">
        <v>12</v>
      </c>
      <c r="H30" s="7">
        <v>12</v>
      </c>
      <c r="I30" s="7">
        <v>12</v>
      </c>
      <c r="J30" s="7">
        <v>12</v>
      </c>
      <c r="K30" s="7">
        <v>14</v>
      </c>
      <c r="L30" s="7">
        <v>14</v>
      </c>
      <c r="M30" s="7">
        <v>16</v>
      </c>
      <c r="N30" s="7" t="s">
        <v>23</v>
      </c>
      <c r="O30" s="7" t="s">
        <v>23</v>
      </c>
      <c r="P30" s="7" t="s">
        <v>23</v>
      </c>
      <c r="Q30" s="7" t="s">
        <v>23</v>
      </c>
      <c r="R30" s="7" t="s">
        <v>23</v>
      </c>
      <c r="S30" s="7" t="s">
        <v>23</v>
      </c>
      <c r="T30" s="7" t="s">
        <v>23</v>
      </c>
      <c r="U30" s="7" t="s">
        <v>23</v>
      </c>
      <c r="V30" s="7" t="s">
        <v>23</v>
      </c>
      <c r="W30" s="7" t="s">
        <v>23</v>
      </c>
      <c r="X30" s="7" t="s">
        <v>23</v>
      </c>
      <c r="Y30" s="7" t="s">
        <v>23</v>
      </c>
      <c r="Z30" s="7" t="s">
        <v>23</v>
      </c>
      <c r="AA30" s="7" t="s">
        <v>23</v>
      </c>
      <c r="AB30" s="3" t="s">
        <v>23</v>
      </c>
    </row>
    <row r="31" spans="3:28" x14ac:dyDescent="0.25">
      <c r="C31" s="13" t="s">
        <v>69</v>
      </c>
      <c r="D31" s="4"/>
      <c r="E31" s="5" t="s">
        <v>23</v>
      </c>
      <c r="F31" s="7" t="s">
        <v>23</v>
      </c>
      <c r="G31" s="7">
        <v>12</v>
      </c>
      <c r="H31" s="7">
        <v>12</v>
      </c>
      <c r="I31" s="7">
        <v>12</v>
      </c>
      <c r="J31" s="7">
        <v>12</v>
      </c>
      <c r="K31" s="7">
        <v>14</v>
      </c>
      <c r="L31" s="7">
        <v>14</v>
      </c>
      <c r="M31" s="7">
        <v>16</v>
      </c>
      <c r="N31" s="7" t="s">
        <v>23</v>
      </c>
      <c r="O31" s="7" t="s">
        <v>23</v>
      </c>
      <c r="P31" s="7" t="s">
        <v>23</v>
      </c>
      <c r="Q31" s="7" t="s">
        <v>23</v>
      </c>
      <c r="R31" s="7" t="s">
        <v>23</v>
      </c>
      <c r="S31" s="7" t="s">
        <v>23</v>
      </c>
      <c r="T31" s="7" t="s">
        <v>23</v>
      </c>
      <c r="U31" s="7" t="s">
        <v>23</v>
      </c>
      <c r="V31" s="7" t="s">
        <v>23</v>
      </c>
      <c r="W31" s="7" t="s">
        <v>23</v>
      </c>
      <c r="X31" s="7" t="s">
        <v>23</v>
      </c>
      <c r="Y31" s="7" t="s">
        <v>23</v>
      </c>
      <c r="Z31" s="7" t="s">
        <v>23</v>
      </c>
      <c r="AA31" s="7" t="s">
        <v>23</v>
      </c>
      <c r="AB31" s="3" t="s">
        <v>23</v>
      </c>
    </row>
    <row r="32" spans="3:28" x14ac:dyDescent="0.25">
      <c r="C32" s="13" t="s">
        <v>70</v>
      </c>
      <c r="D32" s="4"/>
      <c r="E32" s="5" t="s">
        <v>23</v>
      </c>
      <c r="F32" s="7" t="s">
        <v>23</v>
      </c>
      <c r="G32" s="7">
        <v>12</v>
      </c>
      <c r="H32" s="7">
        <v>12</v>
      </c>
      <c r="I32" s="7">
        <v>12</v>
      </c>
      <c r="J32" s="7">
        <v>12</v>
      </c>
      <c r="K32" s="7">
        <v>14</v>
      </c>
      <c r="L32" s="7">
        <v>14</v>
      </c>
      <c r="M32" s="7">
        <v>16</v>
      </c>
      <c r="N32" s="7" t="s">
        <v>23</v>
      </c>
      <c r="O32" s="7" t="s">
        <v>23</v>
      </c>
      <c r="P32" s="7" t="s">
        <v>23</v>
      </c>
      <c r="Q32" s="7" t="s">
        <v>23</v>
      </c>
      <c r="R32" s="7" t="s">
        <v>23</v>
      </c>
      <c r="S32" s="7" t="s">
        <v>23</v>
      </c>
      <c r="T32" s="7" t="s">
        <v>23</v>
      </c>
      <c r="U32" s="7" t="s">
        <v>23</v>
      </c>
      <c r="V32" s="7" t="s">
        <v>23</v>
      </c>
      <c r="W32" s="7" t="s">
        <v>23</v>
      </c>
      <c r="X32" s="7" t="s">
        <v>23</v>
      </c>
      <c r="Y32" s="7" t="s">
        <v>23</v>
      </c>
      <c r="Z32" s="7" t="s">
        <v>23</v>
      </c>
      <c r="AA32" s="7" t="s">
        <v>23</v>
      </c>
      <c r="AB32" s="3" t="s">
        <v>23</v>
      </c>
    </row>
    <row r="33" spans="3:28" x14ac:dyDescent="0.25">
      <c r="C33" s="13" t="s">
        <v>71</v>
      </c>
      <c r="D33" s="4"/>
      <c r="E33" s="5" t="s">
        <v>23</v>
      </c>
      <c r="F33" s="7" t="s">
        <v>23</v>
      </c>
      <c r="G33" s="7">
        <v>12</v>
      </c>
      <c r="H33" s="7">
        <v>12</v>
      </c>
      <c r="I33" s="7">
        <v>12</v>
      </c>
      <c r="J33" s="7">
        <v>12</v>
      </c>
      <c r="K33" s="7">
        <v>14</v>
      </c>
      <c r="L33" s="7">
        <v>14</v>
      </c>
      <c r="M33" s="7">
        <v>16</v>
      </c>
      <c r="N33" s="7" t="s">
        <v>23</v>
      </c>
      <c r="O33" s="7" t="s">
        <v>23</v>
      </c>
      <c r="P33" s="7" t="s">
        <v>23</v>
      </c>
      <c r="Q33" s="7" t="s">
        <v>23</v>
      </c>
      <c r="R33" s="7" t="s">
        <v>23</v>
      </c>
      <c r="S33" s="7" t="s">
        <v>23</v>
      </c>
      <c r="T33" s="7" t="s">
        <v>23</v>
      </c>
      <c r="U33" s="7" t="s">
        <v>23</v>
      </c>
      <c r="V33" s="7" t="s">
        <v>23</v>
      </c>
      <c r="W33" s="7" t="s">
        <v>23</v>
      </c>
      <c r="X33" s="7" t="s">
        <v>23</v>
      </c>
      <c r="Y33" s="7" t="s">
        <v>23</v>
      </c>
      <c r="Z33" s="7" t="s">
        <v>23</v>
      </c>
      <c r="AA33" s="7" t="s">
        <v>23</v>
      </c>
      <c r="AB33" s="3" t="s">
        <v>23</v>
      </c>
    </row>
    <row r="34" spans="3:28" x14ac:dyDescent="0.25">
      <c r="C34" s="14" t="s">
        <v>72</v>
      </c>
      <c r="E34" s="5" t="s">
        <v>23</v>
      </c>
      <c r="F34" s="7" t="s">
        <v>23</v>
      </c>
      <c r="G34" s="7">
        <v>10</v>
      </c>
      <c r="H34" s="7">
        <v>12</v>
      </c>
      <c r="I34" s="7">
        <v>14</v>
      </c>
      <c r="J34" s="7">
        <v>14</v>
      </c>
      <c r="K34" s="7">
        <v>18</v>
      </c>
      <c r="L34" s="7">
        <v>18</v>
      </c>
      <c r="M34" s="7">
        <v>24</v>
      </c>
      <c r="N34" s="7">
        <v>36</v>
      </c>
      <c r="O34" s="7">
        <v>36</v>
      </c>
      <c r="P34" s="7">
        <v>36</v>
      </c>
      <c r="Q34" s="7">
        <v>36</v>
      </c>
      <c r="R34" s="7">
        <v>36</v>
      </c>
      <c r="S34" s="7" t="s">
        <v>23</v>
      </c>
      <c r="T34" s="7" t="s">
        <v>23</v>
      </c>
      <c r="U34" s="7" t="s">
        <v>23</v>
      </c>
      <c r="V34" s="7" t="s">
        <v>23</v>
      </c>
      <c r="W34" s="7" t="s">
        <v>23</v>
      </c>
      <c r="X34" s="7" t="s">
        <v>23</v>
      </c>
      <c r="Y34" s="7" t="s">
        <v>23</v>
      </c>
      <c r="Z34" s="7" t="s">
        <v>23</v>
      </c>
      <c r="AA34" s="7" t="s">
        <v>23</v>
      </c>
      <c r="AB34" s="3" t="s">
        <v>23</v>
      </c>
    </row>
    <row r="35" spans="3:28" x14ac:dyDescent="0.25">
      <c r="C35" s="14" t="s">
        <v>73</v>
      </c>
      <c r="E35" s="5" t="s">
        <v>23</v>
      </c>
      <c r="F35" s="7" t="s">
        <v>23</v>
      </c>
      <c r="G35" s="7">
        <v>10</v>
      </c>
      <c r="H35" s="7">
        <v>12</v>
      </c>
      <c r="I35" s="7">
        <v>14</v>
      </c>
      <c r="J35" s="7">
        <v>14</v>
      </c>
      <c r="K35" s="7">
        <v>18</v>
      </c>
      <c r="L35" s="7">
        <v>18</v>
      </c>
      <c r="M35" s="7">
        <v>24</v>
      </c>
      <c r="N35" s="7">
        <v>36</v>
      </c>
      <c r="O35" s="7">
        <v>36</v>
      </c>
      <c r="P35" s="7">
        <v>36</v>
      </c>
      <c r="Q35" s="7">
        <v>36</v>
      </c>
      <c r="R35" s="7">
        <v>36</v>
      </c>
      <c r="S35" s="7" t="s">
        <v>23</v>
      </c>
      <c r="T35" s="7" t="s">
        <v>23</v>
      </c>
      <c r="U35" s="7" t="s">
        <v>23</v>
      </c>
      <c r="V35" s="7" t="s">
        <v>23</v>
      </c>
      <c r="W35" s="7" t="s">
        <v>23</v>
      </c>
      <c r="X35" s="7" t="s">
        <v>23</v>
      </c>
      <c r="Y35" s="7" t="s">
        <v>23</v>
      </c>
      <c r="Z35" s="7" t="s">
        <v>23</v>
      </c>
      <c r="AA35" s="7" t="s">
        <v>23</v>
      </c>
      <c r="AB35" s="3" t="s">
        <v>23</v>
      </c>
    </row>
    <row r="36" spans="3:28" x14ac:dyDescent="0.25">
      <c r="C36" s="14" t="s">
        <v>74</v>
      </c>
      <c r="E36" s="5" t="s">
        <v>23</v>
      </c>
      <c r="F36" s="7" t="s">
        <v>23</v>
      </c>
      <c r="G36" s="7">
        <v>10</v>
      </c>
      <c r="H36" s="7">
        <v>12</v>
      </c>
      <c r="I36" s="7">
        <v>14</v>
      </c>
      <c r="J36" s="7">
        <v>14</v>
      </c>
      <c r="K36" s="7">
        <v>18</v>
      </c>
      <c r="L36" s="7">
        <v>18</v>
      </c>
      <c r="M36" s="7">
        <v>24</v>
      </c>
      <c r="N36" s="7">
        <v>36</v>
      </c>
      <c r="O36" s="7">
        <v>36</v>
      </c>
      <c r="P36" s="7">
        <v>36</v>
      </c>
      <c r="Q36" s="7">
        <v>36</v>
      </c>
      <c r="R36" s="7">
        <v>36</v>
      </c>
      <c r="S36" s="7" t="s">
        <v>23</v>
      </c>
      <c r="T36" s="7" t="s">
        <v>23</v>
      </c>
      <c r="U36" s="7" t="s">
        <v>23</v>
      </c>
      <c r="V36" s="7" t="s">
        <v>23</v>
      </c>
      <c r="W36" s="7" t="s">
        <v>23</v>
      </c>
      <c r="X36" s="7" t="s">
        <v>23</v>
      </c>
      <c r="Y36" s="7" t="s">
        <v>23</v>
      </c>
      <c r="Z36" s="7" t="s">
        <v>23</v>
      </c>
      <c r="AA36" s="7" t="s">
        <v>23</v>
      </c>
      <c r="AB36" s="3" t="s">
        <v>23</v>
      </c>
    </row>
    <row r="37" spans="3:28" x14ac:dyDescent="0.25">
      <c r="C37" s="14" t="s">
        <v>75</v>
      </c>
      <c r="E37" s="5" t="s">
        <v>23</v>
      </c>
      <c r="F37" s="7" t="s">
        <v>23</v>
      </c>
      <c r="G37" s="7">
        <v>10</v>
      </c>
      <c r="H37" s="7">
        <v>12</v>
      </c>
      <c r="I37" s="7">
        <v>14</v>
      </c>
      <c r="J37" s="7">
        <v>14</v>
      </c>
      <c r="K37" s="7">
        <v>18</v>
      </c>
      <c r="L37" s="7">
        <v>18</v>
      </c>
      <c r="M37" s="7">
        <v>24</v>
      </c>
      <c r="N37" s="7">
        <v>36</v>
      </c>
      <c r="O37" s="7">
        <v>36</v>
      </c>
      <c r="P37" s="7">
        <v>36</v>
      </c>
      <c r="Q37" s="7">
        <v>36</v>
      </c>
      <c r="R37" s="7">
        <v>36</v>
      </c>
      <c r="S37" s="7" t="s">
        <v>23</v>
      </c>
      <c r="T37" s="7" t="s">
        <v>23</v>
      </c>
      <c r="U37" s="7" t="s">
        <v>23</v>
      </c>
      <c r="V37" s="7" t="s">
        <v>23</v>
      </c>
      <c r="W37" s="7" t="s">
        <v>23</v>
      </c>
      <c r="X37" s="7" t="s">
        <v>23</v>
      </c>
      <c r="Y37" s="7" t="s">
        <v>23</v>
      </c>
      <c r="Z37" s="7" t="s">
        <v>23</v>
      </c>
      <c r="AA37" s="7" t="s">
        <v>23</v>
      </c>
      <c r="AB37" s="3" t="s">
        <v>23</v>
      </c>
    </row>
    <row r="38" spans="3:28" x14ac:dyDescent="0.25">
      <c r="C38" s="14" t="s">
        <v>76</v>
      </c>
      <c r="E38" s="5" t="s">
        <v>23</v>
      </c>
      <c r="F38" s="7" t="s">
        <v>23</v>
      </c>
      <c r="G38" s="7">
        <v>10</v>
      </c>
      <c r="H38" s="7">
        <v>12</v>
      </c>
      <c r="I38" s="7">
        <v>14</v>
      </c>
      <c r="J38" s="7">
        <v>14</v>
      </c>
      <c r="K38" s="7">
        <v>18</v>
      </c>
      <c r="L38" s="7">
        <v>18</v>
      </c>
      <c r="M38" s="7">
        <v>24</v>
      </c>
      <c r="N38" s="7">
        <v>36</v>
      </c>
      <c r="O38" s="7">
        <v>36</v>
      </c>
      <c r="P38" s="7">
        <v>36</v>
      </c>
      <c r="Q38" s="7">
        <v>36</v>
      </c>
      <c r="R38" s="7">
        <v>36</v>
      </c>
      <c r="S38" s="7" t="s">
        <v>23</v>
      </c>
      <c r="T38" s="7" t="s">
        <v>23</v>
      </c>
      <c r="U38" s="7" t="s">
        <v>23</v>
      </c>
      <c r="V38" s="7" t="s">
        <v>23</v>
      </c>
      <c r="W38" s="7" t="s">
        <v>23</v>
      </c>
      <c r="X38" s="7" t="s">
        <v>23</v>
      </c>
      <c r="Y38" s="7" t="s">
        <v>23</v>
      </c>
      <c r="Z38" s="7" t="s">
        <v>23</v>
      </c>
      <c r="AA38" s="7" t="s">
        <v>23</v>
      </c>
      <c r="AB38" s="3" t="s">
        <v>23</v>
      </c>
    </row>
    <row r="39" spans="3:28" x14ac:dyDescent="0.25">
      <c r="C39" s="14" t="s">
        <v>77</v>
      </c>
      <c r="E39" s="5" t="s">
        <v>23</v>
      </c>
      <c r="F39" s="7" t="s">
        <v>23</v>
      </c>
      <c r="G39" s="7">
        <v>10</v>
      </c>
      <c r="H39" s="7">
        <v>12</v>
      </c>
      <c r="I39" s="7">
        <v>14</v>
      </c>
      <c r="J39" s="7">
        <v>14</v>
      </c>
      <c r="K39" s="7">
        <v>18</v>
      </c>
      <c r="L39" s="7">
        <v>18</v>
      </c>
      <c r="M39" s="7">
        <v>24</v>
      </c>
      <c r="N39" s="7">
        <v>36</v>
      </c>
      <c r="O39" s="7">
        <v>36</v>
      </c>
      <c r="P39" s="7">
        <v>36</v>
      </c>
      <c r="Q39" s="7">
        <v>36</v>
      </c>
      <c r="R39" s="7">
        <v>36</v>
      </c>
      <c r="S39" s="7" t="s">
        <v>23</v>
      </c>
      <c r="T39" s="7" t="s">
        <v>23</v>
      </c>
      <c r="U39" s="7" t="s">
        <v>23</v>
      </c>
      <c r="V39" s="7" t="s">
        <v>23</v>
      </c>
      <c r="W39" s="7" t="s">
        <v>23</v>
      </c>
      <c r="X39" s="7" t="s">
        <v>23</v>
      </c>
      <c r="Y39" s="7" t="s">
        <v>23</v>
      </c>
      <c r="Z39" s="7" t="s">
        <v>23</v>
      </c>
      <c r="AA39" s="7" t="s">
        <v>23</v>
      </c>
      <c r="AB39" s="3" t="s">
        <v>23</v>
      </c>
    </row>
    <row r="40" spans="3:28" x14ac:dyDescent="0.25">
      <c r="C40" s="15" t="s">
        <v>78</v>
      </c>
      <c r="E40" s="5" t="s">
        <v>23</v>
      </c>
      <c r="F40" s="7" t="s">
        <v>23</v>
      </c>
      <c r="G40" s="7">
        <v>8</v>
      </c>
      <c r="H40" s="7">
        <v>10</v>
      </c>
      <c r="I40" s="7">
        <v>12</v>
      </c>
      <c r="J40" s="7">
        <v>12</v>
      </c>
      <c r="K40" s="7">
        <v>14</v>
      </c>
      <c r="L40" s="7">
        <v>14</v>
      </c>
      <c r="M40" s="7">
        <v>16</v>
      </c>
      <c r="N40" s="7">
        <v>24</v>
      </c>
      <c r="O40" s="7">
        <v>24</v>
      </c>
      <c r="P40" s="7">
        <v>24</v>
      </c>
      <c r="Q40" s="7">
        <v>24</v>
      </c>
      <c r="R40" s="7">
        <v>24</v>
      </c>
      <c r="S40" s="7" t="s">
        <v>23</v>
      </c>
      <c r="T40" s="7" t="s">
        <v>23</v>
      </c>
      <c r="U40" s="7" t="s">
        <v>23</v>
      </c>
      <c r="V40" s="7" t="s">
        <v>23</v>
      </c>
      <c r="W40" s="7" t="s">
        <v>23</v>
      </c>
      <c r="X40" s="7" t="s">
        <v>23</v>
      </c>
      <c r="Y40" s="7" t="s">
        <v>23</v>
      </c>
      <c r="Z40" s="7" t="s">
        <v>23</v>
      </c>
      <c r="AA40" s="7" t="s">
        <v>23</v>
      </c>
      <c r="AB40" s="3" t="s">
        <v>23</v>
      </c>
    </row>
    <row r="41" spans="3:28" x14ac:dyDescent="0.25">
      <c r="C41" s="15" t="s">
        <v>79</v>
      </c>
      <c r="E41" s="5" t="s">
        <v>23</v>
      </c>
      <c r="F41" s="7" t="s">
        <v>23</v>
      </c>
      <c r="G41" s="7">
        <v>8</v>
      </c>
      <c r="H41" s="7">
        <v>10</v>
      </c>
      <c r="I41" s="7">
        <v>12</v>
      </c>
      <c r="J41" s="7">
        <v>12</v>
      </c>
      <c r="K41" s="7">
        <v>14</v>
      </c>
      <c r="L41" s="7">
        <v>14</v>
      </c>
      <c r="M41" s="7">
        <v>16</v>
      </c>
      <c r="N41" s="7">
        <v>24</v>
      </c>
      <c r="O41" s="7">
        <v>24</v>
      </c>
      <c r="P41" s="7">
        <v>24</v>
      </c>
      <c r="Q41" s="7">
        <v>24</v>
      </c>
      <c r="R41" s="7">
        <v>24</v>
      </c>
      <c r="S41" s="7" t="s">
        <v>23</v>
      </c>
      <c r="T41" s="7" t="s">
        <v>23</v>
      </c>
      <c r="U41" s="7" t="s">
        <v>23</v>
      </c>
      <c r="V41" s="7" t="s">
        <v>23</v>
      </c>
      <c r="W41" s="7" t="s">
        <v>23</v>
      </c>
      <c r="X41" s="7" t="s">
        <v>23</v>
      </c>
      <c r="Y41" s="7" t="s">
        <v>23</v>
      </c>
      <c r="Z41" s="7" t="s">
        <v>23</v>
      </c>
      <c r="AA41" s="7" t="s">
        <v>23</v>
      </c>
      <c r="AB41" s="3" t="s">
        <v>23</v>
      </c>
    </row>
    <row r="42" spans="3:28" x14ac:dyDescent="0.25">
      <c r="C42" s="2" t="s">
        <v>80</v>
      </c>
      <c r="D42" s="2" t="s">
        <v>81</v>
      </c>
      <c r="E42" s="5"/>
      <c r="F42" s="7"/>
      <c r="G42" s="7">
        <v>11.3</v>
      </c>
      <c r="H42" s="7">
        <v>11.3</v>
      </c>
      <c r="I42" s="7">
        <v>11.3</v>
      </c>
      <c r="J42" s="7">
        <v>11.3</v>
      </c>
      <c r="K42" s="7">
        <v>11.3</v>
      </c>
      <c r="L42" s="7">
        <v>11.3</v>
      </c>
      <c r="M42" s="7">
        <v>14</v>
      </c>
      <c r="N42" s="7">
        <v>14</v>
      </c>
      <c r="O42" s="7">
        <v>14</v>
      </c>
      <c r="P42" s="7" t="s">
        <v>39</v>
      </c>
      <c r="Q42" s="7" t="s">
        <v>39</v>
      </c>
      <c r="R42" s="7" t="s">
        <v>39</v>
      </c>
      <c r="S42" s="7" t="s">
        <v>39</v>
      </c>
      <c r="T42" s="7" t="s">
        <v>39</v>
      </c>
      <c r="U42" s="7" t="s">
        <v>39</v>
      </c>
      <c r="V42" s="7" t="s">
        <v>39</v>
      </c>
      <c r="W42" s="7" t="s">
        <v>39</v>
      </c>
      <c r="X42" s="7" t="s">
        <v>39</v>
      </c>
      <c r="Y42" s="7" t="s">
        <v>39</v>
      </c>
      <c r="Z42" s="7" t="s">
        <v>39</v>
      </c>
      <c r="AA42" s="7" t="s">
        <v>39</v>
      </c>
      <c r="AB42" s="3" t="s">
        <v>39</v>
      </c>
    </row>
    <row r="43" spans="3:28" x14ac:dyDescent="0.25">
      <c r="C43" s="2" t="s">
        <v>80</v>
      </c>
      <c r="D43" s="2" t="s">
        <v>82</v>
      </c>
      <c r="E43" s="8" t="s">
        <v>23</v>
      </c>
      <c r="F43" s="9" t="s">
        <v>23</v>
      </c>
      <c r="G43" s="9">
        <v>14</v>
      </c>
      <c r="H43" s="9">
        <v>14</v>
      </c>
      <c r="I43" s="9">
        <v>14</v>
      </c>
      <c r="J43" s="9">
        <v>14</v>
      </c>
      <c r="K43" s="9">
        <v>14</v>
      </c>
      <c r="L43" s="9">
        <v>14</v>
      </c>
      <c r="M43" s="9">
        <v>17</v>
      </c>
      <c r="N43" s="9">
        <v>17</v>
      </c>
      <c r="O43" s="9">
        <v>17</v>
      </c>
      <c r="P43" s="9" t="s">
        <v>39</v>
      </c>
      <c r="Q43" s="9" t="s">
        <v>39</v>
      </c>
      <c r="R43" s="9" t="s">
        <v>39</v>
      </c>
      <c r="S43" s="7" t="s">
        <v>23</v>
      </c>
      <c r="T43" s="7" t="s">
        <v>23</v>
      </c>
      <c r="U43" s="7" t="s">
        <v>23</v>
      </c>
      <c r="V43" s="7" t="s">
        <v>23</v>
      </c>
      <c r="W43" s="7" t="s">
        <v>23</v>
      </c>
      <c r="X43" s="7" t="s">
        <v>23</v>
      </c>
      <c r="Y43" s="7" t="s">
        <v>23</v>
      </c>
      <c r="Z43" s="7" t="s">
        <v>23</v>
      </c>
      <c r="AA43" s="7" t="s">
        <v>23</v>
      </c>
      <c r="AB43" s="3" t="s">
        <v>23</v>
      </c>
    </row>
    <row r="44" spans="3:28" x14ac:dyDescent="0.25">
      <c r="C44" s="2" t="s">
        <v>83</v>
      </c>
      <c r="D44" s="2" t="s">
        <v>81</v>
      </c>
      <c r="E44" s="5"/>
      <c r="F44" s="7"/>
      <c r="G44" s="7">
        <v>11.3</v>
      </c>
      <c r="H44" s="7">
        <v>11.3</v>
      </c>
      <c r="I44" s="7">
        <v>11.3</v>
      </c>
      <c r="J44" s="7">
        <v>11.3</v>
      </c>
      <c r="K44" s="7">
        <v>11.3</v>
      </c>
      <c r="L44" s="7">
        <v>11.3</v>
      </c>
      <c r="M44" s="7">
        <v>14</v>
      </c>
      <c r="N44" s="7">
        <v>14</v>
      </c>
      <c r="O44" s="7">
        <v>14</v>
      </c>
      <c r="P44" s="7" t="s">
        <v>39</v>
      </c>
      <c r="Q44" s="7" t="s">
        <v>39</v>
      </c>
      <c r="R44" s="7" t="s">
        <v>39</v>
      </c>
      <c r="S44" s="7" t="s">
        <v>39</v>
      </c>
      <c r="T44" s="7" t="s">
        <v>39</v>
      </c>
      <c r="U44" s="7" t="s">
        <v>39</v>
      </c>
      <c r="V44" s="7" t="s">
        <v>39</v>
      </c>
      <c r="W44" s="7" t="s">
        <v>39</v>
      </c>
      <c r="X44" s="7" t="s">
        <v>39</v>
      </c>
      <c r="Y44" s="7" t="s">
        <v>39</v>
      </c>
      <c r="Z44" s="7" t="s">
        <v>39</v>
      </c>
      <c r="AA44" s="7" t="s">
        <v>39</v>
      </c>
      <c r="AB44" s="3" t="s">
        <v>39</v>
      </c>
    </row>
    <row r="45" spans="3:28" x14ac:dyDescent="0.25">
      <c r="C45" s="2" t="s">
        <v>83</v>
      </c>
      <c r="D45" s="2" t="s">
        <v>82</v>
      </c>
      <c r="E45" s="8" t="s">
        <v>23</v>
      </c>
      <c r="F45" s="9" t="s">
        <v>23</v>
      </c>
      <c r="G45" s="9">
        <v>14</v>
      </c>
      <c r="H45" s="9">
        <v>14</v>
      </c>
      <c r="I45" s="9">
        <v>14</v>
      </c>
      <c r="J45" s="9">
        <v>14</v>
      </c>
      <c r="K45" s="9">
        <v>14</v>
      </c>
      <c r="L45" s="9">
        <v>14</v>
      </c>
      <c r="M45" s="9">
        <v>17</v>
      </c>
      <c r="N45" s="9">
        <v>17</v>
      </c>
      <c r="O45" s="9">
        <v>17</v>
      </c>
      <c r="P45" s="9" t="s">
        <v>39</v>
      </c>
      <c r="Q45" s="9" t="s">
        <v>39</v>
      </c>
      <c r="R45" s="9" t="s">
        <v>39</v>
      </c>
      <c r="S45" s="7" t="s">
        <v>23</v>
      </c>
      <c r="T45" s="7" t="s">
        <v>23</v>
      </c>
      <c r="U45" s="7" t="s">
        <v>23</v>
      </c>
      <c r="V45" s="7" t="s">
        <v>23</v>
      </c>
      <c r="W45" s="7" t="s">
        <v>23</v>
      </c>
      <c r="X45" s="7" t="s">
        <v>23</v>
      </c>
      <c r="Y45" s="7" t="s">
        <v>23</v>
      </c>
      <c r="Z45" s="7" t="s">
        <v>23</v>
      </c>
      <c r="AA45" s="7" t="s">
        <v>23</v>
      </c>
      <c r="AB45" s="3" t="s">
        <v>23</v>
      </c>
    </row>
    <row r="46" spans="3:28" x14ac:dyDescent="0.25">
      <c r="C46" s="2" t="s">
        <v>84</v>
      </c>
      <c r="D46" s="2" t="s">
        <v>81</v>
      </c>
      <c r="E46" s="5"/>
      <c r="F46" s="7"/>
      <c r="G46" s="7">
        <v>11.3</v>
      </c>
      <c r="H46" s="7">
        <v>11.3</v>
      </c>
      <c r="I46" s="7">
        <v>11.3</v>
      </c>
      <c r="J46" s="7">
        <v>11.3</v>
      </c>
      <c r="K46" s="7">
        <v>11.3</v>
      </c>
      <c r="L46" s="7">
        <v>11.3</v>
      </c>
      <c r="M46" s="7">
        <v>14</v>
      </c>
      <c r="N46" s="7">
        <v>14</v>
      </c>
      <c r="O46" s="7">
        <v>14</v>
      </c>
      <c r="P46" s="7" t="s">
        <v>39</v>
      </c>
      <c r="Q46" s="7" t="s">
        <v>39</v>
      </c>
      <c r="R46" s="7" t="s">
        <v>39</v>
      </c>
      <c r="S46" s="7" t="s">
        <v>39</v>
      </c>
      <c r="T46" s="7" t="s">
        <v>39</v>
      </c>
      <c r="U46" s="7" t="s">
        <v>39</v>
      </c>
      <c r="V46" s="7" t="s">
        <v>39</v>
      </c>
      <c r="W46" s="7" t="s">
        <v>39</v>
      </c>
      <c r="X46" s="7" t="s">
        <v>39</v>
      </c>
      <c r="Y46" s="7" t="s">
        <v>39</v>
      </c>
      <c r="Z46" s="7" t="s">
        <v>39</v>
      </c>
      <c r="AA46" s="7" t="s">
        <v>39</v>
      </c>
      <c r="AB46" s="3" t="s">
        <v>39</v>
      </c>
    </row>
    <row r="47" spans="3:28" x14ac:dyDescent="0.25">
      <c r="C47" s="2" t="s">
        <v>84</v>
      </c>
      <c r="D47" s="2" t="s">
        <v>82</v>
      </c>
      <c r="E47" s="8" t="s">
        <v>23</v>
      </c>
      <c r="F47" s="9" t="s">
        <v>23</v>
      </c>
      <c r="G47" s="9">
        <v>14</v>
      </c>
      <c r="H47" s="9">
        <v>14</v>
      </c>
      <c r="I47" s="9">
        <v>14</v>
      </c>
      <c r="J47" s="9">
        <v>14</v>
      </c>
      <c r="K47" s="9">
        <v>14</v>
      </c>
      <c r="L47" s="9">
        <v>14</v>
      </c>
      <c r="M47" s="9">
        <v>17</v>
      </c>
      <c r="N47" s="9">
        <v>17</v>
      </c>
      <c r="O47" s="9">
        <v>17</v>
      </c>
      <c r="P47" s="9" t="s">
        <v>39</v>
      </c>
      <c r="Q47" s="9" t="s">
        <v>39</v>
      </c>
      <c r="R47" s="9" t="s">
        <v>39</v>
      </c>
      <c r="S47" s="7" t="s">
        <v>23</v>
      </c>
      <c r="T47" s="7" t="s">
        <v>23</v>
      </c>
      <c r="U47" s="7" t="s">
        <v>23</v>
      </c>
      <c r="V47" s="7" t="s">
        <v>23</v>
      </c>
      <c r="W47" s="7" t="s">
        <v>23</v>
      </c>
      <c r="X47" s="7" t="s">
        <v>23</v>
      </c>
      <c r="Y47" s="7" t="s">
        <v>23</v>
      </c>
      <c r="Z47" s="7" t="s">
        <v>23</v>
      </c>
      <c r="AA47" s="7" t="s">
        <v>23</v>
      </c>
      <c r="AB47" s="3" t="s">
        <v>23</v>
      </c>
    </row>
    <row r="48" spans="3:28" x14ac:dyDescent="0.25">
      <c r="C48" s="2" t="s">
        <v>85</v>
      </c>
    </row>
  </sheetData>
  <mergeCells count="2">
    <mergeCell ref="B10:B11"/>
    <mergeCell ref="C10:C1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DAA69-434E-4CAA-B6E5-FDEC831CC8BB}">
  <sheetPr codeName="Лист43"/>
  <dimension ref="A1:KQ330"/>
  <sheetViews>
    <sheetView topLeftCell="A4" zoomScale="57" zoomScaleNormal="57" zoomScaleSheetLayoutView="50" workbookViewId="0">
      <selection activeCell="H25" sqref="H25"/>
    </sheetView>
  </sheetViews>
  <sheetFormatPr defaultColWidth="9.28515625" defaultRowHeight="15.75" x14ac:dyDescent="0.25"/>
  <cols>
    <col min="1" max="1" width="10.42578125" style="56" customWidth="1"/>
    <col min="2" max="2" width="17.28515625" style="56" customWidth="1"/>
    <col min="3" max="3" width="9.7109375" style="56" customWidth="1"/>
    <col min="4" max="4" width="35.7109375" style="56" customWidth="1"/>
    <col min="5" max="5" width="18.42578125" style="56" customWidth="1"/>
    <col min="6" max="6" width="9.7109375" style="56" customWidth="1"/>
    <col min="7" max="7" width="22.7109375" style="56" customWidth="1"/>
    <col min="8" max="8" width="21.28515625" style="56" customWidth="1"/>
    <col min="9" max="9" width="18.7109375" style="56" customWidth="1"/>
    <col min="10" max="10" width="18" style="56" customWidth="1"/>
    <col min="11" max="11" width="20.28515625" style="56" customWidth="1"/>
    <col min="12" max="12" width="7.7109375" style="56" customWidth="1"/>
    <col min="13" max="13" width="19" style="56" customWidth="1"/>
    <col min="14" max="14" width="18.28515625" style="56" customWidth="1"/>
    <col min="15" max="15" width="16.5703125" style="38" customWidth="1"/>
    <col min="16" max="17" width="9" style="38" customWidth="1"/>
    <col min="18" max="18" width="8.42578125" style="38" customWidth="1"/>
    <col min="19" max="19" width="15.28515625" style="38" customWidth="1"/>
    <col min="20" max="20" width="9" style="38" customWidth="1"/>
    <col min="21" max="21" width="12.7109375" style="38" customWidth="1"/>
    <col min="22" max="22" width="9" style="38" customWidth="1"/>
    <col min="23" max="23" width="26.28515625" style="56" customWidth="1"/>
    <col min="24" max="24" width="16.28515625" style="56" customWidth="1"/>
    <col min="25" max="25" width="14" style="173" customWidth="1"/>
    <col min="26" max="26" width="13.7109375" style="173" customWidth="1"/>
    <col min="27" max="27" width="86.28515625" style="172" customWidth="1"/>
    <col min="28" max="28" width="9.28515625" style="56"/>
    <col min="29" max="29" width="16.28515625" style="56" customWidth="1"/>
    <col min="30" max="16384" width="9.28515625" style="56"/>
  </cols>
  <sheetData>
    <row r="1" spans="1:30" x14ac:dyDescent="0.25">
      <c r="A1" s="108">
        <v>15</v>
      </c>
      <c r="B1" s="103"/>
      <c r="C1" s="103"/>
      <c r="D1" s="103"/>
      <c r="E1" s="103"/>
      <c r="F1" s="103"/>
      <c r="G1" s="103"/>
      <c r="H1" s="103"/>
      <c r="I1" s="103"/>
      <c r="J1" s="109"/>
      <c r="K1" s="103"/>
      <c r="L1" s="103"/>
      <c r="M1" s="103"/>
      <c r="N1" s="103"/>
      <c r="O1" s="1"/>
      <c r="P1" s="1"/>
      <c r="Q1" s="1"/>
      <c r="R1" s="1"/>
      <c r="S1" s="1"/>
      <c r="T1" s="1"/>
      <c r="U1" s="1"/>
      <c r="V1" s="1"/>
      <c r="W1" s="103"/>
      <c r="X1" s="103"/>
      <c r="Y1" s="103"/>
      <c r="Z1" s="103"/>
      <c r="AA1" s="110"/>
      <c r="AB1" s="103"/>
      <c r="AC1" s="103"/>
      <c r="AD1" s="103"/>
    </row>
    <row r="2" spans="1:30" s="112" customFormat="1" ht="16.5" customHeight="1" thickBot="1" x14ac:dyDescent="0.3">
      <c r="A2" s="394" t="s">
        <v>355</v>
      </c>
      <c r="B2" s="394"/>
      <c r="C2" s="394"/>
      <c r="D2" s="394"/>
      <c r="E2" s="394"/>
      <c r="F2" s="394"/>
      <c r="G2" s="394"/>
      <c r="H2" s="394"/>
      <c r="I2" s="394"/>
      <c r="J2" s="36"/>
      <c r="K2" s="105"/>
      <c r="L2" s="105"/>
      <c r="M2" s="111" t="s">
        <v>205</v>
      </c>
      <c r="N2" s="105"/>
      <c r="O2" s="24"/>
      <c r="P2" s="37"/>
      <c r="Q2" s="24"/>
      <c r="R2" s="24"/>
      <c r="S2" s="24"/>
      <c r="T2" s="24"/>
      <c r="U2" s="24"/>
      <c r="V2" s="19"/>
      <c r="W2" s="104"/>
      <c r="X2" s="104"/>
      <c r="Y2" s="104"/>
      <c r="Z2" s="104"/>
      <c r="AA2" s="113">
        <v>45281.75</v>
      </c>
      <c r="AB2" s="105"/>
      <c r="AC2" s="105"/>
      <c r="AD2" s="105"/>
    </row>
    <row r="3" spans="1:30" s="112" customFormat="1" ht="16.5" customHeight="1" thickBot="1" x14ac:dyDescent="0.3">
      <c r="A3" s="395" t="s">
        <v>0</v>
      </c>
      <c r="B3" s="398" t="s">
        <v>1</v>
      </c>
      <c r="C3" s="398" t="s">
        <v>2</v>
      </c>
      <c r="D3" s="398" t="s">
        <v>3</v>
      </c>
      <c r="E3" s="398" t="s">
        <v>4</v>
      </c>
      <c r="F3" s="398" t="s">
        <v>5</v>
      </c>
      <c r="G3" s="398" t="s">
        <v>31</v>
      </c>
      <c r="H3" s="398" t="s">
        <v>28</v>
      </c>
      <c r="I3" s="398" t="s">
        <v>36</v>
      </c>
      <c r="J3" s="405" t="s">
        <v>30</v>
      </c>
      <c r="K3" s="407" t="s">
        <v>29</v>
      </c>
      <c r="L3" s="410" t="s">
        <v>6</v>
      </c>
      <c r="M3" s="411"/>
      <c r="N3" s="411"/>
      <c r="O3" s="411"/>
      <c r="P3" s="411"/>
      <c r="Q3" s="411"/>
      <c r="R3" s="411"/>
      <c r="S3" s="411"/>
      <c r="T3" s="411"/>
      <c r="U3" s="411"/>
      <c r="V3" s="412"/>
      <c r="W3" s="395" t="s">
        <v>7</v>
      </c>
      <c r="X3" s="419" t="s">
        <v>8</v>
      </c>
      <c r="Y3" s="395" t="s">
        <v>32</v>
      </c>
      <c r="Z3" s="419"/>
      <c r="AA3" s="413" t="s">
        <v>246</v>
      </c>
      <c r="AB3" s="105"/>
      <c r="AC3" s="105"/>
      <c r="AD3" s="105"/>
    </row>
    <row r="4" spans="1:30" s="112" customFormat="1" ht="16.899999999999999" customHeight="1" thickBot="1" x14ac:dyDescent="0.3">
      <c r="A4" s="396"/>
      <c r="B4" s="399"/>
      <c r="C4" s="399"/>
      <c r="D4" s="399"/>
      <c r="E4" s="399"/>
      <c r="F4" s="399"/>
      <c r="G4" s="399"/>
      <c r="H4" s="399"/>
      <c r="I4" s="399"/>
      <c r="J4" s="406"/>
      <c r="K4" s="408"/>
      <c r="L4" s="410" t="s">
        <v>9</v>
      </c>
      <c r="M4" s="411"/>
      <c r="N4" s="411"/>
      <c r="O4" s="411"/>
      <c r="P4" s="411"/>
      <c r="Q4" s="411"/>
      <c r="R4" s="412"/>
      <c r="S4" s="415" t="s">
        <v>10</v>
      </c>
      <c r="T4" s="416"/>
      <c r="U4" s="416"/>
      <c r="V4" s="417"/>
      <c r="W4" s="396"/>
      <c r="X4" s="420"/>
      <c r="Y4" s="396"/>
      <c r="Z4" s="420"/>
      <c r="AA4" s="414"/>
      <c r="AB4" s="105"/>
      <c r="AC4" s="105"/>
      <c r="AD4" s="105"/>
    </row>
    <row r="5" spans="1:30" s="112" customFormat="1" ht="67.5" customHeight="1" thickBot="1" x14ac:dyDescent="0.3">
      <c r="A5" s="397"/>
      <c r="B5" s="400"/>
      <c r="C5" s="400"/>
      <c r="D5" s="400"/>
      <c r="E5" s="400"/>
      <c r="F5" s="400"/>
      <c r="G5" s="400"/>
      <c r="H5" s="400"/>
      <c r="I5" s="400"/>
      <c r="J5" s="406"/>
      <c r="K5" s="409"/>
      <c r="L5" s="90" t="s">
        <v>223</v>
      </c>
      <c r="M5" s="91" t="s">
        <v>224</v>
      </c>
      <c r="N5" s="92" t="s">
        <v>225</v>
      </c>
      <c r="O5" s="65" t="s">
        <v>11</v>
      </c>
      <c r="P5" s="66" t="s">
        <v>26</v>
      </c>
      <c r="Q5" s="66" t="s">
        <v>173</v>
      </c>
      <c r="R5" s="67" t="s">
        <v>174</v>
      </c>
      <c r="S5" s="65" t="s">
        <v>12</v>
      </c>
      <c r="T5" s="66" t="s">
        <v>26</v>
      </c>
      <c r="U5" s="66" t="s">
        <v>27</v>
      </c>
      <c r="V5" s="67" t="s">
        <v>13</v>
      </c>
      <c r="W5" s="418"/>
      <c r="X5" s="421"/>
      <c r="Y5" s="27" t="s">
        <v>35</v>
      </c>
      <c r="Z5" s="28" t="s">
        <v>33</v>
      </c>
      <c r="AA5" s="414"/>
      <c r="AB5" s="105"/>
      <c r="AC5" s="105"/>
      <c r="AD5" s="105"/>
    </row>
    <row r="6" spans="1:30" s="112" customFormat="1" ht="47.25" x14ac:dyDescent="0.25">
      <c r="A6" s="96" t="s">
        <v>14</v>
      </c>
      <c r="B6" s="55" t="s">
        <v>293</v>
      </c>
      <c r="C6" s="122">
        <v>883</v>
      </c>
      <c r="D6" s="185" t="s">
        <v>294</v>
      </c>
      <c r="E6" s="121" t="s">
        <v>295</v>
      </c>
      <c r="F6" s="122">
        <v>1</v>
      </c>
      <c r="G6" s="114" t="s">
        <v>333</v>
      </c>
      <c r="H6" s="114" t="s">
        <v>34</v>
      </c>
      <c r="I6" s="57">
        <f xml:space="preserve"> ($AA$2 - $G$6) * 24</f>
        <v>15</v>
      </c>
      <c r="J6" s="123">
        <v>8.75</v>
      </c>
      <c r="K6" s="29">
        <f>$J$6 - $I$6</f>
        <v>-6.25</v>
      </c>
      <c r="L6" s="125"/>
      <c r="M6" s="126">
        <v>45279.298611111109</v>
      </c>
      <c r="N6" s="217"/>
      <c r="O6" s="16" t="s">
        <v>93</v>
      </c>
      <c r="P6" s="78">
        <v>0</v>
      </c>
      <c r="Q6" s="17">
        <v>10</v>
      </c>
      <c r="R6" s="18">
        <f xml:space="preserve"> $P$6 * $Q$6</f>
        <v>0</v>
      </c>
      <c r="S6" s="42" t="s">
        <v>166</v>
      </c>
      <c r="T6" s="39">
        <v>0</v>
      </c>
      <c r="U6" s="17">
        <v>6</v>
      </c>
      <c r="V6" s="18">
        <f xml:space="preserve"> $T$6 * $U$6</f>
        <v>0</v>
      </c>
      <c r="W6" s="106" t="s">
        <v>341</v>
      </c>
      <c r="X6" s="95" t="s">
        <v>23</v>
      </c>
      <c r="Y6" s="125">
        <f>$K$6 * -1</f>
        <v>6.25</v>
      </c>
      <c r="Z6" s="124">
        <f>$Y$6</f>
        <v>6.25</v>
      </c>
      <c r="AA6" s="224" t="s">
        <v>361</v>
      </c>
      <c r="AB6" s="56"/>
      <c r="AC6" s="56"/>
      <c r="AD6" s="105"/>
    </row>
    <row r="7" spans="1:30" s="117" customFormat="1" x14ac:dyDescent="0.25">
      <c r="A7" s="99"/>
      <c r="B7" s="93"/>
      <c r="C7" s="131"/>
      <c r="D7" s="131"/>
      <c r="E7" s="131"/>
      <c r="F7" s="131"/>
      <c r="G7" s="132"/>
      <c r="H7" s="132"/>
      <c r="I7" s="58"/>
      <c r="J7" s="134"/>
      <c r="K7" s="31"/>
      <c r="L7" s="136"/>
      <c r="M7" s="115"/>
      <c r="N7" s="116"/>
      <c r="O7" s="41" t="s">
        <v>239</v>
      </c>
      <c r="P7" s="60">
        <v>2</v>
      </c>
      <c r="Q7" s="21">
        <v>17</v>
      </c>
      <c r="R7" s="22">
        <f xml:space="preserve"> $P$7 * $Q$7</f>
        <v>34</v>
      </c>
      <c r="S7" s="239" t="s">
        <v>169</v>
      </c>
      <c r="T7" s="40">
        <v>0</v>
      </c>
      <c r="U7" s="21">
        <v>6</v>
      </c>
      <c r="V7" s="22">
        <f xml:space="preserve"> $T$7 * $U$7</f>
        <v>0</v>
      </c>
      <c r="W7" s="99"/>
      <c r="X7" s="97"/>
      <c r="Y7" s="136"/>
      <c r="Z7" s="135"/>
      <c r="AA7" s="218"/>
      <c r="AB7" s="56"/>
      <c r="AC7" s="56"/>
      <c r="AD7" s="105"/>
    </row>
    <row r="8" spans="1:30" s="112" customFormat="1" x14ac:dyDescent="0.25">
      <c r="A8" s="99"/>
      <c r="B8" s="93"/>
      <c r="C8" s="130"/>
      <c r="D8" s="130"/>
      <c r="E8" s="130"/>
      <c r="F8" s="131"/>
      <c r="G8" s="132"/>
      <c r="H8" s="132"/>
      <c r="I8" s="58"/>
      <c r="J8" s="134"/>
      <c r="K8" s="31"/>
      <c r="L8" s="136"/>
      <c r="M8" s="115"/>
      <c r="N8" s="116"/>
      <c r="O8" s="41" t="s">
        <v>230</v>
      </c>
      <c r="P8" s="40">
        <v>1</v>
      </c>
      <c r="Q8" s="40">
        <v>17</v>
      </c>
      <c r="R8" s="22">
        <f xml:space="preserve"> $P$8 * $Q$8</f>
        <v>17</v>
      </c>
      <c r="S8" s="41"/>
      <c r="T8" s="40"/>
      <c r="U8" s="21"/>
      <c r="V8" s="22"/>
      <c r="W8" s="99"/>
      <c r="X8" s="97"/>
      <c r="Y8" s="136"/>
      <c r="Z8" s="135"/>
      <c r="AA8" s="137"/>
      <c r="AB8" s="56"/>
      <c r="AC8" s="56"/>
      <c r="AD8" s="105"/>
    </row>
    <row r="9" spans="1:30" s="112" customFormat="1" x14ac:dyDescent="0.25">
      <c r="A9" s="99"/>
      <c r="B9" s="93"/>
      <c r="C9" s="130"/>
      <c r="D9" s="130"/>
      <c r="E9" s="130"/>
      <c r="F9" s="130"/>
      <c r="G9" s="132"/>
      <c r="H9" s="186"/>
      <c r="I9" s="58"/>
      <c r="J9" s="134"/>
      <c r="K9" s="31"/>
      <c r="L9" s="136"/>
      <c r="M9" s="115"/>
      <c r="N9" s="216"/>
      <c r="O9" s="41" t="s">
        <v>239</v>
      </c>
      <c r="P9" s="40">
        <v>0</v>
      </c>
      <c r="Q9" s="40">
        <v>17</v>
      </c>
      <c r="R9" s="22">
        <f xml:space="preserve"> $P$9 * $Q$9</f>
        <v>0</v>
      </c>
      <c r="S9" s="41"/>
      <c r="T9" s="40"/>
      <c r="U9" s="21"/>
      <c r="V9" s="22"/>
      <c r="W9" s="99"/>
      <c r="X9" s="97"/>
      <c r="Y9" s="136"/>
      <c r="Z9" s="135"/>
      <c r="AA9" s="218"/>
      <c r="AB9" s="56"/>
      <c r="AC9" s="56"/>
      <c r="AD9" s="105"/>
    </row>
    <row r="10" spans="1:30" s="112" customFormat="1" x14ac:dyDescent="0.25">
      <c r="A10" s="99"/>
      <c r="B10" s="93"/>
      <c r="C10" s="130"/>
      <c r="D10" s="130"/>
      <c r="E10" s="130"/>
      <c r="F10" s="130"/>
      <c r="G10" s="186"/>
      <c r="H10" s="186"/>
      <c r="I10" s="58"/>
      <c r="J10" s="134"/>
      <c r="K10" s="135"/>
      <c r="L10" s="136"/>
      <c r="M10" s="115"/>
      <c r="N10" s="116"/>
      <c r="O10" s="41"/>
      <c r="P10" s="40"/>
      <c r="Q10" s="40"/>
      <c r="R10" s="22"/>
      <c r="S10" s="41"/>
      <c r="T10" s="40"/>
      <c r="U10" s="21"/>
      <c r="V10" s="22"/>
      <c r="W10" s="99"/>
      <c r="X10" s="97"/>
      <c r="Y10" s="136"/>
      <c r="Z10" s="135"/>
      <c r="AA10" s="218"/>
      <c r="AB10" s="56"/>
      <c r="AC10" s="56"/>
      <c r="AD10" s="105"/>
    </row>
    <row r="11" spans="1:30" s="112" customFormat="1" x14ac:dyDescent="0.25">
      <c r="A11" s="99"/>
      <c r="B11" s="93"/>
      <c r="C11" s="130"/>
      <c r="D11" s="130"/>
      <c r="E11" s="130"/>
      <c r="F11" s="130"/>
      <c r="G11" s="186"/>
      <c r="H11" s="186"/>
      <c r="I11" s="58"/>
      <c r="J11" s="134"/>
      <c r="K11" s="135"/>
      <c r="L11" s="136"/>
      <c r="M11" s="115"/>
      <c r="N11" s="116"/>
      <c r="O11" s="41"/>
      <c r="P11" s="40"/>
      <c r="Q11" s="40"/>
      <c r="R11" s="22"/>
      <c r="S11" s="41"/>
      <c r="T11" s="40"/>
      <c r="U11" s="21"/>
      <c r="V11" s="22"/>
      <c r="W11" s="99"/>
      <c r="X11" s="97"/>
      <c r="Y11" s="136"/>
      <c r="Z11" s="135"/>
      <c r="AA11" s="218"/>
      <c r="AB11" s="56"/>
      <c r="AC11" s="56"/>
      <c r="AD11" s="105"/>
    </row>
    <row r="12" spans="1:30" s="112" customFormat="1" ht="16.5" thickBot="1" x14ac:dyDescent="0.3">
      <c r="A12" s="101"/>
      <c r="B12" s="102"/>
      <c r="C12" s="187"/>
      <c r="D12" s="187"/>
      <c r="E12" s="187"/>
      <c r="F12" s="187"/>
      <c r="G12" s="188"/>
      <c r="H12" s="188"/>
      <c r="I12" s="89"/>
      <c r="J12" s="165"/>
      <c r="K12" s="166"/>
      <c r="L12" s="154"/>
      <c r="M12" s="118"/>
      <c r="N12" s="119"/>
      <c r="O12" s="41"/>
      <c r="P12" s="40"/>
      <c r="Q12" s="40"/>
      <c r="R12" s="22"/>
      <c r="S12" s="41"/>
      <c r="T12" s="40"/>
      <c r="U12" s="21"/>
      <c r="V12" s="22"/>
      <c r="W12" s="101"/>
      <c r="X12" s="100"/>
      <c r="Y12" s="154"/>
      <c r="Z12" s="166"/>
      <c r="AA12" s="219" t="s">
        <v>268</v>
      </c>
      <c r="AB12" s="56"/>
      <c r="AC12" s="56"/>
      <c r="AD12" s="105"/>
    </row>
    <row r="13" spans="1:30" s="112" customFormat="1" ht="18.75" x14ac:dyDescent="0.25">
      <c r="A13" s="105"/>
      <c r="B13" s="105"/>
      <c r="C13" s="105"/>
      <c r="D13" s="105"/>
      <c r="E13" s="105"/>
      <c r="F13" s="117"/>
      <c r="G13" s="120"/>
      <c r="H13" s="120"/>
      <c r="I13" s="80"/>
      <c r="J13" s="80"/>
      <c r="K13" s="80"/>
      <c r="L13" s="80"/>
      <c r="M13" s="80"/>
      <c r="N13" s="80"/>
      <c r="O13" s="20" t="s">
        <v>101</v>
      </c>
      <c r="P13" s="60">
        <f>SUM($P$6:$P$12)</f>
        <v>3</v>
      </c>
      <c r="Q13" s="21" t="s">
        <v>102</v>
      </c>
      <c r="R13" s="22">
        <f>SUM($R$6:$R$12)</f>
        <v>51</v>
      </c>
      <c r="S13" s="20" t="s">
        <v>103</v>
      </c>
      <c r="T13" s="21">
        <f>SUM($T$6:$T$12)</f>
        <v>0</v>
      </c>
      <c r="U13" s="21" t="s">
        <v>104</v>
      </c>
      <c r="V13" s="35">
        <f>SUM($V$6:$V$12)</f>
        <v>0</v>
      </c>
      <c r="W13" s="105"/>
      <c r="X13" s="105"/>
      <c r="Y13" s="80"/>
      <c r="Z13" s="80"/>
      <c r="AA13" s="59"/>
      <c r="AB13" s="56"/>
      <c r="AC13" s="56"/>
      <c r="AD13" s="105"/>
    </row>
    <row r="14" spans="1:30" s="112" customFormat="1" ht="16.149999999999999" customHeight="1" thickBot="1" x14ac:dyDescent="0.3">
      <c r="A14" s="105"/>
      <c r="B14" s="105"/>
      <c r="C14" s="105"/>
      <c r="D14" s="105"/>
      <c r="E14" s="105"/>
      <c r="F14" s="105"/>
      <c r="G14" s="105"/>
      <c r="H14" s="80"/>
      <c r="I14" s="80"/>
      <c r="J14" s="80"/>
      <c r="K14" s="105"/>
      <c r="L14" s="80"/>
      <c r="M14" s="80"/>
      <c r="N14" s="80"/>
      <c r="O14" s="403" t="s">
        <v>38</v>
      </c>
      <c r="P14" s="404"/>
      <c r="Q14" s="404"/>
      <c r="R14" s="23">
        <v>44</v>
      </c>
      <c r="S14" s="403" t="s">
        <v>37</v>
      </c>
      <c r="T14" s="404"/>
      <c r="U14" s="404"/>
      <c r="V14" s="34">
        <v>6</v>
      </c>
      <c r="W14" s="105"/>
      <c r="X14" s="105"/>
      <c r="Y14" s="105"/>
      <c r="Z14" s="105"/>
      <c r="AA14" s="105"/>
      <c r="AB14" s="105"/>
      <c r="AC14" s="105"/>
      <c r="AD14" s="105"/>
    </row>
    <row r="15" spans="1:30" s="112" customFormat="1" ht="16.149999999999999" customHeight="1" thickBot="1" x14ac:dyDescent="0.3">
      <c r="A15" s="105"/>
      <c r="B15" s="105"/>
      <c r="C15" s="105"/>
      <c r="D15" s="105"/>
      <c r="E15" s="105"/>
      <c r="F15" s="105"/>
      <c r="G15" s="105"/>
      <c r="H15" s="105"/>
      <c r="I15" s="105"/>
      <c r="J15" s="105"/>
      <c r="K15" s="105"/>
      <c r="L15" s="105"/>
      <c r="M15" s="105"/>
      <c r="N15" s="105"/>
      <c r="O15" s="19"/>
      <c r="P15" s="19"/>
      <c r="Q15" s="19"/>
      <c r="R15" s="19"/>
      <c r="S15" s="19"/>
      <c r="T15" s="19"/>
      <c r="U15" s="19"/>
      <c r="V15" s="19"/>
      <c r="W15" s="105"/>
      <c r="X15" s="105"/>
      <c r="Y15" s="105"/>
      <c r="Z15" s="105"/>
      <c r="AA15" s="105"/>
      <c r="AB15" s="105"/>
      <c r="AC15" s="105"/>
      <c r="AD15" s="105"/>
    </row>
    <row r="16" spans="1:30" s="117" customFormat="1" ht="63" x14ac:dyDescent="0.25">
      <c r="A16" s="96" t="s">
        <v>15</v>
      </c>
      <c r="B16" s="121" t="s">
        <v>240</v>
      </c>
      <c r="C16" s="122">
        <v>60002</v>
      </c>
      <c r="D16" s="122" t="s">
        <v>264</v>
      </c>
      <c r="E16" s="121" t="s">
        <v>265</v>
      </c>
      <c r="F16" s="122">
        <v>1</v>
      </c>
      <c r="G16" s="114">
        <v>45262.833333333336</v>
      </c>
      <c r="H16" s="114" t="s">
        <v>272</v>
      </c>
      <c r="I16" s="57">
        <f xml:space="preserve"> ($H$16 - $G$16) * 24</f>
        <v>134.66666666662786</v>
      </c>
      <c r="J16" s="123">
        <v>13.4</v>
      </c>
      <c r="K16" s="29">
        <f>$J$16 - $I$16</f>
        <v>-121.26666666662786</v>
      </c>
      <c r="L16" s="125">
        <f xml:space="preserve"> ($N$16 - $M$16) * 24</f>
        <v>10.750000000116415</v>
      </c>
      <c r="M16" s="126">
        <v>45262.447916666664</v>
      </c>
      <c r="N16" s="127" t="s">
        <v>273</v>
      </c>
      <c r="O16" s="42" t="s">
        <v>166</v>
      </c>
      <c r="P16" s="39">
        <v>0</v>
      </c>
      <c r="Q16" s="39">
        <v>10</v>
      </c>
      <c r="R16" s="18">
        <f xml:space="preserve"> $P$16 * $Q$16</f>
        <v>0</v>
      </c>
      <c r="S16" s="76" t="s">
        <v>92</v>
      </c>
      <c r="T16" s="39">
        <v>0</v>
      </c>
      <c r="U16" s="17">
        <v>20</v>
      </c>
      <c r="V16" s="18">
        <f xml:space="preserve"> $T$16 * $U$16</f>
        <v>0</v>
      </c>
      <c r="W16" s="106" t="s">
        <v>350</v>
      </c>
      <c r="X16" s="95" t="s">
        <v>39</v>
      </c>
      <c r="Y16" s="125">
        <f>$K$16 * -1</f>
        <v>121.26666666662786</v>
      </c>
      <c r="Z16" s="124">
        <f>$Y$16</f>
        <v>121.26666666662786</v>
      </c>
      <c r="AA16" s="128" t="s">
        <v>271</v>
      </c>
      <c r="AB16" s="105"/>
      <c r="AC16" s="129"/>
      <c r="AD16" s="105"/>
    </row>
    <row r="17" spans="1:145" s="112" customFormat="1" ht="31.5" x14ac:dyDescent="0.25">
      <c r="A17" s="99"/>
      <c r="B17" s="93"/>
      <c r="C17" s="130"/>
      <c r="D17" s="130"/>
      <c r="E17" s="130"/>
      <c r="F17" s="131">
        <v>2</v>
      </c>
      <c r="G17" s="132" t="s">
        <v>272</v>
      </c>
      <c r="H17" s="132" t="s">
        <v>277</v>
      </c>
      <c r="I17" s="58">
        <f xml:space="preserve"> ($H$17 - $G$17) * 24</f>
        <v>87</v>
      </c>
      <c r="J17" s="134">
        <v>13.4</v>
      </c>
      <c r="K17" s="31">
        <f>$J$17 - $I$17</f>
        <v>-73.599999999999994</v>
      </c>
      <c r="L17" s="136">
        <f xml:space="preserve"> ($N$17 - $M$17) * 24</f>
        <v>9.9999999999417923</v>
      </c>
      <c r="M17" s="115" t="s">
        <v>276</v>
      </c>
      <c r="N17" s="116" t="s">
        <v>277</v>
      </c>
      <c r="O17" s="41" t="s">
        <v>87</v>
      </c>
      <c r="P17" s="40">
        <v>4</v>
      </c>
      <c r="Q17" s="40">
        <v>17</v>
      </c>
      <c r="R17" s="22">
        <f xml:space="preserve"> $P$17 * $Q$17</f>
        <v>68</v>
      </c>
      <c r="S17" s="69" t="s">
        <v>97</v>
      </c>
      <c r="T17" s="40">
        <v>0</v>
      </c>
      <c r="U17" s="21">
        <v>20</v>
      </c>
      <c r="V17" s="22">
        <f xml:space="preserve"> $T$17 * $U$17</f>
        <v>0</v>
      </c>
      <c r="W17" s="99"/>
      <c r="X17" s="97"/>
      <c r="Y17" s="136">
        <f>$K$17 * -1</f>
        <v>73.599999999999994</v>
      </c>
      <c r="Z17" s="135">
        <f>$Y$17 + $Z$16</f>
        <v>194.86666666662785</v>
      </c>
      <c r="AA17" s="137" t="s">
        <v>275</v>
      </c>
      <c r="AB17" s="105"/>
      <c r="AC17" s="129"/>
      <c r="AD17" s="105"/>
    </row>
    <row r="18" spans="1:145" s="112" customFormat="1" x14ac:dyDescent="0.25">
      <c r="A18" s="99"/>
      <c r="B18" s="93"/>
      <c r="C18" s="130"/>
      <c r="D18" s="130"/>
      <c r="E18" s="130"/>
      <c r="F18" s="131">
        <v>3</v>
      </c>
      <c r="G18" s="133" t="s">
        <v>277</v>
      </c>
      <c r="H18" s="132">
        <v>45274.604166666664</v>
      </c>
      <c r="I18" s="134">
        <f xml:space="preserve"> ($H$18 - $G$18) * 24</f>
        <v>60.833333333255723</v>
      </c>
      <c r="J18" s="134">
        <v>13.4</v>
      </c>
      <c r="K18" s="31">
        <f>$J$18 - $I$18</f>
        <v>-47.433333333255725</v>
      </c>
      <c r="L18" s="136">
        <f xml:space="preserve"> ($N$18 - $M$18) * 24</f>
        <v>59.333333333255723</v>
      </c>
      <c r="M18" s="115">
        <v>45272.131944444445</v>
      </c>
      <c r="N18" s="116">
        <v>45274.604166666664</v>
      </c>
      <c r="O18" s="41" t="s">
        <v>100</v>
      </c>
      <c r="P18" s="40">
        <v>4</v>
      </c>
      <c r="Q18" s="40">
        <v>17</v>
      </c>
      <c r="R18" s="22">
        <f xml:space="preserve"> $P$18 * $Q$18</f>
        <v>68</v>
      </c>
      <c r="S18" s="69" t="s">
        <v>199</v>
      </c>
      <c r="T18" s="40">
        <v>0</v>
      </c>
      <c r="U18" s="21">
        <v>20</v>
      </c>
      <c r="V18" s="22">
        <f xml:space="preserve"> $T$18 * $U$18</f>
        <v>0</v>
      </c>
      <c r="W18" s="99"/>
      <c r="X18" s="97"/>
      <c r="Y18" s="136">
        <f>$K$18 * -1</f>
        <v>47.433333333255725</v>
      </c>
      <c r="Z18" s="135">
        <f>$Y$18 + $Z$17</f>
        <v>242.29999999988357</v>
      </c>
      <c r="AA18" s="137" t="s">
        <v>284</v>
      </c>
      <c r="AB18" s="129"/>
      <c r="AC18" s="129"/>
      <c r="AD18" s="105"/>
    </row>
    <row r="19" spans="1:145" s="112" customFormat="1" ht="15.75" customHeight="1" x14ac:dyDescent="0.25">
      <c r="A19" s="139"/>
      <c r="B19" s="140"/>
      <c r="C19" s="140"/>
      <c r="D19" s="140"/>
      <c r="E19" s="140"/>
      <c r="F19" s="141">
        <v>4</v>
      </c>
      <c r="G19" s="142">
        <v>45274.604166666664</v>
      </c>
      <c r="H19" s="142">
        <v>45275.875</v>
      </c>
      <c r="I19" s="58">
        <f xml:space="preserve"> ($H$19 - $G$19) * 24</f>
        <v>30.500000000058208</v>
      </c>
      <c r="J19" s="143">
        <v>13.4</v>
      </c>
      <c r="K19" s="31">
        <f>$J$19 - $I$19</f>
        <v>-17.100000000058209</v>
      </c>
      <c r="L19" s="136">
        <f xml:space="preserve"> ($N$19 - $M$19) * 24</f>
        <v>20.166666666744277</v>
      </c>
      <c r="M19" s="115">
        <v>45274.604166666664</v>
      </c>
      <c r="N19" s="116">
        <v>45275.444444444445</v>
      </c>
      <c r="O19" s="41" t="s">
        <v>155</v>
      </c>
      <c r="P19" s="30">
        <v>4</v>
      </c>
      <c r="Q19" s="30">
        <v>10</v>
      </c>
      <c r="R19" s="70">
        <f xml:space="preserve"> $P$19 * $Q$19</f>
        <v>40</v>
      </c>
      <c r="S19" s="41" t="s">
        <v>92</v>
      </c>
      <c r="T19" s="30">
        <v>0</v>
      </c>
      <c r="U19" s="30">
        <v>20</v>
      </c>
      <c r="V19" s="70">
        <f xml:space="preserve"> $T$19 * $U$19</f>
        <v>0</v>
      </c>
      <c r="W19" s="98"/>
      <c r="X19" s="144"/>
      <c r="Y19" s="136">
        <f>$K$19 * -1</f>
        <v>17.100000000058209</v>
      </c>
      <c r="Z19" s="145">
        <f>$Y$19 + $Z$18</f>
        <v>259.39999999994177</v>
      </c>
      <c r="AA19" s="146" t="s">
        <v>289</v>
      </c>
      <c r="AB19" s="105"/>
      <c r="AC19" s="105"/>
      <c r="AD19" s="105"/>
      <c r="AE19" s="105"/>
      <c r="AF19" s="105"/>
      <c r="AG19" s="105"/>
      <c r="AH19" s="105"/>
      <c r="AI19" s="105"/>
      <c r="AJ19" s="105"/>
      <c r="AK19" s="105"/>
      <c r="AL19" s="105"/>
      <c r="AM19" s="105"/>
      <c r="AN19" s="105"/>
      <c r="AO19" s="105"/>
      <c r="AP19" s="105"/>
      <c r="AQ19" s="105"/>
      <c r="AR19" s="105"/>
      <c r="AS19" s="105"/>
      <c r="AT19" s="105"/>
      <c r="AU19" s="105"/>
      <c r="AV19" s="105"/>
      <c r="AW19" s="105"/>
      <c r="AX19" s="105"/>
      <c r="AY19" s="105"/>
      <c r="AZ19" s="105"/>
      <c r="BA19" s="105"/>
      <c r="BB19" s="105"/>
      <c r="BC19" s="105"/>
      <c r="BD19" s="105"/>
      <c r="BE19" s="105"/>
      <c r="BF19" s="105"/>
      <c r="BG19" s="105"/>
      <c r="BH19" s="105"/>
      <c r="BI19" s="105"/>
      <c r="BJ19" s="105"/>
      <c r="BK19" s="105"/>
      <c r="BL19" s="105"/>
      <c r="BM19" s="105"/>
      <c r="BN19" s="105"/>
      <c r="BO19" s="105"/>
      <c r="BP19" s="105"/>
      <c r="BQ19" s="105"/>
      <c r="BR19" s="105"/>
      <c r="BS19" s="105"/>
      <c r="BT19" s="105"/>
      <c r="BU19" s="105"/>
      <c r="BV19" s="105"/>
      <c r="BW19" s="105"/>
      <c r="BX19" s="105"/>
      <c r="BY19" s="105"/>
      <c r="BZ19" s="105"/>
      <c r="CA19" s="105"/>
      <c r="CB19" s="105"/>
      <c r="CC19" s="105"/>
      <c r="CD19" s="105"/>
      <c r="CE19" s="105"/>
      <c r="CF19" s="105"/>
      <c r="CG19" s="105"/>
      <c r="CH19" s="105"/>
      <c r="CI19" s="105"/>
      <c r="CJ19" s="105"/>
      <c r="CK19" s="105"/>
      <c r="CL19" s="105"/>
      <c r="CM19" s="105"/>
      <c r="CN19" s="105"/>
      <c r="CO19" s="105"/>
      <c r="CP19" s="105"/>
      <c r="CQ19" s="105"/>
      <c r="CR19" s="105"/>
      <c r="CS19" s="105"/>
      <c r="CT19" s="105"/>
      <c r="CU19" s="105"/>
      <c r="CV19" s="105"/>
      <c r="CW19" s="105"/>
      <c r="CX19" s="105"/>
      <c r="CY19" s="105"/>
      <c r="CZ19" s="105"/>
      <c r="DA19" s="105"/>
      <c r="DB19" s="105"/>
      <c r="DC19" s="105"/>
      <c r="DD19" s="105"/>
      <c r="DE19" s="105"/>
      <c r="DF19" s="105"/>
      <c r="DG19" s="105"/>
      <c r="DH19" s="105"/>
      <c r="DI19" s="105"/>
      <c r="DJ19" s="105"/>
      <c r="DK19" s="105"/>
      <c r="DL19" s="105"/>
      <c r="DM19" s="105"/>
      <c r="DN19" s="105"/>
      <c r="DO19" s="105"/>
      <c r="DP19" s="105"/>
      <c r="DQ19" s="105"/>
      <c r="DR19" s="105"/>
      <c r="DS19" s="105"/>
      <c r="DT19" s="105"/>
      <c r="DU19" s="105"/>
      <c r="DV19" s="105"/>
      <c r="DW19" s="105"/>
      <c r="DX19" s="105"/>
      <c r="DY19" s="105"/>
      <c r="DZ19" s="105"/>
      <c r="EA19" s="105"/>
      <c r="EB19" s="105"/>
      <c r="EC19" s="105"/>
      <c r="ED19" s="105"/>
      <c r="EE19" s="105"/>
      <c r="EF19" s="105"/>
      <c r="EG19" s="105"/>
      <c r="EH19" s="105"/>
      <c r="EI19" s="105"/>
      <c r="EJ19" s="105"/>
      <c r="EK19" s="105"/>
      <c r="EL19" s="105"/>
      <c r="EM19" s="105"/>
      <c r="EN19" s="105"/>
      <c r="EO19" s="105"/>
    </row>
    <row r="20" spans="1:145" s="112" customFormat="1" ht="31.5" x14ac:dyDescent="0.25">
      <c r="A20" s="139"/>
      <c r="B20" s="140"/>
      <c r="C20" s="140"/>
      <c r="D20" s="140"/>
      <c r="E20" s="140"/>
      <c r="F20" s="141">
        <v>5</v>
      </c>
      <c r="G20" s="142">
        <v>45275.875</v>
      </c>
      <c r="H20" s="142">
        <v>45279.024305555555</v>
      </c>
      <c r="I20" s="58">
        <f xml:space="preserve"> ($H$20 - $G$20) * 24</f>
        <v>75.583333333313931</v>
      </c>
      <c r="J20" s="143">
        <v>13.4</v>
      </c>
      <c r="K20" s="31">
        <f>$J$20 - $I$20</f>
        <v>-62.183333333313932</v>
      </c>
      <c r="L20" s="136">
        <f xml:space="preserve"> ($N$20 - $M$20) * 24</f>
        <v>30.916666666686069</v>
      </c>
      <c r="M20" s="115">
        <v>45275.885416666664</v>
      </c>
      <c r="N20" s="116">
        <v>45277.173611111109</v>
      </c>
      <c r="O20" s="41" t="s">
        <v>88</v>
      </c>
      <c r="P20" s="30">
        <v>3</v>
      </c>
      <c r="Q20" s="30">
        <v>17</v>
      </c>
      <c r="R20" s="70">
        <f xml:space="preserve"> $P$20 * $Q$20</f>
        <v>51</v>
      </c>
      <c r="S20" s="69" t="s">
        <v>233</v>
      </c>
      <c r="T20" s="30">
        <v>0</v>
      </c>
      <c r="U20" s="30">
        <v>20</v>
      </c>
      <c r="V20" s="70">
        <f xml:space="preserve"> $T$20 * $U$20</f>
        <v>0</v>
      </c>
      <c r="W20" s="98"/>
      <c r="X20" s="144"/>
      <c r="Y20" s="136">
        <f>$K$20 * -1</f>
        <v>62.183333333313932</v>
      </c>
      <c r="Z20" s="145">
        <f>$Y$20 + $Z$19</f>
        <v>321.58333333325572</v>
      </c>
      <c r="AA20" s="147" t="s">
        <v>292</v>
      </c>
      <c r="AB20" s="105"/>
      <c r="AC20" s="105"/>
      <c r="AD20" s="105"/>
      <c r="AE20" s="105"/>
      <c r="AF20" s="105"/>
      <c r="AG20" s="105"/>
      <c r="AH20" s="105"/>
      <c r="AI20" s="105"/>
      <c r="AJ20" s="105"/>
      <c r="AK20" s="105"/>
      <c r="AL20" s="105"/>
      <c r="AM20" s="105"/>
      <c r="AN20" s="105"/>
      <c r="AO20" s="105"/>
      <c r="AP20" s="105"/>
      <c r="AQ20" s="105"/>
      <c r="AR20" s="105"/>
      <c r="AS20" s="105"/>
      <c r="AT20" s="105"/>
      <c r="AU20" s="105"/>
      <c r="AV20" s="105"/>
      <c r="AW20" s="105"/>
      <c r="AX20" s="105"/>
      <c r="AY20" s="105"/>
      <c r="AZ20" s="105"/>
      <c r="BA20" s="105"/>
      <c r="BB20" s="105"/>
      <c r="BC20" s="105"/>
      <c r="BD20" s="105"/>
      <c r="BE20" s="105"/>
      <c r="BF20" s="105"/>
      <c r="BG20" s="105"/>
      <c r="BH20" s="105"/>
      <c r="BI20" s="105"/>
      <c r="BJ20" s="105"/>
      <c r="BK20" s="105"/>
      <c r="BL20" s="105"/>
      <c r="BM20" s="105"/>
      <c r="BN20" s="105"/>
      <c r="BO20" s="105"/>
      <c r="BP20" s="105"/>
      <c r="BQ20" s="105"/>
      <c r="BR20" s="105"/>
      <c r="BS20" s="105"/>
      <c r="BT20" s="105"/>
      <c r="BU20" s="105"/>
      <c r="BV20" s="105"/>
      <c r="BW20" s="105"/>
      <c r="BX20" s="105"/>
      <c r="BY20" s="105"/>
      <c r="BZ20" s="105"/>
      <c r="CA20" s="105"/>
      <c r="CB20" s="105"/>
      <c r="CC20" s="105"/>
      <c r="CD20" s="105"/>
      <c r="CE20" s="105"/>
      <c r="CF20" s="105"/>
      <c r="CG20" s="105"/>
      <c r="CH20" s="105"/>
      <c r="CI20" s="105"/>
      <c r="CJ20" s="105"/>
      <c r="CK20" s="105"/>
      <c r="CL20" s="105"/>
      <c r="CM20" s="105"/>
      <c r="CN20" s="105"/>
      <c r="CO20" s="105"/>
      <c r="CP20" s="105"/>
      <c r="CQ20" s="105"/>
      <c r="CR20" s="105"/>
      <c r="CS20" s="105"/>
      <c r="CT20" s="105"/>
      <c r="CU20" s="105"/>
      <c r="CV20" s="105"/>
      <c r="CW20" s="105"/>
      <c r="CX20" s="105"/>
      <c r="CY20" s="105"/>
      <c r="CZ20" s="105"/>
      <c r="DA20" s="105"/>
      <c r="DB20" s="105"/>
      <c r="DC20" s="105"/>
      <c r="DD20" s="105"/>
      <c r="DE20" s="105"/>
      <c r="DF20" s="105"/>
      <c r="DG20" s="105"/>
      <c r="DH20" s="105"/>
      <c r="DI20" s="105"/>
      <c r="DJ20" s="105"/>
      <c r="DK20" s="105"/>
      <c r="DL20" s="105"/>
      <c r="DM20" s="105"/>
      <c r="DN20" s="105"/>
      <c r="DO20" s="105"/>
      <c r="DP20" s="105"/>
      <c r="DQ20" s="105"/>
      <c r="DR20" s="105"/>
      <c r="DS20" s="105"/>
      <c r="DT20" s="105"/>
      <c r="DU20" s="105"/>
      <c r="DV20" s="105"/>
      <c r="DW20" s="105"/>
      <c r="DX20" s="105"/>
      <c r="DY20" s="105"/>
      <c r="DZ20" s="105"/>
      <c r="EA20" s="105"/>
      <c r="EB20" s="105"/>
      <c r="EC20" s="105"/>
      <c r="ED20" s="105"/>
      <c r="EE20" s="105"/>
      <c r="EF20" s="105"/>
      <c r="EG20" s="105"/>
      <c r="EH20" s="105"/>
      <c r="EI20" s="105"/>
      <c r="EJ20" s="105"/>
      <c r="EK20" s="105"/>
      <c r="EL20" s="105"/>
      <c r="EM20" s="105"/>
      <c r="EN20" s="105"/>
      <c r="EO20" s="105"/>
    </row>
    <row r="21" spans="1:145" s="112" customFormat="1" ht="31.5" x14ac:dyDescent="0.25">
      <c r="A21" s="139"/>
      <c r="B21" s="140"/>
      <c r="C21" s="140"/>
      <c r="D21" s="140"/>
      <c r="E21" s="140"/>
      <c r="F21" s="141">
        <v>6</v>
      </c>
      <c r="G21" s="142">
        <v>45279.024305555555</v>
      </c>
      <c r="H21" s="142" t="s">
        <v>330</v>
      </c>
      <c r="I21" s="58">
        <f xml:space="preserve"> ($H$21 - $G$21) * 24</f>
        <v>38.416666666686069</v>
      </c>
      <c r="J21" s="143">
        <v>13.4</v>
      </c>
      <c r="K21" s="31">
        <f>$J$21 - $I$21</f>
        <v>-25.016666666686071</v>
      </c>
      <c r="L21" s="221">
        <f xml:space="preserve"> ($N$21 - $M$21) * 24</f>
        <v>29.599999999918509</v>
      </c>
      <c r="M21" s="222">
        <v>45279.006944444445</v>
      </c>
      <c r="N21" s="223">
        <v>45280.240277777775</v>
      </c>
      <c r="O21" s="83" t="s">
        <v>98</v>
      </c>
      <c r="P21" s="30">
        <v>0</v>
      </c>
      <c r="Q21" s="30">
        <v>17</v>
      </c>
      <c r="R21" s="70">
        <f xml:space="preserve"> $P$21 * $Q$21</f>
        <v>0</v>
      </c>
      <c r="S21" s="41" t="s">
        <v>243</v>
      </c>
      <c r="T21" s="30">
        <v>0</v>
      </c>
      <c r="U21" s="30">
        <v>20</v>
      </c>
      <c r="V21" s="70">
        <f xml:space="preserve"> $T$21 * $U$21</f>
        <v>0</v>
      </c>
      <c r="W21" s="81"/>
      <c r="X21" s="144"/>
      <c r="Y21" s="136">
        <f>$K$21 * -1</f>
        <v>25.016666666686071</v>
      </c>
      <c r="Z21" s="145">
        <f>$Y$21 + $Z$20</f>
        <v>346.59999999994182</v>
      </c>
      <c r="AA21" s="147" t="s">
        <v>325</v>
      </c>
      <c r="AB21" s="105"/>
      <c r="AC21" s="105"/>
      <c r="AD21" s="105"/>
      <c r="AE21" s="105"/>
      <c r="AF21" s="105"/>
      <c r="AG21" s="105"/>
      <c r="AH21" s="105"/>
      <c r="AI21" s="105"/>
      <c r="AJ21" s="105"/>
      <c r="AK21" s="105"/>
      <c r="AL21" s="105"/>
      <c r="AM21" s="105"/>
      <c r="AN21" s="105"/>
      <c r="AO21" s="105"/>
      <c r="AP21" s="105"/>
      <c r="AQ21" s="105"/>
      <c r="AR21" s="105"/>
      <c r="AS21" s="105"/>
      <c r="AT21" s="105"/>
      <c r="AU21" s="105"/>
      <c r="AV21" s="105"/>
      <c r="AW21" s="105"/>
      <c r="AX21" s="105"/>
      <c r="AY21" s="105"/>
      <c r="AZ21" s="105"/>
      <c r="BA21" s="105"/>
      <c r="BB21" s="105"/>
      <c r="BC21" s="105"/>
      <c r="BD21" s="105"/>
      <c r="BE21" s="105"/>
      <c r="BF21" s="105"/>
      <c r="BG21" s="105"/>
      <c r="BH21" s="105"/>
      <c r="BI21" s="105"/>
      <c r="BJ21" s="105"/>
      <c r="BK21" s="105"/>
      <c r="BL21" s="105"/>
      <c r="BM21" s="105"/>
      <c r="BN21" s="105"/>
      <c r="BO21" s="105"/>
      <c r="BP21" s="105"/>
      <c r="BQ21" s="105"/>
      <c r="BR21" s="105"/>
      <c r="BS21" s="105"/>
      <c r="BT21" s="105"/>
      <c r="BU21" s="105"/>
      <c r="BV21" s="105"/>
      <c r="BW21" s="105"/>
      <c r="BX21" s="105"/>
      <c r="BY21" s="105"/>
      <c r="BZ21" s="105"/>
      <c r="CA21" s="105"/>
      <c r="CB21" s="105"/>
      <c r="CC21" s="105"/>
      <c r="CD21" s="105"/>
      <c r="CE21" s="105"/>
      <c r="CF21" s="105"/>
      <c r="CG21" s="105"/>
      <c r="CH21" s="105"/>
      <c r="CI21" s="105"/>
      <c r="CJ21" s="105"/>
      <c r="CK21" s="105"/>
      <c r="CL21" s="105"/>
      <c r="CM21" s="105"/>
      <c r="CN21" s="105"/>
      <c r="CO21" s="105"/>
      <c r="CP21" s="105"/>
      <c r="CQ21" s="105"/>
      <c r="CR21" s="105"/>
      <c r="CS21" s="105"/>
      <c r="CT21" s="105"/>
      <c r="CU21" s="105"/>
      <c r="CV21" s="105"/>
      <c r="CW21" s="105"/>
      <c r="CX21" s="105"/>
      <c r="CY21" s="105"/>
      <c r="CZ21" s="105"/>
      <c r="DA21" s="105"/>
      <c r="DB21" s="105"/>
      <c r="DC21" s="105"/>
      <c r="DD21" s="105"/>
      <c r="DE21" s="105"/>
      <c r="DF21" s="105"/>
      <c r="DG21" s="105"/>
      <c r="DH21" s="105"/>
      <c r="DI21" s="105"/>
      <c r="DJ21" s="105"/>
      <c r="DK21" s="105"/>
      <c r="DL21" s="105"/>
      <c r="DM21" s="105"/>
      <c r="DN21" s="105"/>
      <c r="DO21" s="105"/>
      <c r="DP21" s="105"/>
      <c r="DQ21" s="105"/>
      <c r="DR21" s="105"/>
      <c r="DS21" s="105"/>
      <c r="DT21" s="105"/>
      <c r="DU21" s="105"/>
      <c r="DV21" s="105"/>
      <c r="DW21" s="105"/>
      <c r="DX21" s="105"/>
      <c r="DY21" s="105"/>
      <c r="DZ21" s="105"/>
      <c r="EA21" s="105"/>
      <c r="EB21" s="105"/>
      <c r="EC21" s="105"/>
      <c r="ED21" s="105"/>
      <c r="EE21" s="105"/>
      <c r="EF21" s="105"/>
      <c r="EG21" s="105"/>
      <c r="EH21" s="105"/>
      <c r="EI21" s="105"/>
      <c r="EJ21" s="105"/>
      <c r="EK21" s="105"/>
      <c r="EL21" s="105"/>
      <c r="EM21" s="105"/>
      <c r="EN21" s="105"/>
      <c r="EO21" s="105"/>
    </row>
    <row r="22" spans="1:145" s="112" customFormat="1" ht="31.5" customHeight="1" x14ac:dyDescent="0.25">
      <c r="A22" s="139"/>
      <c r="B22" s="140"/>
      <c r="C22" s="140"/>
      <c r="D22" s="140"/>
      <c r="E22" s="140"/>
      <c r="F22" s="141">
        <v>7</v>
      </c>
      <c r="G22" s="142" t="s">
        <v>330</v>
      </c>
      <c r="H22" s="256">
        <v>45281.722222222219</v>
      </c>
      <c r="I22" s="143">
        <f xml:space="preserve"> ($H$22 - $G$22) * 24</f>
        <v>26.333333333255723</v>
      </c>
      <c r="J22" s="143">
        <v>13.4</v>
      </c>
      <c r="K22" s="135">
        <f>$J$22 - $I$22</f>
        <v>-12.933333333255723</v>
      </c>
      <c r="L22" s="136">
        <f xml:space="preserve"> ($N$22 - $M$22) * 24</f>
        <v>5.5000000001164153</v>
      </c>
      <c r="M22" s="115">
        <v>45280.798611111109</v>
      </c>
      <c r="N22" s="116" t="s">
        <v>334</v>
      </c>
      <c r="O22" s="83"/>
      <c r="P22" s="30"/>
      <c r="Q22" s="30"/>
      <c r="R22" s="70"/>
      <c r="S22" s="69" t="s">
        <v>95</v>
      </c>
      <c r="T22" s="30">
        <v>0</v>
      </c>
      <c r="U22" s="30">
        <v>20</v>
      </c>
      <c r="V22" s="70">
        <f xml:space="preserve"> $T$22 * $U$22</f>
        <v>0</v>
      </c>
      <c r="W22" s="98"/>
      <c r="X22" s="144"/>
      <c r="Y22" s="136">
        <f>$K$22 * -1</f>
        <v>12.933333333255723</v>
      </c>
      <c r="Z22" s="145">
        <f>$Y$22 + $Z$21</f>
        <v>359.53333333319756</v>
      </c>
      <c r="AA22" s="147" t="s">
        <v>362</v>
      </c>
      <c r="AB22" s="105"/>
      <c r="AC22" s="105"/>
      <c r="AD22" s="105"/>
      <c r="AE22" s="105"/>
      <c r="AF22" s="105"/>
      <c r="AG22" s="105"/>
      <c r="AH22" s="105"/>
      <c r="AI22" s="105"/>
      <c r="AJ22" s="105"/>
      <c r="AK22" s="105"/>
      <c r="AL22" s="105"/>
      <c r="AM22" s="105"/>
      <c r="AN22" s="105"/>
      <c r="AO22" s="105"/>
      <c r="AP22" s="105"/>
      <c r="AQ22" s="105"/>
      <c r="AR22" s="105"/>
      <c r="AS22" s="105"/>
      <c r="AT22" s="105"/>
      <c r="AU22" s="105"/>
      <c r="AV22" s="105"/>
      <c r="AW22" s="105"/>
      <c r="AX22" s="105"/>
      <c r="AY22" s="105"/>
      <c r="AZ22" s="105"/>
      <c r="BA22" s="105"/>
      <c r="BB22" s="105"/>
      <c r="BC22" s="105"/>
      <c r="BD22" s="105"/>
      <c r="BE22" s="105"/>
      <c r="BF22" s="105"/>
      <c r="BG22" s="105"/>
      <c r="BH22" s="105"/>
      <c r="BI22" s="105"/>
      <c r="BJ22" s="105"/>
      <c r="BK22" s="105"/>
      <c r="BL22" s="105"/>
      <c r="BM22" s="105"/>
      <c r="BN22" s="105"/>
      <c r="BO22" s="105"/>
      <c r="BP22" s="105"/>
      <c r="BQ22" s="105"/>
      <c r="BR22" s="105"/>
      <c r="BS22" s="105"/>
      <c r="BT22" s="105"/>
      <c r="BU22" s="105"/>
      <c r="BV22" s="105"/>
      <c r="BW22" s="105"/>
      <c r="BX22" s="105"/>
      <c r="BY22" s="105"/>
      <c r="BZ22" s="105"/>
      <c r="CA22" s="105"/>
      <c r="CB22" s="105"/>
      <c r="CC22" s="105"/>
      <c r="CD22" s="105"/>
      <c r="CE22" s="105"/>
      <c r="CF22" s="105"/>
      <c r="CG22" s="105"/>
      <c r="CH22" s="105"/>
      <c r="CI22" s="105"/>
      <c r="CJ22" s="105"/>
      <c r="CK22" s="105"/>
      <c r="CL22" s="105"/>
      <c r="CM22" s="105"/>
      <c r="CN22" s="105"/>
      <c r="CO22" s="105"/>
      <c r="CP22" s="105"/>
      <c r="CQ22" s="105"/>
      <c r="CR22" s="105"/>
      <c r="CS22" s="105"/>
      <c r="CT22" s="105"/>
      <c r="CU22" s="105"/>
      <c r="CV22" s="105"/>
      <c r="CW22" s="105"/>
      <c r="CX22" s="105"/>
      <c r="CY22" s="105"/>
      <c r="CZ22" s="105"/>
      <c r="DA22" s="105"/>
      <c r="DB22" s="105"/>
      <c r="DC22" s="105"/>
      <c r="DD22" s="105"/>
      <c r="DE22" s="105"/>
      <c r="DF22" s="105"/>
      <c r="DG22" s="105"/>
      <c r="DH22" s="105"/>
      <c r="DI22" s="105"/>
      <c r="DJ22" s="105"/>
      <c r="DK22" s="105"/>
      <c r="DL22" s="105"/>
      <c r="DM22" s="105"/>
      <c r="DN22" s="105"/>
      <c r="DO22" s="105"/>
      <c r="DP22" s="105"/>
      <c r="DQ22" s="105"/>
      <c r="DR22" s="105"/>
      <c r="DS22" s="105"/>
      <c r="DT22" s="105"/>
      <c r="DU22" s="105"/>
      <c r="DV22" s="105"/>
      <c r="DW22" s="105"/>
      <c r="DX22" s="105"/>
      <c r="DY22" s="105"/>
      <c r="DZ22" s="105"/>
      <c r="EA22" s="105"/>
      <c r="EB22" s="105"/>
      <c r="EC22" s="105"/>
      <c r="ED22" s="105"/>
      <c r="EE22" s="105"/>
      <c r="EF22" s="105"/>
      <c r="EG22" s="105"/>
      <c r="EH22" s="105"/>
      <c r="EI22" s="105"/>
      <c r="EJ22" s="105"/>
      <c r="EK22" s="105"/>
      <c r="EL22" s="105"/>
      <c r="EM22" s="105"/>
      <c r="EN22" s="105"/>
      <c r="EO22" s="105"/>
    </row>
    <row r="23" spans="1:145" s="112" customFormat="1" ht="31.5" customHeight="1" x14ac:dyDescent="0.25">
      <c r="A23" s="139"/>
      <c r="B23" s="140"/>
      <c r="C23" s="140"/>
      <c r="D23" s="140"/>
      <c r="E23" s="140"/>
      <c r="F23" s="141">
        <v>8</v>
      </c>
      <c r="G23" s="142">
        <f>H22</f>
        <v>45281.722222222219</v>
      </c>
      <c r="H23" s="256" t="s">
        <v>34</v>
      </c>
      <c r="I23" s="143">
        <f xml:space="preserve"> ($AA$2 - $G$23) * 24</f>
        <v>0.66666666674427688</v>
      </c>
      <c r="J23" s="143">
        <v>13.4</v>
      </c>
      <c r="K23" s="135">
        <f>$J$23 - $I$23</f>
        <v>12.733333333255723</v>
      </c>
      <c r="L23" s="136"/>
      <c r="M23" s="115"/>
      <c r="N23" s="116"/>
      <c r="O23" s="83"/>
      <c r="P23" s="30"/>
      <c r="Q23" s="30"/>
      <c r="R23" s="70"/>
      <c r="S23" s="69"/>
      <c r="T23" s="30"/>
      <c r="U23" s="30"/>
      <c r="V23" s="70"/>
      <c r="W23" s="98"/>
      <c r="X23" s="144"/>
      <c r="Y23" s="136">
        <f>$K$23 * 0</f>
        <v>0</v>
      </c>
      <c r="Z23" s="145">
        <f>$Y$23 + $Z$22</f>
        <v>359.53333333319756</v>
      </c>
      <c r="AA23" s="146"/>
      <c r="AB23" s="105"/>
      <c r="AC23" s="105"/>
      <c r="AD23" s="105"/>
      <c r="AE23" s="105"/>
      <c r="AF23" s="105"/>
      <c r="AG23" s="105"/>
      <c r="AH23" s="105"/>
      <c r="AI23" s="105"/>
      <c r="AJ23" s="105"/>
      <c r="AK23" s="105"/>
      <c r="AL23" s="105"/>
      <c r="AM23" s="105"/>
      <c r="AN23" s="105"/>
      <c r="AO23" s="105"/>
      <c r="AP23" s="105"/>
      <c r="AQ23" s="105"/>
      <c r="AR23" s="105"/>
      <c r="AS23" s="105"/>
      <c r="AT23" s="105"/>
      <c r="AU23" s="105"/>
      <c r="AV23" s="105"/>
      <c r="AW23" s="105"/>
      <c r="AX23" s="105"/>
      <c r="AY23" s="105"/>
      <c r="AZ23" s="105"/>
      <c r="BA23" s="105"/>
      <c r="BB23" s="105"/>
      <c r="BC23" s="105"/>
      <c r="BD23" s="105"/>
      <c r="BE23" s="105"/>
      <c r="BF23" s="105"/>
      <c r="BG23" s="105"/>
      <c r="BH23" s="105"/>
      <c r="BI23" s="105"/>
      <c r="BJ23" s="105"/>
      <c r="BK23" s="105"/>
      <c r="BL23" s="105"/>
      <c r="BM23" s="105"/>
      <c r="BN23" s="105"/>
      <c r="BO23" s="105"/>
      <c r="BP23" s="105"/>
      <c r="BQ23" s="105"/>
      <c r="BR23" s="105"/>
      <c r="BS23" s="105"/>
      <c r="BT23" s="105"/>
      <c r="BU23" s="105"/>
      <c r="BV23" s="105"/>
      <c r="BW23" s="105"/>
      <c r="BX23" s="105"/>
      <c r="BY23" s="105"/>
      <c r="BZ23" s="105"/>
      <c r="CA23" s="105"/>
      <c r="CB23" s="105"/>
      <c r="CC23" s="105"/>
      <c r="CD23" s="105"/>
      <c r="CE23" s="105"/>
      <c r="CF23" s="105"/>
      <c r="CG23" s="105"/>
      <c r="CH23" s="105"/>
      <c r="CI23" s="105"/>
      <c r="CJ23" s="105"/>
      <c r="CK23" s="105"/>
      <c r="CL23" s="105"/>
      <c r="CM23" s="105"/>
      <c r="CN23" s="105"/>
      <c r="CO23" s="105"/>
      <c r="CP23" s="105"/>
      <c r="CQ23" s="105"/>
      <c r="CR23" s="105"/>
      <c r="CS23" s="105"/>
      <c r="CT23" s="105"/>
      <c r="CU23" s="105"/>
      <c r="CV23" s="105"/>
      <c r="CW23" s="105"/>
      <c r="CX23" s="105"/>
      <c r="CY23" s="105"/>
      <c r="CZ23" s="105"/>
      <c r="DA23" s="105"/>
      <c r="DB23" s="105"/>
      <c r="DC23" s="105"/>
      <c r="DD23" s="105"/>
      <c r="DE23" s="105"/>
      <c r="DF23" s="105"/>
      <c r="DG23" s="105"/>
      <c r="DH23" s="105"/>
      <c r="DI23" s="105"/>
      <c r="DJ23" s="105"/>
      <c r="DK23" s="105"/>
      <c r="DL23" s="105"/>
      <c r="DM23" s="105"/>
      <c r="DN23" s="105"/>
      <c r="DO23" s="105"/>
      <c r="DP23" s="105"/>
      <c r="DQ23" s="105"/>
      <c r="DR23" s="105"/>
      <c r="DS23" s="105"/>
      <c r="DT23" s="105"/>
      <c r="DU23" s="105"/>
      <c r="DV23" s="105"/>
      <c r="DW23" s="105"/>
      <c r="DX23" s="105"/>
      <c r="DY23" s="105"/>
      <c r="DZ23" s="105"/>
      <c r="EA23" s="105"/>
      <c r="EB23" s="105"/>
      <c r="EC23" s="105"/>
      <c r="ED23" s="105"/>
      <c r="EE23" s="105"/>
      <c r="EF23" s="105"/>
      <c r="EG23" s="105"/>
      <c r="EH23" s="105"/>
      <c r="EI23" s="105"/>
      <c r="EJ23" s="105"/>
      <c r="EK23" s="105"/>
      <c r="EL23" s="105"/>
      <c r="EM23" s="105"/>
      <c r="EN23" s="105"/>
      <c r="EO23" s="105"/>
    </row>
    <row r="24" spans="1:145" s="112" customFormat="1" ht="31.5" customHeight="1" x14ac:dyDescent="0.25">
      <c r="A24" s="139"/>
      <c r="B24" s="140"/>
      <c r="C24" s="140"/>
      <c r="D24" s="140"/>
      <c r="E24" s="140"/>
      <c r="F24" s="141"/>
      <c r="G24" s="142"/>
      <c r="H24" s="256"/>
      <c r="I24" s="143"/>
      <c r="J24" s="143"/>
      <c r="K24" s="135"/>
      <c r="L24" s="136"/>
      <c r="M24" s="115"/>
      <c r="N24" s="116"/>
      <c r="O24" s="83"/>
      <c r="P24" s="30"/>
      <c r="Q24" s="30"/>
      <c r="R24" s="70"/>
      <c r="S24" s="69"/>
      <c r="T24" s="30"/>
      <c r="U24" s="30"/>
      <c r="V24" s="70"/>
      <c r="W24" s="98"/>
      <c r="X24" s="144"/>
      <c r="Y24" s="136"/>
      <c r="Z24" s="145"/>
      <c r="AA24" s="146"/>
      <c r="AB24" s="105"/>
      <c r="AC24" s="105"/>
      <c r="AD24" s="105"/>
      <c r="AE24" s="105"/>
      <c r="AF24" s="105"/>
      <c r="AG24" s="105"/>
      <c r="AH24" s="105"/>
      <c r="AI24" s="105"/>
      <c r="AJ24" s="105"/>
      <c r="AK24" s="105"/>
      <c r="AL24" s="105"/>
      <c r="AM24" s="105"/>
      <c r="AN24" s="105"/>
      <c r="AO24" s="105"/>
      <c r="AP24" s="105"/>
      <c r="AQ24" s="105"/>
      <c r="AR24" s="105"/>
      <c r="AS24" s="105"/>
      <c r="AT24" s="105"/>
      <c r="AU24" s="105"/>
      <c r="AV24" s="105"/>
      <c r="AW24" s="105"/>
      <c r="AX24" s="105"/>
      <c r="AY24" s="105"/>
      <c r="AZ24" s="105"/>
      <c r="BA24" s="105"/>
      <c r="BB24" s="105"/>
      <c r="BC24" s="105"/>
      <c r="BD24" s="105"/>
      <c r="BE24" s="105"/>
      <c r="BF24" s="105"/>
      <c r="BG24" s="105"/>
      <c r="BH24" s="105"/>
      <c r="BI24" s="105"/>
      <c r="BJ24" s="105"/>
      <c r="BK24" s="105"/>
      <c r="BL24" s="105"/>
      <c r="BM24" s="105"/>
      <c r="BN24" s="105"/>
      <c r="BO24" s="105"/>
      <c r="BP24" s="105"/>
      <c r="BQ24" s="105"/>
      <c r="BR24" s="105"/>
      <c r="BS24" s="105"/>
      <c r="BT24" s="105"/>
      <c r="BU24" s="105"/>
      <c r="BV24" s="105"/>
      <c r="BW24" s="105"/>
      <c r="BX24" s="105"/>
      <c r="BY24" s="105"/>
      <c r="BZ24" s="105"/>
      <c r="CA24" s="105"/>
      <c r="CB24" s="105"/>
      <c r="CC24" s="105"/>
      <c r="CD24" s="105"/>
      <c r="CE24" s="105"/>
      <c r="CF24" s="105"/>
      <c r="CG24" s="105"/>
      <c r="CH24" s="105"/>
      <c r="CI24" s="105"/>
      <c r="CJ24" s="105"/>
      <c r="CK24" s="105"/>
      <c r="CL24" s="105"/>
      <c r="CM24" s="105"/>
      <c r="CN24" s="105"/>
      <c r="CO24" s="105"/>
      <c r="CP24" s="105"/>
      <c r="CQ24" s="105"/>
      <c r="CR24" s="105"/>
      <c r="CS24" s="105"/>
      <c r="CT24" s="105"/>
      <c r="CU24" s="105"/>
      <c r="CV24" s="105"/>
      <c r="CW24" s="105"/>
      <c r="CX24" s="105"/>
      <c r="CY24" s="105"/>
      <c r="CZ24" s="105"/>
      <c r="DA24" s="105"/>
      <c r="DB24" s="105"/>
      <c r="DC24" s="105"/>
      <c r="DD24" s="105"/>
      <c r="DE24" s="105"/>
      <c r="DF24" s="105"/>
      <c r="DG24" s="105"/>
      <c r="DH24" s="105"/>
      <c r="DI24" s="105"/>
      <c r="DJ24" s="105"/>
      <c r="DK24" s="105"/>
      <c r="DL24" s="105"/>
      <c r="DM24" s="105"/>
      <c r="DN24" s="105"/>
      <c r="DO24" s="105"/>
      <c r="DP24" s="105"/>
      <c r="DQ24" s="105"/>
      <c r="DR24" s="105"/>
      <c r="DS24" s="105"/>
      <c r="DT24" s="105"/>
      <c r="DU24" s="105"/>
      <c r="DV24" s="105"/>
      <c r="DW24" s="105"/>
      <c r="DX24" s="105"/>
      <c r="DY24" s="105"/>
      <c r="DZ24" s="105"/>
      <c r="EA24" s="105"/>
      <c r="EB24" s="105"/>
      <c r="EC24" s="105"/>
      <c r="ED24" s="105"/>
      <c r="EE24" s="105"/>
      <c r="EF24" s="105"/>
      <c r="EG24" s="105"/>
      <c r="EH24" s="105"/>
      <c r="EI24" s="105"/>
      <c r="EJ24" s="105"/>
      <c r="EK24" s="105"/>
      <c r="EL24" s="105"/>
      <c r="EM24" s="105"/>
      <c r="EN24" s="105"/>
      <c r="EO24" s="105"/>
    </row>
    <row r="25" spans="1:145" s="112" customFormat="1" ht="31.5" customHeight="1" thickBot="1" x14ac:dyDescent="0.3">
      <c r="A25" s="148"/>
      <c r="B25" s="149"/>
      <c r="C25" s="149"/>
      <c r="D25" s="149"/>
      <c r="E25" s="149"/>
      <c r="F25" s="150"/>
      <c r="G25" s="151"/>
      <c r="H25" s="220"/>
      <c r="I25" s="152"/>
      <c r="J25" s="152"/>
      <c r="K25" s="166"/>
      <c r="L25" s="154"/>
      <c r="M25" s="118"/>
      <c r="N25" s="119"/>
      <c r="O25" s="83"/>
      <c r="P25" s="30"/>
      <c r="Q25" s="30"/>
      <c r="R25" s="70"/>
      <c r="S25" s="69"/>
      <c r="T25" s="30"/>
      <c r="U25" s="30"/>
      <c r="V25" s="70"/>
      <c r="W25" s="107"/>
      <c r="X25" s="155"/>
      <c r="Y25" s="154"/>
      <c r="Z25" s="153"/>
      <c r="AA25" s="156"/>
      <c r="AB25" s="105"/>
      <c r="AC25" s="105"/>
      <c r="AD25" s="105"/>
      <c r="AE25" s="105"/>
      <c r="AF25" s="105"/>
      <c r="AG25" s="105"/>
      <c r="AH25" s="105"/>
      <c r="AI25" s="105"/>
      <c r="AJ25" s="105"/>
      <c r="AK25" s="105"/>
      <c r="AL25" s="105"/>
      <c r="AM25" s="105"/>
      <c r="AN25" s="105"/>
      <c r="AO25" s="105"/>
      <c r="AP25" s="105"/>
      <c r="AQ25" s="105"/>
      <c r="AR25" s="105"/>
      <c r="AS25" s="105"/>
      <c r="AT25" s="105"/>
      <c r="AU25" s="105"/>
      <c r="AV25" s="105"/>
      <c r="AW25" s="105"/>
      <c r="AX25" s="105"/>
      <c r="AY25" s="105"/>
      <c r="AZ25" s="105"/>
      <c r="BA25" s="105"/>
      <c r="BB25" s="105"/>
      <c r="BC25" s="105"/>
      <c r="BD25" s="105"/>
      <c r="BE25" s="105"/>
      <c r="BF25" s="105"/>
      <c r="BG25" s="105"/>
      <c r="BH25" s="105"/>
      <c r="BI25" s="105"/>
      <c r="BJ25" s="105"/>
      <c r="BK25" s="105"/>
      <c r="BL25" s="105"/>
      <c r="BM25" s="105"/>
      <c r="BN25" s="105"/>
      <c r="BO25" s="105"/>
      <c r="BP25" s="105"/>
      <c r="BQ25" s="105"/>
      <c r="BR25" s="105"/>
      <c r="BS25" s="105"/>
      <c r="BT25" s="105"/>
      <c r="BU25" s="105"/>
      <c r="BV25" s="105"/>
      <c r="BW25" s="105"/>
      <c r="BX25" s="105"/>
      <c r="BY25" s="105"/>
      <c r="BZ25" s="105"/>
      <c r="CA25" s="105"/>
      <c r="CB25" s="105"/>
      <c r="CC25" s="105"/>
      <c r="CD25" s="105"/>
      <c r="CE25" s="105"/>
      <c r="CF25" s="105"/>
      <c r="CG25" s="105"/>
      <c r="CH25" s="105"/>
      <c r="CI25" s="105"/>
      <c r="CJ25" s="105"/>
      <c r="CK25" s="105"/>
      <c r="CL25" s="105"/>
      <c r="CM25" s="105"/>
      <c r="CN25" s="105"/>
      <c r="CO25" s="105"/>
      <c r="CP25" s="105"/>
      <c r="CQ25" s="105"/>
      <c r="CR25" s="105"/>
      <c r="CS25" s="105"/>
      <c r="CT25" s="105"/>
      <c r="CU25" s="105"/>
      <c r="CV25" s="105"/>
      <c r="CW25" s="105"/>
      <c r="CX25" s="105"/>
      <c r="CY25" s="105"/>
      <c r="CZ25" s="105"/>
      <c r="DA25" s="105"/>
      <c r="DB25" s="105"/>
      <c r="DC25" s="105"/>
      <c r="DD25" s="105"/>
      <c r="DE25" s="105"/>
      <c r="DF25" s="105"/>
      <c r="DG25" s="105"/>
      <c r="DH25" s="105"/>
      <c r="DI25" s="105"/>
      <c r="DJ25" s="105"/>
      <c r="DK25" s="105"/>
      <c r="DL25" s="105"/>
      <c r="DM25" s="105"/>
      <c r="DN25" s="105"/>
      <c r="DO25" s="105"/>
      <c r="DP25" s="105"/>
      <c r="DQ25" s="105"/>
      <c r="DR25" s="105"/>
      <c r="DS25" s="105"/>
      <c r="DT25" s="105"/>
      <c r="DU25" s="105"/>
      <c r="DV25" s="105"/>
      <c r="DW25" s="105"/>
      <c r="DX25" s="105"/>
      <c r="DY25" s="105"/>
      <c r="DZ25" s="105"/>
      <c r="EA25" s="105"/>
      <c r="EB25" s="105"/>
      <c r="EC25" s="105"/>
      <c r="ED25" s="105"/>
      <c r="EE25" s="105"/>
      <c r="EF25" s="105"/>
      <c r="EG25" s="105"/>
      <c r="EH25" s="105"/>
      <c r="EI25" s="105"/>
      <c r="EJ25" s="105"/>
      <c r="EK25" s="105"/>
      <c r="EL25" s="105"/>
      <c r="EM25" s="105"/>
      <c r="EN25" s="105"/>
      <c r="EO25" s="105"/>
    </row>
    <row r="26" spans="1:145" s="112" customFormat="1" ht="16.149999999999999" customHeight="1" x14ac:dyDescent="0.25">
      <c r="A26" s="56"/>
      <c r="B26" s="56"/>
      <c r="C26" s="56"/>
      <c r="D26" s="56"/>
      <c r="E26" s="56"/>
      <c r="F26" s="56"/>
      <c r="G26" s="56"/>
      <c r="H26" s="56"/>
      <c r="I26" s="56"/>
      <c r="J26" s="56"/>
      <c r="K26" s="56"/>
      <c r="L26" s="80"/>
      <c r="M26" s="80"/>
      <c r="N26" s="80"/>
      <c r="O26" s="20" t="s">
        <v>103</v>
      </c>
      <c r="P26" s="60">
        <f>SUM($P$16:$P$25)</f>
        <v>15</v>
      </c>
      <c r="Q26" s="21" t="s">
        <v>102</v>
      </c>
      <c r="R26" s="22">
        <f>SUM($R$16:$R$25)</f>
        <v>227</v>
      </c>
      <c r="S26" s="20" t="s">
        <v>103</v>
      </c>
      <c r="T26" s="21">
        <f>SUM($T$16:$T$25)</f>
        <v>0</v>
      </c>
      <c r="U26" s="21" t="s">
        <v>104</v>
      </c>
      <c r="V26" s="35">
        <f>SUM($V$16:$V$25)</f>
        <v>0</v>
      </c>
      <c r="W26" s="56"/>
      <c r="X26" s="56"/>
      <c r="Y26" s="56"/>
      <c r="Z26" s="56"/>
      <c r="AA26" s="56"/>
      <c r="AB26" s="105"/>
      <c r="AC26" s="105"/>
      <c r="AD26" s="105"/>
      <c r="AE26" s="105"/>
      <c r="AF26" s="105"/>
      <c r="AG26" s="105"/>
      <c r="AH26" s="105"/>
      <c r="AI26" s="105"/>
      <c r="AJ26" s="105"/>
      <c r="AK26" s="105"/>
      <c r="AL26" s="105"/>
      <c r="AM26" s="105"/>
      <c r="AN26" s="105"/>
      <c r="AO26" s="105"/>
      <c r="AP26" s="105"/>
      <c r="AQ26" s="105"/>
      <c r="AR26" s="105"/>
      <c r="AS26" s="105"/>
      <c r="AT26" s="105"/>
      <c r="AU26" s="105"/>
      <c r="AV26" s="105"/>
      <c r="AW26" s="105"/>
      <c r="AX26" s="105"/>
      <c r="AY26" s="105"/>
      <c r="AZ26" s="105"/>
      <c r="BA26" s="105"/>
      <c r="BB26" s="105"/>
      <c r="BC26" s="105"/>
      <c r="BD26" s="105"/>
      <c r="BE26" s="105"/>
      <c r="BF26" s="105"/>
      <c r="BG26" s="105"/>
      <c r="BH26" s="105"/>
      <c r="BI26" s="105"/>
      <c r="BJ26" s="105"/>
      <c r="BK26" s="105"/>
      <c r="BL26" s="105"/>
      <c r="BM26" s="105"/>
      <c r="BN26" s="105"/>
      <c r="BO26" s="105"/>
      <c r="BP26" s="105"/>
      <c r="BQ26" s="105"/>
      <c r="BR26" s="105"/>
      <c r="BS26" s="105"/>
      <c r="BT26" s="105"/>
      <c r="BU26" s="105"/>
      <c r="BV26" s="105"/>
      <c r="BW26" s="105"/>
      <c r="BX26" s="105"/>
      <c r="BY26" s="105"/>
      <c r="BZ26" s="105"/>
      <c r="CA26" s="105"/>
      <c r="CB26" s="105"/>
      <c r="CC26" s="105"/>
      <c r="CD26" s="105"/>
      <c r="CE26" s="105"/>
      <c r="CF26" s="105"/>
      <c r="CG26" s="105"/>
      <c r="CH26" s="105"/>
      <c r="CI26" s="105"/>
      <c r="CJ26" s="105"/>
      <c r="CK26" s="105"/>
      <c r="CL26" s="105"/>
      <c r="CM26" s="105"/>
      <c r="CN26" s="105"/>
      <c r="CO26" s="105"/>
      <c r="CP26" s="105"/>
      <c r="CQ26" s="105"/>
      <c r="CR26" s="105"/>
      <c r="CS26" s="105"/>
      <c r="CT26" s="105"/>
      <c r="CU26" s="105"/>
      <c r="CV26" s="105"/>
      <c r="CW26" s="105"/>
      <c r="CX26" s="105"/>
      <c r="CY26" s="105"/>
      <c r="CZ26" s="105"/>
      <c r="DA26" s="105"/>
      <c r="DB26" s="105"/>
      <c r="DC26" s="105"/>
      <c r="DD26" s="105"/>
      <c r="DE26" s="105"/>
      <c r="DF26" s="105"/>
      <c r="DG26" s="105"/>
      <c r="DH26" s="105"/>
      <c r="DI26" s="105"/>
      <c r="DJ26" s="105"/>
      <c r="DK26" s="105"/>
      <c r="DL26" s="105"/>
      <c r="DM26" s="105"/>
      <c r="DN26" s="105"/>
      <c r="DO26" s="105"/>
      <c r="DP26" s="105"/>
      <c r="DQ26" s="105"/>
      <c r="DR26" s="105"/>
      <c r="DS26" s="105"/>
      <c r="DT26" s="105"/>
      <c r="DU26" s="105"/>
      <c r="DV26" s="105"/>
      <c r="DW26" s="105"/>
      <c r="DX26" s="105"/>
      <c r="DY26" s="105"/>
      <c r="DZ26" s="105"/>
      <c r="EA26" s="105"/>
      <c r="EB26" s="105"/>
      <c r="EC26" s="105"/>
      <c r="ED26" s="105"/>
      <c r="EE26" s="105"/>
      <c r="EF26" s="105"/>
      <c r="EG26" s="105"/>
      <c r="EH26" s="105"/>
      <c r="EI26" s="105"/>
      <c r="EJ26" s="105"/>
      <c r="EK26" s="105"/>
      <c r="EL26" s="105"/>
      <c r="EM26" s="105"/>
      <c r="EN26" s="105"/>
      <c r="EO26" s="105"/>
    </row>
    <row r="27" spans="1:145" s="112" customFormat="1" ht="16.149999999999999" customHeight="1" thickBot="1" x14ac:dyDescent="0.3">
      <c r="A27" s="56"/>
      <c r="B27" s="56"/>
      <c r="C27" s="56"/>
      <c r="D27" s="56"/>
      <c r="E27" s="56"/>
      <c r="F27" s="56"/>
      <c r="G27" s="157"/>
      <c r="H27" s="56"/>
      <c r="I27" s="80"/>
      <c r="J27" s="158"/>
      <c r="K27" s="80"/>
      <c r="L27" s="80"/>
      <c r="M27" s="80"/>
      <c r="N27" s="80"/>
      <c r="O27" s="401" t="s">
        <v>38</v>
      </c>
      <c r="P27" s="402"/>
      <c r="Q27" s="402"/>
      <c r="R27" s="23">
        <v>183</v>
      </c>
      <c r="S27" s="403" t="s">
        <v>37</v>
      </c>
      <c r="T27" s="404"/>
      <c r="U27" s="404"/>
      <c r="V27" s="34">
        <v>0</v>
      </c>
      <c r="W27" s="56"/>
      <c r="X27" s="56"/>
      <c r="Y27" s="56"/>
      <c r="Z27" s="56"/>
      <c r="AA27" s="56"/>
      <c r="AB27" s="105"/>
      <c r="AC27" s="105"/>
      <c r="AD27" s="105"/>
      <c r="AE27" s="105"/>
      <c r="AF27" s="105"/>
      <c r="AG27" s="105"/>
      <c r="AH27" s="105"/>
      <c r="AI27" s="105"/>
      <c r="AJ27" s="105"/>
      <c r="AK27" s="105"/>
      <c r="AL27" s="105"/>
      <c r="AM27" s="105"/>
      <c r="AN27" s="105"/>
      <c r="AO27" s="105"/>
      <c r="AP27" s="105"/>
      <c r="AQ27" s="105"/>
      <c r="AR27" s="105"/>
      <c r="AS27" s="105"/>
      <c r="AT27" s="105"/>
      <c r="AU27" s="105"/>
      <c r="AV27" s="105"/>
      <c r="AW27" s="105"/>
      <c r="AX27" s="105"/>
      <c r="AY27" s="105"/>
      <c r="AZ27" s="105"/>
      <c r="BA27" s="105"/>
      <c r="BB27" s="105"/>
      <c r="BC27" s="105"/>
      <c r="BD27" s="105"/>
      <c r="BE27" s="105"/>
      <c r="BF27" s="105"/>
      <c r="BG27" s="105"/>
      <c r="BH27" s="105"/>
      <c r="BI27" s="105"/>
      <c r="BJ27" s="105"/>
      <c r="BK27" s="105"/>
      <c r="BL27" s="105"/>
      <c r="BM27" s="105"/>
      <c r="BN27" s="105"/>
      <c r="BO27" s="105"/>
      <c r="BP27" s="105"/>
      <c r="BQ27" s="105"/>
      <c r="BR27" s="105"/>
      <c r="BS27" s="105"/>
      <c r="BT27" s="105"/>
      <c r="BU27" s="105"/>
      <c r="BV27" s="105"/>
      <c r="BW27" s="105"/>
      <c r="BX27" s="105"/>
      <c r="BY27" s="105"/>
      <c r="BZ27" s="105"/>
      <c r="CA27" s="105"/>
      <c r="CB27" s="105"/>
      <c r="CC27" s="105"/>
      <c r="CD27" s="105"/>
      <c r="CE27" s="105"/>
      <c r="CF27" s="105"/>
      <c r="CG27" s="105"/>
      <c r="CH27" s="105"/>
      <c r="CI27" s="105"/>
      <c r="CJ27" s="105"/>
      <c r="CK27" s="105"/>
      <c r="CL27" s="105"/>
      <c r="CM27" s="105"/>
      <c r="CN27" s="105"/>
      <c r="CO27" s="105"/>
      <c r="CP27" s="105"/>
      <c r="CQ27" s="105"/>
      <c r="CR27" s="105"/>
      <c r="CS27" s="105"/>
      <c r="CT27" s="105"/>
      <c r="CU27" s="105"/>
      <c r="CV27" s="105"/>
      <c r="CW27" s="105"/>
      <c r="CX27" s="105"/>
      <c r="CY27" s="105"/>
      <c r="CZ27" s="105"/>
      <c r="DA27" s="105"/>
      <c r="DB27" s="105"/>
      <c r="DC27" s="105"/>
      <c r="DD27" s="105"/>
      <c r="DE27" s="105"/>
      <c r="DF27" s="105"/>
      <c r="DG27" s="105"/>
      <c r="DH27" s="105"/>
      <c r="DI27" s="105"/>
      <c r="DJ27" s="105"/>
      <c r="DK27" s="105"/>
      <c r="DL27" s="105"/>
      <c r="DM27" s="105"/>
      <c r="DN27" s="105"/>
      <c r="DO27" s="105"/>
      <c r="DP27" s="105"/>
      <c r="DQ27" s="105"/>
      <c r="DR27" s="105"/>
      <c r="DS27" s="105"/>
      <c r="DT27" s="105"/>
      <c r="DU27" s="105"/>
      <c r="DV27" s="105"/>
      <c r="DW27" s="105"/>
      <c r="DX27" s="105"/>
      <c r="DY27" s="105"/>
      <c r="DZ27" s="105"/>
      <c r="EA27" s="105"/>
      <c r="EB27" s="105"/>
      <c r="EC27" s="105"/>
      <c r="ED27" s="105"/>
      <c r="EE27" s="105"/>
      <c r="EF27" s="105"/>
      <c r="EG27" s="105"/>
      <c r="EH27" s="105"/>
      <c r="EI27" s="105"/>
      <c r="EJ27" s="105"/>
      <c r="EK27" s="105"/>
      <c r="EL27" s="105"/>
      <c r="EM27" s="105"/>
      <c r="EN27" s="105"/>
      <c r="EO27" s="105"/>
    </row>
    <row r="28" spans="1:145" s="112" customFormat="1" ht="16.149999999999999" customHeight="1" thickBot="1" x14ac:dyDescent="0.3">
      <c r="A28" s="157"/>
      <c r="B28" s="56"/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25"/>
      <c r="P28" s="25"/>
      <c r="Q28" s="25"/>
      <c r="R28" s="19"/>
      <c r="S28" s="19"/>
      <c r="T28" s="19"/>
      <c r="U28" s="19"/>
      <c r="V28" s="19"/>
      <c r="W28" s="56"/>
      <c r="X28" s="56"/>
      <c r="Y28" s="56"/>
      <c r="Z28" s="56"/>
      <c r="AA28" s="56"/>
      <c r="AB28" s="105"/>
      <c r="AC28" s="105"/>
      <c r="AD28" s="105"/>
      <c r="AE28" s="105"/>
      <c r="AF28" s="105"/>
      <c r="AG28" s="105"/>
      <c r="AH28" s="105"/>
      <c r="AI28" s="105"/>
      <c r="AJ28" s="105"/>
      <c r="AK28" s="105"/>
      <c r="AL28" s="105"/>
      <c r="AM28" s="105"/>
      <c r="AN28" s="105"/>
      <c r="AO28" s="105"/>
      <c r="AP28" s="105"/>
      <c r="AQ28" s="105"/>
      <c r="AR28" s="105"/>
      <c r="AS28" s="105"/>
      <c r="AT28" s="105"/>
      <c r="AU28" s="105"/>
      <c r="AV28" s="105"/>
      <c r="AW28" s="105"/>
      <c r="AX28" s="105"/>
      <c r="AY28" s="105"/>
      <c r="AZ28" s="105"/>
      <c r="BA28" s="105"/>
      <c r="BB28" s="105"/>
      <c r="BC28" s="105"/>
      <c r="BD28" s="105"/>
      <c r="BE28" s="105"/>
      <c r="BF28" s="105"/>
      <c r="BG28" s="105"/>
      <c r="BH28" s="105"/>
      <c r="BI28" s="105"/>
      <c r="BJ28" s="105"/>
      <c r="BK28" s="105"/>
      <c r="BL28" s="105"/>
      <c r="BM28" s="105"/>
      <c r="BN28" s="105"/>
      <c r="BO28" s="105"/>
      <c r="BP28" s="105"/>
      <c r="BQ28" s="105"/>
      <c r="BR28" s="105"/>
      <c r="BS28" s="105"/>
      <c r="BT28" s="105"/>
      <c r="BU28" s="105"/>
      <c r="BV28" s="105"/>
      <c r="BW28" s="105"/>
      <c r="BX28" s="105"/>
      <c r="BY28" s="105"/>
      <c r="BZ28" s="105"/>
      <c r="CA28" s="105"/>
      <c r="CB28" s="105"/>
      <c r="CC28" s="105"/>
      <c r="CD28" s="105"/>
      <c r="CE28" s="105"/>
      <c r="CF28" s="105"/>
      <c r="CG28" s="105"/>
      <c r="CH28" s="105"/>
      <c r="CI28" s="105"/>
      <c r="CJ28" s="105"/>
      <c r="CK28" s="105"/>
      <c r="CL28" s="105"/>
      <c r="CM28" s="105"/>
      <c r="CN28" s="105"/>
      <c r="CO28" s="105"/>
      <c r="CP28" s="105"/>
      <c r="CQ28" s="105"/>
      <c r="CR28" s="105"/>
      <c r="CS28" s="105"/>
      <c r="CT28" s="105"/>
      <c r="CU28" s="105"/>
      <c r="CV28" s="105"/>
      <c r="CW28" s="105"/>
      <c r="CX28" s="105"/>
      <c r="CY28" s="105"/>
      <c r="CZ28" s="105"/>
      <c r="DA28" s="105"/>
      <c r="DB28" s="105"/>
      <c r="DC28" s="105"/>
      <c r="DD28" s="105"/>
      <c r="DE28" s="105"/>
      <c r="DF28" s="105"/>
      <c r="DG28" s="105"/>
      <c r="DH28" s="105"/>
      <c r="DI28" s="105"/>
      <c r="DJ28" s="105"/>
      <c r="DK28" s="105"/>
      <c r="DL28" s="105"/>
      <c r="DM28" s="105"/>
      <c r="DN28" s="105"/>
      <c r="DO28" s="105"/>
      <c r="DP28" s="105"/>
      <c r="DQ28" s="105"/>
      <c r="DR28" s="105"/>
      <c r="DS28" s="105"/>
      <c r="DT28" s="105"/>
      <c r="DU28" s="105"/>
      <c r="DV28" s="105"/>
      <c r="DW28" s="105"/>
      <c r="DX28" s="105"/>
      <c r="DY28" s="105"/>
      <c r="DZ28" s="105"/>
      <c r="EA28" s="105"/>
      <c r="EB28" s="105"/>
      <c r="EC28" s="105"/>
      <c r="ED28" s="105"/>
      <c r="EE28" s="105"/>
      <c r="EF28" s="105"/>
      <c r="EG28" s="105"/>
      <c r="EH28" s="105"/>
      <c r="EI28" s="105"/>
      <c r="EJ28" s="105"/>
      <c r="EK28" s="105"/>
      <c r="EL28" s="105"/>
      <c r="EM28" s="105"/>
      <c r="EN28" s="105"/>
      <c r="EO28" s="105"/>
    </row>
    <row r="29" spans="1:145" s="112" customFormat="1" x14ac:dyDescent="0.25">
      <c r="A29" s="96" t="s">
        <v>16</v>
      </c>
      <c r="B29" s="55"/>
      <c r="C29" s="55"/>
      <c r="D29" s="55" t="s">
        <v>245</v>
      </c>
      <c r="E29" s="55"/>
      <c r="F29" s="55"/>
      <c r="G29" s="189"/>
      <c r="H29" s="189"/>
      <c r="I29" s="57"/>
      <c r="J29" s="57"/>
      <c r="K29" s="124"/>
      <c r="L29" s="125"/>
      <c r="M29" s="126"/>
      <c r="N29" s="127"/>
      <c r="O29" s="42" t="s">
        <v>160</v>
      </c>
      <c r="P29" s="39">
        <v>0</v>
      </c>
      <c r="Q29" s="17">
        <v>17</v>
      </c>
      <c r="R29" s="18">
        <v>0</v>
      </c>
      <c r="S29" s="42" t="s">
        <v>216</v>
      </c>
      <c r="T29" s="39">
        <v>0</v>
      </c>
      <c r="U29" s="17">
        <v>20</v>
      </c>
      <c r="V29" s="18">
        <v>0</v>
      </c>
      <c r="W29" s="106" t="s">
        <v>270</v>
      </c>
      <c r="X29" s="95" t="s">
        <v>23</v>
      </c>
      <c r="Y29" s="125"/>
      <c r="Z29" s="124"/>
      <c r="AA29" s="128" t="s">
        <v>326</v>
      </c>
      <c r="AB29" s="105"/>
      <c r="AC29" s="129"/>
      <c r="AD29" s="105"/>
    </row>
    <row r="30" spans="1:145" s="130" customFormat="1" x14ac:dyDescent="0.25">
      <c r="A30" s="99"/>
      <c r="B30" s="93"/>
      <c r="C30" s="93"/>
      <c r="D30" s="93"/>
      <c r="E30" s="93"/>
      <c r="F30" s="93"/>
      <c r="G30" s="190"/>
      <c r="H30" s="162"/>
      <c r="I30" s="58"/>
      <c r="J30" s="58"/>
      <c r="K30" s="135"/>
      <c r="L30" s="136"/>
      <c r="M30" s="115"/>
      <c r="N30" s="116"/>
      <c r="O30" s="41" t="s">
        <v>226</v>
      </c>
      <c r="P30" s="40">
        <v>0</v>
      </c>
      <c r="Q30" s="21">
        <v>14</v>
      </c>
      <c r="R30" s="22">
        <v>0</v>
      </c>
      <c r="S30" s="41" t="s">
        <v>214</v>
      </c>
      <c r="T30" s="40">
        <v>0</v>
      </c>
      <c r="U30" s="21">
        <v>20</v>
      </c>
      <c r="V30" s="22">
        <v>0</v>
      </c>
      <c r="W30" s="99"/>
      <c r="X30" s="97"/>
      <c r="Y30" s="136"/>
      <c r="Z30" s="135"/>
      <c r="AA30" s="137"/>
      <c r="AB30" s="105"/>
      <c r="AC30" s="129"/>
      <c r="AD30" s="105"/>
      <c r="AE30" s="112"/>
      <c r="AF30" s="112"/>
      <c r="AG30" s="112"/>
      <c r="AH30" s="112"/>
      <c r="AI30" s="112"/>
      <c r="AJ30" s="112"/>
      <c r="AK30" s="112"/>
      <c r="AL30" s="112"/>
      <c r="AM30" s="112"/>
      <c r="AN30" s="112"/>
      <c r="AO30" s="112"/>
      <c r="AP30" s="112"/>
      <c r="AQ30" s="112"/>
      <c r="AR30" s="112"/>
      <c r="AS30" s="112"/>
      <c r="AT30" s="112"/>
      <c r="AU30" s="112"/>
      <c r="AV30" s="112"/>
      <c r="AW30" s="112"/>
      <c r="AX30" s="112"/>
      <c r="AY30" s="112"/>
      <c r="AZ30" s="112"/>
      <c r="BA30" s="112"/>
      <c r="BB30" s="112"/>
      <c r="BC30" s="112"/>
      <c r="BD30" s="112"/>
      <c r="BE30" s="112"/>
      <c r="BF30" s="112"/>
      <c r="BG30" s="112"/>
      <c r="BH30" s="112"/>
      <c r="BI30" s="112"/>
      <c r="BJ30" s="112"/>
      <c r="BK30" s="112"/>
      <c r="BL30" s="112"/>
      <c r="BM30" s="112"/>
      <c r="BN30" s="112"/>
      <c r="BO30" s="112"/>
      <c r="BP30" s="112"/>
      <c r="BQ30" s="112"/>
      <c r="BR30" s="112"/>
      <c r="BS30" s="112"/>
      <c r="BT30" s="112"/>
      <c r="BU30" s="112"/>
      <c r="BV30" s="112"/>
      <c r="BW30" s="112"/>
      <c r="BX30" s="112"/>
      <c r="BY30" s="112"/>
      <c r="BZ30" s="112"/>
      <c r="CA30" s="112"/>
      <c r="CB30" s="112"/>
      <c r="CC30" s="112"/>
      <c r="CD30" s="112"/>
      <c r="CE30" s="112"/>
      <c r="CF30" s="112"/>
      <c r="CG30" s="112"/>
      <c r="CH30" s="112"/>
      <c r="CI30" s="112"/>
      <c r="CJ30" s="112"/>
      <c r="CK30" s="112"/>
      <c r="CL30" s="112"/>
      <c r="CM30" s="112"/>
      <c r="CN30" s="112"/>
      <c r="CO30" s="112"/>
      <c r="CP30" s="112"/>
      <c r="CQ30" s="112"/>
      <c r="CR30" s="112"/>
      <c r="CS30" s="112"/>
      <c r="CT30" s="112"/>
      <c r="CU30" s="112"/>
      <c r="CV30" s="112"/>
      <c r="CW30" s="112"/>
      <c r="CX30" s="112"/>
      <c r="CY30" s="112"/>
      <c r="CZ30" s="112"/>
      <c r="DA30" s="112"/>
      <c r="DB30" s="112"/>
      <c r="DC30" s="191"/>
    </row>
    <row r="31" spans="1:145" s="130" customFormat="1" x14ac:dyDescent="0.25">
      <c r="A31" s="99"/>
      <c r="B31" s="93"/>
      <c r="C31" s="93"/>
      <c r="D31" s="93"/>
      <c r="E31" s="93"/>
      <c r="F31" s="93"/>
      <c r="G31" s="162"/>
      <c r="H31" s="162"/>
      <c r="I31" s="58"/>
      <c r="J31" s="58"/>
      <c r="K31" s="135"/>
      <c r="L31" s="136"/>
      <c r="M31" s="115"/>
      <c r="N31" s="116"/>
      <c r="O31" s="41" t="s">
        <v>191</v>
      </c>
      <c r="P31" s="40">
        <v>0</v>
      </c>
      <c r="Q31" s="21">
        <v>17</v>
      </c>
      <c r="R31" s="22">
        <v>0</v>
      </c>
      <c r="S31" s="84" t="s">
        <v>213</v>
      </c>
      <c r="T31" s="21">
        <v>0</v>
      </c>
      <c r="U31" s="21">
        <v>20</v>
      </c>
      <c r="V31" s="22">
        <v>0</v>
      </c>
      <c r="W31" s="99"/>
      <c r="X31" s="97"/>
      <c r="Y31" s="136"/>
      <c r="Z31" s="135"/>
      <c r="AA31" s="137"/>
      <c r="AB31" s="105"/>
      <c r="AC31" s="129"/>
      <c r="AD31" s="105"/>
      <c r="AE31" s="112"/>
      <c r="AF31" s="112"/>
      <c r="AG31" s="112"/>
      <c r="AH31" s="112"/>
      <c r="AI31" s="112"/>
      <c r="AJ31" s="112"/>
      <c r="AK31" s="112"/>
      <c r="AL31" s="112"/>
      <c r="AM31" s="112"/>
      <c r="AN31" s="112"/>
      <c r="AO31" s="112"/>
      <c r="AP31" s="112"/>
      <c r="AQ31" s="112"/>
      <c r="AR31" s="112"/>
      <c r="AS31" s="112"/>
      <c r="AT31" s="112"/>
      <c r="AU31" s="112"/>
      <c r="AV31" s="112"/>
      <c r="AW31" s="112"/>
      <c r="AX31" s="112"/>
      <c r="AY31" s="112"/>
      <c r="AZ31" s="112"/>
      <c r="BA31" s="112"/>
      <c r="BB31" s="112"/>
      <c r="BC31" s="112"/>
      <c r="BD31" s="112"/>
      <c r="BE31" s="112"/>
      <c r="BF31" s="112"/>
      <c r="BG31" s="112"/>
      <c r="BH31" s="112"/>
      <c r="BI31" s="112"/>
      <c r="BJ31" s="112"/>
      <c r="BK31" s="112"/>
      <c r="BL31" s="112"/>
      <c r="BM31" s="112"/>
      <c r="BN31" s="112"/>
      <c r="BO31" s="112"/>
      <c r="BP31" s="112"/>
      <c r="BQ31" s="112"/>
      <c r="BR31" s="112"/>
      <c r="BS31" s="112"/>
      <c r="BT31" s="112"/>
      <c r="BU31" s="112"/>
      <c r="BV31" s="112"/>
      <c r="BW31" s="112"/>
      <c r="BX31" s="112"/>
      <c r="BY31" s="112"/>
      <c r="BZ31" s="112"/>
      <c r="CA31" s="112"/>
      <c r="CB31" s="112"/>
      <c r="CC31" s="112"/>
      <c r="CD31" s="112"/>
      <c r="CE31" s="112"/>
      <c r="CF31" s="112"/>
      <c r="CG31" s="112"/>
      <c r="CH31" s="112"/>
      <c r="CI31" s="112"/>
      <c r="CJ31" s="112"/>
      <c r="CK31" s="112"/>
      <c r="CL31" s="112"/>
      <c r="CM31" s="112"/>
      <c r="CN31" s="112"/>
      <c r="CO31" s="112"/>
      <c r="CP31" s="112"/>
      <c r="CQ31" s="112"/>
      <c r="CR31" s="112"/>
      <c r="CS31" s="112"/>
      <c r="CT31" s="112"/>
      <c r="CU31" s="112"/>
      <c r="CV31" s="112"/>
      <c r="CW31" s="112"/>
      <c r="CX31" s="112"/>
      <c r="CY31" s="112"/>
      <c r="CZ31" s="112"/>
      <c r="DA31" s="112"/>
      <c r="DB31" s="112"/>
      <c r="DC31" s="191"/>
    </row>
    <row r="32" spans="1:145" s="112" customFormat="1" x14ac:dyDescent="0.25">
      <c r="A32" s="99"/>
      <c r="B32" s="93"/>
      <c r="C32" s="93"/>
      <c r="D32" s="93"/>
      <c r="E32" s="93"/>
      <c r="F32" s="93"/>
      <c r="G32" s="162"/>
      <c r="H32" s="93"/>
      <c r="I32" s="58"/>
      <c r="J32" s="58"/>
      <c r="K32" s="135"/>
      <c r="L32" s="136"/>
      <c r="M32" s="58"/>
      <c r="N32" s="135"/>
      <c r="O32" s="41" t="s">
        <v>172</v>
      </c>
      <c r="P32" s="40">
        <v>0</v>
      </c>
      <c r="Q32" s="21">
        <v>17</v>
      </c>
      <c r="R32" s="22">
        <v>0</v>
      </c>
      <c r="S32" s="84"/>
      <c r="T32" s="21"/>
      <c r="U32" s="21"/>
      <c r="V32" s="22"/>
      <c r="W32" s="99"/>
      <c r="X32" s="97"/>
      <c r="Y32" s="136"/>
      <c r="Z32" s="135"/>
      <c r="AA32" s="137"/>
      <c r="AB32" s="105"/>
      <c r="AC32" s="129"/>
      <c r="AD32" s="105"/>
    </row>
    <row r="33" spans="1:30" s="112" customFormat="1" ht="16.5" thickBot="1" x14ac:dyDescent="0.3">
      <c r="A33" s="101"/>
      <c r="B33" s="102"/>
      <c r="C33" s="102"/>
      <c r="D33" s="102"/>
      <c r="E33" s="102"/>
      <c r="F33" s="102"/>
      <c r="G33" s="164"/>
      <c r="H33" s="102"/>
      <c r="I33" s="89"/>
      <c r="J33" s="89"/>
      <c r="K33" s="166"/>
      <c r="L33" s="154"/>
      <c r="M33" s="89"/>
      <c r="N33" s="166"/>
      <c r="O33" s="41" t="s">
        <v>190</v>
      </c>
      <c r="P33" s="40">
        <v>0</v>
      </c>
      <c r="Q33" s="21">
        <v>17</v>
      </c>
      <c r="R33" s="22">
        <v>0</v>
      </c>
      <c r="S33" s="84"/>
      <c r="T33" s="21"/>
      <c r="U33" s="21"/>
      <c r="V33" s="22"/>
      <c r="W33" s="101"/>
      <c r="X33" s="100"/>
      <c r="Y33" s="154"/>
      <c r="Z33" s="166"/>
      <c r="AA33" s="88"/>
      <c r="AB33" s="105"/>
      <c r="AC33" s="129"/>
      <c r="AD33" s="105"/>
    </row>
    <row r="34" spans="1:30" s="112" customFormat="1" ht="18.75" x14ac:dyDescent="0.25">
      <c r="A34" s="105"/>
      <c r="B34" s="105"/>
      <c r="C34" s="105"/>
      <c r="D34" s="105"/>
      <c r="E34" s="105"/>
      <c r="F34" s="105"/>
      <c r="G34" s="105"/>
      <c r="H34" s="105"/>
      <c r="I34" s="80"/>
      <c r="J34" s="80"/>
      <c r="K34" s="80"/>
      <c r="L34" s="105"/>
      <c r="M34" s="105"/>
      <c r="N34" s="105"/>
      <c r="O34" s="20" t="s">
        <v>101</v>
      </c>
      <c r="P34" s="60">
        <v>0</v>
      </c>
      <c r="Q34" s="21" t="s">
        <v>102</v>
      </c>
      <c r="R34" s="22">
        <v>0</v>
      </c>
      <c r="S34" s="20" t="s">
        <v>103</v>
      </c>
      <c r="T34" s="21">
        <v>0</v>
      </c>
      <c r="U34" s="21" t="s">
        <v>104</v>
      </c>
      <c r="V34" s="35">
        <v>0</v>
      </c>
      <c r="W34" s="105"/>
      <c r="X34" s="105"/>
      <c r="Y34" s="80"/>
      <c r="Z34" s="80"/>
      <c r="AA34" s="179"/>
      <c r="AB34" s="105"/>
      <c r="AC34" s="129"/>
      <c r="AD34" s="105"/>
    </row>
    <row r="35" spans="1:30" s="112" customFormat="1" ht="16.5" customHeight="1" thickBot="1" x14ac:dyDescent="0.3">
      <c r="A35" s="105"/>
      <c r="B35" s="105"/>
      <c r="C35" s="105"/>
      <c r="D35" s="105"/>
      <c r="E35" s="105"/>
      <c r="F35" s="105"/>
      <c r="G35" s="105"/>
      <c r="H35" s="105"/>
      <c r="I35" s="80"/>
      <c r="J35" s="80"/>
      <c r="K35" s="105"/>
      <c r="L35" s="105"/>
      <c r="M35" s="105"/>
      <c r="N35" s="105"/>
      <c r="O35" s="401" t="s">
        <v>38</v>
      </c>
      <c r="P35" s="402"/>
      <c r="Q35" s="402"/>
      <c r="R35" s="23">
        <v>0</v>
      </c>
      <c r="S35" s="403" t="s">
        <v>37</v>
      </c>
      <c r="T35" s="404"/>
      <c r="U35" s="404"/>
      <c r="V35" s="34">
        <v>0</v>
      </c>
      <c r="W35" s="105"/>
      <c r="X35" s="105"/>
      <c r="Y35" s="105"/>
      <c r="Z35" s="105"/>
      <c r="AA35" s="105"/>
      <c r="AB35" s="105"/>
      <c r="AC35" s="129"/>
      <c r="AD35" s="105"/>
    </row>
    <row r="36" spans="1:30" s="112" customFormat="1" ht="16.5" thickBot="1" x14ac:dyDescent="0.3">
      <c r="A36" s="159"/>
      <c r="B36" s="105"/>
      <c r="C36" s="105"/>
      <c r="D36" s="105"/>
      <c r="E36" s="105"/>
      <c r="F36" s="105"/>
      <c r="G36" s="105"/>
      <c r="H36" s="105"/>
      <c r="I36" s="80"/>
      <c r="J36" s="80"/>
      <c r="K36" s="105"/>
      <c r="L36" s="105"/>
      <c r="M36" s="105"/>
      <c r="N36" s="105"/>
      <c r="O36" s="25"/>
      <c r="P36" s="25"/>
      <c r="Q36" s="25"/>
      <c r="R36" s="19"/>
      <c r="S36" s="19"/>
      <c r="T36" s="19"/>
      <c r="U36" s="19"/>
      <c r="V36" s="19"/>
      <c r="W36" s="105"/>
      <c r="X36" s="105"/>
      <c r="Y36" s="105"/>
      <c r="Z36" s="105"/>
      <c r="AA36" s="105"/>
      <c r="AB36" s="105"/>
      <c r="AC36" s="129"/>
      <c r="AD36" s="105"/>
    </row>
    <row r="37" spans="1:30" s="117" customFormat="1" x14ac:dyDescent="0.25">
      <c r="A37" s="96" t="s">
        <v>17</v>
      </c>
      <c r="B37" s="121" t="s">
        <v>296</v>
      </c>
      <c r="C37" s="55"/>
      <c r="D37" s="121" t="s">
        <v>237</v>
      </c>
      <c r="E37" s="121"/>
      <c r="F37" s="55"/>
      <c r="G37" s="160"/>
      <c r="H37" s="160"/>
      <c r="I37" s="57"/>
      <c r="J37" s="123"/>
      <c r="K37" s="29"/>
      <c r="L37" s="125"/>
      <c r="M37" s="126"/>
      <c r="N37" s="192"/>
      <c r="O37" s="42" t="s">
        <v>211</v>
      </c>
      <c r="P37" s="39">
        <v>0</v>
      </c>
      <c r="Q37" s="39">
        <v>10</v>
      </c>
      <c r="R37" s="18">
        <v>0</v>
      </c>
      <c r="S37" s="76" t="s">
        <v>95</v>
      </c>
      <c r="T37" s="17">
        <v>0</v>
      </c>
      <c r="U37" s="17">
        <v>20</v>
      </c>
      <c r="V37" s="18">
        <v>0</v>
      </c>
      <c r="W37" s="106" t="s">
        <v>270</v>
      </c>
      <c r="X37" s="95" t="s">
        <v>23</v>
      </c>
      <c r="Y37" s="125"/>
      <c r="Z37" s="124"/>
      <c r="AA37" s="128" t="s">
        <v>327</v>
      </c>
      <c r="AB37" s="105"/>
      <c r="AC37" s="105"/>
      <c r="AD37" s="105"/>
    </row>
    <row r="38" spans="1:30" s="117" customFormat="1" x14ac:dyDescent="0.25">
      <c r="A38" s="99"/>
      <c r="B38" s="161"/>
      <c r="C38" s="131"/>
      <c r="D38" s="131"/>
      <c r="E38" s="131"/>
      <c r="F38" s="131"/>
      <c r="G38" s="133"/>
      <c r="H38" s="133"/>
      <c r="I38" s="134"/>
      <c r="J38" s="134"/>
      <c r="K38" s="31"/>
      <c r="L38" s="136"/>
      <c r="M38" s="115"/>
      <c r="N38" s="116"/>
      <c r="O38" s="41" t="s">
        <v>87</v>
      </c>
      <c r="P38" s="40">
        <v>0</v>
      </c>
      <c r="Q38" s="40">
        <v>17</v>
      </c>
      <c r="R38" s="22">
        <v>0</v>
      </c>
      <c r="S38" s="41" t="s">
        <v>266</v>
      </c>
      <c r="T38" s="21">
        <v>0</v>
      </c>
      <c r="U38" s="21">
        <v>20</v>
      </c>
      <c r="V38" s="22">
        <v>0</v>
      </c>
      <c r="W38" s="99"/>
      <c r="X38" s="97"/>
      <c r="Y38" s="136"/>
      <c r="Z38" s="135"/>
      <c r="AA38" s="137"/>
      <c r="AB38" s="105"/>
      <c r="AC38" s="105"/>
      <c r="AD38" s="105"/>
    </row>
    <row r="39" spans="1:30" s="117" customFormat="1" x14ac:dyDescent="0.25">
      <c r="A39" s="99"/>
      <c r="B39" s="161"/>
      <c r="C39" s="131"/>
      <c r="D39" s="131"/>
      <c r="E39" s="131"/>
      <c r="F39" s="131"/>
      <c r="G39" s="133"/>
      <c r="H39" s="186"/>
      <c r="I39" s="134"/>
      <c r="J39" s="134"/>
      <c r="K39" s="135"/>
      <c r="L39" s="136"/>
      <c r="M39" s="115"/>
      <c r="N39" s="116"/>
      <c r="O39" s="41" t="s">
        <v>94</v>
      </c>
      <c r="P39" s="40">
        <v>0</v>
      </c>
      <c r="Q39" s="21">
        <v>17</v>
      </c>
      <c r="R39" s="22">
        <v>0</v>
      </c>
      <c r="S39" s="41" t="s">
        <v>304</v>
      </c>
      <c r="T39" s="21">
        <v>0</v>
      </c>
      <c r="U39" s="30">
        <v>20</v>
      </c>
      <c r="V39" s="70">
        <v>0</v>
      </c>
      <c r="W39" s="99"/>
      <c r="X39" s="97"/>
      <c r="Y39" s="136"/>
      <c r="Z39" s="135"/>
      <c r="AA39" s="137"/>
      <c r="AB39" s="105"/>
      <c r="AC39" s="105"/>
      <c r="AD39" s="105"/>
    </row>
    <row r="40" spans="1:30" s="112" customFormat="1" x14ac:dyDescent="0.25">
      <c r="A40" s="99"/>
      <c r="B40" s="161"/>
      <c r="C40" s="93"/>
      <c r="D40" s="93"/>
      <c r="E40" s="161"/>
      <c r="F40" s="93"/>
      <c r="G40" s="133"/>
      <c r="H40" s="186"/>
      <c r="I40" s="58"/>
      <c r="J40" s="134"/>
      <c r="K40" s="135"/>
      <c r="L40" s="136"/>
      <c r="M40" s="115"/>
      <c r="N40" s="116"/>
      <c r="O40" s="41" t="s">
        <v>98</v>
      </c>
      <c r="P40" s="40">
        <v>0</v>
      </c>
      <c r="Q40" s="21">
        <v>17</v>
      </c>
      <c r="R40" s="22">
        <v>0</v>
      </c>
      <c r="S40" s="85"/>
      <c r="T40" s="32"/>
      <c r="U40" s="32"/>
      <c r="V40" s="72"/>
      <c r="W40" s="99"/>
      <c r="X40" s="97"/>
      <c r="Y40" s="136"/>
      <c r="Z40" s="135"/>
      <c r="AA40" s="193"/>
      <c r="AB40" s="105"/>
      <c r="AC40" s="129"/>
      <c r="AD40" s="105"/>
    </row>
    <row r="41" spans="1:30" s="112" customFormat="1" ht="15.75" customHeight="1" x14ac:dyDescent="0.25">
      <c r="A41" s="99"/>
      <c r="B41" s="161"/>
      <c r="C41" s="93"/>
      <c r="D41" s="93"/>
      <c r="E41" s="93"/>
      <c r="F41" s="93"/>
      <c r="G41" s="115"/>
      <c r="H41" s="115"/>
      <c r="I41" s="58"/>
      <c r="J41" s="134"/>
      <c r="K41" s="135"/>
      <c r="L41" s="136"/>
      <c r="M41" s="115"/>
      <c r="N41" s="116"/>
      <c r="O41" s="41" t="s">
        <v>100</v>
      </c>
      <c r="P41" s="40">
        <v>0</v>
      </c>
      <c r="Q41" s="60">
        <v>17</v>
      </c>
      <c r="R41" s="22">
        <v>0</v>
      </c>
      <c r="S41" s="71"/>
      <c r="T41" s="32"/>
      <c r="U41" s="32"/>
      <c r="V41" s="72"/>
      <c r="W41" s="99"/>
      <c r="X41" s="97"/>
      <c r="Y41" s="136"/>
      <c r="Z41" s="135"/>
      <c r="AA41" s="193"/>
      <c r="AB41" s="105"/>
      <c r="AC41" s="105"/>
      <c r="AD41" s="105"/>
    </row>
    <row r="42" spans="1:30" s="112" customFormat="1" x14ac:dyDescent="0.25">
      <c r="A42" s="99"/>
      <c r="B42" s="161"/>
      <c r="C42" s="130"/>
      <c r="D42" s="130"/>
      <c r="E42" s="130"/>
      <c r="F42" s="130"/>
      <c r="G42" s="130"/>
      <c r="H42" s="162"/>
      <c r="I42" s="58"/>
      <c r="J42" s="134"/>
      <c r="K42" s="135"/>
      <c r="L42" s="136"/>
      <c r="M42" s="115"/>
      <c r="N42" s="116"/>
      <c r="O42" s="41" t="s">
        <v>155</v>
      </c>
      <c r="P42" s="32">
        <v>0</v>
      </c>
      <c r="Q42" s="32">
        <v>10</v>
      </c>
      <c r="R42" s="22">
        <v>0</v>
      </c>
      <c r="S42" s="71"/>
      <c r="T42" s="32"/>
      <c r="U42" s="32"/>
      <c r="V42" s="72"/>
      <c r="W42" s="99"/>
      <c r="X42" s="97"/>
      <c r="Y42" s="136"/>
      <c r="Z42" s="135"/>
      <c r="AA42" s="137"/>
      <c r="AB42" s="105"/>
      <c r="AC42" s="105"/>
      <c r="AD42" s="105"/>
    </row>
    <row r="43" spans="1:30" s="112" customFormat="1" ht="16.5" thickBot="1" x14ac:dyDescent="0.3">
      <c r="A43" s="101"/>
      <c r="B43" s="163"/>
      <c r="C43" s="102"/>
      <c r="D43" s="102"/>
      <c r="E43" s="102"/>
      <c r="F43" s="102"/>
      <c r="G43" s="164"/>
      <c r="H43" s="102"/>
      <c r="I43" s="165"/>
      <c r="J43" s="165"/>
      <c r="K43" s="166"/>
      <c r="L43" s="154"/>
      <c r="M43" s="118"/>
      <c r="N43" s="119"/>
      <c r="O43" s="41" t="s">
        <v>88</v>
      </c>
      <c r="P43" s="32">
        <v>0</v>
      </c>
      <c r="Q43" s="32">
        <v>17</v>
      </c>
      <c r="R43" s="22">
        <v>0</v>
      </c>
      <c r="S43" s="71"/>
      <c r="T43" s="32"/>
      <c r="U43" s="32"/>
      <c r="V43" s="72"/>
      <c r="W43" s="101"/>
      <c r="X43" s="100"/>
      <c r="Y43" s="101"/>
      <c r="Z43" s="166"/>
      <c r="AA43" s="88"/>
      <c r="AB43" s="105"/>
      <c r="AC43" s="105"/>
      <c r="AD43" s="105"/>
    </row>
    <row r="44" spans="1:30" s="112" customFormat="1" ht="18.75" x14ac:dyDescent="0.25">
      <c r="A44" s="105"/>
      <c r="B44" s="105"/>
      <c r="C44" s="105"/>
      <c r="D44" s="105"/>
      <c r="E44" s="105"/>
      <c r="L44" s="56"/>
      <c r="M44" s="56"/>
      <c r="N44" s="56"/>
      <c r="O44" s="20" t="s">
        <v>101</v>
      </c>
      <c r="P44" s="60">
        <v>0</v>
      </c>
      <c r="Q44" s="21" t="s">
        <v>102</v>
      </c>
      <c r="R44" s="22">
        <v>0</v>
      </c>
      <c r="S44" s="20" t="s">
        <v>103</v>
      </c>
      <c r="T44" s="21">
        <v>0</v>
      </c>
      <c r="U44" s="21" t="s">
        <v>104</v>
      </c>
      <c r="V44" s="35">
        <v>0</v>
      </c>
      <c r="W44" s="105"/>
      <c r="X44" s="105"/>
      <c r="Y44" s="105"/>
      <c r="Z44" s="105"/>
      <c r="AA44" s="105"/>
      <c r="AB44" s="105"/>
      <c r="AC44" s="105"/>
      <c r="AD44" s="105"/>
    </row>
    <row r="45" spans="1:30" s="112" customFormat="1" ht="16.149999999999999" customHeight="1" thickBot="1" x14ac:dyDescent="0.3">
      <c r="A45" s="105"/>
      <c r="B45" s="105"/>
      <c r="C45" s="105"/>
      <c r="D45" s="105"/>
      <c r="E45" s="105"/>
      <c r="F45" s="105"/>
      <c r="G45" s="105"/>
      <c r="H45" s="105"/>
      <c r="I45" s="80"/>
      <c r="J45" s="80"/>
      <c r="K45" s="105"/>
      <c r="L45" s="56"/>
      <c r="M45" s="56"/>
      <c r="N45" s="56"/>
      <c r="O45" s="403" t="s">
        <v>38</v>
      </c>
      <c r="P45" s="404"/>
      <c r="Q45" s="404"/>
      <c r="R45" s="23">
        <v>0</v>
      </c>
      <c r="S45" s="403" t="s">
        <v>37</v>
      </c>
      <c r="T45" s="404"/>
      <c r="U45" s="404"/>
      <c r="V45" s="34">
        <v>0</v>
      </c>
      <c r="W45" s="105"/>
      <c r="X45" s="105"/>
      <c r="Y45" s="105"/>
      <c r="Z45" s="105"/>
      <c r="AA45" s="105"/>
      <c r="AB45" s="105"/>
      <c r="AC45" s="105"/>
      <c r="AD45" s="105"/>
    </row>
    <row r="46" spans="1:30" s="112" customFormat="1" ht="16.5" customHeight="1" thickBot="1" x14ac:dyDescent="0.3">
      <c r="A46" s="159"/>
      <c r="B46" s="105"/>
      <c r="C46" s="105"/>
      <c r="D46" s="105"/>
      <c r="E46" s="105"/>
      <c r="F46" s="105"/>
      <c r="G46" s="105"/>
      <c r="H46" s="105"/>
      <c r="I46" s="80"/>
      <c r="J46" s="158"/>
      <c r="K46" s="105"/>
      <c r="L46" s="105"/>
      <c r="M46" s="105"/>
      <c r="N46" s="105"/>
      <c r="O46" s="19"/>
      <c r="P46" s="68"/>
      <c r="Q46" s="19"/>
      <c r="R46" s="19"/>
      <c r="S46" s="19"/>
      <c r="T46" s="19"/>
      <c r="U46" s="19"/>
      <c r="V46" s="19"/>
      <c r="W46" s="105"/>
      <c r="X46" s="105"/>
      <c r="Y46" s="105"/>
      <c r="Z46" s="105"/>
      <c r="AA46" s="105"/>
      <c r="AB46" s="105"/>
      <c r="AC46" s="129"/>
      <c r="AD46" s="105"/>
    </row>
    <row r="47" spans="1:30" s="117" customFormat="1" ht="31.5" x14ac:dyDescent="0.25">
      <c r="A47" s="96" t="s">
        <v>18</v>
      </c>
      <c r="B47" s="55" t="s">
        <v>241</v>
      </c>
      <c r="C47" s="122">
        <v>3301</v>
      </c>
      <c r="D47" s="122" t="s">
        <v>306</v>
      </c>
      <c r="E47" s="122" t="s">
        <v>356</v>
      </c>
      <c r="F47" s="122"/>
      <c r="G47" s="189" t="s">
        <v>263</v>
      </c>
      <c r="H47" s="189"/>
      <c r="I47" s="57"/>
      <c r="J47" s="123"/>
      <c r="K47" s="29"/>
      <c r="L47" s="125"/>
      <c r="M47" s="126"/>
      <c r="N47" s="127"/>
      <c r="O47" s="42" t="s">
        <v>203</v>
      </c>
      <c r="P47" s="39">
        <v>2</v>
      </c>
      <c r="Q47" s="39">
        <v>17</v>
      </c>
      <c r="R47" s="18">
        <f xml:space="preserve"> $P$47 * $Q$47</f>
        <v>34</v>
      </c>
      <c r="S47" s="42" t="s">
        <v>249</v>
      </c>
      <c r="T47" s="39">
        <v>1</v>
      </c>
      <c r="U47" s="39">
        <v>25</v>
      </c>
      <c r="V47" s="18">
        <f xml:space="preserve"> $T$47 * $U$47</f>
        <v>25</v>
      </c>
      <c r="W47" s="106" t="s">
        <v>188</v>
      </c>
      <c r="X47" s="95"/>
      <c r="Y47" s="125">
        <v>25</v>
      </c>
      <c r="Z47" s="124">
        <v>25</v>
      </c>
      <c r="AA47" s="128" t="s">
        <v>357</v>
      </c>
      <c r="AB47" s="105"/>
      <c r="AC47" s="129"/>
      <c r="AD47" s="105"/>
    </row>
    <row r="48" spans="1:30" s="117" customFormat="1" x14ac:dyDescent="0.25">
      <c r="A48" s="99"/>
      <c r="B48" s="93"/>
      <c r="C48" s="131"/>
      <c r="D48" s="131"/>
      <c r="E48" s="194"/>
      <c r="F48" s="131"/>
      <c r="G48" s="132"/>
      <c r="H48" s="132"/>
      <c r="I48" s="195"/>
      <c r="J48" s="134"/>
      <c r="K48" s="31"/>
      <c r="L48" s="136"/>
      <c r="M48" s="115"/>
      <c r="N48" s="116"/>
      <c r="O48" s="41" t="s">
        <v>196</v>
      </c>
      <c r="P48" s="40">
        <v>0</v>
      </c>
      <c r="Q48" s="40">
        <v>17</v>
      </c>
      <c r="R48" s="22">
        <f xml:space="preserve"> $P$48 * $Q$48</f>
        <v>0</v>
      </c>
      <c r="S48" s="41" t="s">
        <v>274</v>
      </c>
      <c r="T48" s="40">
        <v>1</v>
      </c>
      <c r="U48" s="40">
        <v>25</v>
      </c>
      <c r="V48" s="70">
        <f xml:space="preserve"> $T$48 * $U$48</f>
        <v>25</v>
      </c>
      <c r="W48" s="99" t="s">
        <v>308</v>
      </c>
      <c r="X48" s="97"/>
      <c r="Y48" s="136"/>
      <c r="Z48" s="135"/>
      <c r="AA48" s="137"/>
      <c r="AB48" s="105"/>
      <c r="AC48" s="129"/>
      <c r="AD48" s="105"/>
    </row>
    <row r="49" spans="1:31" s="117" customFormat="1" x14ac:dyDescent="0.25">
      <c r="A49" s="138"/>
      <c r="B49" s="131"/>
      <c r="C49" s="131"/>
      <c r="D49" s="131"/>
      <c r="E49" s="131"/>
      <c r="F49" s="131"/>
      <c r="G49" s="132"/>
      <c r="H49" s="132"/>
      <c r="I49" s="134"/>
      <c r="J49" s="134"/>
      <c r="K49" s="31"/>
      <c r="L49" s="136"/>
      <c r="M49" s="115"/>
      <c r="N49" s="116"/>
      <c r="O49" s="41" t="s">
        <v>236</v>
      </c>
      <c r="P49" s="40">
        <v>0</v>
      </c>
      <c r="Q49" s="40">
        <v>17</v>
      </c>
      <c r="R49" s="22">
        <f xml:space="preserve"> $P$49 * $Q$49</f>
        <v>0</v>
      </c>
      <c r="S49" s="41" t="s">
        <v>160</v>
      </c>
      <c r="T49" s="40">
        <v>0</v>
      </c>
      <c r="U49" s="40">
        <v>16</v>
      </c>
      <c r="V49" s="72">
        <f xml:space="preserve"> $T$49 * $U$49</f>
        <v>0</v>
      </c>
      <c r="W49" s="99"/>
      <c r="X49" s="97"/>
      <c r="Y49" s="136"/>
      <c r="Z49" s="135"/>
      <c r="AA49" s="137"/>
      <c r="AB49" s="105"/>
      <c r="AC49" s="105"/>
      <c r="AD49" s="105"/>
    </row>
    <row r="50" spans="1:31" s="112" customFormat="1" x14ac:dyDescent="0.25">
      <c r="A50" s="99"/>
      <c r="B50" s="93"/>
      <c r="C50" s="130"/>
      <c r="D50" s="130"/>
      <c r="E50" s="194"/>
      <c r="F50" s="93"/>
      <c r="G50" s="132"/>
      <c r="H50" s="132"/>
      <c r="I50" s="58"/>
      <c r="J50" s="134"/>
      <c r="K50" s="31"/>
      <c r="L50" s="225"/>
      <c r="M50" s="115"/>
      <c r="N50" s="116"/>
      <c r="O50" s="41" t="s">
        <v>172</v>
      </c>
      <c r="P50" s="40">
        <v>0</v>
      </c>
      <c r="Q50" s="40">
        <v>17</v>
      </c>
      <c r="R50" s="22">
        <f xml:space="preserve"> $P$50 * $Q$50</f>
        <v>0</v>
      </c>
      <c r="S50" s="41" t="s">
        <v>364</v>
      </c>
      <c r="T50" s="40">
        <v>1</v>
      </c>
      <c r="U50" s="40">
        <v>20</v>
      </c>
      <c r="V50" s="72">
        <f xml:space="preserve"> $T$50 * $U$50</f>
        <v>20</v>
      </c>
      <c r="W50" s="99"/>
      <c r="X50" s="97"/>
      <c r="Y50" s="136"/>
      <c r="Z50" s="135"/>
      <c r="AA50" s="137"/>
      <c r="AB50" s="105"/>
      <c r="AC50" s="105"/>
      <c r="AD50" s="105"/>
    </row>
    <row r="51" spans="1:31" s="112" customFormat="1" ht="18.75" x14ac:dyDescent="0.25">
      <c r="A51" s="99"/>
      <c r="B51" s="93"/>
      <c r="C51" s="130"/>
      <c r="D51" s="130"/>
      <c r="E51" s="194"/>
      <c r="F51" s="93"/>
      <c r="G51" s="132"/>
      <c r="H51" s="132"/>
      <c r="I51" s="58"/>
      <c r="J51" s="134"/>
      <c r="K51" s="31"/>
      <c r="L51" s="225"/>
      <c r="M51" s="115"/>
      <c r="N51" s="116"/>
      <c r="O51" s="238" t="s">
        <v>203</v>
      </c>
      <c r="P51" s="40">
        <v>1</v>
      </c>
      <c r="Q51" s="40">
        <v>17</v>
      </c>
      <c r="R51" s="22">
        <f xml:space="preserve"> $P$51 * $Q$51</f>
        <v>17</v>
      </c>
      <c r="S51" s="41"/>
      <c r="T51" s="40"/>
      <c r="U51" s="40"/>
      <c r="V51" s="72"/>
      <c r="W51" s="99"/>
      <c r="X51" s="97"/>
      <c r="Y51" s="136"/>
      <c r="Z51" s="135"/>
      <c r="AA51" s="137"/>
      <c r="AB51" s="105"/>
      <c r="AC51" s="105"/>
      <c r="AD51" s="105"/>
    </row>
    <row r="52" spans="1:31" s="112" customFormat="1" ht="19.5" thickBot="1" x14ac:dyDescent="0.3">
      <c r="A52" s="101"/>
      <c r="B52" s="102"/>
      <c r="C52" s="187"/>
      <c r="D52" s="187"/>
      <c r="E52" s="187"/>
      <c r="F52" s="187"/>
      <c r="G52" s="187"/>
      <c r="H52" s="167"/>
      <c r="I52" s="165"/>
      <c r="J52" s="165"/>
      <c r="K52" s="33"/>
      <c r="L52" s="169"/>
      <c r="M52" s="165"/>
      <c r="N52" s="168"/>
      <c r="O52" s="238" t="s">
        <v>198</v>
      </c>
      <c r="P52" s="40">
        <v>0</v>
      </c>
      <c r="Q52" s="40">
        <v>17</v>
      </c>
      <c r="R52" s="22">
        <f xml:space="preserve"> $P$52 * $Q$52</f>
        <v>0</v>
      </c>
      <c r="S52" s="41" t="s">
        <v>253</v>
      </c>
      <c r="T52" s="40">
        <v>0</v>
      </c>
      <c r="U52" s="40">
        <v>20</v>
      </c>
      <c r="V52" s="22">
        <v>0</v>
      </c>
      <c r="W52" s="101"/>
      <c r="X52" s="100"/>
      <c r="Y52" s="154"/>
      <c r="Z52" s="166"/>
      <c r="AA52" s="196"/>
      <c r="AB52" s="105"/>
      <c r="AC52" s="105"/>
      <c r="AD52" s="105"/>
    </row>
    <row r="53" spans="1:31" s="105" customFormat="1" ht="18.75" x14ac:dyDescent="0.25">
      <c r="J53" s="80"/>
      <c r="L53" s="56"/>
      <c r="M53" s="56"/>
      <c r="N53" s="56"/>
      <c r="O53" s="41" t="s">
        <v>193</v>
      </c>
      <c r="P53" s="60">
        <f>SUM($P$47:$P$52)</f>
        <v>3</v>
      </c>
      <c r="Q53" s="21" t="s">
        <v>102</v>
      </c>
      <c r="R53" s="22">
        <f>SUM($R$47:$R$52)</f>
        <v>51</v>
      </c>
      <c r="S53" s="20" t="s">
        <v>103</v>
      </c>
      <c r="T53" s="21">
        <f>SUM($T$47:$T$52)</f>
        <v>3</v>
      </c>
      <c r="U53" s="21" t="s">
        <v>104</v>
      </c>
      <c r="V53" s="35">
        <f>SUM($V$47:$V$52)</f>
        <v>70</v>
      </c>
      <c r="AB53" s="112"/>
      <c r="AE53" s="112"/>
    </row>
    <row r="54" spans="1:31" s="105" customFormat="1" ht="16.149999999999999" customHeight="1" thickBot="1" x14ac:dyDescent="0.3">
      <c r="I54" s="80"/>
      <c r="J54" s="80"/>
      <c r="L54" s="56"/>
      <c r="M54" s="56"/>
      <c r="N54" s="56"/>
      <c r="O54" s="403" t="s">
        <v>38</v>
      </c>
      <c r="P54" s="404"/>
      <c r="Q54" s="404"/>
      <c r="R54" s="61">
        <v>34</v>
      </c>
      <c r="S54" s="403" t="s">
        <v>37</v>
      </c>
      <c r="T54" s="404"/>
      <c r="U54" s="404"/>
      <c r="V54" s="34">
        <v>0</v>
      </c>
      <c r="AE54" s="112"/>
    </row>
    <row r="55" spans="1:31" s="105" customFormat="1" ht="16.5" thickBot="1" x14ac:dyDescent="0.3">
      <c r="A55" s="159"/>
      <c r="I55" s="80"/>
      <c r="J55" s="80"/>
      <c r="O55" s="19"/>
      <c r="P55" s="19"/>
      <c r="Q55" s="19"/>
      <c r="R55" s="19"/>
      <c r="S55" s="19"/>
      <c r="T55" s="19"/>
      <c r="U55" s="19"/>
      <c r="V55" s="19"/>
      <c r="AC55" s="129"/>
      <c r="AE55" s="112"/>
    </row>
    <row r="56" spans="1:31" s="105" customFormat="1" ht="31.5" x14ac:dyDescent="0.25">
      <c r="A56" s="96" t="s">
        <v>19</v>
      </c>
      <c r="B56" s="55" t="s">
        <v>156</v>
      </c>
      <c r="C56" s="55">
        <v>207</v>
      </c>
      <c r="D56" s="121" t="s">
        <v>200</v>
      </c>
      <c r="E56" s="121" t="s">
        <v>250</v>
      </c>
      <c r="F56" s="55">
        <v>1</v>
      </c>
      <c r="G56" s="121" t="s">
        <v>256</v>
      </c>
      <c r="H56" s="160">
        <v>45267.702777777777</v>
      </c>
      <c r="I56" s="57">
        <v>286.8666666666395</v>
      </c>
      <c r="J56" s="123">
        <v>13.75</v>
      </c>
      <c r="K56" s="29">
        <v>-273.41666666663951</v>
      </c>
      <c r="L56" s="125"/>
      <c r="M56" s="126" t="s">
        <v>251</v>
      </c>
      <c r="N56" s="127"/>
      <c r="O56" s="74" t="s">
        <v>157</v>
      </c>
      <c r="P56" s="39">
        <v>0</v>
      </c>
      <c r="Q56" s="75">
        <v>10</v>
      </c>
      <c r="R56" s="18">
        <v>0</v>
      </c>
      <c r="S56" s="76" t="s">
        <v>91</v>
      </c>
      <c r="T56" s="39">
        <v>0</v>
      </c>
      <c r="U56" s="39">
        <v>18</v>
      </c>
      <c r="V56" s="18">
        <v>0</v>
      </c>
      <c r="W56" s="106" t="s">
        <v>269</v>
      </c>
      <c r="X56" s="95" t="s">
        <v>23</v>
      </c>
      <c r="Y56" s="125">
        <v>273.41666666663951</v>
      </c>
      <c r="Z56" s="124">
        <v>273.41666666663951</v>
      </c>
      <c r="AA56" s="197" t="s">
        <v>329</v>
      </c>
      <c r="AB56" s="56"/>
      <c r="AE56" s="112"/>
    </row>
    <row r="57" spans="1:31" s="105" customFormat="1" ht="31.5" x14ac:dyDescent="0.25">
      <c r="A57" s="99"/>
      <c r="B57" s="93"/>
      <c r="C57" s="131"/>
      <c r="D57" s="131"/>
      <c r="E57" s="131"/>
      <c r="F57" s="93">
        <v>2</v>
      </c>
      <c r="G57" s="162">
        <v>45267.702777777777</v>
      </c>
      <c r="H57" s="162">
        <v>45270.526388888888</v>
      </c>
      <c r="I57" s="134">
        <v>67.766666666662786</v>
      </c>
      <c r="J57" s="58">
        <v>13.75</v>
      </c>
      <c r="K57" s="31">
        <v>-54.316666666662783</v>
      </c>
      <c r="L57" s="136"/>
      <c r="M57" s="115" t="s">
        <v>251</v>
      </c>
      <c r="N57" s="135"/>
      <c r="O57" s="77" t="s">
        <v>86</v>
      </c>
      <c r="P57" s="40">
        <v>0</v>
      </c>
      <c r="Q57" s="73">
        <v>17</v>
      </c>
      <c r="R57" s="22">
        <v>0</v>
      </c>
      <c r="S57" s="69" t="s">
        <v>158</v>
      </c>
      <c r="T57" s="40">
        <v>0</v>
      </c>
      <c r="U57" s="40">
        <v>18</v>
      </c>
      <c r="V57" s="22">
        <v>0</v>
      </c>
      <c r="W57" s="99"/>
      <c r="X57" s="97"/>
      <c r="Y57" s="136">
        <v>54.316666666662783</v>
      </c>
      <c r="Z57" s="135">
        <v>327.73333333330231</v>
      </c>
      <c r="AA57" s="94" t="s">
        <v>352</v>
      </c>
      <c r="AB57" s="56"/>
      <c r="AC57" s="129"/>
      <c r="AE57" s="117"/>
    </row>
    <row r="58" spans="1:31" s="105" customFormat="1" ht="31.5" x14ac:dyDescent="0.25">
      <c r="A58" s="99"/>
      <c r="B58" s="93"/>
      <c r="C58" s="93"/>
      <c r="D58" s="93"/>
      <c r="E58" s="161"/>
      <c r="F58" s="93">
        <v>3</v>
      </c>
      <c r="G58" s="162">
        <v>45270.526388888888</v>
      </c>
      <c r="H58" s="198" t="s">
        <v>290</v>
      </c>
      <c r="I58" s="58">
        <v>183.48333333333721</v>
      </c>
      <c r="J58" s="58">
        <v>13.75</v>
      </c>
      <c r="K58" s="31">
        <v>-170.03333333333723</v>
      </c>
      <c r="L58" s="136"/>
      <c r="M58" s="115" t="s">
        <v>251</v>
      </c>
      <c r="N58" s="135"/>
      <c r="O58" s="77" t="s">
        <v>89</v>
      </c>
      <c r="P58" s="40">
        <v>0</v>
      </c>
      <c r="Q58" s="73">
        <v>17</v>
      </c>
      <c r="R58" s="22">
        <v>0</v>
      </c>
      <c r="S58" s="69" t="s">
        <v>96</v>
      </c>
      <c r="T58" s="40">
        <v>0</v>
      </c>
      <c r="U58" s="40">
        <v>20</v>
      </c>
      <c r="V58" s="22">
        <v>0</v>
      </c>
      <c r="W58" s="99"/>
      <c r="X58" s="97"/>
      <c r="Y58" s="136">
        <v>170.03333333333723</v>
      </c>
      <c r="Z58" s="135">
        <v>497.76666666663954</v>
      </c>
      <c r="AA58" s="147" t="s">
        <v>291</v>
      </c>
      <c r="AB58" s="56"/>
      <c r="AE58" s="112"/>
    </row>
    <row r="59" spans="1:31" s="105" customFormat="1" ht="47.25" x14ac:dyDescent="0.25">
      <c r="A59" s="99"/>
      <c r="B59" s="93"/>
      <c r="C59" s="93"/>
      <c r="D59" s="93"/>
      <c r="E59" s="93"/>
      <c r="F59" s="93">
        <v>4</v>
      </c>
      <c r="G59" s="162" t="s">
        <v>290</v>
      </c>
      <c r="H59" s="162" t="s">
        <v>34</v>
      </c>
      <c r="I59" s="58">
        <v>85.883333333360497</v>
      </c>
      <c r="J59" s="58">
        <v>13.75</v>
      </c>
      <c r="K59" s="31">
        <v>-72.433333333360494</v>
      </c>
      <c r="L59" s="136"/>
      <c r="M59" s="115" t="s">
        <v>251</v>
      </c>
      <c r="N59" s="135"/>
      <c r="O59" s="77" t="s">
        <v>159</v>
      </c>
      <c r="P59" s="40">
        <v>0</v>
      </c>
      <c r="Q59" s="73">
        <v>10</v>
      </c>
      <c r="R59" s="22">
        <v>0</v>
      </c>
      <c r="S59" s="69" t="s">
        <v>152</v>
      </c>
      <c r="T59" s="40">
        <v>0</v>
      </c>
      <c r="U59" s="21">
        <v>20</v>
      </c>
      <c r="V59" s="22">
        <v>0</v>
      </c>
      <c r="W59" s="99"/>
      <c r="X59" s="97"/>
      <c r="Y59" s="136">
        <v>72.433333333360494</v>
      </c>
      <c r="Z59" s="135">
        <v>570.20000000000005</v>
      </c>
      <c r="AA59" s="258" t="s">
        <v>351</v>
      </c>
      <c r="AB59" s="56"/>
      <c r="AC59" s="129"/>
      <c r="AE59" s="112"/>
    </row>
    <row r="60" spans="1:31" s="105" customFormat="1" x14ac:dyDescent="0.25">
      <c r="A60" s="99"/>
      <c r="B60" s="93"/>
      <c r="C60" s="93"/>
      <c r="D60" s="93"/>
      <c r="E60" s="93"/>
      <c r="F60" s="93"/>
      <c r="G60" s="162"/>
      <c r="H60" s="162"/>
      <c r="I60" s="58"/>
      <c r="J60" s="58"/>
      <c r="K60" s="135"/>
      <c r="L60" s="136"/>
      <c r="M60" s="58"/>
      <c r="N60" s="135"/>
      <c r="O60" s="41"/>
      <c r="P60" s="40"/>
      <c r="Q60" s="40"/>
      <c r="R60" s="22"/>
      <c r="S60" s="69" t="s">
        <v>97</v>
      </c>
      <c r="T60" s="40">
        <v>0</v>
      </c>
      <c r="U60" s="21">
        <v>20</v>
      </c>
      <c r="V60" s="22">
        <v>0</v>
      </c>
      <c r="W60" s="99"/>
      <c r="X60" s="97"/>
      <c r="Y60" s="136"/>
      <c r="Z60" s="135"/>
      <c r="AA60" s="199"/>
      <c r="AB60" s="56"/>
      <c r="AC60" s="129"/>
      <c r="AE60" s="112"/>
    </row>
    <row r="61" spans="1:31" s="105" customFormat="1" ht="16.5" thickBot="1" x14ac:dyDescent="0.3">
      <c r="A61" s="101"/>
      <c r="B61" s="102"/>
      <c r="C61" s="102"/>
      <c r="D61" s="102"/>
      <c r="E61" s="102"/>
      <c r="F61" s="102"/>
      <c r="G61" s="164"/>
      <c r="H61" s="164"/>
      <c r="I61" s="89"/>
      <c r="J61" s="89"/>
      <c r="K61" s="166"/>
      <c r="L61" s="154"/>
      <c r="M61" s="89"/>
      <c r="N61" s="166"/>
      <c r="O61" s="41"/>
      <c r="P61" s="40"/>
      <c r="Q61" s="40"/>
      <c r="R61" s="22"/>
      <c r="S61" s="69" t="s">
        <v>105</v>
      </c>
      <c r="T61" s="40">
        <v>0</v>
      </c>
      <c r="U61" s="21">
        <v>20</v>
      </c>
      <c r="V61" s="22">
        <v>0</v>
      </c>
      <c r="W61" s="101"/>
      <c r="X61" s="100"/>
      <c r="Y61" s="154"/>
      <c r="Z61" s="166"/>
      <c r="AA61" s="200"/>
      <c r="AB61" s="56"/>
      <c r="AC61" s="129"/>
      <c r="AE61" s="112"/>
    </row>
    <row r="62" spans="1:31" s="105" customFormat="1" ht="18.75" x14ac:dyDescent="0.25">
      <c r="G62" s="120"/>
      <c r="H62" s="120"/>
      <c r="I62" s="80"/>
      <c r="J62" s="80"/>
      <c r="K62" s="80"/>
      <c r="L62" s="56"/>
      <c r="M62" s="56"/>
      <c r="N62" s="56"/>
      <c r="O62" s="20" t="s">
        <v>101</v>
      </c>
      <c r="P62" s="60">
        <v>0</v>
      </c>
      <c r="Q62" s="21" t="s">
        <v>102</v>
      </c>
      <c r="R62" s="22">
        <v>0</v>
      </c>
      <c r="S62" s="20" t="s">
        <v>103</v>
      </c>
      <c r="T62" s="21">
        <v>0</v>
      </c>
      <c r="U62" s="21" t="s">
        <v>104</v>
      </c>
      <c r="V62" s="35">
        <v>0</v>
      </c>
      <c r="AA62" s="170"/>
      <c r="AB62" s="56"/>
    </row>
    <row r="63" spans="1:31" s="105" customFormat="1" ht="16.149999999999999" customHeight="1" thickBot="1" x14ac:dyDescent="0.3">
      <c r="A63" s="80"/>
      <c r="B63" s="80"/>
      <c r="C63" s="80"/>
      <c r="D63" s="80"/>
      <c r="E63" s="80"/>
      <c r="F63" s="80"/>
      <c r="G63" s="80"/>
      <c r="H63" s="80"/>
      <c r="I63" s="80"/>
      <c r="J63" s="80"/>
      <c r="K63" s="80"/>
      <c r="L63" s="56"/>
      <c r="M63" s="56"/>
      <c r="N63" s="56"/>
      <c r="O63" s="403" t="s">
        <v>38</v>
      </c>
      <c r="P63" s="404"/>
      <c r="Q63" s="404"/>
      <c r="R63" s="23">
        <v>0</v>
      </c>
      <c r="S63" s="403" t="s">
        <v>37</v>
      </c>
      <c r="T63" s="404"/>
      <c r="U63" s="404"/>
      <c r="V63" s="34">
        <v>0</v>
      </c>
      <c r="AA63" s="170"/>
      <c r="AB63" s="56"/>
    </row>
    <row r="64" spans="1:31" s="105" customFormat="1" ht="15.4" customHeight="1" x14ac:dyDescent="0.25">
      <c r="A64" s="171"/>
      <c r="B64" s="80"/>
      <c r="C64" s="80"/>
      <c r="D64" s="80"/>
      <c r="E64" s="80"/>
      <c r="F64" s="80"/>
      <c r="G64" s="80"/>
      <c r="H64" s="80"/>
      <c r="I64" s="80"/>
      <c r="J64" s="80"/>
      <c r="K64" s="80"/>
      <c r="L64" s="80"/>
      <c r="M64" s="80"/>
      <c r="N64" s="80"/>
      <c r="O64" s="19"/>
      <c r="P64" s="19"/>
      <c r="Q64" s="19"/>
      <c r="R64" s="19"/>
      <c r="S64" s="19"/>
      <c r="T64" s="19"/>
      <c r="U64" s="19"/>
      <c r="V64" s="19"/>
      <c r="AA64" s="170"/>
      <c r="AB64" s="56"/>
    </row>
    <row r="65" spans="1:28" s="105" customFormat="1" ht="15.75" customHeight="1" thickBot="1" x14ac:dyDescent="0.3">
      <c r="A65" s="171"/>
      <c r="B65" s="80"/>
      <c r="C65" s="80"/>
      <c r="D65" s="80"/>
      <c r="E65" s="80"/>
      <c r="F65" s="80"/>
      <c r="G65" s="80"/>
      <c r="H65" s="80"/>
      <c r="I65" s="80"/>
      <c r="J65" s="80"/>
      <c r="K65" s="80"/>
      <c r="L65" s="80"/>
      <c r="M65" s="80"/>
      <c r="N65" s="80"/>
      <c r="O65" s="19"/>
      <c r="P65" s="19"/>
      <c r="Q65" s="19"/>
      <c r="R65" s="19"/>
      <c r="S65" s="19"/>
      <c r="T65" s="19"/>
      <c r="U65" s="19"/>
      <c r="V65" s="19"/>
      <c r="AA65" s="172"/>
      <c r="AB65" s="173"/>
    </row>
    <row r="66" spans="1:28" s="105" customFormat="1" ht="15.75" customHeight="1" x14ac:dyDescent="0.25">
      <c r="A66" s="86" t="s">
        <v>20</v>
      </c>
      <c r="B66" s="55" t="s">
        <v>301</v>
      </c>
      <c r="C66" s="55" t="s">
        <v>299</v>
      </c>
      <c r="D66" s="55" t="s">
        <v>238</v>
      </c>
      <c r="E66" s="55" t="s">
        <v>300</v>
      </c>
      <c r="F66" s="55">
        <v>1</v>
      </c>
      <c r="G66" s="160" t="s">
        <v>310</v>
      </c>
      <c r="H66" s="160" t="s">
        <v>331</v>
      </c>
      <c r="I66" s="57">
        <f xml:space="preserve"> ($H$66 - $G$66) * 24</f>
        <v>33.999999999941792</v>
      </c>
      <c r="J66" s="57">
        <v>8.75</v>
      </c>
      <c r="K66" s="29">
        <f>$J$66 - $I$66</f>
        <v>-25.249999999941792</v>
      </c>
      <c r="L66" s="248">
        <f xml:space="preserve"> ($N$66 - $M$66) * 24</f>
        <v>23.666666666627862</v>
      </c>
      <c r="M66" s="249" t="s">
        <v>311</v>
      </c>
      <c r="N66" s="250">
        <v>45280.416666666664</v>
      </c>
      <c r="O66" s="16" t="s">
        <v>90</v>
      </c>
      <c r="P66" s="39">
        <v>3</v>
      </c>
      <c r="Q66" s="39">
        <v>17</v>
      </c>
      <c r="R66" s="18">
        <f xml:space="preserve"> $P$66 * $Q$66</f>
        <v>51</v>
      </c>
      <c r="S66" s="42" t="s">
        <v>244</v>
      </c>
      <c r="T66" s="39">
        <v>0</v>
      </c>
      <c r="U66" s="39">
        <v>20</v>
      </c>
      <c r="V66" s="18">
        <f xml:space="preserve"> $T$66 * $U$66</f>
        <v>0</v>
      </c>
      <c r="W66" s="106" t="s">
        <v>208</v>
      </c>
      <c r="X66" s="95" t="s">
        <v>23</v>
      </c>
      <c r="Y66" s="125">
        <f>$K$66 * -1</f>
        <v>25.249999999941792</v>
      </c>
      <c r="Z66" s="124">
        <f>$Y$66</f>
        <v>25.249999999941792</v>
      </c>
      <c r="AA66" s="87" t="s">
        <v>353</v>
      </c>
      <c r="AB66" s="173"/>
    </row>
    <row r="67" spans="1:28" s="105" customFormat="1" x14ac:dyDescent="0.25">
      <c r="A67" s="99"/>
      <c r="B67" s="93"/>
      <c r="C67" s="93"/>
      <c r="D67" s="82"/>
      <c r="E67" s="161"/>
      <c r="F67" s="93">
        <v>2</v>
      </c>
      <c r="G67" s="162" t="s">
        <v>331</v>
      </c>
      <c r="H67" s="162" t="s">
        <v>346</v>
      </c>
      <c r="I67" s="58">
        <f xml:space="preserve"> ($H$67 - $G$67) * 24</f>
        <v>22.666666666686069</v>
      </c>
      <c r="J67" s="58">
        <v>8.75</v>
      </c>
      <c r="K67" s="31">
        <f>$J$67 - $I$67</f>
        <v>-13.916666666686069</v>
      </c>
      <c r="L67" s="136">
        <f xml:space="preserve"> ($N$67 - $M$67) * 24</f>
        <v>19.166666666627862</v>
      </c>
      <c r="M67" s="115">
        <v>45280.451388888891</v>
      </c>
      <c r="N67" s="116" t="s">
        <v>349</v>
      </c>
      <c r="O67" s="20" t="s">
        <v>180</v>
      </c>
      <c r="P67" s="40">
        <v>0</v>
      </c>
      <c r="Q67" s="40">
        <v>10</v>
      </c>
      <c r="R67" s="22">
        <f xml:space="preserve"> $P$67 * $Q$67</f>
        <v>0</v>
      </c>
      <c r="S67" s="41" t="s">
        <v>365</v>
      </c>
      <c r="T67" s="40">
        <v>1</v>
      </c>
      <c r="U67" s="40">
        <v>20</v>
      </c>
      <c r="V67" s="22">
        <f xml:space="preserve"> $T$67 * $U$67</f>
        <v>20</v>
      </c>
      <c r="W67" s="99"/>
      <c r="X67" s="97"/>
      <c r="Y67" s="136">
        <f>$K$67 * -1</f>
        <v>13.916666666686069</v>
      </c>
      <c r="Z67" s="135">
        <f>$Y$67 + $Z$66</f>
        <v>39.166666666627862</v>
      </c>
      <c r="AA67" s="174" t="s">
        <v>353</v>
      </c>
      <c r="AB67" s="173"/>
    </row>
    <row r="68" spans="1:28" s="105" customFormat="1" x14ac:dyDescent="0.25">
      <c r="A68" s="99"/>
      <c r="B68" s="93"/>
      <c r="C68" s="93"/>
      <c r="D68" s="93"/>
      <c r="E68" s="93"/>
      <c r="F68" s="93">
        <v>3</v>
      </c>
      <c r="G68" s="162" t="s">
        <v>346</v>
      </c>
      <c r="H68" s="162">
        <v>45281.756944444445</v>
      </c>
      <c r="I68" s="58">
        <f xml:space="preserve"> ($H$68 - $G$68) * 24</f>
        <v>9.5000000000582077</v>
      </c>
      <c r="J68" s="58">
        <v>8.75</v>
      </c>
      <c r="K68" s="31">
        <f>$J$68 - $I$68</f>
        <v>-0.75000000005820766</v>
      </c>
      <c r="L68" s="136"/>
      <c r="M68" s="115"/>
      <c r="N68" s="116"/>
      <c r="O68" s="20" t="s">
        <v>164</v>
      </c>
      <c r="P68" s="40">
        <v>3</v>
      </c>
      <c r="Q68" s="40">
        <v>17</v>
      </c>
      <c r="R68" s="22">
        <f xml:space="preserve"> $P$68 * $Q$68</f>
        <v>51</v>
      </c>
      <c r="S68" s="41" t="s">
        <v>248</v>
      </c>
      <c r="T68" s="40">
        <v>0</v>
      </c>
      <c r="U68" s="40">
        <v>18</v>
      </c>
      <c r="V68" s="22">
        <f xml:space="preserve"> $T$68 * $U$68</f>
        <v>0</v>
      </c>
      <c r="W68" s="99"/>
      <c r="X68" s="97"/>
      <c r="Y68" s="136">
        <f>$K$68 * -1</f>
        <v>0.75000000005820766</v>
      </c>
      <c r="Z68" s="135">
        <f>$Y$68 + $Z$67</f>
        <v>39.916666666686069</v>
      </c>
      <c r="AA68" s="174" t="s">
        <v>353</v>
      </c>
      <c r="AB68" s="173"/>
    </row>
    <row r="69" spans="1:28" s="105" customFormat="1" x14ac:dyDescent="0.25">
      <c r="A69" s="99"/>
      <c r="B69" s="93"/>
      <c r="C69" s="93"/>
      <c r="D69" s="93"/>
      <c r="E69" s="93"/>
      <c r="F69" s="93">
        <v>4</v>
      </c>
      <c r="G69" s="162">
        <f>H68</f>
        <v>45281.756944444445</v>
      </c>
      <c r="H69" s="162" t="s">
        <v>34</v>
      </c>
      <c r="I69" s="58">
        <f xml:space="preserve"> ($AA$2 - $G$69) * 24</f>
        <v>-0.16666666668606922</v>
      </c>
      <c r="J69" s="58">
        <v>8.5</v>
      </c>
      <c r="K69" s="31">
        <f>$J$69 - $I$69</f>
        <v>8.6666666666860692</v>
      </c>
      <c r="L69" s="136"/>
      <c r="M69" s="115"/>
      <c r="N69" s="116"/>
      <c r="O69" s="259" t="s">
        <v>332</v>
      </c>
      <c r="P69" s="40">
        <v>0</v>
      </c>
      <c r="Q69" s="40">
        <v>12</v>
      </c>
      <c r="R69" s="22">
        <f xml:space="preserve"> $P$69 * $Q$69</f>
        <v>0</v>
      </c>
      <c r="S69" s="41" t="s">
        <v>192</v>
      </c>
      <c r="T69" s="40">
        <v>0</v>
      </c>
      <c r="U69" s="40">
        <v>20</v>
      </c>
      <c r="V69" s="22">
        <f xml:space="preserve"> $T$69 * $U$69</f>
        <v>0</v>
      </c>
      <c r="W69" s="99"/>
      <c r="X69" s="97"/>
      <c r="Y69" s="136">
        <f>$K$69 * 0</f>
        <v>0</v>
      </c>
      <c r="Z69" s="135">
        <f>$Y$69 + $Z$68</f>
        <v>39.916666666686069</v>
      </c>
      <c r="AA69" s="174"/>
      <c r="AB69" s="173"/>
    </row>
    <row r="70" spans="1:28" s="105" customFormat="1" x14ac:dyDescent="0.25">
      <c r="A70" s="99"/>
      <c r="B70" s="93"/>
      <c r="C70" s="93"/>
      <c r="D70" s="93"/>
      <c r="E70" s="93"/>
      <c r="F70" s="93"/>
      <c r="G70" s="162"/>
      <c r="H70" s="162"/>
      <c r="I70" s="58"/>
      <c r="J70" s="58"/>
      <c r="K70" s="31"/>
      <c r="L70" s="136"/>
      <c r="M70" s="115"/>
      <c r="N70" s="116"/>
      <c r="O70" s="69"/>
      <c r="P70" s="40"/>
      <c r="Q70" s="40"/>
      <c r="R70" s="22"/>
      <c r="S70" s="41"/>
      <c r="T70" s="40"/>
      <c r="U70" s="40"/>
      <c r="V70" s="22"/>
      <c r="W70" s="99"/>
      <c r="X70" s="97"/>
      <c r="Y70" s="136"/>
      <c r="Z70" s="135"/>
      <c r="AA70" s="174"/>
      <c r="AB70" s="173"/>
    </row>
    <row r="71" spans="1:28" s="105" customFormat="1" x14ac:dyDescent="0.25">
      <c r="A71" s="99"/>
      <c r="B71" s="93"/>
      <c r="C71" s="93"/>
      <c r="D71" s="93"/>
      <c r="E71" s="93"/>
      <c r="F71" s="93"/>
      <c r="G71" s="162"/>
      <c r="H71" s="162"/>
      <c r="I71" s="58"/>
      <c r="J71" s="58"/>
      <c r="K71" s="135"/>
      <c r="L71" s="136"/>
      <c r="M71" s="115"/>
      <c r="N71" s="116"/>
      <c r="O71" s="69"/>
      <c r="P71" s="40"/>
      <c r="Q71" s="40"/>
      <c r="R71" s="22"/>
      <c r="S71" s="41"/>
      <c r="T71" s="40"/>
      <c r="U71" s="40"/>
      <c r="V71" s="22"/>
      <c r="W71" s="99"/>
      <c r="X71" s="97"/>
      <c r="Y71" s="136"/>
      <c r="Z71" s="135"/>
      <c r="AA71" s="174"/>
      <c r="AB71" s="173"/>
    </row>
    <row r="72" spans="1:28" s="105" customFormat="1" ht="16.5" thickBot="1" x14ac:dyDescent="0.3">
      <c r="A72" s="101"/>
      <c r="B72" s="102"/>
      <c r="C72" s="102"/>
      <c r="D72" s="163"/>
      <c r="E72" s="102"/>
      <c r="F72" s="102"/>
      <c r="G72" s="164"/>
      <c r="H72" s="164"/>
      <c r="I72" s="89"/>
      <c r="J72" s="89"/>
      <c r="K72" s="166"/>
      <c r="L72" s="154"/>
      <c r="M72" s="89"/>
      <c r="N72" s="166"/>
      <c r="O72" s="69"/>
      <c r="P72" s="21"/>
      <c r="Q72" s="40"/>
      <c r="R72" s="22"/>
      <c r="S72" s="41"/>
      <c r="T72" s="40"/>
      <c r="U72" s="40"/>
      <c r="V72" s="22"/>
      <c r="W72" s="101"/>
      <c r="X72" s="100"/>
      <c r="Y72" s="154"/>
      <c r="Z72" s="166"/>
      <c r="AA72" s="201" t="s">
        <v>309</v>
      </c>
      <c r="AB72" s="173"/>
    </row>
    <row r="73" spans="1:28" s="105" customFormat="1" ht="17.649999999999999" customHeight="1" x14ac:dyDescent="0.25">
      <c r="I73" s="80"/>
      <c r="J73" s="80"/>
      <c r="L73" s="56"/>
      <c r="M73" s="56"/>
      <c r="N73" s="56"/>
      <c r="O73" s="20" t="s">
        <v>101</v>
      </c>
      <c r="P73" s="60">
        <f>SUM($P$66:$P$72)</f>
        <v>6</v>
      </c>
      <c r="Q73" s="21" t="s">
        <v>102</v>
      </c>
      <c r="R73" s="22">
        <f>SUM($R$66:$R$72)</f>
        <v>102</v>
      </c>
      <c r="S73" s="20" t="s">
        <v>103</v>
      </c>
      <c r="T73" s="21">
        <f>SUM($T$66:$T$72)</f>
        <v>1</v>
      </c>
      <c r="U73" s="21" t="s">
        <v>104</v>
      </c>
      <c r="V73" s="35">
        <f>SUM($V$66:$V$72)</f>
        <v>20</v>
      </c>
    </row>
    <row r="74" spans="1:28" s="105" customFormat="1" ht="16.149999999999999" customHeight="1" thickBot="1" x14ac:dyDescent="0.3">
      <c r="I74" s="80"/>
      <c r="J74" s="80"/>
      <c r="L74" s="56"/>
      <c r="M74" s="56"/>
      <c r="N74" s="56"/>
      <c r="O74" s="403" t="s">
        <v>38</v>
      </c>
      <c r="P74" s="404"/>
      <c r="Q74" s="404"/>
      <c r="R74" s="23">
        <v>92</v>
      </c>
      <c r="S74" s="403" t="s">
        <v>37</v>
      </c>
      <c r="T74" s="404"/>
      <c r="U74" s="404"/>
      <c r="V74" s="34">
        <v>0</v>
      </c>
    </row>
    <row r="75" spans="1:28" s="105" customFormat="1" ht="15.75" customHeight="1" thickBot="1" x14ac:dyDescent="0.3">
      <c r="A75" s="159"/>
      <c r="I75" s="80"/>
      <c r="J75" s="158"/>
      <c r="O75" s="19"/>
      <c r="P75" s="19"/>
      <c r="Q75" s="19"/>
      <c r="R75" s="19"/>
      <c r="S75" s="19"/>
      <c r="T75" s="19"/>
      <c r="U75" s="19"/>
      <c r="V75" s="19"/>
    </row>
    <row r="76" spans="1:28" s="105" customFormat="1" ht="47.25" x14ac:dyDescent="0.25">
      <c r="A76" s="96" t="s">
        <v>21</v>
      </c>
      <c r="B76" s="55" t="s">
        <v>322</v>
      </c>
      <c r="C76" s="122">
        <v>1004</v>
      </c>
      <c r="D76" s="185" t="s">
        <v>228</v>
      </c>
      <c r="E76" s="121" t="s">
        <v>345</v>
      </c>
      <c r="F76" s="122">
        <v>1</v>
      </c>
      <c r="G76" s="160">
        <v>45276.083333333336</v>
      </c>
      <c r="H76" s="114">
        <v>45278.930555555555</v>
      </c>
      <c r="I76" s="123">
        <f xml:space="preserve"> ($H$76 - $G$76) * 24</f>
        <v>68.333333333255723</v>
      </c>
      <c r="J76" s="57">
        <v>12.9</v>
      </c>
      <c r="K76" s="29">
        <f>$J$76 - $I$76</f>
        <v>-55.433333333255725</v>
      </c>
      <c r="L76" s="125">
        <f xml:space="preserve"> ($N$76 - $M$76) * 24</f>
        <v>57</v>
      </c>
      <c r="M76" s="126" t="s">
        <v>288</v>
      </c>
      <c r="N76" s="217">
        <v>45278.875</v>
      </c>
      <c r="O76" s="42" t="s">
        <v>217</v>
      </c>
      <c r="P76" s="39">
        <v>2</v>
      </c>
      <c r="Q76" s="75">
        <v>20</v>
      </c>
      <c r="R76" s="18">
        <f xml:space="preserve"> $P$76 * $Q$76</f>
        <v>40</v>
      </c>
      <c r="S76" s="64" t="s">
        <v>171</v>
      </c>
      <c r="T76" s="39">
        <v>1</v>
      </c>
      <c r="U76" s="17">
        <v>20</v>
      </c>
      <c r="V76" s="18">
        <f xml:space="preserve"> $T$76 * $U$76</f>
        <v>20</v>
      </c>
      <c r="W76" s="106" t="s">
        <v>188</v>
      </c>
      <c r="X76" s="95" t="s">
        <v>23</v>
      </c>
      <c r="Y76" s="125">
        <f>$K$76 * -1</f>
        <v>55.433333333255725</v>
      </c>
      <c r="Z76" s="124">
        <f>$Y$76</f>
        <v>55.433333333255725</v>
      </c>
      <c r="AA76" s="197" t="s">
        <v>312</v>
      </c>
    </row>
    <row r="77" spans="1:28" s="105" customFormat="1" x14ac:dyDescent="0.25">
      <c r="A77" s="138"/>
      <c r="B77" s="131"/>
      <c r="C77" s="131"/>
      <c r="D77" s="131"/>
      <c r="E77" s="93"/>
      <c r="F77" s="93">
        <v>2</v>
      </c>
      <c r="G77" s="132">
        <v>45278.930555555555</v>
      </c>
      <c r="H77" s="132">
        <v>45279.986111111109</v>
      </c>
      <c r="I77" s="134">
        <f xml:space="preserve"> ($H$77 - $G$77) * 24</f>
        <v>25.333333333313931</v>
      </c>
      <c r="J77" s="58">
        <v>14.4</v>
      </c>
      <c r="K77" s="31">
        <f>$J$77 - $I$77</f>
        <v>-10.93333333331393</v>
      </c>
      <c r="L77" s="136">
        <f xml:space="preserve"> ($N$77 - $M$77) * 24</f>
        <v>15.333333333197515</v>
      </c>
      <c r="M77" s="115" t="s">
        <v>313</v>
      </c>
      <c r="N77" s="116">
        <v>45279.909722222219</v>
      </c>
      <c r="O77" s="41" t="s">
        <v>247</v>
      </c>
      <c r="P77" s="40">
        <v>0</v>
      </c>
      <c r="Q77" s="73">
        <v>20</v>
      </c>
      <c r="R77" s="22">
        <f xml:space="preserve"> $P$77 * $Q$77</f>
        <v>0</v>
      </c>
      <c r="S77" s="63" t="s">
        <v>367</v>
      </c>
      <c r="T77" s="40">
        <v>1</v>
      </c>
      <c r="U77" s="21">
        <v>30</v>
      </c>
      <c r="V77" s="70">
        <f xml:space="preserve"> $T$77 * $U$77</f>
        <v>30</v>
      </c>
      <c r="W77" s="99" t="s">
        <v>267</v>
      </c>
      <c r="X77" s="97"/>
      <c r="Y77" s="136">
        <f>$K$77 * -1</f>
        <v>10.93333333331393</v>
      </c>
      <c r="Z77" s="135">
        <f>$Y$77 + $Z$76</f>
        <v>66.366666666569657</v>
      </c>
      <c r="AA77" s="174" t="s">
        <v>347</v>
      </c>
    </row>
    <row r="78" spans="1:28" s="105" customFormat="1" x14ac:dyDescent="0.25">
      <c r="A78" s="138"/>
      <c r="B78" s="131"/>
      <c r="C78" s="131"/>
      <c r="D78" s="131"/>
      <c r="E78" s="93"/>
      <c r="F78" s="131">
        <v>3</v>
      </c>
      <c r="G78" s="162">
        <v>45279.986111111109</v>
      </c>
      <c r="H78" s="131" t="s">
        <v>336</v>
      </c>
      <c r="I78" s="134">
        <f xml:space="preserve"> ($H$78 - $G$78) * 24</f>
        <v>28.000000000116415</v>
      </c>
      <c r="J78" s="58">
        <v>15.4</v>
      </c>
      <c r="K78" s="31">
        <f>$J$78 - $I$78</f>
        <v>-12.600000000116415</v>
      </c>
      <c r="L78" s="136">
        <f xml:space="preserve"> ($N$78 - $M$78) * 24</f>
        <v>12.666666666569654</v>
      </c>
      <c r="M78" s="115">
        <v>45280.451388888891</v>
      </c>
      <c r="N78" s="116" t="s">
        <v>337</v>
      </c>
      <c r="O78" s="41" t="s">
        <v>218</v>
      </c>
      <c r="P78" s="40">
        <v>2</v>
      </c>
      <c r="Q78" s="73">
        <v>20</v>
      </c>
      <c r="R78" s="22">
        <f xml:space="preserve"> $P$78 * $Q$78</f>
        <v>40</v>
      </c>
      <c r="S78" s="63" t="s">
        <v>366</v>
      </c>
      <c r="T78" s="40">
        <v>1</v>
      </c>
      <c r="U78" s="21">
        <v>20</v>
      </c>
      <c r="V78" s="70">
        <f xml:space="preserve"> $T$78 * $U$78</f>
        <v>20</v>
      </c>
      <c r="W78" s="99"/>
      <c r="X78" s="97"/>
      <c r="Y78" s="136">
        <f>$K$78 * -1</f>
        <v>12.600000000116415</v>
      </c>
      <c r="Z78" s="135">
        <f>$Y$78 + $Z$77</f>
        <v>78.966666666686066</v>
      </c>
      <c r="AA78" s="174" t="s">
        <v>348</v>
      </c>
    </row>
    <row r="79" spans="1:28" s="105" customFormat="1" x14ac:dyDescent="0.25">
      <c r="A79" s="138"/>
      <c r="B79" s="131"/>
      <c r="C79" s="93"/>
      <c r="D79" s="93"/>
      <c r="E79" s="93"/>
      <c r="F79" s="93">
        <v>4</v>
      </c>
      <c r="G79" s="131" t="s">
        <v>336</v>
      </c>
      <c r="H79" s="132" t="s">
        <v>34</v>
      </c>
      <c r="I79" s="134">
        <f xml:space="preserve"> ($AA$2 - $G$79) * 24</f>
        <v>14.333333333255723</v>
      </c>
      <c r="J79" s="58">
        <v>15.4</v>
      </c>
      <c r="K79" s="31">
        <f>$J$79 - $I$79</f>
        <v>1.0666666667442772</v>
      </c>
      <c r="L79" s="136"/>
      <c r="M79" s="115"/>
      <c r="N79" s="116"/>
      <c r="O79" s="41" t="s">
        <v>219</v>
      </c>
      <c r="P79" s="40">
        <v>1</v>
      </c>
      <c r="Q79" s="40">
        <v>20</v>
      </c>
      <c r="R79" s="70">
        <f xml:space="preserve"> $P$79 * $Q$79</f>
        <v>20</v>
      </c>
      <c r="S79" s="63" t="s">
        <v>177</v>
      </c>
      <c r="T79" s="40">
        <v>1</v>
      </c>
      <c r="U79" s="21">
        <v>20</v>
      </c>
      <c r="V79" s="70">
        <f xml:space="preserve"> $T$79 * $U$79</f>
        <v>20</v>
      </c>
      <c r="W79" s="99"/>
      <c r="X79" s="97"/>
      <c r="Y79" s="136">
        <f>$K$79 * 0</f>
        <v>0</v>
      </c>
      <c r="Z79" s="135">
        <f>$Y$79 + $Z$78</f>
        <v>78.966666666686066</v>
      </c>
      <c r="AA79" s="137"/>
    </row>
    <row r="80" spans="1:28" s="105" customFormat="1" x14ac:dyDescent="0.25">
      <c r="A80" s="138"/>
      <c r="B80" s="131"/>
      <c r="C80" s="93"/>
      <c r="D80" s="93"/>
      <c r="E80" s="93"/>
      <c r="F80" s="93"/>
      <c r="G80" s="132"/>
      <c r="H80" s="132"/>
      <c r="I80" s="134"/>
      <c r="J80" s="58"/>
      <c r="K80" s="31"/>
      <c r="L80" s="136"/>
      <c r="M80" s="115"/>
      <c r="N80" s="116"/>
      <c r="O80" s="41"/>
      <c r="P80" s="40"/>
      <c r="Q80" s="40"/>
      <c r="R80" s="70"/>
      <c r="S80" s="63"/>
      <c r="T80" s="40"/>
      <c r="U80" s="21"/>
      <c r="V80" s="72"/>
      <c r="W80" s="99"/>
      <c r="X80" s="97"/>
      <c r="Y80" s="136"/>
      <c r="Z80" s="135"/>
      <c r="AA80" s="137"/>
    </row>
    <row r="81" spans="1:28" s="105" customFormat="1" ht="16.5" thickBot="1" x14ac:dyDescent="0.3">
      <c r="A81" s="175"/>
      <c r="B81" s="167"/>
      <c r="C81" s="102"/>
      <c r="D81" s="102"/>
      <c r="E81" s="102"/>
      <c r="F81" s="102"/>
      <c r="G81" s="102"/>
      <c r="H81" s="102"/>
      <c r="I81" s="89"/>
      <c r="J81" s="89"/>
      <c r="K81" s="166"/>
      <c r="L81" s="154"/>
      <c r="M81" s="118"/>
      <c r="N81" s="119"/>
      <c r="O81" s="63"/>
      <c r="P81" s="40"/>
      <c r="Q81" s="40"/>
      <c r="R81" s="70"/>
      <c r="S81" s="63"/>
      <c r="T81" s="40"/>
      <c r="U81" s="21"/>
      <c r="V81" s="72"/>
      <c r="W81" s="101"/>
      <c r="X81" s="100"/>
      <c r="Y81" s="154"/>
      <c r="Z81" s="166"/>
      <c r="AA81" s="88" t="s">
        <v>335</v>
      </c>
    </row>
    <row r="82" spans="1:28" s="105" customFormat="1" ht="17.649999999999999" customHeight="1" x14ac:dyDescent="0.25">
      <c r="A82" s="129"/>
      <c r="G82" s="120"/>
      <c r="H82" s="120"/>
      <c r="I82" s="80"/>
      <c r="K82" s="80"/>
      <c r="L82" s="56"/>
      <c r="M82" s="56"/>
      <c r="N82" s="56"/>
      <c r="O82" s="20" t="s">
        <v>101</v>
      </c>
      <c r="P82" s="60">
        <f>SUM($P$76:$P$81)</f>
        <v>5</v>
      </c>
      <c r="Q82" s="21" t="s">
        <v>102</v>
      </c>
      <c r="R82" s="22">
        <f>SUM($R$76:$R$81)</f>
        <v>100</v>
      </c>
      <c r="S82" s="20" t="s">
        <v>103</v>
      </c>
      <c r="T82" s="21">
        <f>SUM($T$76:$T$81)</f>
        <v>4</v>
      </c>
      <c r="U82" s="21" t="s">
        <v>104</v>
      </c>
      <c r="V82" s="35">
        <f>SUM($V$76:$V$81)</f>
        <v>90</v>
      </c>
      <c r="AA82" s="176"/>
      <c r="AB82" s="176"/>
    </row>
    <row r="83" spans="1:28" s="105" customFormat="1" ht="16.149999999999999" customHeight="1" thickBot="1" x14ac:dyDescent="0.3">
      <c r="A83" s="129"/>
      <c r="I83" s="80"/>
      <c r="L83" s="56"/>
      <c r="M83" s="56"/>
      <c r="N83" s="56"/>
      <c r="O83" s="403" t="s">
        <v>38</v>
      </c>
      <c r="P83" s="404"/>
      <c r="Q83" s="404"/>
      <c r="R83" s="23">
        <v>160</v>
      </c>
      <c r="S83" s="403" t="s">
        <v>37</v>
      </c>
      <c r="T83" s="404"/>
      <c r="U83" s="404"/>
      <c r="V83" s="34">
        <v>0</v>
      </c>
    </row>
    <row r="84" spans="1:28" s="105" customFormat="1" ht="16.149999999999999" customHeight="1" thickBot="1" x14ac:dyDescent="0.3">
      <c r="A84" s="129"/>
      <c r="I84" s="80"/>
      <c r="J84" s="80"/>
      <c r="O84" s="19"/>
      <c r="P84" s="19"/>
      <c r="Q84" s="19"/>
      <c r="R84" s="26"/>
      <c r="S84" s="19"/>
      <c r="T84" s="19"/>
      <c r="U84" s="19"/>
      <c r="V84" s="19"/>
    </row>
    <row r="85" spans="1:28" s="105" customFormat="1" ht="32.25" thickBot="1" x14ac:dyDescent="0.3">
      <c r="A85" s="202" t="s">
        <v>22</v>
      </c>
      <c r="B85" s="203"/>
      <c r="C85" s="203"/>
      <c r="D85" s="203" t="s">
        <v>182</v>
      </c>
      <c r="E85" s="203"/>
      <c r="F85" s="203"/>
      <c r="G85" s="204"/>
      <c r="H85" s="204"/>
      <c r="I85" s="205"/>
      <c r="J85" s="205"/>
      <c r="K85" s="206"/>
      <c r="L85" s="207"/>
      <c r="M85" s="208"/>
      <c r="N85" s="209"/>
      <c r="O85" s="16"/>
      <c r="P85" s="78"/>
      <c r="Q85" s="17"/>
      <c r="R85" s="18"/>
      <c r="S85" s="16"/>
      <c r="T85" s="17"/>
      <c r="U85" s="17"/>
      <c r="V85" s="18"/>
      <c r="W85" s="202" t="s">
        <v>201</v>
      </c>
      <c r="X85" s="210" t="s">
        <v>23</v>
      </c>
      <c r="Y85" s="207">
        <v>0</v>
      </c>
      <c r="Z85" s="206">
        <v>0</v>
      </c>
      <c r="AA85" s="211" t="s">
        <v>222</v>
      </c>
    </row>
    <row r="86" spans="1:28" s="105" customFormat="1" ht="17.649999999999999" customHeight="1" x14ac:dyDescent="0.25">
      <c r="I86" s="80"/>
      <c r="J86" s="80"/>
      <c r="L86" s="56"/>
      <c r="M86" s="56"/>
      <c r="N86" s="56"/>
      <c r="O86" s="20" t="s">
        <v>101</v>
      </c>
      <c r="P86" s="60">
        <v>0</v>
      </c>
      <c r="Q86" s="21" t="s">
        <v>102</v>
      </c>
      <c r="R86" s="22">
        <v>0</v>
      </c>
      <c r="S86" s="20" t="s">
        <v>103</v>
      </c>
      <c r="T86" s="21">
        <v>0</v>
      </c>
      <c r="U86" s="21" t="s">
        <v>104</v>
      </c>
      <c r="V86" s="35">
        <v>0</v>
      </c>
      <c r="AA86" s="170"/>
    </row>
    <row r="87" spans="1:28" s="105" customFormat="1" ht="16.149999999999999" customHeight="1" thickBot="1" x14ac:dyDescent="0.3">
      <c r="I87" s="80"/>
      <c r="J87" s="80"/>
      <c r="L87" s="56"/>
      <c r="M87" s="56"/>
      <c r="N87" s="56"/>
      <c r="O87" s="403" t="s">
        <v>38</v>
      </c>
      <c r="P87" s="404"/>
      <c r="Q87" s="404"/>
      <c r="R87" s="23">
        <v>0</v>
      </c>
      <c r="S87" s="403" t="s">
        <v>37</v>
      </c>
      <c r="T87" s="404"/>
      <c r="U87" s="404"/>
      <c r="V87" s="34" t="s">
        <v>23</v>
      </c>
      <c r="AA87" s="176"/>
    </row>
    <row r="88" spans="1:28" s="105" customFormat="1" ht="15.75" customHeight="1" thickBot="1" x14ac:dyDescent="0.3">
      <c r="I88" s="80"/>
      <c r="J88" s="80"/>
      <c r="O88" s="19"/>
      <c r="P88" s="68"/>
      <c r="Q88" s="19"/>
      <c r="R88" s="19"/>
      <c r="S88" s="19"/>
      <c r="T88" s="19"/>
      <c r="U88" s="19"/>
      <c r="V88" s="19"/>
      <c r="AA88" s="176"/>
    </row>
    <row r="89" spans="1:28" s="105" customFormat="1" ht="31.5" x14ac:dyDescent="0.25">
      <c r="A89" s="96" t="s">
        <v>24</v>
      </c>
      <c r="B89" s="55" t="s">
        <v>242</v>
      </c>
      <c r="C89" s="55">
        <v>2532</v>
      </c>
      <c r="D89" s="55" t="s">
        <v>258</v>
      </c>
      <c r="E89" s="121" t="s">
        <v>259</v>
      </c>
      <c r="F89" s="55">
        <v>1</v>
      </c>
      <c r="G89" s="160">
        <v>45260.041666666664</v>
      </c>
      <c r="H89" s="160">
        <v>45281.159722222219</v>
      </c>
      <c r="I89" s="123">
        <v>506.83333333331393</v>
      </c>
      <c r="J89" s="57">
        <v>24</v>
      </c>
      <c r="K89" s="29">
        <v>-482.83333333331393</v>
      </c>
      <c r="L89" s="125">
        <v>479.49999999994179</v>
      </c>
      <c r="M89" s="126">
        <v>45260.25</v>
      </c>
      <c r="N89" s="127" t="s">
        <v>338</v>
      </c>
      <c r="O89" s="240" t="s">
        <v>278</v>
      </c>
      <c r="P89" s="17">
        <v>0</v>
      </c>
      <c r="Q89" s="17">
        <v>10</v>
      </c>
      <c r="R89" s="18">
        <v>0</v>
      </c>
      <c r="S89" s="42" t="s">
        <v>179</v>
      </c>
      <c r="T89" s="17">
        <v>0</v>
      </c>
      <c r="U89" s="17">
        <v>20</v>
      </c>
      <c r="V89" s="18">
        <v>0</v>
      </c>
      <c r="W89" s="106" t="s">
        <v>188</v>
      </c>
      <c r="X89" s="95" t="s">
        <v>153</v>
      </c>
      <c r="Y89" s="125">
        <v>482.83333333331393</v>
      </c>
      <c r="Z89" s="124">
        <v>482.83333333331393</v>
      </c>
      <c r="AA89" s="226" t="s">
        <v>302</v>
      </c>
    </row>
    <row r="90" spans="1:28" s="105" customFormat="1" ht="31.5" x14ac:dyDescent="0.25">
      <c r="A90" s="99"/>
      <c r="B90" s="93"/>
      <c r="C90" s="93"/>
      <c r="D90" s="161"/>
      <c r="E90" s="93"/>
      <c r="F90" s="93">
        <v>2</v>
      </c>
      <c r="G90" s="162">
        <v>45281.159722222219</v>
      </c>
      <c r="H90" s="162" t="s">
        <v>34</v>
      </c>
      <c r="I90" s="58">
        <v>14.166666666744277</v>
      </c>
      <c r="J90" s="58">
        <v>24</v>
      </c>
      <c r="K90" s="135">
        <v>9.8333333332557231</v>
      </c>
      <c r="L90" s="136"/>
      <c r="M90" s="58" t="s">
        <v>339</v>
      </c>
      <c r="N90" s="135"/>
      <c r="O90" s="20" t="s">
        <v>167</v>
      </c>
      <c r="P90" s="21">
        <v>0</v>
      </c>
      <c r="Q90" s="21">
        <v>17</v>
      </c>
      <c r="R90" s="22">
        <v>0</v>
      </c>
      <c r="S90" s="41" t="s">
        <v>227</v>
      </c>
      <c r="T90" s="21">
        <v>0</v>
      </c>
      <c r="U90" s="21">
        <v>20</v>
      </c>
      <c r="V90" s="72">
        <v>0</v>
      </c>
      <c r="W90" s="99" t="s">
        <v>343</v>
      </c>
      <c r="X90" s="97"/>
      <c r="Y90" s="136">
        <v>0</v>
      </c>
      <c r="Z90" s="135">
        <v>482.83333333331393</v>
      </c>
      <c r="AA90" s="137"/>
    </row>
    <row r="91" spans="1:28" s="105" customFormat="1" x14ac:dyDescent="0.25">
      <c r="A91" s="99"/>
      <c r="B91" s="93"/>
      <c r="C91" s="93"/>
      <c r="D91" s="93"/>
      <c r="E91" s="93"/>
      <c r="F91" s="93"/>
      <c r="G91" s="162"/>
      <c r="H91" s="162"/>
      <c r="I91" s="58"/>
      <c r="J91" s="58"/>
      <c r="K91" s="135"/>
      <c r="L91" s="136"/>
      <c r="M91" s="58"/>
      <c r="N91" s="135"/>
      <c r="O91" s="241" t="s">
        <v>234</v>
      </c>
      <c r="P91" s="21">
        <v>0</v>
      </c>
      <c r="Q91" s="21">
        <v>17</v>
      </c>
      <c r="R91" s="22">
        <v>0</v>
      </c>
      <c r="S91" s="41" t="s">
        <v>184</v>
      </c>
      <c r="T91" s="21">
        <v>0</v>
      </c>
      <c r="U91" s="21">
        <v>20</v>
      </c>
      <c r="V91" s="72">
        <v>0</v>
      </c>
      <c r="W91" s="99"/>
      <c r="X91" s="97"/>
      <c r="Y91" s="136"/>
      <c r="Z91" s="135"/>
      <c r="AA91" s="174"/>
    </row>
    <row r="92" spans="1:28" s="105" customFormat="1" ht="16.5" thickBot="1" x14ac:dyDescent="0.3">
      <c r="A92" s="101"/>
      <c r="B92" s="102"/>
      <c r="C92" s="102"/>
      <c r="D92" s="163"/>
      <c r="E92" s="163"/>
      <c r="F92" s="102"/>
      <c r="G92" s="164"/>
      <c r="H92" s="164"/>
      <c r="I92" s="89"/>
      <c r="J92" s="89"/>
      <c r="K92" s="166"/>
      <c r="L92" s="154"/>
      <c r="M92" s="89"/>
      <c r="N92" s="166"/>
      <c r="O92" s="20" t="s">
        <v>257</v>
      </c>
      <c r="P92" s="21">
        <v>0</v>
      </c>
      <c r="Q92" s="21">
        <v>17</v>
      </c>
      <c r="R92" s="22">
        <v>0</v>
      </c>
      <c r="S92" s="20" t="s">
        <v>235</v>
      </c>
      <c r="T92" s="21">
        <v>0</v>
      </c>
      <c r="U92" s="21">
        <v>15</v>
      </c>
      <c r="V92" s="72">
        <v>0</v>
      </c>
      <c r="W92" s="101"/>
      <c r="X92" s="100"/>
      <c r="Y92" s="154"/>
      <c r="Z92" s="166"/>
      <c r="AA92" s="88"/>
    </row>
    <row r="93" spans="1:28" s="105" customFormat="1" ht="17.649999999999999" customHeight="1" x14ac:dyDescent="0.25">
      <c r="I93" s="80"/>
      <c r="J93" s="80"/>
      <c r="L93" s="56"/>
      <c r="M93" s="56"/>
      <c r="N93" s="56"/>
      <c r="O93" s="20" t="s">
        <v>101</v>
      </c>
      <c r="P93" s="60">
        <v>0</v>
      </c>
      <c r="Q93" s="21" t="s">
        <v>102</v>
      </c>
      <c r="R93" s="22">
        <v>0</v>
      </c>
      <c r="S93" s="20" t="s">
        <v>103</v>
      </c>
      <c r="T93" s="21">
        <v>0</v>
      </c>
      <c r="U93" s="21" t="s">
        <v>104</v>
      </c>
      <c r="V93" s="35">
        <v>0</v>
      </c>
      <c r="Y93" s="80"/>
      <c r="Z93" s="80"/>
      <c r="AA93" s="176"/>
    </row>
    <row r="94" spans="1:28" s="105" customFormat="1" ht="16.149999999999999" customHeight="1" thickBot="1" x14ac:dyDescent="0.3">
      <c r="I94" s="80"/>
      <c r="J94" s="80"/>
      <c r="L94" s="56"/>
      <c r="M94" s="56"/>
      <c r="N94" s="56"/>
      <c r="O94" s="403" t="s">
        <v>38</v>
      </c>
      <c r="P94" s="404"/>
      <c r="Q94" s="404"/>
      <c r="R94" s="61">
        <v>0</v>
      </c>
      <c r="S94" s="403" t="s">
        <v>37</v>
      </c>
      <c r="T94" s="404"/>
      <c r="U94" s="404"/>
      <c r="V94" s="34">
        <v>0</v>
      </c>
      <c r="Y94" s="80"/>
      <c r="Z94" s="80"/>
      <c r="AA94" s="176"/>
    </row>
    <row r="95" spans="1:28" s="105" customFormat="1" ht="16.149999999999999" customHeight="1" x14ac:dyDescent="0.25">
      <c r="I95" s="80"/>
      <c r="J95" s="80"/>
      <c r="O95" s="19"/>
      <c r="P95" s="19"/>
      <c r="Q95" s="19"/>
      <c r="R95" s="26"/>
      <c r="S95" s="422"/>
      <c r="T95" s="422"/>
      <c r="U95" s="422"/>
      <c r="V95" s="19"/>
      <c r="Y95" s="80"/>
      <c r="Z95" s="80"/>
      <c r="AA95" s="176"/>
    </row>
    <row r="96" spans="1:28" s="105" customFormat="1" ht="15.75" customHeight="1" thickBot="1" x14ac:dyDescent="0.3">
      <c r="I96" s="80"/>
      <c r="J96" s="80"/>
      <c r="O96" s="19"/>
      <c r="P96" s="19"/>
      <c r="Q96" s="19"/>
      <c r="R96" s="26"/>
      <c r="S96" s="19"/>
      <c r="T96" s="19"/>
      <c r="U96" s="19"/>
      <c r="V96" s="19"/>
      <c r="Y96" s="80"/>
      <c r="Z96" s="80"/>
      <c r="AA96" s="176"/>
    </row>
    <row r="97" spans="1:303" s="105" customFormat="1" ht="31.5" x14ac:dyDescent="0.25">
      <c r="A97" s="96" t="s">
        <v>25</v>
      </c>
      <c r="B97" s="55" t="s">
        <v>303</v>
      </c>
      <c r="C97" s="55">
        <v>15009</v>
      </c>
      <c r="D97" s="55" t="s">
        <v>212</v>
      </c>
      <c r="E97" s="55" t="s">
        <v>314</v>
      </c>
      <c r="F97" s="55">
        <v>1</v>
      </c>
      <c r="G97" s="160" t="s">
        <v>315</v>
      </c>
      <c r="H97" s="160">
        <v>45281.888888888891</v>
      </c>
      <c r="I97" s="123">
        <f xml:space="preserve"> ($H$97 - $G$97) * 24</f>
        <v>62.333333333430346</v>
      </c>
      <c r="J97" s="177">
        <v>16</v>
      </c>
      <c r="K97" s="29">
        <f>$J$97 - $I$97</f>
        <v>-46.333333333430346</v>
      </c>
      <c r="L97" s="125">
        <f xml:space="preserve"> ($N$97 - $M$97) * 24</f>
        <v>55.166666666627862</v>
      </c>
      <c r="M97" s="160">
        <v>45279.326388888891</v>
      </c>
      <c r="N97" s="127">
        <v>45281.625</v>
      </c>
      <c r="O97" s="42" t="s">
        <v>165</v>
      </c>
      <c r="P97" s="39">
        <v>0</v>
      </c>
      <c r="Q97" s="17">
        <v>17</v>
      </c>
      <c r="R97" s="18">
        <f xml:space="preserve"> $P$97 * $Q$97</f>
        <v>0</v>
      </c>
      <c r="S97" s="42" t="s">
        <v>220</v>
      </c>
      <c r="T97" s="39">
        <v>0</v>
      </c>
      <c r="U97" s="39">
        <v>20</v>
      </c>
      <c r="V97" s="18">
        <f xml:space="preserve"> $T$97 * $U$97</f>
        <v>0</v>
      </c>
      <c r="W97" s="96" t="s">
        <v>260</v>
      </c>
      <c r="X97" s="95"/>
      <c r="Y97" s="125">
        <f>$K$97 * -1</f>
        <v>46.333333333430346</v>
      </c>
      <c r="Z97" s="124">
        <f>$Y$97</f>
        <v>46.333333333430346</v>
      </c>
      <c r="AA97" s="128" t="s">
        <v>363</v>
      </c>
    </row>
    <row r="98" spans="1:303" s="105" customFormat="1" ht="15.75" customHeight="1" x14ac:dyDescent="0.25">
      <c r="A98" s="99"/>
      <c r="B98" s="93"/>
      <c r="C98" s="93"/>
      <c r="D98" s="93"/>
      <c r="E98" s="93"/>
      <c r="F98" s="93"/>
      <c r="G98" s="162"/>
      <c r="H98" s="133"/>
      <c r="I98" s="58"/>
      <c r="J98" s="58"/>
      <c r="K98" s="31"/>
      <c r="L98" s="136"/>
      <c r="M98" s="115"/>
      <c r="N98" s="180"/>
      <c r="O98" s="41" t="s">
        <v>172</v>
      </c>
      <c r="P98" s="40">
        <v>0</v>
      </c>
      <c r="Q98" s="21">
        <v>17</v>
      </c>
      <c r="R98" s="22">
        <f xml:space="preserve"> $P$98 * $Q$98</f>
        <v>0</v>
      </c>
      <c r="S98" s="41" t="s">
        <v>184</v>
      </c>
      <c r="T98" s="40">
        <v>0</v>
      </c>
      <c r="U98" s="40">
        <v>20</v>
      </c>
      <c r="V98" s="72">
        <f xml:space="preserve"> $T$98 * $U$98</f>
        <v>0</v>
      </c>
      <c r="W98" s="99"/>
      <c r="X98" s="97"/>
      <c r="Y98" s="136"/>
      <c r="Z98" s="135"/>
      <c r="AA98" s="137"/>
    </row>
    <row r="99" spans="1:303" s="105" customFormat="1" x14ac:dyDescent="0.25">
      <c r="A99" s="99"/>
      <c r="B99" s="93"/>
      <c r="C99" s="93"/>
      <c r="D99" s="93"/>
      <c r="E99" s="93"/>
      <c r="F99" s="93"/>
      <c r="G99" s="162"/>
      <c r="H99" s="133"/>
      <c r="I99" s="58"/>
      <c r="J99" s="58"/>
      <c r="K99" s="135"/>
      <c r="L99" s="136"/>
      <c r="M99" s="115"/>
      <c r="N99" s="135"/>
      <c r="O99" s="41" t="s">
        <v>86</v>
      </c>
      <c r="P99" s="40">
        <v>0</v>
      </c>
      <c r="Q99" s="21">
        <v>17</v>
      </c>
      <c r="R99" s="22">
        <f xml:space="preserve"> $P$99 * $Q$99</f>
        <v>0</v>
      </c>
      <c r="S99" s="41" t="s">
        <v>209</v>
      </c>
      <c r="T99" s="40">
        <v>0</v>
      </c>
      <c r="U99" s="21">
        <v>20</v>
      </c>
      <c r="V99" s="70">
        <f xml:space="preserve"> $T$99 * $U$99</f>
        <v>0</v>
      </c>
      <c r="W99" s="99"/>
      <c r="X99" s="97"/>
      <c r="Y99" s="136"/>
      <c r="Z99" s="135"/>
      <c r="AA99" s="137"/>
    </row>
    <row r="100" spans="1:303" s="105" customFormat="1" x14ac:dyDescent="0.25">
      <c r="A100" s="99"/>
      <c r="B100" s="93"/>
      <c r="C100" s="93"/>
      <c r="D100" s="93"/>
      <c r="E100" s="93"/>
      <c r="F100" s="93"/>
      <c r="G100" s="133"/>
      <c r="H100" s="133"/>
      <c r="I100" s="58"/>
      <c r="J100" s="58"/>
      <c r="K100" s="135"/>
      <c r="L100" s="136"/>
      <c r="M100" s="58"/>
      <c r="N100" s="135"/>
      <c r="O100" s="41" t="s">
        <v>170</v>
      </c>
      <c r="P100" s="40">
        <v>0</v>
      </c>
      <c r="Q100" s="21">
        <v>17</v>
      </c>
      <c r="R100" s="22">
        <f xml:space="preserve"> $P$100 * $Q$100</f>
        <v>0</v>
      </c>
      <c r="S100" s="41" t="s">
        <v>178</v>
      </c>
      <c r="T100" s="40">
        <v>0</v>
      </c>
      <c r="U100" s="21">
        <v>20</v>
      </c>
      <c r="V100" s="72">
        <f xml:space="preserve"> $T$100 * $U$100</f>
        <v>0</v>
      </c>
      <c r="W100" s="99"/>
      <c r="X100" s="97"/>
      <c r="Y100" s="136"/>
      <c r="Z100" s="135"/>
      <c r="AA100" s="137"/>
    </row>
    <row r="101" spans="1:303" s="105" customFormat="1" x14ac:dyDescent="0.25">
      <c r="A101" s="99"/>
      <c r="B101" s="93"/>
      <c r="C101" s="93"/>
      <c r="D101" s="93"/>
      <c r="E101" s="93"/>
      <c r="F101" s="93"/>
      <c r="G101" s="133"/>
      <c r="H101" s="162"/>
      <c r="I101" s="58"/>
      <c r="J101" s="58"/>
      <c r="K101" s="135"/>
      <c r="L101" s="136"/>
      <c r="M101" s="58"/>
      <c r="N101" s="116"/>
      <c r="O101" s="41" t="s">
        <v>190</v>
      </c>
      <c r="P101" s="40">
        <v>0</v>
      </c>
      <c r="Q101" s="21">
        <v>17</v>
      </c>
      <c r="R101" s="22">
        <f xml:space="preserve"> $P$101 * $Q$101</f>
        <v>0</v>
      </c>
      <c r="S101" s="41" t="s">
        <v>181</v>
      </c>
      <c r="T101" s="40">
        <v>0</v>
      </c>
      <c r="U101" s="21">
        <v>20</v>
      </c>
      <c r="V101" s="72">
        <f xml:space="preserve"> $T$101 * $U$101</f>
        <v>0</v>
      </c>
      <c r="W101" s="99"/>
      <c r="X101" s="97"/>
      <c r="Y101" s="136"/>
      <c r="Z101" s="135"/>
      <c r="AA101" s="174"/>
    </row>
    <row r="102" spans="1:303" s="105" customFormat="1" x14ac:dyDescent="0.25">
      <c r="A102" s="99"/>
      <c r="B102" s="93"/>
      <c r="C102" s="93"/>
      <c r="D102" s="93"/>
      <c r="E102" s="93"/>
      <c r="F102" s="93"/>
      <c r="G102" s="133"/>
      <c r="H102" s="162"/>
      <c r="I102" s="58"/>
      <c r="J102" s="58"/>
      <c r="K102" s="135"/>
      <c r="L102" s="136"/>
      <c r="M102" s="58"/>
      <c r="N102" s="135"/>
      <c r="O102" s="41" t="s">
        <v>305</v>
      </c>
      <c r="P102" s="40">
        <v>0</v>
      </c>
      <c r="Q102" s="21">
        <v>17</v>
      </c>
      <c r="R102" s="22">
        <f xml:space="preserve"> $P$102 * $Q$102</f>
        <v>0</v>
      </c>
      <c r="S102" s="41" t="s">
        <v>179</v>
      </c>
      <c r="T102" s="40">
        <v>0</v>
      </c>
      <c r="U102" s="21">
        <v>20</v>
      </c>
      <c r="V102" s="72">
        <f xml:space="preserve"> $T$102 * $U$102</f>
        <v>0</v>
      </c>
      <c r="W102" s="99"/>
      <c r="X102" s="97"/>
      <c r="Y102" s="136"/>
      <c r="Z102" s="135"/>
      <c r="AA102" s="137"/>
    </row>
    <row r="103" spans="1:303" s="105" customFormat="1" x14ac:dyDescent="0.25">
      <c r="A103" s="99"/>
      <c r="B103" s="93"/>
      <c r="C103" s="93"/>
      <c r="D103" s="93"/>
      <c r="E103" s="93"/>
      <c r="F103" s="93"/>
      <c r="G103" s="162"/>
      <c r="H103" s="162"/>
      <c r="I103" s="58"/>
      <c r="J103" s="58"/>
      <c r="K103" s="135"/>
      <c r="L103" s="136"/>
      <c r="M103" s="58"/>
      <c r="N103" s="135"/>
      <c r="O103" s="41"/>
      <c r="P103" s="40"/>
      <c r="Q103" s="21"/>
      <c r="R103" s="22"/>
      <c r="S103" s="69"/>
      <c r="T103" s="40"/>
      <c r="U103" s="21"/>
      <c r="V103" s="22"/>
      <c r="W103" s="99"/>
      <c r="X103" s="97"/>
      <c r="Y103" s="136"/>
      <c r="Z103" s="135"/>
      <c r="AA103" s="137"/>
    </row>
    <row r="104" spans="1:303" s="93" customFormat="1" ht="16.5" thickBot="1" x14ac:dyDescent="0.3">
      <c r="A104" s="101"/>
      <c r="B104" s="102"/>
      <c r="C104" s="102"/>
      <c r="D104" s="102"/>
      <c r="E104" s="102"/>
      <c r="F104" s="102"/>
      <c r="G104" s="164"/>
      <c r="H104" s="164"/>
      <c r="I104" s="89"/>
      <c r="J104" s="89"/>
      <c r="K104" s="166"/>
      <c r="L104" s="154"/>
      <c r="M104" s="89"/>
      <c r="N104" s="166"/>
      <c r="O104" s="41"/>
      <c r="P104" s="40"/>
      <c r="Q104" s="21"/>
      <c r="R104" s="22"/>
      <c r="S104" s="69"/>
      <c r="T104" s="40"/>
      <c r="U104" s="21"/>
      <c r="V104" s="22"/>
      <c r="W104" s="101"/>
      <c r="X104" s="100"/>
      <c r="Y104" s="154"/>
      <c r="Z104" s="166"/>
      <c r="AA104" s="88"/>
      <c r="AB104" s="105"/>
      <c r="AC104" s="105"/>
      <c r="AD104" s="105"/>
      <c r="AE104" s="105"/>
      <c r="AF104" s="105"/>
      <c r="AG104" s="105"/>
      <c r="AH104" s="105"/>
      <c r="AI104" s="105"/>
      <c r="AJ104" s="105"/>
      <c r="AK104" s="105"/>
      <c r="AL104" s="105"/>
      <c r="AM104" s="105"/>
      <c r="AN104" s="105"/>
      <c r="AO104" s="105"/>
      <c r="AP104" s="105"/>
      <c r="AQ104" s="105"/>
      <c r="AR104" s="105"/>
      <c r="AS104" s="105"/>
      <c r="AT104" s="105"/>
      <c r="AU104" s="105"/>
      <c r="AV104" s="105"/>
      <c r="AW104" s="105"/>
      <c r="AX104" s="105"/>
      <c r="AY104" s="105"/>
      <c r="AZ104" s="105"/>
      <c r="BA104" s="105"/>
      <c r="BB104" s="105"/>
      <c r="BC104" s="105"/>
      <c r="BD104" s="105"/>
      <c r="BE104" s="105"/>
      <c r="BF104" s="178"/>
    </row>
    <row r="105" spans="1:303" s="105" customFormat="1" ht="18.75" x14ac:dyDescent="0.25">
      <c r="G105" s="120"/>
      <c r="H105" s="120"/>
      <c r="I105" s="80"/>
      <c r="J105" s="80"/>
      <c r="K105" s="80"/>
      <c r="L105" s="56"/>
      <c r="M105" s="56"/>
      <c r="N105" s="56"/>
      <c r="O105" s="20" t="s">
        <v>101</v>
      </c>
      <c r="P105" s="60">
        <f>SUM($P$97:$P$104)</f>
        <v>0</v>
      </c>
      <c r="Q105" s="21" t="s">
        <v>102</v>
      </c>
      <c r="R105" s="22">
        <f>SUM($R$97:$R$104)</f>
        <v>0</v>
      </c>
      <c r="S105" s="20" t="s">
        <v>103</v>
      </c>
      <c r="T105" s="21">
        <f>SUM($T$97:$T$104)</f>
        <v>0</v>
      </c>
      <c r="U105" s="21" t="s">
        <v>104</v>
      </c>
      <c r="V105" s="35">
        <f>SUM($V$97:$V$104)</f>
        <v>0</v>
      </c>
      <c r="Y105" s="80"/>
      <c r="Z105" s="80"/>
      <c r="AA105" s="179"/>
    </row>
    <row r="106" spans="1:303" s="105" customFormat="1" ht="16.149999999999999" customHeight="1" thickBot="1" x14ac:dyDescent="0.3">
      <c r="I106" s="80"/>
      <c r="J106" s="80"/>
      <c r="L106" s="56"/>
      <c r="M106" s="56"/>
      <c r="N106" s="56"/>
      <c r="O106" s="403" t="s">
        <v>38</v>
      </c>
      <c r="P106" s="404"/>
      <c r="Q106" s="404"/>
      <c r="R106" s="61">
        <v>0</v>
      </c>
      <c r="S106" s="403" t="s">
        <v>37</v>
      </c>
      <c r="T106" s="404"/>
      <c r="U106" s="404"/>
      <c r="V106" s="34">
        <v>0</v>
      </c>
      <c r="Y106" s="80"/>
      <c r="Z106" s="80"/>
      <c r="AA106" s="176"/>
    </row>
    <row r="107" spans="1:303" s="105" customFormat="1" ht="18.75" customHeight="1" thickBot="1" x14ac:dyDescent="0.3">
      <c r="I107" s="80"/>
      <c r="J107" s="158"/>
      <c r="O107" s="19"/>
      <c r="P107" s="19"/>
      <c r="Q107" s="19"/>
      <c r="R107" s="26"/>
      <c r="S107" s="19"/>
      <c r="T107" s="19"/>
      <c r="U107" s="19"/>
      <c r="V107" s="19"/>
      <c r="Y107" s="80"/>
      <c r="Z107" s="80"/>
      <c r="AA107" s="176"/>
    </row>
    <row r="108" spans="1:303" s="105" customFormat="1" ht="47.25" x14ac:dyDescent="0.25">
      <c r="A108" s="96" t="s">
        <v>40</v>
      </c>
      <c r="B108" s="55" t="s">
        <v>321</v>
      </c>
      <c r="C108" s="55">
        <v>340</v>
      </c>
      <c r="D108" s="185" t="s">
        <v>189</v>
      </c>
      <c r="E108" s="55" t="s">
        <v>316</v>
      </c>
      <c r="F108" s="122">
        <v>1</v>
      </c>
      <c r="G108" s="160">
        <v>45279.083333333336</v>
      </c>
      <c r="H108" s="160" t="s">
        <v>34</v>
      </c>
      <c r="I108" s="123">
        <v>63.999999999941792</v>
      </c>
      <c r="J108" s="177">
        <v>10.75</v>
      </c>
      <c r="K108" s="29">
        <v>-53.549999999941789</v>
      </c>
      <c r="L108" s="125"/>
      <c r="M108" s="126" t="s">
        <v>354</v>
      </c>
      <c r="N108" s="127"/>
      <c r="O108" s="16"/>
      <c r="P108" s="39"/>
      <c r="Q108" s="39"/>
      <c r="R108" s="18"/>
      <c r="S108" s="42" t="s">
        <v>175</v>
      </c>
      <c r="T108" s="17">
        <v>0</v>
      </c>
      <c r="U108" s="17">
        <v>20</v>
      </c>
      <c r="V108" s="18">
        <v>0</v>
      </c>
      <c r="W108" s="96" t="s">
        <v>344</v>
      </c>
      <c r="X108" s="95"/>
      <c r="Y108" s="125">
        <v>53.549999999941789</v>
      </c>
      <c r="Z108" s="124">
        <v>53.549999999941789</v>
      </c>
      <c r="AA108" s="128" t="s">
        <v>342</v>
      </c>
    </row>
    <row r="109" spans="1:303" s="105" customFormat="1" x14ac:dyDescent="0.25">
      <c r="A109" s="99"/>
      <c r="B109" s="93"/>
      <c r="C109" s="93"/>
      <c r="D109" s="93"/>
      <c r="E109" s="93"/>
      <c r="F109" s="93"/>
      <c r="G109" s="162"/>
      <c r="H109" s="162"/>
      <c r="I109" s="58"/>
      <c r="J109" s="58"/>
      <c r="K109" s="31"/>
      <c r="L109" s="136"/>
      <c r="M109" s="58"/>
      <c r="N109" s="135"/>
      <c r="O109" s="20"/>
      <c r="P109" s="40"/>
      <c r="Q109" s="21"/>
      <c r="R109" s="70"/>
      <c r="S109" s="20" t="s">
        <v>176</v>
      </c>
      <c r="T109" s="40">
        <v>0</v>
      </c>
      <c r="U109" s="40">
        <v>20</v>
      </c>
      <c r="V109" s="22">
        <v>0</v>
      </c>
      <c r="W109" s="99"/>
      <c r="X109" s="97"/>
      <c r="Y109" s="136"/>
      <c r="Z109" s="135"/>
      <c r="AA109" s="137"/>
    </row>
    <row r="110" spans="1:303" s="105" customFormat="1" x14ac:dyDescent="0.25">
      <c r="A110" s="99"/>
      <c r="B110" s="93"/>
      <c r="C110" s="93"/>
      <c r="D110" s="93"/>
      <c r="E110" s="93"/>
      <c r="F110" s="93"/>
      <c r="G110" s="162"/>
      <c r="H110" s="162"/>
      <c r="I110" s="58"/>
      <c r="J110" s="58"/>
      <c r="K110" s="31"/>
      <c r="L110" s="136"/>
      <c r="M110" s="58"/>
      <c r="N110" s="135"/>
      <c r="O110" s="20"/>
      <c r="P110" s="40"/>
      <c r="Q110" s="21"/>
      <c r="R110" s="70"/>
      <c r="S110" s="41" t="s">
        <v>177</v>
      </c>
      <c r="T110" s="40">
        <v>0</v>
      </c>
      <c r="U110" s="40">
        <v>20</v>
      </c>
      <c r="V110" s="22">
        <v>0</v>
      </c>
      <c r="W110" s="99"/>
      <c r="X110" s="97"/>
      <c r="Y110" s="136"/>
      <c r="Z110" s="135"/>
      <c r="AA110" s="137"/>
    </row>
    <row r="111" spans="1:303" s="93" customFormat="1" x14ac:dyDescent="0.25">
      <c r="A111" s="99"/>
      <c r="G111" s="162"/>
      <c r="H111" s="162"/>
      <c r="I111" s="58"/>
      <c r="J111" s="58"/>
      <c r="K111" s="31"/>
      <c r="L111" s="136"/>
      <c r="M111" s="58"/>
      <c r="N111" s="135"/>
      <c r="O111" s="41"/>
      <c r="P111" s="40"/>
      <c r="Q111" s="21"/>
      <c r="R111" s="22"/>
      <c r="S111" s="79" t="s">
        <v>162</v>
      </c>
      <c r="T111" s="40">
        <v>0</v>
      </c>
      <c r="U111" s="21">
        <v>20</v>
      </c>
      <c r="V111" s="22">
        <v>0</v>
      </c>
      <c r="W111" s="99"/>
      <c r="X111" s="97"/>
      <c r="Y111" s="136"/>
      <c r="Z111" s="135"/>
      <c r="AA111" s="137"/>
      <c r="AB111" s="105"/>
      <c r="AC111" s="105"/>
      <c r="AD111" s="105"/>
      <c r="AE111" s="105"/>
      <c r="AF111" s="105"/>
      <c r="AG111" s="105"/>
      <c r="AH111" s="105"/>
      <c r="AI111" s="105"/>
      <c r="AJ111" s="105"/>
      <c r="AK111" s="105"/>
      <c r="AL111" s="105"/>
      <c r="AM111" s="105"/>
      <c r="AN111" s="105"/>
      <c r="AO111" s="105"/>
      <c r="AP111" s="105"/>
      <c r="AQ111" s="105"/>
      <c r="AR111" s="105"/>
      <c r="AS111" s="105"/>
      <c r="AT111" s="105"/>
      <c r="AU111" s="105"/>
      <c r="AV111" s="105"/>
      <c r="AW111" s="105"/>
      <c r="AX111" s="105"/>
      <c r="AY111" s="105"/>
      <c r="AZ111" s="105"/>
      <c r="BA111" s="105"/>
      <c r="BB111" s="105"/>
      <c r="BC111" s="105"/>
      <c r="BD111" s="105"/>
      <c r="BE111" s="105"/>
      <c r="BF111" s="105"/>
      <c r="BG111" s="105"/>
      <c r="BH111" s="105"/>
      <c r="BI111" s="105"/>
      <c r="BJ111" s="105"/>
      <c r="BK111" s="105"/>
      <c r="BL111" s="105"/>
      <c r="BM111" s="105"/>
      <c r="BN111" s="105"/>
      <c r="BO111" s="105"/>
      <c r="BP111" s="105"/>
      <c r="BQ111" s="105"/>
      <c r="BR111" s="105"/>
      <c r="BS111" s="105"/>
      <c r="BT111" s="105"/>
      <c r="BU111" s="105"/>
      <c r="BV111" s="105"/>
      <c r="BW111" s="105"/>
      <c r="BX111" s="105"/>
      <c r="BY111" s="105"/>
      <c r="BZ111" s="105"/>
      <c r="CA111" s="105"/>
      <c r="CB111" s="105"/>
      <c r="CC111" s="105"/>
      <c r="CD111" s="105"/>
      <c r="CE111" s="105"/>
      <c r="CF111" s="105"/>
      <c r="CG111" s="105"/>
      <c r="CH111" s="105"/>
      <c r="CI111" s="105"/>
      <c r="CJ111" s="105"/>
      <c r="CK111" s="105"/>
      <c r="CL111" s="105"/>
      <c r="CM111" s="105"/>
      <c r="CN111" s="105"/>
      <c r="CO111" s="105"/>
      <c r="CP111" s="105"/>
      <c r="CQ111" s="105"/>
      <c r="CR111" s="105"/>
      <c r="CS111" s="105"/>
      <c r="CT111" s="105"/>
      <c r="CU111" s="105"/>
      <c r="CV111" s="105"/>
      <c r="CW111" s="105"/>
      <c r="CX111" s="105"/>
      <c r="CY111" s="105"/>
      <c r="CZ111" s="105"/>
      <c r="DA111" s="105"/>
      <c r="DB111" s="105"/>
      <c r="DC111" s="105"/>
      <c r="DD111" s="105"/>
      <c r="DE111" s="105"/>
      <c r="DF111" s="105"/>
      <c r="DG111" s="105"/>
      <c r="DH111" s="105"/>
      <c r="DI111" s="105"/>
      <c r="DJ111" s="105"/>
      <c r="DK111" s="105"/>
      <c r="DL111" s="105"/>
      <c r="DM111" s="105"/>
      <c r="DN111" s="105"/>
      <c r="DO111" s="105"/>
      <c r="DP111" s="105"/>
      <c r="DQ111" s="105"/>
      <c r="DR111" s="105"/>
      <c r="DS111" s="105"/>
      <c r="DT111" s="105"/>
      <c r="DU111" s="105"/>
      <c r="DV111" s="105"/>
      <c r="DW111" s="105"/>
      <c r="DX111" s="105"/>
      <c r="DY111" s="105"/>
      <c r="DZ111" s="105"/>
      <c r="EA111" s="105"/>
      <c r="EB111" s="105"/>
      <c r="EC111" s="105"/>
      <c r="ED111" s="105"/>
      <c r="EE111" s="105"/>
      <c r="EF111" s="105"/>
      <c r="EG111" s="105"/>
      <c r="EH111" s="105"/>
      <c r="EI111" s="105"/>
      <c r="EJ111" s="105"/>
      <c r="EK111" s="105"/>
      <c r="EL111" s="105"/>
      <c r="EM111" s="105"/>
      <c r="EN111" s="105"/>
      <c r="EO111" s="105"/>
      <c r="EP111" s="105"/>
      <c r="EQ111" s="105"/>
      <c r="ER111" s="105"/>
      <c r="ES111" s="105"/>
      <c r="ET111" s="105"/>
      <c r="EU111" s="105"/>
      <c r="EV111" s="105"/>
      <c r="EW111" s="105"/>
      <c r="EX111" s="105"/>
      <c r="EY111" s="105"/>
      <c r="EZ111" s="105"/>
      <c r="FA111" s="105"/>
      <c r="FB111" s="105"/>
      <c r="FC111" s="105"/>
      <c r="FD111" s="105"/>
      <c r="FE111" s="105"/>
      <c r="FF111" s="105"/>
      <c r="FG111" s="105"/>
      <c r="FH111" s="105"/>
      <c r="FI111" s="105"/>
      <c r="FJ111" s="105"/>
      <c r="FK111" s="105"/>
      <c r="FL111" s="105"/>
      <c r="FM111" s="105"/>
      <c r="FN111" s="105"/>
      <c r="FO111" s="105"/>
      <c r="FP111" s="105"/>
      <c r="FQ111" s="105"/>
      <c r="FR111" s="105"/>
      <c r="FS111" s="105"/>
      <c r="FT111" s="105"/>
      <c r="FU111" s="105"/>
      <c r="FV111" s="105"/>
      <c r="FW111" s="105"/>
      <c r="FX111" s="105"/>
      <c r="FY111" s="105"/>
      <c r="FZ111" s="105"/>
      <c r="GA111" s="105"/>
      <c r="GB111" s="105"/>
      <c r="GC111" s="105"/>
      <c r="GD111" s="105"/>
      <c r="GE111" s="105"/>
      <c r="GF111" s="105"/>
      <c r="GG111" s="105"/>
      <c r="GH111" s="105"/>
      <c r="GI111" s="105"/>
      <c r="GJ111" s="105"/>
      <c r="GK111" s="105"/>
      <c r="GL111" s="105"/>
      <c r="GM111" s="105"/>
      <c r="GN111" s="105"/>
      <c r="GO111" s="105"/>
      <c r="GP111" s="105"/>
      <c r="GQ111" s="105"/>
      <c r="GR111" s="105"/>
      <c r="GS111" s="105"/>
      <c r="GT111" s="105"/>
      <c r="GU111" s="105"/>
      <c r="GV111" s="105"/>
      <c r="GW111" s="105"/>
      <c r="GX111" s="105"/>
      <c r="GY111" s="105"/>
      <c r="GZ111" s="105"/>
      <c r="HA111" s="105"/>
      <c r="HB111" s="105"/>
      <c r="HC111" s="105"/>
      <c r="HD111" s="105"/>
      <c r="HE111" s="105"/>
      <c r="HF111" s="105"/>
      <c r="HG111" s="105"/>
      <c r="HH111" s="105"/>
      <c r="HI111" s="105"/>
      <c r="HJ111" s="105"/>
      <c r="HK111" s="105"/>
      <c r="HL111" s="105"/>
      <c r="HM111" s="105"/>
      <c r="HN111" s="105"/>
      <c r="HO111" s="105"/>
      <c r="HP111" s="105"/>
      <c r="HQ111" s="105"/>
      <c r="HR111" s="105"/>
      <c r="HS111" s="105"/>
      <c r="HT111" s="105"/>
      <c r="HU111" s="105"/>
      <c r="HV111" s="105"/>
      <c r="HW111" s="105"/>
      <c r="HX111" s="105"/>
      <c r="HY111" s="105"/>
      <c r="HZ111" s="105"/>
      <c r="IA111" s="105"/>
      <c r="IB111" s="105"/>
      <c r="IC111" s="105"/>
      <c r="ID111" s="105"/>
      <c r="IE111" s="105"/>
      <c r="IF111" s="105"/>
      <c r="IG111" s="105"/>
      <c r="IH111" s="105"/>
      <c r="II111" s="105"/>
      <c r="IJ111" s="105"/>
      <c r="IK111" s="105"/>
      <c r="IL111" s="105"/>
      <c r="IM111" s="105"/>
      <c r="IN111" s="105"/>
      <c r="IO111" s="105"/>
      <c r="IP111" s="105"/>
      <c r="IQ111" s="105"/>
      <c r="IR111" s="105"/>
      <c r="IS111" s="105"/>
      <c r="IT111" s="105"/>
      <c r="IU111" s="105"/>
      <c r="IV111" s="105"/>
      <c r="IW111" s="105"/>
      <c r="IX111" s="105"/>
      <c r="IY111" s="105"/>
      <c r="IZ111" s="105"/>
      <c r="JA111" s="105"/>
      <c r="JB111" s="105"/>
      <c r="JC111" s="105"/>
      <c r="JD111" s="105"/>
      <c r="JE111" s="105"/>
      <c r="JF111" s="105"/>
      <c r="JG111" s="105"/>
      <c r="JH111" s="105"/>
      <c r="JI111" s="105"/>
      <c r="JJ111" s="105"/>
      <c r="JK111" s="105"/>
      <c r="JL111" s="105"/>
      <c r="JM111" s="105"/>
      <c r="JN111" s="105"/>
      <c r="JO111" s="105"/>
      <c r="JP111" s="105"/>
      <c r="JQ111" s="105"/>
      <c r="JR111" s="105"/>
      <c r="JS111" s="105"/>
      <c r="JT111" s="105"/>
      <c r="JU111" s="105"/>
      <c r="JV111" s="105"/>
      <c r="JW111" s="105"/>
      <c r="JX111" s="105"/>
      <c r="JY111" s="105"/>
      <c r="JZ111" s="105"/>
      <c r="KA111" s="105"/>
      <c r="KB111" s="105"/>
      <c r="KC111" s="105"/>
      <c r="KD111" s="105"/>
      <c r="KE111" s="105"/>
      <c r="KF111" s="105"/>
      <c r="KG111" s="105"/>
      <c r="KH111" s="105"/>
      <c r="KI111" s="105"/>
      <c r="KJ111" s="105"/>
      <c r="KK111" s="105"/>
      <c r="KL111" s="105"/>
      <c r="KM111" s="105"/>
      <c r="KN111" s="105"/>
      <c r="KO111" s="105"/>
      <c r="KP111" s="105"/>
      <c r="KQ111" s="105"/>
    </row>
    <row r="112" spans="1:303" s="105" customFormat="1" x14ac:dyDescent="0.25">
      <c r="A112" s="99"/>
      <c r="B112" s="93"/>
      <c r="C112" s="93"/>
      <c r="D112" s="93"/>
      <c r="E112" s="93"/>
      <c r="F112" s="93"/>
      <c r="G112" s="162"/>
      <c r="H112" s="162"/>
      <c r="I112" s="58"/>
      <c r="J112" s="58"/>
      <c r="K112" s="31"/>
      <c r="L112" s="136"/>
      <c r="M112" s="58"/>
      <c r="N112" s="135"/>
      <c r="O112" s="41"/>
      <c r="P112" s="40"/>
      <c r="Q112" s="21"/>
      <c r="R112" s="22"/>
      <c r="S112" s="41" t="s">
        <v>96</v>
      </c>
      <c r="T112" s="40">
        <v>0</v>
      </c>
      <c r="U112" s="21">
        <v>10</v>
      </c>
      <c r="V112" s="22">
        <v>0</v>
      </c>
      <c r="W112" s="99"/>
      <c r="X112" s="97"/>
      <c r="Y112" s="136"/>
      <c r="Z112" s="135"/>
      <c r="AA112" s="137"/>
    </row>
    <row r="113" spans="1:303" s="105" customFormat="1" ht="16.149999999999999" customHeight="1" x14ac:dyDescent="0.25">
      <c r="A113" s="99"/>
      <c r="B113" s="93"/>
      <c r="C113" s="93"/>
      <c r="D113" s="93"/>
      <c r="E113" s="93"/>
      <c r="F113" s="93"/>
      <c r="G113" s="162"/>
      <c r="H113" s="162"/>
      <c r="I113" s="134"/>
      <c r="J113" s="143"/>
      <c r="K113" s="31"/>
      <c r="L113" s="136"/>
      <c r="M113" s="58"/>
      <c r="N113" s="135"/>
      <c r="O113" s="20"/>
      <c r="P113" s="60"/>
      <c r="Q113" s="21"/>
      <c r="R113" s="22"/>
      <c r="S113" s="20"/>
      <c r="T113" s="21"/>
      <c r="U113" s="21"/>
      <c r="V113" s="22"/>
      <c r="W113" s="99"/>
      <c r="X113" s="97"/>
      <c r="Y113" s="136"/>
      <c r="Z113" s="135"/>
      <c r="AA113" s="212"/>
    </row>
    <row r="114" spans="1:303" s="93" customFormat="1" ht="16.149999999999999" customHeight="1" thickBot="1" x14ac:dyDescent="0.3">
      <c r="A114" s="101"/>
      <c r="B114" s="102"/>
      <c r="C114" s="102"/>
      <c r="D114" s="102"/>
      <c r="E114" s="102"/>
      <c r="F114" s="102"/>
      <c r="G114" s="164"/>
      <c r="H114" s="164"/>
      <c r="I114" s="89"/>
      <c r="J114" s="89"/>
      <c r="K114" s="33"/>
      <c r="L114" s="154"/>
      <c r="M114" s="89"/>
      <c r="N114" s="166"/>
      <c r="O114" s="20"/>
      <c r="P114" s="60"/>
      <c r="Q114" s="21"/>
      <c r="R114" s="22"/>
      <c r="S114" s="20"/>
      <c r="T114" s="21"/>
      <c r="U114" s="21"/>
      <c r="V114" s="22"/>
      <c r="W114" s="101"/>
      <c r="X114" s="100"/>
      <c r="Y114" s="154"/>
      <c r="Z114" s="166"/>
      <c r="AA114" s="213"/>
      <c r="AB114" s="105"/>
      <c r="AC114" s="105"/>
      <c r="AD114" s="105"/>
      <c r="AE114" s="105"/>
      <c r="AF114" s="105"/>
      <c r="AG114" s="105"/>
      <c r="AH114" s="105"/>
      <c r="AI114" s="105"/>
      <c r="AJ114" s="105"/>
      <c r="AK114" s="105"/>
      <c r="AL114" s="105"/>
      <c r="AM114" s="105"/>
      <c r="AN114" s="105"/>
      <c r="AO114" s="105"/>
      <c r="AP114" s="105"/>
      <c r="AQ114" s="105"/>
      <c r="AR114" s="105"/>
      <c r="AS114" s="105"/>
      <c r="AT114" s="105"/>
      <c r="AU114" s="105"/>
      <c r="AV114" s="105"/>
      <c r="AW114" s="105"/>
      <c r="AX114" s="105"/>
      <c r="AY114" s="105"/>
      <c r="AZ114" s="105"/>
      <c r="BA114" s="105"/>
      <c r="BB114" s="105"/>
      <c r="BC114" s="105"/>
      <c r="BD114" s="105"/>
      <c r="BE114" s="105"/>
      <c r="BF114" s="105"/>
      <c r="BG114" s="105"/>
      <c r="BH114" s="105"/>
      <c r="BI114" s="105"/>
      <c r="BJ114" s="105"/>
      <c r="BK114" s="105"/>
      <c r="BL114" s="105"/>
      <c r="BM114" s="105"/>
      <c r="BN114" s="105"/>
      <c r="BO114" s="105"/>
      <c r="BP114" s="105"/>
      <c r="BQ114" s="105"/>
      <c r="BR114" s="105"/>
      <c r="BS114" s="105"/>
      <c r="BT114" s="105"/>
      <c r="BU114" s="105"/>
      <c r="BV114" s="105"/>
      <c r="BW114" s="105"/>
      <c r="BX114" s="105"/>
      <c r="BY114" s="105"/>
      <c r="BZ114" s="105"/>
      <c r="CA114" s="105"/>
      <c r="CB114" s="105"/>
      <c r="CC114" s="105"/>
      <c r="CD114" s="105"/>
      <c r="CE114" s="105"/>
      <c r="CF114" s="105"/>
      <c r="CG114" s="105"/>
      <c r="CH114" s="105"/>
      <c r="CI114" s="105"/>
      <c r="CJ114" s="105"/>
      <c r="CK114" s="105"/>
      <c r="CL114" s="105"/>
      <c r="CM114" s="105"/>
      <c r="CN114" s="105"/>
      <c r="CO114" s="105"/>
      <c r="CP114" s="105"/>
      <c r="CQ114" s="105"/>
      <c r="CR114" s="105"/>
      <c r="CS114" s="105"/>
      <c r="CT114" s="105"/>
      <c r="CU114" s="105"/>
      <c r="CV114" s="105"/>
      <c r="CW114" s="105"/>
      <c r="CX114" s="105"/>
      <c r="CY114" s="105"/>
      <c r="CZ114" s="105"/>
      <c r="DA114" s="105"/>
      <c r="DB114" s="105"/>
      <c r="DC114" s="105"/>
      <c r="DD114" s="105"/>
      <c r="DE114" s="105"/>
      <c r="DF114" s="105"/>
      <c r="DG114" s="105"/>
      <c r="DH114" s="105"/>
      <c r="DI114" s="105"/>
      <c r="DJ114" s="105"/>
      <c r="DK114" s="105"/>
      <c r="DL114" s="105"/>
      <c r="DM114" s="105"/>
      <c r="DN114" s="105"/>
      <c r="DO114" s="105"/>
      <c r="DP114" s="105"/>
      <c r="DQ114" s="105"/>
      <c r="DR114" s="105"/>
      <c r="DS114" s="105"/>
      <c r="DT114" s="105"/>
      <c r="DU114" s="105"/>
      <c r="DV114" s="105"/>
      <c r="DW114" s="105"/>
      <c r="DX114" s="105"/>
      <c r="DY114" s="105"/>
      <c r="DZ114" s="105"/>
      <c r="EA114" s="105"/>
      <c r="EB114" s="105"/>
      <c r="EC114" s="105"/>
      <c r="ED114" s="105"/>
      <c r="EE114" s="105"/>
      <c r="EF114" s="105"/>
      <c r="EG114" s="105"/>
      <c r="EH114" s="105"/>
      <c r="EI114" s="105"/>
      <c r="EJ114" s="105"/>
      <c r="EK114" s="105"/>
      <c r="EL114" s="105"/>
      <c r="EM114" s="105"/>
      <c r="EN114" s="105"/>
      <c r="EO114" s="105"/>
      <c r="EP114" s="105"/>
      <c r="EQ114" s="105"/>
      <c r="ER114" s="105"/>
      <c r="ES114" s="105"/>
      <c r="ET114" s="105"/>
      <c r="EU114" s="105"/>
      <c r="EV114" s="105"/>
      <c r="EW114" s="105"/>
      <c r="EX114" s="105"/>
      <c r="EY114" s="105"/>
      <c r="EZ114" s="105"/>
      <c r="FA114" s="105"/>
      <c r="FB114" s="105"/>
      <c r="FC114" s="105"/>
      <c r="FD114" s="105"/>
      <c r="FE114" s="105"/>
      <c r="FF114" s="105"/>
      <c r="FG114" s="105"/>
      <c r="FH114" s="105"/>
      <c r="FI114" s="105"/>
      <c r="FJ114" s="105"/>
      <c r="FK114" s="105"/>
      <c r="FL114" s="105"/>
      <c r="FM114" s="105"/>
      <c r="FN114" s="105"/>
      <c r="FO114" s="105"/>
      <c r="FP114" s="105"/>
      <c r="FQ114" s="105"/>
      <c r="FR114" s="105"/>
      <c r="FS114" s="105"/>
      <c r="FT114" s="105"/>
      <c r="FU114" s="105"/>
      <c r="FV114" s="105"/>
      <c r="FW114" s="105"/>
      <c r="FX114" s="105"/>
      <c r="FY114" s="105"/>
      <c r="FZ114" s="105"/>
      <c r="GA114" s="105"/>
      <c r="GB114" s="105"/>
      <c r="GC114" s="105"/>
      <c r="GD114" s="105"/>
      <c r="GE114" s="105"/>
      <c r="GF114" s="105"/>
      <c r="GG114" s="105"/>
      <c r="GH114" s="105"/>
      <c r="GI114" s="105"/>
      <c r="GJ114" s="105"/>
      <c r="GK114" s="105"/>
      <c r="GL114" s="105"/>
      <c r="GM114" s="105"/>
      <c r="GN114" s="105"/>
      <c r="GO114" s="105"/>
      <c r="GP114" s="105"/>
      <c r="GQ114" s="105"/>
      <c r="GR114" s="105"/>
      <c r="GS114" s="105"/>
      <c r="GT114" s="105"/>
      <c r="GU114" s="105"/>
      <c r="GV114" s="105"/>
      <c r="GW114" s="105"/>
      <c r="GX114" s="105"/>
      <c r="GY114" s="105"/>
      <c r="GZ114" s="105"/>
      <c r="HA114" s="105"/>
      <c r="HB114" s="105"/>
      <c r="HC114" s="105"/>
      <c r="HD114" s="105"/>
      <c r="HE114" s="105"/>
      <c r="HF114" s="105"/>
      <c r="HG114" s="105"/>
      <c r="HH114" s="105"/>
      <c r="HI114" s="105"/>
      <c r="HJ114" s="105"/>
      <c r="HK114" s="105"/>
      <c r="HL114" s="105"/>
      <c r="HM114" s="105"/>
      <c r="HN114" s="105"/>
      <c r="HO114" s="105"/>
      <c r="HP114" s="105"/>
      <c r="HQ114" s="105"/>
      <c r="HR114" s="105"/>
      <c r="HS114" s="105"/>
      <c r="HT114" s="105"/>
      <c r="HU114" s="105"/>
      <c r="HV114" s="105"/>
      <c r="HW114" s="105"/>
      <c r="HX114" s="105"/>
      <c r="HY114" s="105"/>
      <c r="HZ114" s="105"/>
      <c r="IA114" s="105"/>
      <c r="IB114" s="105"/>
      <c r="IC114" s="105"/>
      <c r="ID114" s="105"/>
      <c r="IE114" s="105"/>
      <c r="IF114" s="105"/>
      <c r="IG114" s="105"/>
      <c r="IH114" s="105"/>
      <c r="II114" s="105"/>
      <c r="IJ114" s="105"/>
      <c r="IK114" s="105"/>
      <c r="IL114" s="105"/>
      <c r="IM114" s="105"/>
      <c r="IN114" s="105"/>
      <c r="IO114" s="105"/>
      <c r="IP114" s="105"/>
      <c r="IQ114" s="105"/>
      <c r="IR114" s="105"/>
      <c r="IS114" s="105"/>
      <c r="IT114" s="105"/>
      <c r="IU114" s="105"/>
      <c r="IV114" s="105"/>
      <c r="IW114" s="105"/>
      <c r="IX114" s="105"/>
      <c r="IY114" s="105"/>
      <c r="IZ114" s="105"/>
      <c r="JA114" s="105"/>
      <c r="JB114" s="105"/>
      <c r="JC114" s="105"/>
      <c r="JD114" s="105"/>
      <c r="JE114" s="105"/>
      <c r="JF114" s="105"/>
      <c r="JG114" s="105"/>
      <c r="JH114" s="105"/>
      <c r="JI114" s="105"/>
      <c r="JJ114" s="105"/>
      <c r="JK114" s="105"/>
      <c r="JL114" s="105"/>
      <c r="JM114" s="105"/>
      <c r="JN114" s="105"/>
      <c r="JO114" s="105"/>
      <c r="JP114" s="105"/>
      <c r="JQ114" s="105"/>
      <c r="JR114" s="105"/>
      <c r="JS114" s="105"/>
      <c r="JT114" s="105"/>
      <c r="JU114" s="105"/>
      <c r="JV114" s="105"/>
      <c r="JW114" s="105"/>
      <c r="JX114" s="105"/>
      <c r="JY114" s="105"/>
      <c r="JZ114" s="105"/>
      <c r="KA114" s="105"/>
      <c r="KB114" s="105"/>
      <c r="KC114" s="105"/>
      <c r="KD114" s="105"/>
      <c r="KE114" s="105"/>
      <c r="KF114" s="105"/>
      <c r="KG114" s="105"/>
      <c r="KH114" s="105"/>
      <c r="KI114" s="105"/>
      <c r="KJ114" s="105"/>
      <c r="KK114" s="105"/>
      <c r="KL114" s="105"/>
      <c r="KM114" s="105"/>
      <c r="KN114" s="105"/>
      <c r="KO114" s="105"/>
      <c r="KP114" s="105"/>
      <c r="KQ114" s="105"/>
    </row>
    <row r="115" spans="1:303" s="105" customFormat="1" ht="16.149999999999999" customHeight="1" x14ac:dyDescent="0.25">
      <c r="G115" s="120"/>
      <c r="I115" s="80"/>
      <c r="J115" s="80"/>
      <c r="K115" s="80"/>
      <c r="L115" s="56"/>
      <c r="M115" s="56"/>
      <c r="N115" s="56"/>
      <c r="O115" s="20" t="s">
        <v>185</v>
      </c>
      <c r="P115" s="60">
        <v>0</v>
      </c>
      <c r="Q115" s="21" t="s">
        <v>186</v>
      </c>
      <c r="R115" s="22">
        <v>0</v>
      </c>
      <c r="S115" s="20" t="s">
        <v>103</v>
      </c>
      <c r="T115" s="21">
        <v>0</v>
      </c>
      <c r="U115" s="21" t="s">
        <v>104</v>
      </c>
      <c r="V115" s="35">
        <v>0</v>
      </c>
      <c r="Y115" s="80"/>
      <c r="Z115" s="80"/>
      <c r="AA115" s="80"/>
    </row>
    <row r="116" spans="1:303" s="105" customFormat="1" ht="16.149999999999999" customHeight="1" thickBot="1" x14ac:dyDescent="0.3">
      <c r="I116" s="80"/>
      <c r="J116" s="80"/>
      <c r="L116" s="56"/>
      <c r="M116" s="56"/>
      <c r="N116" s="56"/>
      <c r="O116" s="403" t="s">
        <v>38</v>
      </c>
      <c r="P116" s="404"/>
      <c r="Q116" s="404"/>
      <c r="R116" s="61">
        <v>0</v>
      </c>
      <c r="S116" s="403" t="s">
        <v>37</v>
      </c>
      <c r="T116" s="404"/>
      <c r="U116" s="404"/>
      <c r="V116" s="34">
        <v>0</v>
      </c>
      <c r="Y116" s="80"/>
      <c r="Z116" s="80"/>
      <c r="AA116" s="176"/>
    </row>
    <row r="117" spans="1:303" s="105" customFormat="1" ht="16.149999999999999" customHeight="1" thickBot="1" x14ac:dyDescent="0.3">
      <c r="I117" s="80"/>
      <c r="J117" s="80"/>
      <c r="O117" s="19"/>
      <c r="P117" s="19"/>
      <c r="Q117" s="19"/>
      <c r="R117" s="26"/>
      <c r="S117" s="19"/>
      <c r="T117" s="19"/>
      <c r="U117" s="19"/>
      <c r="V117" s="19"/>
      <c r="Y117" s="80"/>
      <c r="Z117" s="80"/>
      <c r="AA117" s="176"/>
    </row>
    <row r="118" spans="1:303" s="105" customFormat="1" ht="31.5" x14ac:dyDescent="0.25">
      <c r="A118" s="96" t="s">
        <v>99</v>
      </c>
      <c r="B118" s="55" t="s">
        <v>320</v>
      </c>
      <c r="C118" s="55">
        <v>532</v>
      </c>
      <c r="D118" s="121" t="s">
        <v>206</v>
      </c>
      <c r="E118" s="55"/>
      <c r="F118" s="55">
        <v>1</v>
      </c>
      <c r="G118" s="160">
        <v>45281.541666666664</v>
      </c>
      <c r="H118" s="160" t="s">
        <v>34</v>
      </c>
      <c r="I118" s="57">
        <f xml:space="preserve"> ($AA$2 - $G$118) * 24</f>
        <v>5.0000000000582077</v>
      </c>
      <c r="J118" s="57"/>
      <c r="K118" s="29"/>
      <c r="L118" s="125"/>
      <c r="M118" s="126"/>
      <c r="N118" s="127"/>
      <c r="O118" s="64" t="s">
        <v>232</v>
      </c>
      <c r="P118" s="39">
        <v>0</v>
      </c>
      <c r="Q118" s="39">
        <v>20</v>
      </c>
      <c r="R118" s="18">
        <f xml:space="preserve"> $P$118 * $Q$118</f>
        <v>0</v>
      </c>
      <c r="S118" s="16" t="s">
        <v>161</v>
      </c>
      <c r="T118" s="17">
        <v>0</v>
      </c>
      <c r="U118" s="17">
        <v>20</v>
      </c>
      <c r="V118" s="18">
        <f xml:space="preserve"> $T$118 * $U$118</f>
        <v>0</v>
      </c>
      <c r="W118" s="96" t="s">
        <v>263</v>
      </c>
      <c r="X118" s="95"/>
      <c r="Y118" s="125"/>
      <c r="Z118" s="124"/>
      <c r="AA118" s="128" t="s">
        <v>358</v>
      </c>
    </row>
    <row r="119" spans="1:303" s="105" customFormat="1" x14ac:dyDescent="0.25">
      <c r="A119" s="99"/>
      <c r="B119" s="93"/>
      <c r="C119" s="93"/>
      <c r="D119" s="93"/>
      <c r="E119" s="93"/>
      <c r="F119" s="93"/>
      <c r="G119" s="132"/>
      <c r="H119" s="162"/>
      <c r="I119" s="58"/>
      <c r="J119" s="58"/>
      <c r="K119" s="31"/>
      <c r="L119" s="136"/>
      <c r="M119" s="115"/>
      <c r="N119" s="180"/>
      <c r="O119" s="41" t="s">
        <v>168</v>
      </c>
      <c r="P119" s="40">
        <v>0</v>
      </c>
      <c r="Q119" s="40">
        <v>20</v>
      </c>
      <c r="R119" s="22">
        <f xml:space="preserve"> $P$119 * $Q$119</f>
        <v>0</v>
      </c>
      <c r="S119" s="63" t="s">
        <v>194</v>
      </c>
      <c r="T119" s="40">
        <v>0</v>
      </c>
      <c r="U119" s="40">
        <v>18</v>
      </c>
      <c r="V119" s="70">
        <f xml:space="preserve"> $T$119 * $U$119</f>
        <v>0</v>
      </c>
      <c r="W119" s="99"/>
      <c r="X119" s="97"/>
      <c r="Y119" s="136"/>
      <c r="Z119" s="135"/>
      <c r="AA119" s="137"/>
    </row>
    <row r="120" spans="1:303" s="105" customFormat="1" x14ac:dyDescent="0.25">
      <c r="A120" s="99"/>
      <c r="B120" s="93"/>
      <c r="C120" s="93"/>
      <c r="D120" s="93"/>
      <c r="E120" s="93"/>
      <c r="F120" s="93"/>
      <c r="G120" s="132"/>
      <c r="H120" s="132"/>
      <c r="I120" s="58"/>
      <c r="J120" s="58"/>
      <c r="K120" s="31"/>
      <c r="L120" s="136"/>
      <c r="M120" s="115"/>
      <c r="N120" s="180"/>
      <c r="O120" s="41" t="s">
        <v>255</v>
      </c>
      <c r="P120" s="40">
        <v>0</v>
      </c>
      <c r="Q120" s="40">
        <v>20</v>
      </c>
      <c r="R120" s="22">
        <f xml:space="preserve"> $P$120 * $Q$120</f>
        <v>0</v>
      </c>
      <c r="S120" s="20" t="s">
        <v>163</v>
      </c>
      <c r="T120" s="40">
        <v>0</v>
      </c>
      <c r="U120" s="40">
        <v>18</v>
      </c>
      <c r="V120" s="70">
        <f xml:space="preserve"> $T$120 * $U$120</f>
        <v>0</v>
      </c>
      <c r="W120" s="99"/>
      <c r="X120" s="97"/>
      <c r="Y120" s="136"/>
      <c r="Z120" s="135"/>
      <c r="AA120" s="137"/>
    </row>
    <row r="121" spans="1:303" s="105" customFormat="1" x14ac:dyDescent="0.25">
      <c r="A121" s="99"/>
      <c r="B121" s="93"/>
      <c r="C121" s="93"/>
      <c r="D121" s="93"/>
      <c r="E121" s="93"/>
      <c r="F121" s="93"/>
      <c r="G121" s="162"/>
      <c r="H121" s="162"/>
      <c r="I121" s="58"/>
      <c r="J121" s="58"/>
      <c r="K121" s="31"/>
      <c r="L121" s="136"/>
      <c r="M121" s="115"/>
      <c r="N121" s="180"/>
      <c r="O121" s="41" t="s">
        <v>282</v>
      </c>
      <c r="P121" s="40">
        <v>0</v>
      </c>
      <c r="Q121" s="21">
        <v>20</v>
      </c>
      <c r="R121" s="22">
        <f xml:space="preserve"> $P$121 * $Q$121</f>
        <v>0</v>
      </c>
      <c r="S121" s="20" t="s">
        <v>162</v>
      </c>
      <c r="T121" s="40">
        <v>0</v>
      </c>
      <c r="U121" s="40">
        <v>20</v>
      </c>
      <c r="V121" s="70">
        <f xml:space="preserve"> $T$121 * $U$121</f>
        <v>0</v>
      </c>
      <c r="W121" s="99"/>
      <c r="X121" s="97"/>
      <c r="Y121" s="136"/>
      <c r="Z121" s="135"/>
      <c r="AA121" s="174"/>
    </row>
    <row r="122" spans="1:303" s="105" customFormat="1" x14ac:dyDescent="0.25">
      <c r="A122" s="99"/>
      <c r="B122" s="93"/>
      <c r="C122" s="93"/>
      <c r="D122" s="93"/>
      <c r="E122" s="93"/>
      <c r="F122" s="93"/>
      <c r="G122" s="162"/>
      <c r="H122" s="162"/>
      <c r="I122" s="58"/>
      <c r="J122" s="58"/>
      <c r="K122" s="31"/>
      <c r="L122" s="221"/>
      <c r="M122" s="260"/>
      <c r="N122" s="227"/>
      <c r="O122" s="41"/>
      <c r="P122" s="40"/>
      <c r="Q122" s="21"/>
      <c r="R122" s="22"/>
      <c r="S122" s="20"/>
      <c r="T122" s="40"/>
      <c r="U122" s="40"/>
      <c r="V122" s="22"/>
      <c r="W122" s="99"/>
      <c r="X122" s="97"/>
      <c r="Y122" s="136"/>
      <c r="Z122" s="135"/>
      <c r="AA122" s="137"/>
    </row>
    <row r="123" spans="1:303" s="105" customFormat="1" ht="18" customHeight="1" x14ac:dyDescent="0.25">
      <c r="A123" s="99"/>
      <c r="B123" s="93"/>
      <c r="C123" s="93"/>
      <c r="D123" s="161"/>
      <c r="E123" s="93"/>
      <c r="F123" s="93"/>
      <c r="G123" s="162"/>
      <c r="H123" s="162"/>
      <c r="I123" s="58"/>
      <c r="J123" s="58"/>
      <c r="K123" s="135"/>
      <c r="L123" s="136"/>
      <c r="M123" s="58"/>
      <c r="N123" s="135"/>
      <c r="O123" s="41"/>
      <c r="P123" s="40"/>
      <c r="Q123" s="21"/>
      <c r="R123" s="22"/>
      <c r="S123" s="20"/>
      <c r="T123" s="40"/>
      <c r="U123" s="40"/>
      <c r="V123" s="22"/>
      <c r="W123" s="99"/>
      <c r="X123" s="97"/>
      <c r="Y123" s="136"/>
      <c r="Z123" s="135"/>
      <c r="AA123" s="137"/>
    </row>
    <row r="124" spans="1:303" s="105" customFormat="1" ht="16.5" thickBot="1" x14ac:dyDescent="0.3">
      <c r="A124" s="101"/>
      <c r="B124" s="102"/>
      <c r="C124" s="102"/>
      <c r="D124" s="102"/>
      <c r="E124" s="102"/>
      <c r="F124" s="102"/>
      <c r="G124" s="102"/>
      <c r="H124" s="164"/>
      <c r="I124" s="89"/>
      <c r="J124" s="89"/>
      <c r="K124" s="166"/>
      <c r="L124" s="154"/>
      <c r="M124" s="89"/>
      <c r="N124" s="166"/>
      <c r="O124" s="41"/>
      <c r="P124" s="40"/>
      <c r="Q124" s="21"/>
      <c r="R124" s="22"/>
      <c r="S124" s="20"/>
      <c r="T124" s="40"/>
      <c r="U124" s="40"/>
      <c r="V124" s="22"/>
      <c r="W124" s="101"/>
      <c r="X124" s="100"/>
      <c r="Y124" s="154"/>
      <c r="Z124" s="166"/>
      <c r="AA124" s="88"/>
    </row>
    <row r="125" spans="1:303" s="93" customFormat="1" ht="16.149999999999999" customHeight="1" x14ac:dyDescent="0.25">
      <c r="A125" s="56"/>
      <c r="B125" s="56"/>
      <c r="C125" s="56"/>
      <c r="D125" s="56"/>
      <c r="E125" s="56"/>
      <c r="F125" s="56"/>
      <c r="G125" s="157"/>
      <c r="H125" s="56"/>
      <c r="I125" s="80"/>
      <c r="J125" s="80"/>
      <c r="K125" s="80"/>
      <c r="L125" s="56"/>
      <c r="M125" s="56"/>
      <c r="N125" s="56"/>
      <c r="O125" s="20" t="s">
        <v>101</v>
      </c>
      <c r="P125" s="60">
        <f>SUM($P$118:$P$124)</f>
        <v>0</v>
      </c>
      <c r="Q125" s="21" t="s">
        <v>102</v>
      </c>
      <c r="R125" s="22">
        <f>SUM($R$118:$R$124)</f>
        <v>0</v>
      </c>
      <c r="S125" s="20" t="s">
        <v>101</v>
      </c>
      <c r="T125" s="21">
        <f>SUM($T$118:$T$124)</f>
        <v>0</v>
      </c>
      <c r="U125" s="21" t="s">
        <v>104</v>
      </c>
      <c r="V125" s="35">
        <f>SUM($V$118:$V$124)</f>
        <v>0</v>
      </c>
      <c r="W125" s="56"/>
      <c r="X125" s="56"/>
      <c r="Y125" s="56"/>
      <c r="Z125" s="56"/>
      <c r="AA125" s="56"/>
      <c r="AB125" s="105"/>
      <c r="AC125" s="105"/>
      <c r="AD125" s="105"/>
      <c r="AE125" s="105"/>
      <c r="AF125" s="105"/>
      <c r="AG125" s="105"/>
      <c r="AH125" s="105"/>
      <c r="AI125" s="105"/>
      <c r="AJ125" s="105"/>
      <c r="AK125" s="105"/>
      <c r="AL125" s="105"/>
      <c r="AM125" s="105"/>
      <c r="AN125" s="105"/>
      <c r="AO125" s="105"/>
      <c r="AP125" s="105"/>
      <c r="AQ125" s="105"/>
      <c r="AR125" s="105"/>
      <c r="AS125" s="105"/>
      <c r="AT125" s="105"/>
      <c r="AU125" s="105"/>
      <c r="AV125" s="105"/>
      <c r="AW125" s="105"/>
      <c r="AX125" s="105"/>
      <c r="AY125" s="105"/>
      <c r="AZ125" s="105"/>
      <c r="BA125" s="105"/>
      <c r="BB125" s="105"/>
      <c r="BC125" s="105"/>
      <c r="BD125" s="105"/>
      <c r="BE125" s="105"/>
      <c r="BF125" s="105"/>
      <c r="BG125" s="105"/>
      <c r="BH125" s="105"/>
      <c r="BI125" s="105"/>
      <c r="BJ125" s="105"/>
      <c r="BK125" s="105"/>
      <c r="BL125" s="105"/>
      <c r="BM125" s="105"/>
      <c r="BN125" s="105"/>
      <c r="BO125" s="105"/>
      <c r="BP125" s="105"/>
      <c r="BQ125" s="105"/>
      <c r="BR125" s="105"/>
      <c r="BS125" s="105"/>
      <c r="BT125" s="105"/>
      <c r="BU125" s="105"/>
      <c r="BV125" s="105"/>
      <c r="BW125" s="105"/>
      <c r="BX125" s="105"/>
      <c r="BY125" s="105"/>
      <c r="BZ125" s="105"/>
      <c r="CA125" s="105"/>
      <c r="CB125" s="105"/>
      <c r="CC125" s="105"/>
      <c r="CD125" s="105"/>
      <c r="CE125" s="105"/>
      <c r="CF125" s="105"/>
      <c r="CG125" s="105"/>
      <c r="CH125" s="105"/>
      <c r="CI125" s="105"/>
      <c r="CJ125" s="105"/>
      <c r="CK125" s="105"/>
      <c r="CL125" s="105"/>
      <c r="CM125" s="105"/>
      <c r="CN125" s="105"/>
      <c r="CO125" s="105"/>
      <c r="CP125" s="105"/>
      <c r="CQ125" s="105"/>
      <c r="CR125" s="105"/>
      <c r="CS125" s="105"/>
      <c r="CT125" s="105"/>
      <c r="CU125" s="105"/>
      <c r="CV125" s="105"/>
      <c r="CW125" s="105"/>
      <c r="CX125" s="105"/>
      <c r="CY125" s="105"/>
      <c r="CZ125" s="105"/>
      <c r="DA125" s="105"/>
      <c r="DB125" s="105"/>
      <c r="DC125" s="105"/>
      <c r="DD125" s="105"/>
      <c r="DE125" s="105"/>
      <c r="DF125" s="105"/>
      <c r="DG125" s="105"/>
      <c r="DH125" s="105"/>
      <c r="DI125" s="105"/>
      <c r="DJ125" s="105"/>
      <c r="DK125" s="105"/>
      <c r="DL125" s="105"/>
      <c r="DM125" s="105"/>
      <c r="DN125" s="105"/>
      <c r="DO125" s="105"/>
      <c r="DP125" s="105"/>
      <c r="DQ125" s="105"/>
      <c r="DR125" s="105"/>
      <c r="DS125" s="105"/>
      <c r="DT125" s="105"/>
      <c r="DU125" s="105"/>
      <c r="DV125" s="105"/>
      <c r="DW125" s="105"/>
      <c r="DX125" s="105"/>
      <c r="DY125" s="105"/>
      <c r="DZ125" s="105"/>
      <c r="EA125" s="105"/>
      <c r="EB125" s="105"/>
      <c r="EC125" s="105"/>
      <c r="ED125" s="105"/>
      <c r="EE125" s="105"/>
      <c r="EF125" s="105"/>
      <c r="EG125" s="105"/>
      <c r="EH125" s="105"/>
      <c r="EI125" s="105"/>
      <c r="EJ125" s="105"/>
      <c r="EK125" s="105"/>
      <c r="EL125" s="105"/>
      <c r="EM125" s="105"/>
      <c r="EN125" s="105"/>
      <c r="EO125" s="105"/>
      <c r="EP125" s="105"/>
      <c r="EQ125" s="105"/>
      <c r="ER125" s="105"/>
      <c r="ES125" s="105"/>
      <c r="ET125" s="105"/>
      <c r="EU125" s="105"/>
      <c r="EV125" s="105"/>
      <c r="EW125" s="105"/>
      <c r="EX125" s="105"/>
      <c r="EY125" s="105"/>
      <c r="EZ125" s="105"/>
      <c r="FA125" s="105"/>
      <c r="FB125" s="105"/>
      <c r="FC125" s="105"/>
      <c r="FD125" s="105"/>
      <c r="FE125" s="105"/>
      <c r="FF125" s="105"/>
      <c r="FG125" s="105"/>
      <c r="FH125" s="105"/>
      <c r="FI125" s="105"/>
      <c r="FJ125" s="105"/>
      <c r="FK125" s="105"/>
      <c r="FL125" s="105"/>
      <c r="FM125" s="105"/>
      <c r="FN125" s="105"/>
      <c r="FO125" s="105"/>
      <c r="FP125" s="105"/>
      <c r="FQ125" s="105"/>
      <c r="FR125" s="105"/>
      <c r="FS125" s="105"/>
      <c r="FT125" s="105"/>
      <c r="FU125" s="105"/>
      <c r="FV125" s="105"/>
      <c r="FW125" s="105"/>
      <c r="FX125" s="105"/>
      <c r="FY125" s="105"/>
      <c r="FZ125" s="105"/>
      <c r="GA125" s="105"/>
      <c r="GB125" s="105"/>
      <c r="GC125" s="105"/>
      <c r="GD125" s="105"/>
      <c r="GE125" s="105"/>
      <c r="GF125" s="105"/>
      <c r="GG125" s="105"/>
      <c r="GH125" s="105"/>
      <c r="GI125" s="105"/>
      <c r="GJ125" s="105"/>
      <c r="GK125" s="105"/>
    </row>
    <row r="126" spans="1:303" s="105" customFormat="1" ht="16.149999999999999" customHeight="1" thickBot="1" x14ac:dyDescent="0.3">
      <c r="A126" s="56"/>
      <c r="B126" s="56"/>
      <c r="C126" s="56"/>
      <c r="D126" s="56"/>
      <c r="E126" s="56"/>
      <c r="F126" s="56"/>
      <c r="G126" s="56"/>
      <c r="H126" s="56"/>
      <c r="I126" s="80"/>
      <c r="J126" s="80"/>
      <c r="K126" s="80"/>
      <c r="L126" s="56"/>
      <c r="M126" s="56"/>
      <c r="N126" s="56"/>
      <c r="O126" s="403" t="s">
        <v>38</v>
      </c>
      <c r="P126" s="404"/>
      <c r="Q126" s="404"/>
      <c r="R126" s="23">
        <v>0</v>
      </c>
      <c r="S126" s="403" t="s">
        <v>37</v>
      </c>
      <c r="T126" s="404"/>
      <c r="U126" s="404"/>
      <c r="V126" s="34">
        <v>18</v>
      </c>
    </row>
    <row r="127" spans="1:303" s="105" customFormat="1" ht="16.149999999999999" customHeight="1" x14ac:dyDescent="0.25">
      <c r="A127" s="56"/>
      <c r="B127" s="56"/>
      <c r="C127" s="56"/>
      <c r="D127" s="56"/>
      <c r="E127" s="56"/>
      <c r="F127" s="56"/>
      <c r="G127" s="56"/>
      <c r="H127" s="56"/>
      <c r="I127" s="56"/>
      <c r="J127" s="56"/>
      <c r="K127" s="56"/>
      <c r="L127" s="56"/>
      <c r="M127" s="56"/>
      <c r="N127" s="56"/>
      <c r="O127" s="38"/>
      <c r="P127" s="38"/>
      <c r="Q127" s="38"/>
      <c r="R127" s="38"/>
      <c r="S127" s="38"/>
      <c r="T127" s="38"/>
      <c r="U127" s="38"/>
      <c r="V127" s="38"/>
      <c r="W127" s="56"/>
      <c r="X127" s="56"/>
      <c r="Y127" s="56"/>
      <c r="Z127" s="56"/>
      <c r="AA127" s="56"/>
    </row>
    <row r="128" spans="1:303" s="105" customFormat="1" ht="15.75" customHeight="1" thickBot="1" x14ac:dyDescent="0.3">
      <c r="A128" s="56"/>
      <c r="B128" s="56"/>
      <c r="C128" s="56"/>
      <c r="D128" s="56"/>
      <c r="E128" s="56"/>
      <c r="F128" s="56"/>
      <c r="G128" s="56"/>
      <c r="H128" s="56"/>
      <c r="I128" s="56"/>
      <c r="J128" s="56"/>
      <c r="K128" s="56"/>
      <c r="L128" s="56"/>
      <c r="M128" s="56"/>
      <c r="N128" s="56"/>
      <c r="O128" s="38"/>
      <c r="P128" s="38"/>
      <c r="Q128" s="38"/>
      <c r="R128" s="38"/>
      <c r="S128" s="38"/>
      <c r="T128" s="38"/>
      <c r="U128" s="38"/>
      <c r="V128" s="38"/>
      <c r="W128" s="56"/>
      <c r="X128" s="56"/>
      <c r="Y128" s="56"/>
      <c r="Z128" s="56"/>
      <c r="AA128" s="56"/>
    </row>
    <row r="129" spans="1:193" s="105" customFormat="1" ht="31.5" x14ac:dyDescent="0.25">
      <c r="A129" s="96" t="s">
        <v>154</v>
      </c>
      <c r="B129" s="55" t="s">
        <v>297</v>
      </c>
      <c r="C129" s="55"/>
      <c r="D129" s="55" t="s">
        <v>298</v>
      </c>
      <c r="E129" s="55"/>
      <c r="F129" s="55"/>
      <c r="G129" s="114"/>
      <c r="H129" s="114"/>
      <c r="I129" s="57"/>
      <c r="J129" s="57"/>
      <c r="K129" s="29"/>
      <c r="L129" s="125"/>
      <c r="M129" s="126"/>
      <c r="N129" s="127"/>
      <c r="O129" s="64" t="s">
        <v>254</v>
      </c>
      <c r="P129" s="39">
        <v>0</v>
      </c>
      <c r="Q129" s="17">
        <v>20</v>
      </c>
      <c r="R129" s="18">
        <v>0</v>
      </c>
      <c r="S129" s="16" t="s">
        <v>163</v>
      </c>
      <c r="T129" s="17">
        <v>0</v>
      </c>
      <c r="U129" s="17">
        <v>20</v>
      </c>
      <c r="V129" s="18">
        <v>0</v>
      </c>
      <c r="W129" s="106" t="s">
        <v>270</v>
      </c>
      <c r="X129" s="95"/>
      <c r="Y129" s="125"/>
      <c r="Z129" s="124"/>
      <c r="AA129" s="128" t="s">
        <v>317</v>
      </c>
    </row>
    <row r="130" spans="1:193" s="105" customFormat="1" x14ac:dyDescent="0.25">
      <c r="A130" s="99"/>
      <c r="B130" s="93"/>
      <c r="C130" s="93"/>
      <c r="D130" s="93"/>
      <c r="E130" s="93"/>
      <c r="F130" s="93"/>
      <c r="G130" s="132"/>
      <c r="H130" s="132"/>
      <c r="I130" s="58"/>
      <c r="J130" s="58"/>
      <c r="K130" s="31"/>
      <c r="L130" s="136"/>
      <c r="M130" s="256"/>
      <c r="N130" s="257"/>
      <c r="O130" s="41" t="s">
        <v>255</v>
      </c>
      <c r="P130" s="40">
        <v>0</v>
      </c>
      <c r="Q130" s="21">
        <v>20</v>
      </c>
      <c r="R130" s="22">
        <v>0</v>
      </c>
      <c r="S130" s="63" t="s">
        <v>162</v>
      </c>
      <c r="T130" s="40">
        <v>0</v>
      </c>
      <c r="U130" s="40">
        <v>16</v>
      </c>
      <c r="V130" s="70">
        <v>0</v>
      </c>
      <c r="W130" s="99"/>
      <c r="X130" s="97"/>
      <c r="Y130" s="136"/>
      <c r="Z130" s="135"/>
      <c r="AA130" s="137"/>
    </row>
    <row r="131" spans="1:193" s="105" customFormat="1" x14ac:dyDescent="0.25">
      <c r="A131" s="99"/>
      <c r="B131" s="93"/>
      <c r="C131" s="93"/>
      <c r="D131" s="93"/>
      <c r="E131" s="93"/>
      <c r="F131" s="93"/>
      <c r="G131" s="132"/>
      <c r="H131" s="132"/>
      <c r="I131" s="58"/>
      <c r="J131" s="58"/>
      <c r="K131" s="31"/>
      <c r="L131" s="136"/>
      <c r="M131" s="141"/>
      <c r="N131" s="144"/>
      <c r="O131" s="41" t="s">
        <v>221</v>
      </c>
      <c r="P131" s="40">
        <v>0</v>
      </c>
      <c r="Q131" s="21">
        <v>20</v>
      </c>
      <c r="R131" s="22">
        <v>0</v>
      </c>
      <c r="S131" s="63" t="s">
        <v>96</v>
      </c>
      <c r="T131" s="40">
        <v>0</v>
      </c>
      <c r="U131" s="40">
        <v>20</v>
      </c>
      <c r="V131" s="70">
        <v>0</v>
      </c>
      <c r="W131" s="99"/>
      <c r="X131" s="97"/>
      <c r="Y131" s="136"/>
      <c r="Z131" s="135"/>
      <c r="AA131" s="137"/>
    </row>
    <row r="132" spans="1:193" s="105" customFormat="1" x14ac:dyDescent="0.25">
      <c r="A132" s="99"/>
      <c r="B132" s="93"/>
      <c r="C132" s="93"/>
      <c r="D132" s="93"/>
      <c r="E132" s="93"/>
      <c r="F132" s="93"/>
      <c r="G132" s="162"/>
      <c r="H132" s="162"/>
      <c r="I132" s="58"/>
      <c r="J132" s="58"/>
      <c r="K132" s="31"/>
      <c r="L132" s="136"/>
      <c r="M132" s="181"/>
      <c r="N132" s="182"/>
      <c r="O132" s="41" t="s">
        <v>168</v>
      </c>
      <c r="P132" s="40">
        <v>0</v>
      </c>
      <c r="Q132" s="21">
        <v>20</v>
      </c>
      <c r="R132" s="22">
        <v>0</v>
      </c>
      <c r="S132" s="63" t="s">
        <v>169</v>
      </c>
      <c r="T132" s="40">
        <v>0</v>
      </c>
      <c r="U132" s="40">
        <v>18</v>
      </c>
      <c r="V132" s="70">
        <v>0</v>
      </c>
      <c r="W132" s="99"/>
      <c r="X132" s="97"/>
      <c r="Y132" s="136"/>
      <c r="Z132" s="135"/>
      <c r="AA132" s="137"/>
    </row>
    <row r="133" spans="1:193" s="105" customFormat="1" x14ac:dyDescent="0.25">
      <c r="A133" s="99"/>
      <c r="B133" s="93"/>
      <c r="C133" s="93"/>
      <c r="D133" s="93"/>
      <c r="E133" s="93"/>
      <c r="F133" s="93"/>
      <c r="G133" s="162"/>
      <c r="H133" s="162"/>
      <c r="I133" s="58"/>
      <c r="J133" s="58"/>
      <c r="K133" s="31"/>
      <c r="L133" s="136"/>
      <c r="M133" s="181"/>
      <c r="N133" s="183"/>
      <c r="O133" s="41"/>
      <c r="P133" s="40"/>
      <c r="Q133" s="21"/>
      <c r="R133" s="22"/>
      <c r="S133" s="63" t="s">
        <v>283</v>
      </c>
      <c r="T133" s="40">
        <v>0</v>
      </c>
      <c r="U133" s="40">
        <v>20</v>
      </c>
      <c r="V133" s="22">
        <v>0</v>
      </c>
      <c r="W133" s="99"/>
      <c r="X133" s="97"/>
      <c r="Y133" s="136"/>
      <c r="Z133" s="135"/>
      <c r="AA133" s="137"/>
    </row>
    <row r="134" spans="1:193" s="105" customFormat="1" ht="16.5" thickBot="1" x14ac:dyDescent="0.3">
      <c r="A134" s="101"/>
      <c r="B134" s="102"/>
      <c r="C134" s="102"/>
      <c r="D134" s="102"/>
      <c r="E134" s="102"/>
      <c r="F134" s="102"/>
      <c r="G134" s="164"/>
      <c r="H134" s="164"/>
      <c r="I134" s="89"/>
      <c r="J134" s="89"/>
      <c r="K134" s="166"/>
      <c r="L134" s="148"/>
      <c r="M134" s="149"/>
      <c r="N134" s="184"/>
      <c r="O134" s="41"/>
      <c r="P134" s="40"/>
      <c r="Q134" s="21"/>
      <c r="R134" s="22"/>
      <c r="S134" s="20"/>
      <c r="T134" s="40"/>
      <c r="U134" s="40"/>
      <c r="V134" s="22"/>
      <c r="W134" s="101"/>
      <c r="X134" s="100"/>
      <c r="Y134" s="154"/>
      <c r="Z134" s="166"/>
      <c r="AA134" s="88"/>
    </row>
    <row r="135" spans="1:193" s="93" customFormat="1" ht="16.149999999999999" customHeight="1" x14ac:dyDescent="0.25">
      <c r="A135" s="56"/>
      <c r="B135" s="56"/>
      <c r="C135" s="56"/>
      <c r="D135" s="56"/>
      <c r="E135" s="56"/>
      <c r="F135" s="56"/>
      <c r="G135" s="157"/>
      <c r="H135" s="56"/>
      <c r="I135" s="80"/>
      <c r="J135" s="80"/>
      <c r="K135" s="80"/>
      <c r="L135" s="56"/>
      <c r="M135" s="56"/>
      <c r="N135" s="56"/>
      <c r="O135" s="20" t="s">
        <v>185</v>
      </c>
      <c r="P135" s="60">
        <v>0</v>
      </c>
      <c r="Q135" s="21" t="s">
        <v>102</v>
      </c>
      <c r="R135" s="22">
        <v>0</v>
      </c>
      <c r="S135" s="20" t="s">
        <v>101</v>
      </c>
      <c r="T135" s="21">
        <v>0</v>
      </c>
      <c r="U135" s="21" t="s">
        <v>104</v>
      </c>
      <c r="V135" s="35">
        <v>0</v>
      </c>
      <c r="W135" s="56"/>
      <c r="X135" s="56"/>
      <c r="Y135" s="56"/>
      <c r="Z135" s="56"/>
      <c r="AA135" s="56"/>
      <c r="AB135" s="105"/>
      <c r="AC135" s="105"/>
      <c r="AD135" s="105"/>
      <c r="AE135" s="105"/>
      <c r="AF135" s="105"/>
      <c r="AG135" s="105"/>
      <c r="AH135" s="105"/>
      <c r="AI135" s="105"/>
      <c r="AJ135" s="105"/>
      <c r="AK135" s="105"/>
      <c r="AL135" s="105"/>
      <c r="AM135" s="105"/>
      <c r="AN135" s="105"/>
      <c r="AO135" s="105"/>
      <c r="AP135" s="105"/>
      <c r="AQ135" s="105"/>
      <c r="AR135" s="105"/>
      <c r="AS135" s="105"/>
      <c r="AT135" s="105"/>
      <c r="AU135" s="105"/>
      <c r="AV135" s="105"/>
      <c r="AW135" s="105"/>
      <c r="AX135" s="105"/>
      <c r="AY135" s="105"/>
      <c r="AZ135" s="105"/>
      <c r="BA135" s="105"/>
      <c r="BB135" s="105"/>
      <c r="BC135" s="105"/>
      <c r="BD135" s="105"/>
      <c r="BE135" s="105"/>
      <c r="BF135" s="105"/>
      <c r="BG135" s="105"/>
      <c r="BH135" s="105"/>
      <c r="BI135" s="105"/>
      <c r="BJ135" s="105"/>
      <c r="BK135" s="105"/>
      <c r="BL135" s="105"/>
      <c r="BM135" s="105"/>
      <c r="BN135" s="105"/>
      <c r="BO135" s="105"/>
      <c r="BP135" s="105"/>
      <c r="BQ135" s="105"/>
      <c r="BR135" s="105"/>
      <c r="BS135" s="105"/>
      <c r="BT135" s="105"/>
      <c r="BU135" s="105"/>
      <c r="BV135" s="105"/>
      <c r="BW135" s="105"/>
      <c r="BX135" s="105"/>
      <c r="BY135" s="105"/>
      <c r="BZ135" s="105"/>
      <c r="CA135" s="105"/>
      <c r="CB135" s="105"/>
      <c r="CC135" s="105"/>
      <c r="CD135" s="105"/>
      <c r="CE135" s="105"/>
      <c r="CF135" s="105"/>
      <c r="CG135" s="105"/>
      <c r="CH135" s="105"/>
      <c r="CI135" s="105"/>
      <c r="CJ135" s="105"/>
      <c r="CK135" s="105"/>
      <c r="CL135" s="105"/>
      <c r="CM135" s="105"/>
      <c r="CN135" s="105"/>
      <c r="CO135" s="105"/>
      <c r="CP135" s="105"/>
      <c r="CQ135" s="105"/>
      <c r="CR135" s="105"/>
      <c r="CS135" s="105"/>
      <c r="CT135" s="105"/>
      <c r="CU135" s="105"/>
      <c r="CV135" s="105"/>
      <c r="CW135" s="105"/>
      <c r="CX135" s="105"/>
      <c r="CY135" s="105"/>
      <c r="CZ135" s="105"/>
      <c r="DA135" s="105"/>
      <c r="DB135" s="105"/>
      <c r="DC135" s="105"/>
      <c r="DD135" s="105"/>
      <c r="DE135" s="105"/>
      <c r="DF135" s="105"/>
      <c r="DG135" s="105"/>
      <c r="DH135" s="105"/>
      <c r="DI135" s="105"/>
      <c r="DJ135" s="105"/>
      <c r="DK135" s="105"/>
      <c r="DL135" s="105"/>
      <c r="DM135" s="105"/>
      <c r="DN135" s="105"/>
      <c r="DO135" s="105"/>
      <c r="DP135" s="105"/>
      <c r="DQ135" s="105"/>
      <c r="DR135" s="105"/>
      <c r="DS135" s="105"/>
      <c r="DT135" s="105"/>
      <c r="DU135" s="105"/>
      <c r="DV135" s="105"/>
      <c r="DW135" s="105"/>
      <c r="DX135" s="105"/>
      <c r="DY135" s="105"/>
      <c r="DZ135" s="105"/>
      <c r="EA135" s="105"/>
      <c r="EB135" s="105"/>
      <c r="EC135" s="105"/>
      <c r="ED135" s="105"/>
      <c r="EE135" s="105"/>
      <c r="EF135" s="105"/>
      <c r="EG135" s="105"/>
      <c r="EH135" s="105"/>
      <c r="EI135" s="105"/>
      <c r="EJ135" s="105"/>
      <c r="EK135" s="105"/>
      <c r="EL135" s="105"/>
      <c r="EM135" s="105"/>
      <c r="EN135" s="105"/>
      <c r="EO135" s="105"/>
      <c r="EP135" s="105"/>
      <c r="EQ135" s="105"/>
      <c r="ER135" s="105"/>
      <c r="ES135" s="105"/>
      <c r="ET135" s="105"/>
      <c r="EU135" s="105"/>
      <c r="EV135" s="105"/>
      <c r="EW135" s="105"/>
      <c r="EX135" s="105"/>
      <c r="EY135" s="105"/>
      <c r="EZ135" s="105"/>
      <c r="FA135" s="105"/>
      <c r="FB135" s="105"/>
      <c r="FC135" s="105"/>
      <c r="FD135" s="105"/>
      <c r="FE135" s="105"/>
      <c r="FF135" s="105"/>
      <c r="FG135" s="105"/>
      <c r="FH135" s="105"/>
      <c r="FI135" s="105"/>
      <c r="FJ135" s="105"/>
      <c r="FK135" s="105"/>
      <c r="FL135" s="105"/>
      <c r="FM135" s="105"/>
      <c r="FN135" s="105"/>
      <c r="FO135" s="105"/>
      <c r="FP135" s="105"/>
      <c r="FQ135" s="105"/>
      <c r="FR135" s="105"/>
      <c r="FS135" s="105"/>
      <c r="FT135" s="105"/>
      <c r="FU135" s="105"/>
      <c r="FV135" s="105"/>
      <c r="FW135" s="105"/>
      <c r="FX135" s="105"/>
      <c r="FY135" s="105"/>
      <c r="FZ135" s="105"/>
      <c r="GA135" s="105"/>
      <c r="GB135" s="105"/>
      <c r="GC135" s="105"/>
      <c r="GD135" s="105"/>
      <c r="GE135" s="105"/>
      <c r="GF135" s="105"/>
      <c r="GG135" s="105"/>
      <c r="GH135" s="105"/>
      <c r="GI135" s="105"/>
      <c r="GJ135" s="105"/>
      <c r="GK135" s="105"/>
    </row>
    <row r="136" spans="1:193" s="105" customFormat="1" ht="16.149999999999999" customHeight="1" thickBot="1" x14ac:dyDescent="0.3">
      <c r="A136" s="56"/>
      <c r="B136" s="56"/>
      <c r="C136" s="56"/>
      <c r="D136" s="56"/>
      <c r="E136" s="56"/>
      <c r="F136" s="56"/>
      <c r="G136" s="56"/>
      <c r="H136" s="56"/>
      <c r="I136" s="80"/>
      <c r="J136" s="80"/>
      <c r="K136" s="80"/>
      <c r="L136" s="56"/>
      <c r="M136" s="56"/>
      <c r="N136" s="56"/>
      <c r="O136" s="403" t="s">
        <v>38</v>
      </c>
      <c r="P136" s="404"/>
      <c r="Q136" s="404"/>
      <c r="R136" s="23">
        <v>0</v>
      </c>
      <c r="S136" s="403" t="s">
        <v>37</v>
      </c>
      <c r="T136" s="404"/>
      <c r="U136" s="404"/>
      <c r="V136" s="34">
        <v>0</v>
      </c>
    </row>
    <row r="137" spans="1:193" s="112" customFormat="1" ht="15.4" customHeight="1" thickBot="1" x14ac:dyDescent="0.3">
      <c r="A137" s="56"/>
      <c r="B137" s="56"/>
      <c r="C137" s="56"/>
      <c r="D137" s="56"/>
      <c r="E137" s="56"/>
      <c r="F137" s="56"/>
      <c r="G137" s="56"/>
      <c r="H137" s="56"/>
      <c r="I137" s="56"/>
      <c r="J137" s="56"/>
      <c r="K137" s="56"/>
      <c r="L137" s="56"/>
      <c r="M137" s="56"/>
      <c r="N137" s="56"/>
      <c r="O137" s="38"/>
      <c r="P137" s="38"/>
      <c r="Q137" s="38"/>
      <c r="R137" s="38"/>
      <c r="S137" s="38"/>
      <c r="T137" s="38"/>
      <c r="U137" s="38"/>
      <c r="V137" s="38"/>
      <c r="W137" s="105"/>
      <c r="X137" s="105"/>
      <c r="Y137" s="105"/>
      <c r="Z137" s="105"/>
      <c r="AA137" s="176"/>
      <c r="AB137" s="105"/>
      <c r="AC137" s="105"/>
      <c r="AD137" s="105"/>
      <c r="AE137" s="105"/>
      <c r="AF137" s="105"/>
      <c r="AG137" s="105"/>
      <c r="AH137" s="105"/>
      <c r="AI137" s="105"/>
      <c r="AJ137" s="105"/>
      <c r="AK137" s="105"/>
      <c r="AL137" s="105"/>
      <c r="AM137" s="105"/>
      <c r="AN137" s="105"/>
      <c r="AO137" s="105"/>
      <c r="AP137" s="105"/>
      <c r="AQ137" s="105"/>
      <c r="AR137" s="105"/>
      <c r="AS137" s="105"/>
      <c r="AT137" s="105"/>
      <c r="AU137" s="105"/>
      <c r="AV137" s="105"/>
      <c r="AW137" s="105"/>
      <c r="AX137" s="105"/>
      <c r="AY137" s="105"/>
      <c r="AZ137" s="105"/>
      <c r="BA137" s="105"/>
      <c r="BB137" s="105"/>
      <c r="BC137" s="105"/>
      <c r="BD137" s="105"/>
      <c r="BE137" s="105"/>
      <c r="BF137" s="105"/>
      <c r="BG137" s="105"/>
      <c r="BH137" s="105"/>
      <c r="BI137" s="105"/>
      <c r="BJ137" s="105"/>
      <c r="BK137" s="105"/>
      <c r="BL137" s="105"/>
      <c r="BM137" s="105"/>
      <c r="BN137" s="105"/>
      <c r="BO137" s="105"/>
      <c r="BP137" s="105"/>
      <c r="BQ137" s="105"/>
      <c r="BR137" s="105"/>
      <c r="BS137" s="105"/>
      <c r="BT137" s="105"/>
      <c r="BU137" s="105"/>
      <c r="BV137" s="105"/>
      <c r="BW137" s="105"/>
      <c r="BX137" s="105"/>
      <c r="BY137" s="105"/>
      <c r="BZ137" s="105"/>
      <c r="CA137" s="105"/>
      <c r="CB137" s="105"/>
      <c r="CC137" s="105"/>
      <c r="CD137" s="105"/>
      <c r="CE137" s="105"/>
      <c r="CF137" s="105"/>
      <c r="CG137" s="105"/>
      <c r="CH137" s="105"/>
      <c r="CI137" s="105"/>
      <c r="CJ137" s="105"/>
      <c r="CK137" s="105"/>
      <c r="CL137" s="105"/>
      <c r="CM137" s="105"/>
      <c r="CN137" s="105"/>
      <c r="CO137" s="105"/>
      <c r="CP137" s="105"/>
      <c r="CQ137" s="105"/>
      <c r="CR137" s="105"/>
      <c r="CS137" s="105"/>
      <c r="CT137" s="105"/>
      <c r="CU137" s="105"/>
      <c r="CV137" s="105"/>
      <c r="CW137" s="105"/>
      <c r="CX137" s="105"/>
      <c r="CY137" s="105"/>
      <c r="CZ137" s="105"/>
      <c r="DA137" s="105"/>
      <c r="DB137" s="105"/>
      <c r="DC137" s="105"/>
      <c r="DD137" s="105"/>
      <c r="DE137" s="105"/>
      <c r="DF137" s="105"/>
      <c r="DG137" s="105"/>
      <c r="DH137" s="105"/>
      <c r="DI137" s="105"/>
      <c r="DJ137" s="105"/>
      <c r="DK137" s="105"/>
      <c r="DL137" s="105"/>
      <c r="DM137" s="105"/>
      <c r="DN137" s="105"/>
      <c r="DO137" s="105"/>
      <c r="DP137" s="105"/>
      <c r="DQ137" s="105"/>
      <c r="DR137" s="105"/>
      <c r="DS137" s="105"/>
      <c r="DT137" s="105"/>
      <c r="DU137" s="105"/>
      <c r="DV137" s="105"/>
      <c r="DW137" s="105"/>
      <c r="DX137" s="105"/>
      <c r="DY137" s="105"/>
      <c r="DZ137" s="105"/>
      <c r="EA137" s="105"/>
      <c r="EB137" s="105"/>
      <c r="EC137" s="105"/>
      <c r="ED137" s="105"/>
      <c r="EE137" s="105"/>
      <c r="EF137" s="105"/>
      <c r="EG137" s="105"/>
      <c r="EH137" s="105"/>
      <c r="EI137" s="105"/>
      <c r="EJ137" s="105"/>
      <c r="EK137" s="105"/>
      <c r="EL137" s="105"/>
      <c r="EM137" s="105"/>
      <c r="EN137" s="105"/>
      <c r="EO137" s="105"/>
      <c r="EP137" s="105"/>
      <c r="EQ137" s="105"/>
      <c r="ER137" s="105"/>
      <c r="ES137" s="105"/>
      <c r="ET137" s="105"/>
      <c r="EU137" s="105"/>
      <c r="EV137" s="105"/>
      <c r="EW137" s="105"/>
      <c r="EX137" s="105"/>
      <c r="EY137" s="105"/>
      <c r="EZ137" s="105"/>
      <c r="FA137" s="105"/>
      <c r="FB137" s="105"/>
      <c r="FC137" s="105"/>
      <c r="FD137" s="105"/>
      <c r="FE137" s="105"/>
      <c r="FF137" s="105"/>
      <c r="FG137" s="105"/>
      <c r="FH137" s="105"/>
      <c r="FI137" s="105"/>
      <c r="FJ137" s="105"/>
      <c r="FK137" s="105"/>
      <c r="FL137" s="105"/>
      <c r="FM137" s="105"/>
      <c r="FN137" s="105"/>
      <c r="FO137" s="105"/>
      <c r="FP137" s="105"/>
      <c r="FQ137" s="105"/>
      <c r="FR137" s="105"/>
      <c r="FS137" s="105"/>
      <c r="FT137" s="105"/>
      <c r="FU137" s="105"/>
      <c r="FV137" s="105"/>
      <c r="FW137" s="105"/>
      <c r="FX137" s="105"/>
      <c r="FY137" s="105"/>
      <c r="FZ137" s="105"/>
      <c r="GA137" s="105"/>
      <c r="GB137" s="105"/>
      <c r="GC137" s="105"/>
      <c r="GD137" s="105"/>
      <c r="GE137" s="105"/>
      <c r="GF137" s="105"/>
      <c r="GG137" s="105"/>
      <c r="GH137" s="105"/>
      <c r="GI137" s="105"/>
      <c r="GJ137" s="105"/>
      <c r="GK137" s="105"/>
    </row>
    <row r="138" spans="1:193" s="112" customFormat="1" ht="31.5" x14ac:dyDescent="0.25">
      <c r="A138" s="96" t="s">
        <v>195</v>
      </c>
      <c r="B138" s="55" t="s">
        <v>319</v>
      </c>
      <c r="C138" s="55">
        <v>121</v>
      </c>
      <c r="D138" s="55" t="s">
        <v>318</v>
      </c>
      <c r="E138" s="55" t="s">
        <v>359</v>
      </c>
      <c r="F138" s="55">
        <v>1</v>
      </c>
      <c r="G138" s="160" t="s">
        <v>263</v>
      </c>
      <c r="H138" s="114"/>
      <c r="I138" s="123"/>
      <c r="J138" s="57"/>
      <c r="K138" s="29"/>
      <c r="L138" s="125">
        <v>8.1666666665696539</v>
      </c>
      <c r="M138" s="126">
        <v>45279.944444444445</v>
      </c>
      <c r="N138" s="127" t="s">
        <v>340</v>
      </c>
      <c r="O138" s="16" t="s">
        <v>187</v>
      </c>
      <c r="P138" s="78">
        <v>0</v>
      </c>
      <c r="Q138" s="17">
        <v>17</v>
      </c>
      <c r="R138" s="18">
        <v>0</v>
      </c>
      <c r="S138" s="16"/>
      <c r="T138" s="17"/>
      <c r="U138" s="17"/>
      <c r="V138" s="18"/>
      <c r="W138" s="106" t="s">
        <v>328</v>
      </c>
      <c r="X138" s="95"/>
      <c r="Y138" s="125">
        <v>14.000000000116415</v>
      </c>
      <c r="Z138" s="124">
        <v>14.000000000116415</v>
      </c>
      <c r="AA138" s="128" t="s">
        <v>360</v>
      </c>
      <c r="AB138" s="105"/>
      <c r="AC138" s="105"/>
      <c r="AD138" s="105"/>
      <c r="AE138" s="105"/>
      <c r="AF138" s="105"/>
      <c r="AG138" s="105"/>
      <c r="AH138" s="105"/>
      <c r="AI138" s="105"/>
      <c r="AJ138" s="105"/>
      <c r="AK138" s="105"/>
      <c r="AL138" s="105"/>
      <c r="AM138" s="105"/>
      <c r="AN138" s="105"/>
      <c r="AO138" s="105"/>
      <c r="AP138" s="105"/>
      <c r="AQ138" s="105"/>
      <c r="AR138" s="105"/>
      <c r="AS138" s="105"/>
      <c r="AT138" s="105"/>
      <c r="AU138" s="105"/>
      <c r="AV138" s="105"/>
      <c r="AW138" s="105"/>
      <c r="AX138" s="105"/>
      <c r="AY138" s="105"/>
      <c r="AZ138" s="105"/>
      <c r="BA138" s="105"/>
      <c r="BB138" s="105"/>
      <c r="BC138" s="105"/>
      <c r="BD138" s="105"/>
      <c r="BE138" s="105"/>
      <c r="BF138" s="105"/>
      <c r="BG138" s="105"/>
      <c r="BH138" s="105"/>
      <c r="BI138" s="105"/>
      <c r="BJ138" s="105"/>
      <c r="BK138" s="105"/>
      <c r="BL138" s="105"/>
      <c r="BM138" s="105"/>
      <c r="BN138" s="105"/>
      <c r="BO138" s="105"/>
      <c r="BP138" s="105"/>
      <c r="BQ138" s="105"/>
      <c r="BR138" s="105"/>
      <c r="BS138" s="105"/>
      <c r="BT138" s="105"/>
      <c r="BU138" s="105"/>
      <c r="BV138" s="105"/>
      <c r="BW138" s="105"/>
      <c r="BX138" s="105"/>
      <c r="BY138" s="105"/>
      <c r="BZ138" s="105"/>
      <c r="CA138" s="105"/>
      <c r="CB138" s="105"/>
      <c r="CC138" s="105"/>
      <c r="CD138" s="105"/>
      <c r="CE138" s="105"/>
      <c r="CF138" s="105"/>
      <c r="CG138" s="105"/>
      <c r="CH138" s="105"/>
      <c r="CI138" s="105"/>
      <c r="CJ138" s="105"/>
      <c r="CK138" s="105"/>
      <c r="CL138" s="105"/>
      <c r="CM138" s="105"/>
      <c r="CN138" s="105"/>
      <c r="CO138" s="105"/>
      <c r="CP138" s="105"/>
      <c r="CQ138" s="105"/>
      <c r="CR138" s="105"/>
      <c r="CS138" s="105"/>
      <c r="CT138" s="105"/>
      <c r="CU138" s="105"/>
      <c r="CV138" s="105"/>
      <c r="CW138" s="105"/>
      <c r="CX138" s="105"/>
      <c r="CY138" s="105"/>
      <c r="CZ138" s="105"/>
      <c r="DA138" s="105"/>
      <c r="DB138" s="105"/>
      <c r="DC138" s="105"/>
      <c r="DD138" s="105"/>
      <c r="DE138" s="105"/>
      <c r="DF138" s="105"/>
      <c r="DG138" s="105"/>
      <c r="DH138" s="105"/>
      <c r="DI138" s="105"/>
      <c r="DJ138" s="105"/>
      <c r="DK138" s="105"/>
      <c r="DL138" s="105"/>
      <c r="DM138" s="105"/>
      <c r="DN138" s="105"/>
      <c r="DO138" s="105"/>
      <c r="DP138" s="105"/>
      <c r="DQ138" s="105"/>
      <c r="DR138" s="105"/>
      <c r="DS138" s="105"/>
      <c r="DT138" s="105"/>
      <c r="DU138" s="105"/>
      <c r="DV138" s="105"/>
      <c r="DW138" s="105"/>
      <c r="DX138" s="105"/>
      <c r="DY138" s="105"/>
      <c r="DZ138" s="105"/>
      <c r="EA138" s="105"/>
      <c r="EB138" s="105"/>
      <c r="EC138" s="105"/>
      <c r="ED138" s="105"/>
      <c r="EE138" s="105"/>
      <c r="EF138" s="105"/>
      <c r="EG138" s="105"/>
      <c r="EH138" s="105"/>
      <c r="EI138" s="105"/>
      <c r="EJ138" s="105"/>
      <c r="EK138" s="105"/>
      <c r="EL138" s="105"/>
      <c r="EM138" s="105"/>
      <c r="EN138" s="105"/>
      <c r="EO138" s="105"/>
      <c r="EP138" s="105"/>
      <c r="EQ138" s="105"/>
      <c r="ER138" s="105"/>
      <c r="ES138" s="105"/>
      <c r="ET138" s="105"/>
      <c r="EU138" s="105"/>
      <c r="EV138" s="105"/>
      <c r="EW138" s="105"/>
      <c r="EX138" s="105"/>
      <c r="EY138" s="105"/>
      <c r="EZ138" s="105"/>
      <c r="FA138" s="105"/>
      <c r="FB138" s="105"/>
      <c r="FC138" s="105"/>
      <c r="FD138" s="105"/>
      <c r="FE138" s="105"/>
      <c r="FF138" s="105"/>
      <c r="FG138" s="105"/>
      <c r="FH138" s="105"/>
      <c r="FI138" s="105"/>
      <c r="FJ138" s="105"/>
      <c r="FK138" s="105"/>
      <c r="FL138" s="105"/>
      <c r="FM138" s="105"/>
      <c r="FN138" s="105"/>
      <c r="FO138" s="105"/>
      <c r="FP138" s="105"/>
      <c r="FQ138" s="105"/>
      <c r="FR138" s="105"/>
      <c r="FS138" s="105"/>
      <c r="FT138" s="105"/>
      <c r="FU138" s="105"/>
      <c r="FV138" s="105"/>
      <c r="FW138" s="105"/>
      <c r="FX138" s="105"/>
      <c r="FY138" s="105"/>
      <c r="FZ138" s="105"/>
      <c r="GA138" s="105"/>
      <c r="GB138" s="105"/>
      <c r="GC138" s="105"/>
      <c r="GD138" s="105"/>
      <c r="GE138" s="105"/>
      <c r="GF138" s="105"/>
      <c r="GG138" s="105"/>
      <c r="GH138" s="105"/>
      <c r="GI138" s="105"/>
      <c r="GJ138" s="105"/>
      <c r="GK138" s="105"/>
    </row>
    <row r="139" spans="1:193" s="112" customFormat="1" x14ac:dyDescent="0.25">
      <c r="A139" s="99"/>
      <c r="B139" s="93"/>
      <c r="C139" s="93"/>
      <c r="D139" s="93"/>
      <c r="E139" s="93"/>
      <c r="F139" s="93"/>
      <c r="G139" s="132"/>
      <c r="H139" s="132"/>
      <c r="I139" s="134"/>
      <c r="J139" s="58"/>
      <c r="K139" s="31"/>
      <c r="L139" s="136"/>
      <c r="M139" s="115"/>
      <c r="N139" s="116"/>
      <c r="O139" s="20" t="s">
        <v>160</v>
      </c>
      <c r="P139" s="60">
        <v>0</v>
      </c>
      <c r="Q139" s="21">
        <v>17</v>
      </c>
      <c r="R139" s="22">
        <v>0</v>
      </c>
      <c r="S139" s="20"/>
      <c r="T139" s="21"/>
      <c r="U139" s="21"/>
      <c r="V139" s="22"/>
      <c r="W139" s="255"/>
      <c r="X139" s="97"/>
      <c r="Y139" s="136"/>
      <c r="Z139" s="135"/>
      <c r="AA139" s="137"/>
      <c r="AB139" s="105"/>
      <c r="AC139" s="105"/>
      <c r="AD139" s="105"/>
      <c r="AE139" s="105"/>
      <c r="AF139" s="105"/>
      <c r="AG139" s="105"/>
      <c r="AH139" s="105"/>
      <c r="AI139" s="105"/>
      <c r="AJ139" s="105"/>
      <c r="AK139" s="105"/>
      <c r="AL139" s="105"/>
      <c r="AM139" s="105"/>
      <c r="AN139" s="105"/>
      <c r="AO139" s="105"/>
      <c r="AP139" s="105"/>
      <c r="AQ139" s="105"/>
      <c r="AR139" s="105"/>
      <c r="AS139" s="105"/>
      <c r="AT139" s="105"/>
      <c r="AU139" s="105"/>
      <c r="AV139" s="105"/>
      <c r="AW139" s="105"/>
      <c r="AX139" s="105"/>
      <c r="AY139" s="105"/>
      <c r="AZ139" s="105"/>
      <c r="BA139" s="105"/>
      <c r="BB139" s="105"/>
      <c r="BC139" s="105"/>
      <c r="BD139" s="105"/>
      <c r="BE139" s="105"/>
      <c r="BF139" s="105"/>
      <c r="BG139" s="105"/>
      <c r="BH139" s="105"/>
      <c r="BI139" s="105"/>
      <c r="BJ139" s="105"/>
      <c r="BK139" s="105"/>
      <c r="BL139" s="105"/>
      <c r="BM139" s="105"/>
      <c r="BN139" s="105"/>
      <c r="BO139" s="105"/>
      <c r="BP139" s="105"/>
      <c r="BQ139" s="105"/>
      <c r="BR139" s="105"/>
      <c r="BS139" s="105"/>
      <c r="BT139" s="105"/>
      <c r="BU139" s="105"/>
      <c r="BV139" s="105"/>
      <c r="BW139" s="105"/>
      <c r="BX139" s="105"/>
      <c r="BY139" s="105"/>
      <c r="BZ139" s="105"/>
      <c r="CA139" s="105"/>
      <c r="CB139" s="105"/>
      <c r="CC139" s="105"/>
      <c r="CD139" s="105"/>
      <c r="CE139" s="105"/>
      <c r="CF139" s="105"/>
      <c r="CG139" s="105"/>
      <c r="CH139" s="105"/>
      <c r="CI139" s="105"/>
      <c r="CJ139" s="105"/>
      <c r="CK139" s="105"/>
      <c r="CL139" s="105"/>
      <c r="CM139" s="105"/>
      <c r="CN139" s="105"/>
      <c r="CO139" s="105"/>
      <c r="CP139" s="105"/>
      <c r="CQ139" s="105"/>
      <c r="CR139" s="105"/>
      <c r="CS139" s="105"/>
      <c r="CT139" s="105"/>
      <c r="CU139" s="105"/>
      <c r="CV139" s="105"/>
      <c r="CW139" s="105"/>
      <c r="CX139" s="105"/>
      <c r="CY139" s="105"/>
      <c r="CZ139" s="105"/>
      <c r="DA139" s="105"/>
      <c r="DB139" s="105"/>
      <c r="DC139" s="105"/>
      <c r="DD139" s="105"/>
      <c r="DE139" s="105"/>
      <c r="DF139" s="105"/>
      <c r="DG139" s="105"/>
      <c r="DH139" s="105"/>
      <c r="DI139" s="105"/>
      <c r="DJ139" s="105"/>
      <c r="DK139" s="105"/>
      <c r="DL139" s="105"/>
      <c r="DM139" s="105"/>
      <c r="DN139" s="105"/>
      <c r="DO139" s="105"/>
      <c r="DP139" s="105"/>
      <c r="DQ139" s="105"/>
      <c r="DR139" s="105"/>
      <c r="DS139" s="105"/>
      <c r="DT139" s="105"/>
      <c r="DU139" s="105"/>
      <c r="DV139" s="105"/>
      <c r="DW139" s="105"/>
      <c r="DX139" s="105"/>
      <c r="DY139" s="105"/>
      <c r="DZ139" s="105"/>
      <c r="EA139" s="105"/>
      <c r="EB139" s="105"/>
      <c r="EC139" s="105"/>
      <c r="ED139" s="105"/>
      <c r="EE139" s="105"/>
      <c r="EF139" s="105"/>
      <c r="EG139" s="105"/>
      <c r="EH139" s="105"/>
      <c r="EI139" s="105"/>
      <c r="EJ139" s="105"/>
      <c r="EK139" s="105"/>
      <c r="EL139" s="105"/>
      <c r="EM139" s="105"/>
      <c r="EN139" s="105"/>
      <c r="EO139" s="105"/>
      <c r="EP139" s="105"/>
      <c r="EQ139" s="105"/>
      <c r="ER139" s="105"/>
      <c r="ES139" s="105"/>
      <c r="ET139" s="105"/>
      <c r="EU139" s="105"/>
      <c r="EV139" s="105"/>
      <c r="EW139" s="105"/>
      <c r="EX139" s="105"/>
      <c r="EY139" s="105"/>
      <c r="EZ139" s="105"/>
      <c r="FA139" s="105"/>
      <c r="FB139" s="105"/>
      <c r="FC139" s="105"/>
      <c r="FD139" s="105"/>
      <c r="FE139" s="105"/>
      <c r="FF139" s="105"/>
      <c r="FG139" s="105"/>
      <c r="FH139" s="105"/>
      <c r="FI139" s="105"/>
      <c r="FJ139" s="105"/>
      <c r="FK139" s="105"/>
      <c r="FL139" s="105"/>
      <c r="FM139" s="105"/>
      <c r="FN139" s="105"/>
      <c r="FO139" s="105"/>
      <c r="FP139" s="105"/>
      <c r="FQ139" s="105"/>
      <c r="FR139" s="105"/>
      <c r="FS139" s="105"/>
      <c r="FT139" s="105"/>
      <c r="FU139" s="105"/>
      <c r="FV139" s="105"/>
      <c r="FW139" s="105"/>
      <c r="FX139" s="105"/>
      <c r="FY139" s="105"/>
      <c r="FZ139" s="105"/>
      <c r="GA139" s="105"/>
      <c r="GB139" s="105"/>
      <c r="GC139" s="105"/>
      <c r="GD139" s="105"/>
      <c r="GE139" s="105"/>
      <c r="GF139" s="105"/>
      <c r="GG139" s="105"/>
      <c r="GH139" s="105"/>
      <c r="GI139" s="105"/>
      <c r="GJ139" s="105"/>
      <c r="GK139" s="105"/>
    </row>
    <row r="140" spans="1:193" s="112" customFormat="1" x14ac:dyDescent="0.25">
      <c r="A140" s="99"/>
      <c r="B140" s="93"/>
      <c r="C140" s="93"/>
      <c r="D140" s="93"/>
      <c r="E140" s="93"/>
      <c r="F140" s="93"/>
      <c r="G140" s="132"/>
      <c r="H140" s="132"/>
      <c r="I140" s="58"/>
      <c r="J140" s="58"/>
      <c r="K140" s="135"/>
      <c r="L140" s="136"/>
      <c r="M140" s="115"/>
      <c r="N140" s="116"/>
      <c r="O140" s="20" t="s">
        <v>98</v>
      </c>
      <c r="P140" s="60">
        <v>0</v>
      </c>
      <c r="Q140" s="21">
        <v>17</v>
      </c>
      <c r="R140" s="22">
        <v>0</v>
      </c>
      <c r="S140" s="20"/>
      <c r="T140" s="21"/>
      <c r="U140" s="21"/>
      <c r="V140" s="22"/>
      <c r="W140" s="99"/>
      <c r="X140" s="97"/>
      <c r="Y140" s="136"/>
      <c r="Z140" s="135"/>
      <c r="AA140" s="137"/>
      <c r="AB140" s="105"/>
      <c r="AC140" s="105"/>
      <c r="AD140" s="105"/>
      <c r="AE140" s="105"/>
      <c r="AF140" s="105"/>
      <c r="AG140" s="105"/>
      <c r="AH140" s="105"/>
      <c r="AI140" s="105"/>
      <c r="AJ140" s="105"/>
      <c r="AK140" s="105"/>
      <c r="AL140" s="105"/>
      <c r="AM140" s="105"/>
      <c r="AN140" s="105"/>
      <c r="AO140" s="105"/>
      <c r="AP140" s="105"/>
      <c r="AQ140" s="105"/>
      <c r="AR140" s="105"/>
      <c r="AS140" s="105"/>
      <c r="AT140" s="105"/>
      <c r="AU140" s="105"/>
      <c r="AV140" s="105"/>
      <c r="AW140" s="105"/>
      <c r="AX140" s="105"/>
      <c r="AY140" s="105"/>
      <c r="AZ140" s="105"/>
      <c r="BA140" s="105"/>
      <c r="BB140" s="105"/>
      <c r="BC140" s="105"/>
      <c r="BD140" s="105"/>
      <c r="BE140" s="105"/>
      <c r="BF140" s="105"/>
      <c r="BG140" s="105"/>
      <c r="BH140" s="105"/>
      <c r="BI140" s="105"/>
      <c r="BJ140" s="105"/>
      <c r="BK140" s="105"/>
      <c r="BL140" s="105"/>
      <c r="BM140" s="105"/>
      <c r="BN140" s="105"/>
      <c r="BO140" s="105"/>
      <c r="BP140" s="105"/>
      <c r="BQ140" s="105"/>
      <c r="BR140" s="105"/>
      <c r="BS140" s="105"/>
      <c r="BT140" s="105"/>
      <c r="BU140" s="105"/>
      <c r="BV140" s="105"/>
      <c r="BW140" s="105"/>
      <c r="BX140" s="105"/>
      <c r="BY140" s="105"/>
      <c r="BZ140" s="105"/>
      <c r="CA140" s="105"/>
      <c r="CB140" s="105"/>
      <c r="CC140" s="105"/>
      <c r="CD140" s="105"/>
      <c r="CE140" s="105"/>
      <c r="CF140" s="105"/>
      <c r="CG140" s="105"/>
      <c r="CH140" s="105"/>
      <c r="CI140" s="105"/>
      <c r="CJ140" s="105"/>
      <c r="CK140" s="105"/>
      <c r="CL140" s="105"/>
      <c r="CM140" s="105"/>
      <c r="CN140" s="105"/>
      <c r="CO140" s="105"/>
      <c r="CP140" s="105"/>
      <c r="CQ140" s="105"/>
      <c r="CR140" s="105"/>
      <c r="CS140" s="105"/>
      <c r="CT140" s="105"/>
      <c r="CU140" s="105"/>
      <c r="CV140" s="105"/>
      <c r="CW140" s="105"/>
      <c r="CX140" s="105"/>
      <c r="CY140" s="105"/>
      <c r="CZ140" s="105"/>
      <c r="DA140" s="105"/>
      <c r="DB140" s="105"/>
      <c r="DC140" s="105"/>
      <c r="DD140" s="105"/>
      <c r="DE140" s="105"/>
      <c r="DF140" s="105"/>
      <c r="DG140" s="105"/>
      <c r="DH140" s="105"/>
      <c r="DI140" s="105"/>
      <c r="DJ140" s="105"/>
      <c r="DK140" s="105"/>
      <c r="DL140" s="105"/>
      <c r="DM140" s="105"/>
      <c r="DN140" s="105"/>
      <c r="DO140" s="105"/>
      <c r="DP140" s="105"/>
      <c r="DQ140" s="105"/>
      <c r="DR140" s="105"/>
      <c r="DS140" s="105"/>
      <c r="DT140" s="105"/>
      <c r="DU140" s="105"/>
      <c r="DV140" s="105"/>
      <c r="DW140" s="105"/>
      <c r="DX140" s="105"/>
      <c r="DY140" s="105"/>
      <c r="DZ140" s="105"/>
      <c r="EA140" s="105"/>
      <c r="EB140" s="105"/>
      <c r="EC140" s="105"/>
      <c r="ED140" s="105"/>
      <c r="EE140" s="105"/>
      <c r="EF140" s="105"/>
      <c r="EG140" s="105"/>
      <c r="EH140" s="105"/>
      <c r="EI140" s="105"/>
      <c r="EJ140" s="105"/>
      <c r="EK140" s="105"/>
      <c r="EL140" s="105"/>
      <c r="EM140" s="105"/>
      <c r="EN140" s="105"/>
      <c r="EO140" s="105"/>
      <c r="EP140" s="105"/>
      <c r="EQ140" s="105"/>
      <c r="ER140" s="105"/>
      <c r="ES140" s="105"/>
      <c r="ET140" s="105"/>
      <c r="EU140" s="105"/>
      <c r="EV140" s="105"/>
      <c r="EW140" s="105"/>
      <c r="EX140" s="105"/>
      <c r="EY140" s="105"/>
      <c r="EZ140" s="105"/>
      <c r="FA140" s="105"/>
      <c r="FB140" s="105"/>
      <c r="FC140" s="105"/>
      <c r="FD140" s="105"/>
      <c r="FE140" s="105"/>
      <c r="FF140" s="105"/>
      <c r="FG140" s="105"/>
      <c r="FH140" s="105"/>
      <c r="FI140" s="105"/>
      <c r="FJ140" s="105"/>
      <c r="FK140" s="105"/>
      <c r="FL140" s="105"/>
      <c r="FM140" s="105"/>
      <c r="FN140" s="105"/>
      <c r="FO140" s="105"/>
      <c r="FP140" s="105"/>
      <c r="FQ140" s="105"/>
      <c r="FR140" s="105"/>
      <c r="FS140" s="105"/>
      <c r="FT140" s="105"/>
      <c r="FU140" s="105"/>
      <c r="FV140" s="105"/>
      <c r="FW140" s="105"/>
      <c r="FX140" s="105"/>
      <c r="FY140" s="105"/>
      <c r="FZ140" s="105"/>
      <c r="GA140" s="105"/>
      <c r="GB140" s="105"/>
      <c r="GC140" s="105"/>
      <c r="GD140" s="105"/>
      <c r="GE140" s="105"/>
      <c r="GF140" s="105"/>
      <c r="GG140" s="105"/>
      <c r="GH140" s="105"/>
      <c r="GI140" s="105"/>
      <c r="GJ140" s="105"/>
      <c r="GK140" s="105"/>
    </row>
    <row r="141" spans="1:193" s="112" customFormat="1" ht="16.5" thickBot="1" x14ac:dyDescent="0.3">
      <c r="A141" s="101"/>
      <c r="B141" s="102"/>
      <c r="C141" s="102"/>
      <c r="D141" s="102"/>
      <c r="E141" s="102"/>
      <c r="F141" s="102"/>
      <c r="G141" s="242"/>
      <c r="H141" s="242"/>
      <c r="I141" s="89"/>
      <c r="J141" s="89"/>
      <c r="K141" s="166"/>
      <c r="L141" s="154"/>
      <c r="M141" s="118"/>
      <c r="N141" s="119"/>
      <c r="O141" s="20" t="s">
        <v>100</v>
      </c>
      <c r="P141" s="60">
        <v>0</v>
      </c>
      <c r="Q141" s="21">
        <v>17</v>
      </c>
      <c r="R141" s="22">
        <v>0</v>
      </c>
      <c r="S141" s="20"/>
      <c r="T141" s="21"/>
      <c r="U141" s="21"/>
      <c r="V141" s="22"/>
      <c r="W141" s="101"/>
      <c r="X141" s="100"/>
      <c r="Y141" s="154"/>
      <c r="Z141" s="166"/>
      <c r="AA141" s="88"/>
      <c r="AB141" s="105"/>
      <c r="AC141" s="105"/>
      <c r="AD141" s="105"/>
      <c r="AE141" s="105"/>
      <c r="AF141" s="105"/>
      <c r="AG141" s="105"/>
      <c r="AH141" s="105"/>
      <c r="AI141" s="105"/>
      <c r="AJ141" s="105"/>
      <c r="AK141" s="105"/>
      <c r="AL141" s="105"/>
      <c r="AM141" s="105"/>
      <c r="AN141" s="105"/>
      <c r="AO141" s="105"/>
      <c r="AP141" s="105"/>
      <c r="AQ141" s="105"/>
      <c r="AR141" s="105"/>
      <c r="AS141" s="105"/>
      <c r="AT141" s="105"/>
      <c r="AU141" s="105"/>
      <c r="AV141" s="105"/>
      <c r="AW141" s="105"/>
      <c r="AX141" s="105"/>
      <c r="AY141" s="105"/>
      <c r="AZ141" s="105"/>
      <c r="BA141" s="105"/>
      <c r="BB141" s="105"/>
      <c r="BC141" s="105"/>
      <c r="BD141" s="105"/>
      <c r="BE141" s="105"/>
      <c r="BF141" s="105"/>
      <c r="BG141" s="105"/>
      <c r="BH141" s="105"/>
      <c r="BI141" s="105"/>
      <c r="BJ141" s="105"/>
      <c r="BK141" s="105"/>
      <c r="BL141" s="105"/>
      <c r="BM141" s="105"/>
      <c r="BN141" s="105"/>
      <c r="BO141" s="105"/>
      <c r="BP141" s="105"/>
      <c r="BQ141" s="105"/>
      <c r="BR141" s="105"/>
      <c r="BS141" s="105"/>
      <c r="BT141" s="105"/>
      <c r="BU141" s="105"/>
      <c r="BV141" s="105"/>
      <c r="BW141" s="105"/>
      <c r="BX141" s="105"/>
      <c r="BY141" s="105"/>
      <c r="BZ141" s="105"/>
      <c r="CA141" s="105"/>
      <c r="CB141" s="105"/>
      <c r="CC141" s="105"/>
      <c r="CD141" s="105"/>
      <c r="CE141" s="105"/>
      <c r="CF141" s="105"/>
      <c r="CG141" s="105"/>
      <c r="CH141" s="105"/>
      <c r="CI141" s="105"/>
      <c r="CJ141" s="105"/>
      <c r="CK141" s="105"/>
      <c r="CL141" s="105"/>
      <c r="CM141" s="105"/>
      <c r="CN141" s="105"/>
      <c r="CO141" s="105"/>
      <c r="CP141" s="105"/>
      <c r="CQ141" s="105"/>
      <c r="CR141" s="105"/>
      <c r="CS141" s="105"/>
      <c r="CT141" s="105"/>
      <c r="CU141" s="105"/>
      <c r="CV141" s="105"/>
      <c r="CW141" s="105"/>
      <c r="CX141" s="105"/>
      <c r="CY141" s="105"/>
      <c r="CZ141" s="105"/>
      <c r="DA141" s="105"/>
      <c r="DB141" s="105"/>
      <c r="DC141" s="105"/>
      <c r="DD141" s="105"/>
      <c r="DE141" s="105"/>
      <c r="DF141" s="105"/>
      <c r="DG141" s="105"/>
      <c r="DH141" s="105"/>
      <c r="DI141" s="105"/>
      <c r="DJ141" s="105"/>
      <c r="DK141" s="105"/>
      <c r="DL141" s="105"/>
      <c r="DM141" s="105"/>
      <c r="DN141" s="105"/>
      <c r="DO141" s="105"/>
      <c r="DP141" s="105"/>
      <c r="DQ141" s="105"/>
      <c r="DR141" s="105"/>
      <c r="DS141" s="105"/>
      <c r="DT141" s="105"/>
      <c r="DU141" s="105"/>
      <c r="DV141" s="105"/>
      <c r="DW141" s="105"/>
      <c r="DX141" s="105"/>
      <c r="DY141" s="105"/>
      <c r="DZ141" s="105"/>
      <c r="EA141" s="105"/>
      <c r="EB141" s="105"/>
      <c r="EC141" s="105"/>
      <c r="ED141" s="105"/>
      <c r="EE141" s="105"/>
      <c r="EF141" s="105"/>
      <c r="EG141" s="105"/>
      <c r="EH141" s="105"/>
      <c r="EI141" s="105"/>
      <c r="EJ141" s="105"/>
      <c r="EK141" s="105"/>
      <c r="EL141" s="105"/>
      <c r="EM141" s="105"/>
      <c r="EN141" s="105"/>
      <c r="EO141" s="105"/>
      <c r="EP141" s="105"/>
      <c r="EQ141" s="105"/>
      <c r="ER141" s="105"/>
      <c r="ES141" s="105"/>
      <c r="ET141" s="105"/>
      <c r="EU141" s="105"/>
      <c r="EV141" s="105"/>
      <c r="EW141" s="105"/>
      <c r="EX141" s="105"/>
      <c r="EY141" s="105"/>
      <c r="EZ141" s="105"/>
      <c r="FA141" s="105"/>
      <c r="FB141" s="105"/>
      <c r="FC141" s="105"/>
      <c r="FD141" s="105"/>
      <c r="FE141" s="105"/>
      <c r="FF141" s="105"/>
      <c r="FG141" s="105"/>
      <c r="FH141" s="105"/>
      <c r="FI141" s="105"/>
      <c r="FJ141" s="105"/>
      <c r="FK141" s="105"/>
      <c r="FL141" s="105"/>
      <c r="FM141" s="105"/>
      <c r="FN141" s="105"/>
      <c r="FO141" s="105"/>
      <c r="FP141" s="105"/>
      <c r="FQ141" s="105"/>
      <c r="FR141" s="105"/>
      <c r="FS141" s="105"/>
      <c r="FT141" s="105"/>
      <c r="FU141" s="105"/>
      <c r="FV141" s="105"/>
      <c r="FW141" s="105"/>
      <c r="FX141" s="105"/>
      <c r="FY141" s="105"/>
      <c r="FZ141" s="105"/>
      <c r="GA141" s="105"/>
      <c r="GB141" s="105"/>
      <c r="GC141" s="105"/>
      <c r="GD141" s="105"/>
      <c r="GE141" s="105"/>
      <c r="GF141" s="105"/>
      <c r="GG141" s="105"/>
      <c r="GH141" s="105"/>
      <c r="GI141" s="105"/>
      <c r="GJ141" s="105"/>
      <c r="GK141" s="105"/>
    </row>
    <row r="142" spans="1:193" ht="15.4" customHeight="1" x14ac:dyDescent="0.25">
      <c r="G142" s="157"/>
      <c r="I142" s="80"/>
      <c r="J142" s="80"/>
      <c r="K142" s="80"/>
      <c r="O142" s="20" t="s">
        <v>185</v>
      </c>
      <c r="P142" s="60">
        <v>0</v>
      </c>
      <c r="Q142" s="21" t="s">
        <v>102</v>
      </c>
      <c r="R142" s="22">
        <v>0</v>
      </c>
      <c r="S142" s="20" t="s">
        <v>101</v>
      </c>
      <c r="T142" s="21">
        <v>0</v>
      </c>
      <c r="U142" s="21" t="s">
        <v>104</v>
      </c>
      <c r="V142" s="35">
        <v>0</v>
      </c>
      <c r="Y142" s="56"/>
      <c r="Z142" s="56"/>
      <c r="AA142" s="56"/>
      <c r="AB142" s="105"/>
      <c r="AC142" s="105"/>
      <c r="AD142" s="105"/>
      <c r="AE142" s="105"/>
      <c r="AF142" s="105"/>
      <c r="AG142" s="105"/>
      <c r="AH142" s="105"/>
      <c r="AI142" s="105"/>
      <c r="AJ142" s="105"/>
      <c r="AK142" s="105"/>
      <c r="AL142" s="105"/>
      <c r="AM142" s="105"/>
      <c r="AN142" s="105"/>
      <c r="AO142" s="105"/>
      <c r="AP142" s="105"/>
      <c r="AQ142" s="105"/>
      <c r="AR142" s="105"/>
      <c r="AS142" s="105"/>
      <c r="AT142" s="105"/>
      <c r="AU142" s="105"/>
      <c r="AV142" s="105"/>
      <c r="AW142" s="105"/>
      <c r="AX142" s="105"/>
      <c r="AY142" s="105"/>
      <c r="AZ142" s="105"/>
      <c r="BA142" s="105"/>
      <c r="BB142" s="105"/>
      <c r="BC142" s="105"/>
      <c r="BD142" s="105"/>
      <c r="BE142" s="105"/>
      <c r="BF142" s="105"/>
      <c r="BG142" s="105"/>
      <c r="BH142" s="105"/>
      <c r="BI142" s="105"/>
      <c r="BJ142" s="105"/>
      <c r="BK142" s="105"/>
      <c r="BL142" s="105"/>
      <c r="BM142" s="105"/>
      <c r="BN142" s="105"/>
      <c r="BO142" s="105"/>
      <c r="BP142" s="105"/>
      <c r="BQ142" s="105"/>
      <c r="BR142" s="105"/>
      <c r="BS142" s="105"/>
      <c r="BT142" s="105"/>
      <c r="BU142" s="105"/>
      <c r="BV142" s="105"/>
      <c r="BW142" s="105"/>
      <c r="BX142" s="105"/>
      <c r="BY142" s="105"/>
      <c r="BZ142" s="105"/>
      <c r="CA142" s="105"/>
      <c r="CB142" s="105"/>
      <c r="CC142" s="105"/>
      <c r="CD142" s="105"/>
      <c r="CE142" s="105"/>
      <c r="CF142" s="105"/>
      <c r="CG142" s="105"/>
      <c r="CH142" s="105"/>
      <c r="CI142" s="105"/>
      <c r="CJ142" s="105"/>
      <c r="CK142" s="105"/>
      <c r="CL142" s="105"/>
      <c r="CM142" s="105"/>
      <c r="CN142" s="105"/>
      <c r="CO142" s="105"/>
      <c r="CP142" s="105"/>
      <c r="CQ142" s="105"/>
      <c r="CR142" s="105"/>
      <c r="CS142" s="105"/>
      <c r="CT142" s="105"/>
      <c r="CU142" s="105"/>
      <c r="CV142" s="105"/>
      <c r="CW142" s="105"/>
      <c r="CX142" s="105"/>
      <c r="CY142" s="105"/>
      <c r="CZ142" s="105"/>
      <c r="DA142" s="105"/>
      <c r="DB142" s="105"/>
      <c r="DC142" s="105"/>
      <c r="DD142" s="105"/>
      <c r="DE142" s="105"/>
      <c r="DF142" s="105"/>
      <c r="DG142" s="105"/>
      <c r="DH142" s="105"/>
      <c r="DI142" s="105"/>
      <c r="DJ142" s="105"/>
      <c r="DK142" s="105"/>
      <c r="DL142" s="105"/>
      <c r="DM142" s="105"/>
      <c r="DN142" s="105"/>
      <c r="DO142" s="105"/>
      <c r="DP142" s="105"/>
      <c r="DQ142" s="105"/>
      <c r="DR142" s="105"/>
      <c r="DS142" s="105"/>
      <c r="DT142" s="105"/>
      <c r="DU142" s="105"/>
      <c r="DV142" s="105"/>
      <c r="DW142" s="105"/>
      <c r="DX142" s="105"/>
      <c r="DY142" s="105"/>
      <c r="DZ142" s="105"/>
      <c r="EA142" s="105"/>
      <c r="EB142" s="105"/>
      <c r="EC142" s="105"/>
      <c r="ED142" s="105"/>
      <c r="EE142" s="105"/>
      <c r="EF142" s="105"/>
      <c r="EG142" s="105"/>
      <c r="EH142" s="105"/>
      <c r="EI142" s="105"/>
      <c r="EJ142" s="105"/>
      <c r="EK142" s="105"/>
      <c r="EL142" s="105"/>
      <c r="EM142" s="105"/>
      <c r="EN142" s="105"/>
      <c r="EO142" s="105"/>
      <c r="EP142" s="105"/>
      <c r="EQ142" s="105"/>
      <c r="ER142" s="105"/>
      <c r="ES142" s="105"/>
    </row>
    <row r="143" spans="1:193" ht="15" customHeight="1" thickBot="1" x14ac:dyDescent="0.3">
      <c r="I143" s="80"/>
      <c r="J143" s="80"/>
      <c r="K143" s="80"/>
      <c r="O143" s="403" t="s">
        <v>38</v>
      </c>
      <c r="P143" s="404"/>
      <c r="Q143" s="404"/>
      <c r="R143" s="23">
        <v>0</v>
      </c>
      <c r="S143" s="403" t="s">
        <v>37</v>
      </c>
      <c r="T143" s="404"/>
      <c r="U143" s="404"/>
      <c r="V143" s="34" t="s">
        <v>153</v>
      </c>
      <c r="W143" s="105"/>
      <c r="X143" s="105"/>
      <c r="Y143" s="105"/>
      <c r="Z143" s="105"/>
      <c r="AA143" s="105"/>
      <c r="AB143" s="105"/>
      <c r="AC143" s="105"/>
      <c r="AD143" s="105"/>
      <c r="AE143" s="105"/>
      <c r="AF143" s="105"/>
      <c r="AG143" s="105"/>
      <c r="AH143" s="105"/>
      <c r="AI143" s="105"/>
      <c r="AJ143" s="105"/>
      <c r="AK143" s="105"/>
      <c r="AL143" s="105"/>
      <c r="AM143" s="105"/>
      <c r="AN143" s="105"/>
      <c r="AO143" s="105"/>
      <c r="AP143" s="105"/>
      <c r="AQ143" s="105"/>
      <c r="AR143" s="105"/>
      <c r="AS143" s="105"/>
      <c r="AT143" s="105"/>
      <c r="AU143" s="105"/>
      <c r="AV143" s="105"/>
      <c r="AW143" s="105"/>
      <c r="AX143" s="105"/>
      <c r="AY143" s="105"/>
      <c r="AZ143" s="105"/>
      <c r="BA143" s="105"/>
      <c r="BB143" s="105"/>
      <c r="BC143" s="105"/>
      <c r="BD143" s="105"/>
      <c r="BE143" s="105"/>
      <c r="BF143" s="105"/>
      <c r="BG143" s="105"/>
      <c r="BH143" s="105"/>
      <c r="BI143" s="105"/>
      <c r="BJ143" s="105"/>
      <c r="BK143" s="105"/>
      <c r="BL143" s="105"/>
      <c r="BM143" s="105"/>
      <c r="BN143" s="105"/>
      <c r="BO143" s="105"/>
      <c r="BP143" s="105"/>
      <c r="BQ143" s="105"/>
      <c r="BR143" s="105"/>
      <c r="BS143" s="105"/>
      <c r="BT143" s="105"/>
      <c r="BU143" s="105"/>
      <c r="BV143" s="105"/>
      <c r="BW143" s="105"/>
      <c r="BX143" s="105"/>
      <c r="BY143" s="105"/>
      <c r="BZ143" s="105"/>
      <c r="CA143" s="105"/>
      <c r="CB143" s="105"/>
      <c r="CC143" s="105"/>
      <c r="CD143" s="105"/>
      <c r="CE143" s="105"/>
      <c r="CF143" s="105"/>
      <c r="CG143" s="105"/>
      <c r="CH143" s="105"/>
      <c r="CI143" s="105"/>
      <c r="CJ143" s="105"/>
      <c r="CK143" s="105"/>
      <c r="CL143" s="105"/>
      <c r="CM143" s="105"/>
      <c r="CN143" s="105"/>
      <c r="CO143" s="105"/>
      <c r="CP143" s="105"/>
      <c r="CQ143" s="105"/>
      <c r="CR143" s="105"/>
      <c r="CS143" s="105"/>
      <c r="CT143" s="105"/>
      <c r="CU143" s="105"/>
      <c r="CV143" s="105"/>
      <c r="CW143" s="105"/>
      <c r="CX143" s="105"/>
      <c r="CY143" s="105"/>
      <c r="CZ143" s="105"/>
      <c r="DA143" s="105"/>
      <c r="DB143" s="105"/>
      <c r="DC143" s="105"/>
      <c r="DD143" s="105"/>
      <c r="DE143" s="105"/>
      <c r="DF143" s="105"/>
      <c r="DG143" s="105"/>
      <c r="DH143" s="105"/>
      <c r="DI143" s="105"/>
      <c r="DJ143" s="105"/>
      <c r="DK143" s="105"/>
      <c r="DL143" s="105"/>
      <c r="DM143" s="105"/>
      <c r="DN143" s="105"/>
      <c r="DO143" s="105"/>
      <c r="DP143" s="105"/>
      <c r="DQ143" s="105"/>
      <c r="DR143" s="105"/>
      <c r="DS143" s="105"/>
      <c r="DT143" s="105"/>
      <c r="DU143" s="105"/>
      <c r="DV143" s="105"/>
      <c r="DW143" s="105"/>
      <c r="DX143" s="105"/>
      <c r="DY143" s="105"/>
      <c r="DZ143" s="105"/>
      <c r="EA143" s="105"/>
      <c r="EB143" s="105"/>
      <c r="EC143" s="105"/>
      <c r="ED143" s="105"/>
      <c r="EE143" s="105"/>
      <c r="EF143" s="105"/>
      <c r="EG143" s="105"/>
      <c r="EH143" s="105"/>
      <c r="EI143" s="105"/>
      <c r="EJ143" s="105"/>
      <c r="EK143" s="105"/>
      <c r="EL143" s="105"/>
      <c r="EM143" s="105"/>
      <c r="EN143" s="105"/>
      <c r="EO143" s="105"/>
      <c r="EP143" s="105"/>
      <c r="EQ143" s="105"/>
      <c r="ER143" s="105"/>
      <c r="ES143" s="105"/>
    </row>
    <row r="144" spans="1:193" ht="15" customHeight="1" x14ac:dyDescent="0.25">
      <c r="I144" s="80"/>
      <c r="J144" s="80"/>
      <c r="K144" s="80"/>
      <c r="O144" s="19"/>
      <c r="P144" s="19"/>
      <c r="Q144" s="19"/>
      <c r="R144" s="19"/>
      <c r="S144" s="19"/>
      <c r="T144" s="19"/>
      <c r="U144" s="19"/>
      <c r="V144" s="19"/>
      <c r="W144" s="105"/>
      <c r="X144" s="105"/>
      <c r="Y144" s="105"/>
      <c r="Z144" s="105"/>
      <c r="AA144" s="105"/>
      <c r="AB144" s="105"/>
      <c r="AC144" s="105"/>
      <c r="AD144" s="105"/>
      <c r="AE144" s="105"/>
      <c r="AF144" s="105"/>
      <c r="AG144" s="105"/>
      <c r="AH144" s="105"/>
      <c r="AI144" s="105"/>
      <c r="AJ144" s="105"/>
      <c r="AK144" s="105"/>
      <c r="AL144" s="105"/>
      <c r="AM144" s="105"/>
      <c r="AN144" s="105"/>
      <c r="AO144" s="105"/>
      <c r="AP144" s="105"/>
      <c r="AQ144" s="105"/>
      <c r="AR144" s="105"/>
      <c r="AS144" s="105"/>
      <c r="AT144" s="105"/>
      <c r="AU144" s="105"/>
      <c r="AV144" s="105"/>
      <c r="AW144" s="105"/>
      <c r="AX144" s="105"/>
      <c r="AY144" s="105"/>
      <c r="AZ144" s="105"/>
      <c r="BA144" s="105"/>
      <c r="BB144" s="105"/>
      <c r="BC144" s="105"/>
      <c r="BD144" s="105"/>
      <c r="BE144" s="105"/>
      <c r="BF144" s="105"/>
      <c r="BG144" s="105"/>
      <c r="BH144" s="105"/>
      <c r="BI144" s="105"/>
      <c r="BJ144" s="105"/>
      <c r="BK144" s="105"/>
      <c r="BL144" s="105"/>
      <c r="BM144" s="105"/>
      <c r="BN144" s="105"/>
      <c r="BO144" s="105"/>
      <c r="BP144" s="105"/>
      <c r="BQ144" s="105"/>
      <c r="BR144" s="105"/>
      <c r="BS144" s="105"/>
      <c r="BT144" s="105"/>
      <c r="BU144" s="105"/>
      <c r="BV144" s="105"/>
      <c r="BW144" s="105"/>
      <c r="BX144" s="105"/>
      <c r="BY144" s="105"/>
      <c r="BZ144" s="105"/>
      <c r="CA144" s="105"/>
      <c r="CB144" s="105"/>
      <c r="CC144" s="105"/>
      <c r="CD144" s="105"/>
      <c r="CE144" s="105"/>
      <c r="CF144" s="105"/>
      <c r="CG144" s="105"/>
      <c r="CH144" s="105"/>
      <c r="CI144" s="105"/>
      <c r="CJ144" s="105"/>
      <c r="CK144" s="105"/>
      <c r="CL144" s="105"/>
      <c r="CM144" s="105"/>
      <c r="CN144" s="105"/>
      <c r="CO144" s="105"/>
      <c r="CP144" s="105"/>
      <c r="CQ144" s="105"/>
      <c r="CR144" s="105"/>
      <c r="CS144" s="105"/>
      <c r="CT144" s="105"/>
      <c r="CU144" s="105"/>
      <c r="CV144" s="105"/>
      <c r="CW144" s="105"/>
      <c r="CX144" s="105"/>
      <c r="CY144" s="105"/>
      <c r="CZ144" s="105"/>
      <c r="DA144" s="105"/>
      <c r="DB144" s="105"/>
      <c r="DC144" s="105"/>
      <c r="DD144" s="105"/>
      <c r="DE144" s="105"/>
      <c r="DF144" s="105"/>
      <c r="DG144" s="105"/>
      <c r="DH144" s="105"/>
      <c r="DI144" s="105"/>
      <c r="DJ144" s="105"/>
      <c r="DK144" s="105"/>
      <c r="DL144" s="105"/>
      <c r="DM144" s="105"/>
      <c r="DN144" s="105"/>
      <c r="DO144" s="105"/>
      <c r="DP144" s="105"/>
      <c r="DQ144" s="105"/>
      <c r="DR144" s="105"/>
      <c r="DS144" s="105"/>
      <c r="DT144" s="105"/>
      <c r="DU144" s="105"/>
      <c r="DV144" s="105"/>
      <c r="DW144" s="105"/>
      <c r="DX144" s="105"/>
      <c r="DY144" s="105"/>
      <c r="DZ144" s="105"/>
      <c r="EA144" s="105"/>
      <c r="EB144" s="105"/>
      <c r="EC144" s="105"/>
      <c r="ED144" s="105"/>
      <c r="EE144" s="105"/>
      <c r="EF144" s="105"/>
      <c r="EG144" s="105"/>
      <c r="EH144" s="105"/>
      <c r="EI144" s="105"/>
      <c r="EJ144" s="105"/>
      <c r="EK144" s="105"/>
      <c r="EL144" s="105"/>
      <c r="EM144" s="105"/>
      <c r="EN144" s="105"/>
      <c r="EO144" s="105"/>
      <c r="EP144" s="105"/>
      <c r="EQ144" s="105"/>
      <c r="ER144" s="105"/>
      <c r="ES144" s="105"/>
    </row>
    <row r="145" spans="1:149" ht="15.4" customHeight="1" thickBot="1" x14ac:dyDescent="0.3">
      <c r="AB145" s="105"/>
      <c r="AC145" s="105"/>
      <c r="AD145" s="105"/>
      <c r="AE145" s="105"/>
      <c r="AF145" s="105"/>
      <c r="AG145" s="105"/>
      <c r="AH145" s="105"/>
      <c r="AI145" s="105"/>
      <c r="AJ145" s="105"/>
      <c r="AK145" s="105"/>
      <c r="AL145" s="105"/>
      <c r="AM145" s="105"/>
      <c r="AN145" s="105"/>
      <c r="AO145" s="105"/>
      <c r="AP145" s="105"/>
      <c r="AQ145" s="105"/>
      <c r="AR145" s="105"/>
      <c r="AS145" s="105"/>
      <c r="AT145" s="105"/>
      <c r="AU145" s="105"/>
      <c r="AV145" s="105"/>
      <c r="AW145" s="105"/>
      <c r="AX145" s="105"/>
      <c r="AY145" s="105"/>
      <c r="AZ145" s="105"/>
      <c r="BA145" s="105"/>
      <c r="BB145" s="105"/>
      <c r="BC145" s="105"/>
      <c r="BD145" s="105"/>
      <c r="BE145" s="105"/>
      <c r="BF145" s="105"/>
      <c r="BG145" s="105"/>
      <c r="BH145" s="105"/>
      <c r="BI145" s="105"/>
      <c r="BJ145" s="105"/>
      <c r="BK145" s="105"/>
      <c r="BL145" s="105"/>
      <c r="BM145" s="105"/>
      <c r="BN145" s="105"/>
      <c r="BO145" s="105"/>
      <c r="BP145" s="105"/>
      <c r="BQ145" s="105"/>
      <c r="BR145" s="105"/>
      <c r="BS145" s="105"/>
      <c r="BT145" s="105"/>
      <c r="BU145" s="105"/>
      <c r="BV145" s="105"/>
      <c r="BW145" s="105"/>
      <c r="BX145" s="105"/>
      <c r="BY145" s="105"/>
      <c r="BZ145" s="105"/>
      <c r="CA145" s="105"/>
      <c r="CB145" s="105"/>
      <c r="CC145" s="105"/>
      <c r="CD145" s="105"/>
      <c r="CE145" s="105"/>
      <c r="CF145" s="105"/>
      <c r="CG145" s="105"/>
      <c r="CH145" s="105"/>
      <c r="CI145" s="105"/>
      <c r="CJ145" s="105"/>
      <c r="CK145" s="105"/>
      <c r="CL145" s="105"/>
      <c r="CM145" s="105"/>
      <c r="CN145" s="105"/>
      <c r="CO145" s="105"/>
      <c r="CP145" s="105"/>
      <c r="CQ145" s="105"/>
      <c r="CR145" s="105"/>
      <c r="CS145" s="105"/>
      <c r="CT145" s="105"/>
      <c r="CU145" s="105"/>
      <c r="CV145" s="105"/>
      <c r="CW145" s="105"/>
      <c r="CX145" s="105"/>
      <c r="CY145" s="105"/>
      <c r="CZ145" s="105"/>
      <c r="DA145" s="105"/>
      <c r="DB145" s="105"/>
      <c r="DC145" s="105"/>
      <c r="DD145" s="105"/>
      <c r="DE145" s="105"/>
      <c r="DF145" s="105"/>
      <c r="DG145" s="105"/>
      <c r="DH145" s="105"/>
      <c r="DI145" s="105"/>
      <c r="DJ145" s="105"/>
      <c r="DK145" s="105"/>
      <c r="DL145" s="105"/>
      <c r="DM145" s="105"/>
      <c r="DN145" s="105"/>
      <c r="DO145" s="105"/>
      <c r="DP145" s="105"/>
      <c r="DQ145" s="105"/>
      <c r="DR145" s="105"/>
      <c r="DS145" s="105"/>
      <c r="DT145" s="105"/>
      <c r="DU145" s="105"/>
      <c r="DV145" s="105"/>
      <c r="DW145" s="105"/>
      <c r="DX145" s="105"/>
      <c r="DY145" s="105"/>
      <c r="DZ145" s="105"/>
      <c r="EA145" s="105"/>
      <c r="EB145" s="105"/>
      <c r="EC145" s="105"/>
      <c r="ED145" s="105"/>
      <c r="EE145" s="105"/>
      <c r="EF145" s="105"/>
      <c r="EG145" s="105"/>
      <c r="EH145" s="105"/>
      <c r="EI145" s="105"/>
      <c r="EJ145" s="105"/>
      <c r="EK145" s="105"/>
      <c r="EL145" s="105"/>
      <c r="EM145" s="105"/>
      <c r="EN145" s="105"/>
      <c r="EO145" s="105"/>
      <c r="EP145" s="105"/>
      <c r="EQ145" s="105"/>
      <c r="ER145" s="105"/>
      <c r="ES145" s="105"/>
    </row>
    <row r="146" spans="1:149" ht="15.4" customHeight="1" thickBot="1" x14ac:dyDescent="0.3">
      <c r="A146" s="202" t="s">
        <v>252</v>
      </c>
      <c r="B146" s="203"/>
      <c r="C146" s="203"/>
      <c r="D146" s="203"/>
      <c r="E146" s="203"/>
      <c r="F146" s="203"/>
      <c r="G146" s="214"/>
      <c r="H146" s="214"/>
      <c r="I146" s="205"/>
      <c r="J146" s="205"/>
      <c r="K146" s="206"/>
      <c r="L146" s="207"/>
      <c r="M146" s="208"/>
      <c r="N146" s="209"/>
      <c r="O146" s="16"/>
      <c r="P146" s="78"/>
      <c r="Q146" s="17"/>
      <c r="R146" s="18"/>
      <c r="S146" s="16"/>
      <c r="T146" s="17"/>
      <c r="U146" s="17"/>
      <c r="V146" s="18"/>
      <c r="W146" s="202"/>
      <c r="X146" s="210"/>
      <c r="Y146" s="207"/>
      <c r="Z146" s="206"/>
      <c r="AA146" s="215" t="s">
        <v>231</v>
      </c>
      <c r="AB146" s="105"/>
      <c r="AC146" s="105"/>
      <c r="AD146" s="105"/>
      <c r="AE146" s="105"/>
      <c r="AF146" s="105"/>
      <c r="AG146" s="105"/>
      <c r="AH146" s="105"/>
      <c r="AI146" s="105"/>
      <c r="AJ146" s="105"/>
      <c r="AK146" s="105"/>
      <c r="AL146" s="105"/>
      <c r="AM146" s="105"/>
      <c r="AN146" s="105"/>
      <c r="AO146" s="105"/>
      <c r="AP146" s="105"/>
      <c r="AQ146" s="105"/>
      <c r="AR146" s="105"/>
      <c r="AS146" s="105"/>
      <c r="AT146" s="105"/>
      <c r="AU146" s="105"/>
      <c r="AV146" s="105"/>
      <c r="AW146" s="105"/>
      <c r="AX146" s="105"/>
      <c r="AY146" s="105"/>
      <c r="AZ146" s="105"/>
      <c r="BA146" s="105"/>
      <c r="BB146" s="105"/>
      <c r="BC146" s="105"/>
      <c r="BD146" s="105"/>
      <c r="BE146" s="105"/>
      <c r="BF146" s="105"/>
      <c r="BG146" s="105"/>
      <c r="BH146" s="105"/>
      <c r="BI146" s="105"/>
      <c r="BJ146" s="105"/>
      <c r="BK146" s="105"/>
      <c r="BL146" s="105"/>
      <c r="BM146" s="105"/>
      <c r="BN146" s="105"/>
      <c r="BO146" s="105"/>
      <c r="BP146" s="105"/>
      <c r="BQ146" s="105"/>
      <c r="BR146" s="105"/>
      <c r="BS146" s="105"/>
      <c r="BT146" s="105"/>
      <c r="BU146" s="105"/>
      <c r="BV146" s="105"/>
      <c r="BW146" s="105"/>
      <c r="BX146" s="105"/>
      <c r="BY146" s="105"/>
      <c r="BZ146" s="105"/>
      <c r="CA146" s="105"/>
      <c r="CB146" s="105"/>
      <c r="CC146" s="105"/>
      <c r="CD146" s="105"/>
      <c r="CE146" s="105"/>
      <c r="CF146" s="105"/>
      <c r="CG146" s="105"/>
      <c r="CH146" s="105"/>
      <c r="CI146" s="105"/>
      <c r="CJ146" s="105"/>
      <c r="CK146" s="105"/>
      <c r="CL146" s="105"/>
      <c r="CM146" s="105"/>
      <c r="CN146" s="105"/>
      <c r="CO146" s="105"/>
      <c r="CP146" s="105"/>
      <c r="CQ146" s="105"/>
      <c r="CR146" s="105"/>
      <c r="CS146" s="105"/>
      <c r="CT146" s="105"/>
      <c r="CU146" s="105"/>
      <c r="CV146" s="105"/>
      <c r="CW146" s="105"/>
      <c r="CX146" s="105"/>
      <c r="CY146" s="105"/>
      <c r="CZ146" s="105"/>
      <c r="DA146" s="105"/>
      <c r="DB146" s="105"/>
      <c r="DC146" s="105"/>
      <c r="DD146" s="105"/>
      <c r="DE146" s="105"/>
      <c r="DF146" s="105"/>
      <c r="DG146" s="105"/>
      <c r="DH146" s="105"/>
      <c r="DI146" s="105"/>
      <c r="DJ146" s="105"/>
      <c r="DK146" s="105"/>
      <c r="DL146" s="105"/>
      <c r="DM146" s="105"/>
      <c r="DN146" s="105"/>
      <c r="DO146" s="105"/>
      <c r="DP146" s="105"/>
      <c r="DQ146" s="105"/>
      <c r="DR146" s="105"/>
      <c r="DS146" s="105"/>
      <c r="DT146" s="105"/>
      <c r="DU146" s="105"/>
      <c r="DV146" s="105"/>
      <c r="DW146" s="105"/>
      <c r="DX146" s="105"/>
      <c r="DY146" s="105"/>
      <c r="DZ146" s="105"/>
      <c r="EA146" s="105"/>
      <c r="EB146" s="105"/>
      <c r="EC146" s="105"/>
      <c r="ED146" s="105"/>
      <c r="EE146" s="105"/>
      <c r="EF146" s="105"/>
      <c r="EG146" s="105"/>
      <c r="EH146" s="105"/>
      <c r="EI146" s="105"/>
      <c r="EJ146" s="105"/>
      <c r="EK146" s="105"/>
      <c r="EL146" s="105"/>
      <c r="EM146" s="105"/>
      <c r="EN146" s="105"/>
      <c r="EO146" s="105"/>
      <c r="EP146" s="105"/>
      <c r="EQ146" s="105"/>
      <c r="ER146" s="105"/>
      <c r="ES146" s="105"/>
    </row>
    <row r="147" spans="1:149" ht="15.4" customHeight="1" x14ac:dyDescent="0.25">
      <c r="G147" s="157"/>
      <c r="I147" s="80"/>
      <c r="J147" s="80"/>
      <c r="K147" s="80"/>
      <c r="O147" s="20" t="s">
        <v>185</v>
      </c>
      <c r="P147" s="60">
        <v>0</v>
      </c>
      <c r="Q147" s="21" t="s">
        <v>102</v>
      </c>
      <c r="R147" s="22">
        <v>0</v>
      </c>
      <c r="S147" s="20" t="s">
        <v>101</v>
      </c>
      <c r="T147" s="21">
        <v>0</v>
      </c>
      <c r="U147" s="21" t="s">
        <v>104</v>
      </c>
      <c r="V147" s="35">
        <v>0</v>
      </c>
      <c r="Y147" s="56"/>
      <c r="Z147" s="56"/>
      <c r="AA147" s="56"/>
      <c r="AB147" s="105"/>
      <c r="AC147" s="105"/>
      <c r="AD147" s="105"/>
      <c r="AE147" s="105"/>
      <c r="AF147" s="105"/>
      <c r="AG147" s="105"/>
      <c r="AH147" s="105"/>
      <c r="AI147" s="105"/>
      <c r="AJ147" s="105"/>
      <c r="AK147" s="105"/>
      <c r="AL147" s="105"/>
      <c r="AM147" s="105"/>
      <c r="AN147" s="105"/>
      <c r="AO147" s="105"/>
      <c r="AP147" s="105"/>
      <c r="AQ147" s="105"/>
      <c r="AR147" s="105"/>
      <c r="AS147" s="105"/>
      <c r="AT147" s="105"/>
      <c r="AU147" s="105"/>
      <c r="AV147" s="105"/>
      <c r="AW147" s="105"/>
      <c r="AX147" s="105"/>
      <c r="AY147" s="105"/>
      <c r="AZ147" s="105"/>
      <c r="BA147" s="105"/>
      <c r="BB147" s="105"/>
      <c r="BC147" s="105"/>
      <c r="BD147" s="105"/>
      <c r="BE147" s="105"/>
      <c r="BF147" s="105"/>
      <c r="BG147" s="105"/>
      <c r="BH147" s="105"/>
      <c r="BI147" s="105"/>
      <c r="BJ147" s="105"/>
      <c r="BK147" s="105"/>
      <c r="BL147" s="105"/>
      <c r="BM147" s="105"/>
      <c r="BN147" s="105"/>
      <c r="BO147" s="105"/>
      <c r="BP147" s="105"/>
      <c r="BQ147" s="105"/>
      <c r="BR147" s="105"/>
      <c r="BS147" s="105"/>
      <c r="BT147" s="105"/>
      <c r="BU147" s="105"/>
      <c r="BV147" s="105"/>
      <c r="BW147" s="105"/>
      <c r="BX147" s="105"/>
      <c r="BY147" s="105"/>
      <c r="BZ147" s="105"/>
      <c r="CA147" s="105"/>
      <c r="CB147" s="105"/>
      <c r="CC147" s="105"/>
      <c r="CD147" s="105"/>
      <c r="CE147" s="105"/>
      <c r="CF147" s="105"/>
      <c r="CG147" s="105"/>
      <c r="CH147" s="105"/>
      <c r="CI147" s="105"/>
      <c r="CJ147" s="105"/>
      <c r="CK147" s="105"/>
      <c r="CL147" s="105"/>
      <c r="CM147" s="105"/>
      <c r="CN147" s="105"/>
      <c r="CO147" s="105"/>
      <c r="CP147" s="105"/>
      <c r="CQ147" s="105"/>
      <c r="CR147" s="105"/>
      <c r="CS147" s="105"/>
      <c r="CT147" s="105"/>
      <c r="CU147" s="105"/>
      <c r="CV147" s="105"/>
      <c r="CW147" s="105"/>
      <c r="CX147" s="105"/>
      <c r="CY147" s="105"/>
      <c r="CZ147" s="105"/>
      <c r="DA147" s="105"/>
      <c r="DB147" s="105"/>
      <c r="DC147" s="105"/>
      <c r="DD147" s="105"/>
      <c r="DE147" s="105"/>
      <c r="DF147" s="105"/>
      <c r="DG147" s="105"/>
      <c r="DH147" s="105"/>
      <c r="DI147" s="105"/>
      <c r="DJ147" s="105"/>
      <c r="DK147" s="105"/>
      <c r="DL147" s="105"/>
      <c r="DM147" s="105"/>
      <c r="DN147" s="105"/>
      <c r="DO147" s="105"/>
      <c r="DP147" s="105"/>
      <c r="DQ147" s="105"/>
      <c r="DR147" s="105"/>
      <c r="DS147" s="105"/>
      <c r="DT147" s="105"/>
      <c r="DU147" s="105"/>
      <c r="DV147" s="105"/>
      <c r="DW147" s="105"/>
      <c r="DX147" s="105"/>
      <c r="DY147" s="105"/>
      <c r="DZ147" s="105"/>
      <c r="EA147" s="105"/>
      <c r="EB147" s="105"/>
      <c r="EC147" s="105"/>
      <c r="ED147" s="105"/>
      <c r="EE147" s="105"/>
      <c r="EF147" s="105"/>
      <c r="EG147" s="105"/>
      <c r="EH147" s="105"/>
      <c r="EI147" s="105"/>
      <c r="EJ147" s="105"/>
      <c r="EK147" s="105"/>
      <c r="EL147" s="105"/>
      <c r="EM147" s="105"/>
      <c r="EN147" s="105"/>
      <c r="EO147" s="105"/>
      <c r="EP147" s="105"/>
      <c r="EQ147" s="105"/>
      <c r="ER147" s="105"/>
      <c r="ES147" s="105"/>
    </row>
    <row r="148" spans="1:149" ht="15.4" customHeight="1" thickBot="1" x14ac:dyDescent="0.3">
      <c r="I148" s="80"/>
      <c r="J148" s="80"/>
      <c r="K148" s="80"/>
      <c r="O148" s="403" t="s">
        <v>38</v>
      </c>
      <c r="P148" s="404"/>
      <c r="Q148" s="404"/>
      <c r="R148" s="23">
        <v>0</v>
      </c>
      <c r="S148" s="403" t="s">
        <v>37</v>
      </c>
      <c r="T148" s="404"/>
      <c r="U148" s="404"/>
      <c r="V148" s="34" t="s">
        <v>153</v>
      </c>
      <c r="W148" s="105"/>
      <c r="X148" s="105"/>
      <c r="Y148" s="105"/>
      <c r="Z148" s="105"/>
      <c r="AA148" s="105"/>
      <c r="AB148" s="105"/>
      <c r="AC148" s="105"/>
      <c r="AD148" s="105"/>
      <c r="AE148" s="105"/>
      <c r="AF148" s="105"/>
      <c r="AG148" s="105"/>
      <c r="AH148" s="105"/>
      <c r="AI148" s="105"/>
      <c r="AJ148" s="105"/>
      <c r="AK148" s="105"/>
      <c r="AL148" s="105"/>
      <c r="AM148" s="105"/>
      <c r="AN148" s="105"/>
      <c r="AO148" s="105"/>
      <c r="AP148" s="105"/>
      <c r="AQ148" s="105"/>
      <c r="AR148" s="105"/>
      <c r="AS148" s="105"/>
      <c r="AT148" s="105"/>
      <c r="AU148" s="105"/>
      <c r="AV148" s="105"/>
      <c r="AW148" s="105"/>
      <c r="AX148" s="105"/>
      <c r="AY148" s="105"/>
      <c r="AZ148" s="105"/>
      <c r="BA148" s="105"/>
      <c r="BB148" s="105"/>
      <c r="BC148" s="105"/>
      <c r="BD148" s="105"/>
      <c r="BE148" s="105"/>
      <c r="BF148" s="105"/>
      <c r="BG148" s="105"/>
      <c r="BH148" s="105"/>
      <c r="BI148" s="105"/>
      <c r="BJ148" s="105"/>
      <c r="BK148" s="105"/>
      <c r="BL148" s="105"/>
      <c r="BM148" s="105"/>
      <c r="BN148" s="105"/>
      <c r="BO148" s="105"/>
      <c r="BP148" s="105"/>
      <c r="BQ148" s="105"/>
      <c r="BR148" s="105"/>
      <c r="BS148" s="105"/>
      <c r="BT148" s="105"/>
      <c r="BU148" s="105"/>
      <c r="BV148" s="105"/>
      <c r="BW148" s="105"/>
      <c r="BX148" s="105"/>
      <c r="BY148" s="105"/>
      <c r="BZ148" s="105"/>
      <c r="CA148" s="105"/>
      <c r="CB148" s="105"/>
      <c r="CC148" s="105"/>
      <c r="CD148" s="105"/>
      <c r="CE148" s="105"/>
      <c r="CF148" s="105"/>
      <c r="CG148" s="105"/>
      <c r="CH148" s="105"/>
      <c r="CI148" s="105"/>
      <c r="CJ148" s="105"/>
      <c r="CK148" s="105"/>
      <c r="CL148" s="105"/>
      <c r="CM148" s="105"/>
      <c r="CN148" s="105"/>
      <c r="CO148" s="105"/>
      <c r="CP148" s="105"/>
      <c r="CQ148" s="105"/>
      <c r="CR148" s="105"/>
      <c r="CS148" s="105"/>
      <c r="CT148" s="105"/>
      <c r="CU148" s="105"/>
      <c r="CV148" s="105"/>
      <c r="CW148" s="105"/>
      <c r="CX148" s="105"/>
      <c r="CY148" s="105"/>
      <c r="CZ148" s="105"/>
      <c r="DA148" s="105"/>
      <c r="DB148" s="105"/>
      <c r="DC148" s="105"/>
      <c r="DD148" s="105"/>
      <c r="DE148" s="105"/>
      <c r="DF148" s="105"/>
      <c r="DG148" s="105"/>
      <c r="DH148" s="105"/>
      <c r="DI148" s="105"/>
      <c r="DJ148" s="105"/>
      <c r="DK148" s="105"/>
      <c r="DL148" s="105"/>
      <c r="DM148" s="105"/>
      <c r="DN148" s="105"/>
      <c r="DO148" s="105"/>
      <c r="DP148" s="105"/>
      <c r="DQ148" s="105"/>
      <c r="DR148" s="105"/>
      <c r="DS148" s="105"/>
      <c r="DT148" s="105"/>
      <c r="DU148" s="105"/>
      <c r="DV148" s="105"/>
      <c r="DW148" s="105"/>
      <c r="DX148" s="105"/>
      <c r="DY148" s="105"/>
      <c r="DZ148" s="105"/>
      <c r="EA148" s="105"/>
      <c r="EB148" s="105"/>
      <c r="EC148" s="105"/>
      <c r="ED148" s="105"/>
      <c r="EE148" s="105"/>
      <c r="EF148" s="105"/>
      <c r="EG148" s="105"/>
      <c r="EH148" s="105"/>
      <c r="EI148" s="105"/>
      <c r="EJ148" s="105"/>
      <c r="EK148" s="105"/>
      <c r="EL148" s="105"/>
      <c r="EM148" s="105"/>
      <c r="EN148" s="105"/>
      <c r="EO148" s="105"/>
      <c r="EP148" s="105"/>
      <c r="EQ148" s="105"/>
      <c r="ER148" s="105"/>
      <c r="ES148" s="105"/>
    </row>
    <row r="149" spans="1:149" ht="15.4" customHeight="1" x14ac:dyDescent="0.25">
      <c r="AB149" s="105"/>
      <c r="AC149" s="105"/>
      <c r="AD149" s="105"/>
      <c r="AE149" s="105"/>
      <c r="AF149" s="105"/>
      <c r="AG149" s="105"/>
      <c r="AH149" s="105"/>
      <c r="AI149" s="105"/>
      <c r="AJ149" s="105"/>
      <c r="AK149" s="105"/>
      <c r="AL149" s="105"/>
      <c r="AM149" s="105"/>
      <c r="AN149" s="105"/>
      <c r="AO149" s="105"/>
      <c r="AP149" s="105"/>
      <c r="AQ149" s="105"/>
      <c r="AR149" s="105"/>
      <c r="AS149" s="105"/>
      <c r="AT149" s="105"/>
      <c r="AU149" s="105"/>
      <c r="AV149" s="105"/>
      <c r="AW149" s="105"/>
      <c r="AX149" s="105"/>
      <c r="AY149" s="105"/>
      <c r="AZ149" s="105"/>
      <c r="BA149" s="105"/>
      <c r="BB149" s="105"/>
      <c r="BC149" s="105"/>
      <c r="BD149" s="105"/>
      <c r="BE149" s="105"/>
      <c r="BF149" s="105"/>
      <c r="BG149" s="105"/>
      <c r="BH149" s="105"/>
      <c r="BI149" s="105"/>
      <c r="BJ149" s="105"/>
      <c r="BK149" s="105"/>
      <c r="BL149" s="105"/>
      <c r="BM149" s="105"/>
      <c r="BN149" s="105"/>
      <c r="BO149" s="105"/>
      <c r="BP149" s="105"/>
      <c r="BQ149" s="105"/>
      <c r="BR149" s="105"/>
      <c r="BS149" s="105"/>
      <c r="BT149" s="105"/>
      <c r="BU149" s="105"/>
      <c r="BV149" s="105"/>
      <c r="BW149" s="105"/>
      <c r="BX149" s="105"/>
      <c r="BY149" s="105"/>
      <c r="BZ149" s="105"/>
      <c r="CA149" s="105"/>
      <c r="CB149" s="105"/>
      <c r="CC149" s="105"/>
      <c r="CD149" s="105"/>
      <c r="CE149" s="105"/>
      <c r="CF149" s="105"/>
      <c r="CG149" s="105"/>
      <c r="CH149" s="105"/>
      <c r="CI149" s="105"/>
      <c r="CJ149" s="105"/>
      <c r="CK149" s="105"/>
      <c r="CL149" s="105"/>
      <c r="CM149" s="105"/>
      <c r="CN149" s="105"/>
      <c r="CO149" s="105"/>
      <c r="CP149" s="105"/>
      <c r="CQ149" s="105"/>
      <c r="CR149" s="105"/>
      <c r="CS149" s="105"/>
      <c r="CT149" s="105"/>
      <c r="CU149" s="105"/>
      <c r="CV149" s="105"/>
      <c r="CW149" s="105"/>
      <c r="CX149" s="105"/>
      <c r="CY149" s="105"/>
      <c r="CZ149" s="105"/>
      <c r="DA149" s="105"/>
      <c r="DB149" s="105"/>
      <c r="DC149" s="105"/>
      <c r="DD149" s="105"/>
      <c r="DE149" s="105"/>
      <c r="DF149" s="105"/>
      <c r="DG149" s="105"/>
      <c r="DH149" s="105"/>
      <c r="DI149" s="105"/>
      <c r="DJ149" s="105"/>
      <c r="DK149" s="105"/>
      <c r="DL149" s="105"/>
      <c r="DM149" s="105"/>
      <c r="DN149" s="105"/>
      <c r="DO149" s="105"/>
      <c r="DP149" s="105"/>
      <c r="DQ149" s="105"/>
      <c r="DR149" s="105"/>
      <c r="DS149" s="105"/>
      <c r="DT149" s="105"/>
      <c r="DU149" s="105"/>
      <c r="DV149" s="105"/>
      <c r="DW149" s="105"/>
      <c r="DX149" s="105"/>
      <c r="DY149" s="105"/>
      <c r="DZ149" s="105"/>
      <c r="EA149" s="105"/>
      <c r="EB149" s="105"/>
      <c r="EC149" s="105"/>
      <c r="ED149" s="105"/>
      <c r="EE149" s="105"/>
      <c r="EF149" s="105"/>
      <c r="EG149" s="105"/>
      <c r="EH149" s="105"/>
      <c r="EI149" s="105"/>
      <c r="EJ149" s="105"/>
      <c r="EK149" s="105"/>
      <c r="EL149" s="105"/>
      <c r="EM149" s="105"/>
      <c r="EN149" s="105"/>
      <c r="EO149" s="105"/>
      <c r="EP149" s="105"/>
      <c r="EQ149" s="105"/>
      <c r="ER149" s="105"/>
      <c r="ES149" s="105"/>
    </row>
    <row r="150" spans="1:149" ht="15.4" customHeight="1" x14ac:dyDescent="0.25">
      <c r="AB150" s="105"/>
      <c r="AC150" s="105"/>
      <c r="AD150" s="105"/>
      <c r="AE150" s="105"/>
      <c r="AF150" s="105"/>
      <c r="AG150" s="105"/>
      <c r="AH150" s="105"/>
      <c r="AI150" s="105"/>
      <c r="AJ150" s="105"/>
      <c r="AK150" s="105"/>
      <c r="AL150" s="105"/>
      <c r="AM150" s="105"/>
      <c r="AN150" s="105"/>
      <c r="AO150" s="105"/>
      <c r="AP150" s="105"/>
      <c r="AQ150" s="105"/>
      <c r="AR150" s="105"/>
      <c r="AS150" s="105"/>
      <c r="AT150" s="105"/>
      <c r="AU150" s="105"/>
      <c r="AV150" s="105"/>
      <c r="AW150" s="105"/>
      <c r="AX150" s="105"/>
      <c r="AY150" s="105"/>
      <c r="AZ150" s="105"/>
      <c r="BA150" s="105"/>
      <c r="BB150" s="105"/>
      <c r="BC150" s="105"/>
      <c r="BD150" s="105"/>
      <c r="BE150" s="105"/>
      <c r="BF150" s="105"/>
      <c r="BG150" s="105"/>
    </row>
    <row r="151" spans="1:149" ht="15.4" customHeight="1" x14ac:dyDescent="0.25">
      <c r="AB151" s="105"/>
      <c r="AC151" s="105"/>
      <c r="AD151" s="105"/>
      <c r="AE151" s="105"/>
      <c r="AF151" s="105"/>
      <c r="AG151" s="105"/>
      <c r="AH151" s="105"/>
      <c r="AI151" s="105"/>
      <c r="AJ151" s="105"/>
      <c r="AK151" s="105"/>
      <c r="AL151" s="105"/>
      <c r="AM151" s="105"/>
      <c r="AN151" s="105"/>
      <c r="AO151" s="105"/>
      <c r="AP151" s="105"/>
      <c r="AQ151" s="105"/>
      <c r="AR151" s="105"/>
      <c r="AS151" s="105"/>
      <c r="AT151" s="105"/>
      <c r="AU151" s="105"/>
      <c r="AV151" s="105"/>
      <c r="AW151" s="105"/>
      <c r="AX151" s="105"/>
      <c r="AY151" s="105"/>
      <c r="AZ151" s="105"/>
      <c r="BA151" s="105"/>
      <c r="BB151" s="105"/>
      <c r="BC151" s="105"/>
      <c r="BD151" s="105"/>
      <c r="BE151" s="105"/>
      <c r="BF151" s="105"/>
      <c r="BG151" s="105"/>
    </row>
    <row r="152" spans="1:149" ht="15.4" customHeight="1" x14ac:dyDescent="0.25">
      <c r="AB152" s="105"/>
      <c r="AC152" s="105"/>
      <c r="AD152" s="105"/>
      <c r="AE152" s="105"/>
      <c r="AF152" s="105"/>
      <c r="AG152" s="105"/>
      <c r="AH152" s="105"/>
      <c r="AI152" s="105"/>
      <c r="AJ152" s="105"/>
      <c r="AK152" s="105"/>
      <c r="AL152" s="105"/>
      <c r="AM152" s="105"/>
      <c r="AN152" s="105"/>
      <c r="AO152" s="105"/>
      <c r="AP152" s="105"/>
      <c r="AQ152" s="105"/>
      <c r="AR152" s="105"/>
      <c r="AS152" s="105"/>
      <c r="AT152" s="105"/>
      <c r="AU152" s="105"/>
      <c r="AV152" s="105"/>
      <c r="AW152" s="105"/>
      <c r="AX152" s="105"/>
      <c r="AY152" s="105"/>
      <c r="AZ152" s="105"/>
      <c r="BA152" s="105"/>
      <c r="BB152" s="105"/>
      <c r="BC152" s="105"/>
      <c r="BD152" s="105"/>
      <c r="BE152" s="105"/>
      <c r="BF152" s="105"/>
      <c r="BG152" s="105"/>
    </row>
    <row r="153" spans="1:149" ht="15.4" customHeight="1" x14ac:dyDescent="0.25">
      <c r="AB153" s="105"/>
      <c r="AC153" s="105"/>
      <c r="AD153" s="105"/>
      <c r="AE153" s="105"/>
      <c r="AF153" s="105"/>
      <c r="AG153" s="105"/>
      <c r="AH153" s="105"/>
      <c r="AI153" s="105"/>
      <c r="AJ153" s="105"/>
      <c r="AK153" s="105"/>
      <c r="AL153" s="105"/>
      <c r="AM153" s="105"/>
      <c r="AN153" s="105"/>
      <c r="AO153" s="105"/>
      <c r="AP153" s="105"/>
      <c r="AQ153" s="105"/>
      <c r="AR153" s="105"/>
      <c r="AS153" s="105"/>
      <c r="AT153" s="105"/>
      <c r="AU153" s="105"/>
      <c r="AV153" s="105"/>
      <c r="AW153" s="105"/>
      <c r="AX153" s="105"/>
      <c r="AY153" s="105"/>
      <c r="AZ153" s="105"/>
      <c r="BA153" s="105"/>
      <c r="BB153" s="105"/>
      <c r="BC153" s="105"/>
      <c r="BD153" s="105"/>
      <c r="BE153" s="105"/>
      <c r="BF153" s="105"/>
      <c r="BG153" s="105"/>
    </row>
    <row r="154" spans="1:149" ht="15.4" customHeight="1" x14ac:dyDescent="0.25">
      <c r="S154" s="423"/>
      <c r="T154" s="423"/>
      <c r="U154" s="423"/>
      <c r="AB154" s="105"/>
      <c r="AC154" s="105"/>
      <c r="AD154" s="105"/>
      <c r="AE154" s="105"/>
      <c r="AF154" s="105"/>
      <c r="AG154" s="105"/>
      <c r="AH154" s="105"/>
      <c r="AI154" s="105"/>
      <c r="AJ154" s="105"/>
      <c r="AK154" s="105"/>
      <c r="AL154" s="105"/>
      <c r="AM154" s="105"/>
      <c r="AN154" s="105"/>
      <c r="AO154" s="105"/>
      <c r="AP154" s="105"/>
      <c r="AQ154" s="105"/>
      <c r="AR154" s="105"/>
      <c r="AS154" s="105"/>
      <c r="AT154" s="105"/>
      <c r="AU154" s="105"/>
      <c r="AV154" s="105"/>
      <c r="AW154" s="105"/>
      <c r="AX154" s="105"/>
      <c r="AY154" s="105"/>
      <c r="AZ154" s="105"/>
      <c r="BA154" s="105"/>
      <c r="BB154" s="105"/>
      <c r="BC154" s="105"/>
      <c r="BD154" s="105"/>
      <c r="BE154" s="105"/>
      <c r="BF154" s="105"/>
      <c r="BG154" s="105"/>
    </row>
    <row r="155" spans="1:149" ht="15.4" customHeight="1" x14ac:dyDescent="0.25">
      <c r="AB155" s="105"/>
      <c r="AC155" s="105"/>
      <c r="AD155" s="105"/>
      <c r="AE155" s="105"/>
      <c r="AF155" s="105"/>
      <c r="AG155" s="105"/>
      <c r="AH155" s="105"/>
      <c r="AI155" s="105"/>
      <c r="AJ155" s="105"/>
      <c r="AK155" s="105"/>
      <c r="AL155" s="105"/>
      <c r="AM155" s="105"/>
      <c r="AN155" s="105"/>
      <c r="AO155" s="105"/>
      <c r="AP155" s="105"/>
      <c r="AQ155" s="105"/>
      <c r="AR155" s="105"/>
      <c r="AS155" s="105"/>
      <c r="AT155" s="105"/>
      <c r="AU155" s="105"/>
      <c r="AV155" s="105"/>
      <c r="AW155" s="105"/>
      <c r="AX155" s="105"/>
      <c r="AY155" s="105"/>
      <c r="AZ155" s="105"/>
      <c r="BA155" s="105"/>
      <c r="BB155" s="105"/>
      <c r="BC155" s="105"/>
      <c r="BD155" s="105"/>
      <c r="BE155" s="105"/>
      <c r="BF155" s="105"/>
      <c r="BG155" s="105"/>
    </row>
    <row r="156" spans="1:149" ht="15.4" customHeight="1" x14ac:dyDescent="0.25">
      <c r="AB156" s="105"/>
      <c r="AC156" s="105"/>
      <c r="AD156" s="105"/>
      <c r="AE156" s="105"/>
      <c r="AF156" s="105"/>
      <c r="AG156" s="105"/>
      <c r="AH156" s="105"/>
      <c r="AI156" s="105"/>
      <c r="AJ156" s="105"/>
      <c r="AK156" s="105"/>
      <c r="AL156" s="105"/>
      <c r="AM156" s="105"/>
      <c r="AN156" s="105"/>
      <c r="AO156" s="105"/>
      <c r="AP156" s="105"/>
      <c r="AQ156" s="105"/>
      <c r="AR156" s="105"/>
      <c r="AS156" s="105"/>
      <c r="AT156" s="105"/>
      <c r="AU156" s="105"/>
      <c r="AV156" s="105"/>
      <c r="AW156" s="105"/>
      <c r="AX156" s="105"/>
      <c r="AY156" s="105"/>
      <c r="AZ156" s="105"/>
      <c r="BA156" s="105"/>
      <c r="BB156" s="105"/>
      <c r="BC156" s="105"/>
      <c r="BD156" s="105"/>
      <c r="BE156" s="105"/>
      <c r="BF156" s="105"/>
      <c r="BG156" s="105"/>
    </row>
    <row r="157" spans="1:149" ht="15.4" customHeight="1" x14ac:dyDescent="0.25">
      <c r="AB157" s="105"/>
      <c r="AC157" s="105"/>
      <c r="AD157" s="105"/>
      <c r="AE157" s="105"/>
      <c r="AF157" s="105"/>
      <c r="AG157" s="105"/>
      <c r="AH157" s="105"/>
      <c r="AI157" s="105"/>
      <c r="AJ157" s="105"/>
      <c r="AK157" s="105"/>
      <c r="AL157" s="105"/>
      <c r="AM157" s="105"/>
      <c r="AN157" s="105"/>
      <c r="AO157" s="105"/>
      <c r="AP157" s="105"/>
      <c r="AQ157" s="105"/>
      <c r="AR157" s="105"/>
      <c r="AS157" s="105"/>
      <c r="AT157" s="105"/>
      <c r="AU157" s="105"/>
      <c r="AV157" s="105"/>
      <c r="AW157" s="105"/>
      <c r="AX157" s="105"/>
      <c r="AY157" s="105"/>
      <c r="AZ157" s="105"/>
      <c r="BA157" s="105"/>
      <c r="BB157" s="105"/>
      <c r="BC157" s="105"/>
      <c r="BD157" s="105"/>
      <c r="BE157" s="105"/>
      <c r="BF157" s="105"/>
      <c r="BG157" s="105"/>
    </row>
    <row r="158" spans="1:149" x14ac:dyDescent="0.25">
      <c r="AB158" s="105"/>
      <c r="AC158" s="105"/>
      <c r="AD158" s="105"/>
      <c r="AE158" s="105"/>
      <c r="AF158" s="105"/>
      <c r="AG158" s="105"/>
      <c r="AH158" s="105"/>
      <c r="AI158" s="105"/>
      <c r="AJ158" s="105"/>
      <c r="AK158" s="105"/>
      <c r="AL158" s="105"/>
      <c r="AM158" s="105"/>
      <c r="AN158" s="105"/>
      <c r="AO158" s="105"/>
      <c r="AP158" s="105"/>
      <c r="AQ158" s="105"/>
      <c r="AR158" s="105"/>
      <c r="AS158" s="105"/>
      <c r="AT158" s="105"/>
      <c r="AU158" s="105"/>
      <c r="AV158" s="105"/>
      <c r="AW158" s="105"/>
      <c r="AX158" s="105"/>
      <c r="AY158" s="105"/>
      <c r="AZ158" s="105"/>
      <c r="BA158" s="105"/>
      <c r="BB158" s="105"/>
      <c r="BC158" s="105"/>
      <c r="BD158" s="105"/>
      <c r="BE158" s="105"/>
      <c r="BF158" s="105"/>
      <c r="BG158" s="105"/>
    </row>
    <row r="159" spans="1:149" x14ac:dyDescent="0.25">
      <c r="AB159" s="105"/>
      <c r="AC159" s="105"/>
      <c r="AD159" s="105"/>
      <c r="AE159" s="105"/>
      <c r="AF159" s="105"/>
      <c r="AG159" s="105"/>
      <c r="AH159" s="105"/>
      <c r="AI159" s="105"/>
      <c r="AJ159" s="105"/>
      <c r="AK159" s="105"/>
      <c r="AL159" s="105"/>
      <c r="AM159" s="105"/>
      <c r="AN159" s="105"/>
      <c r="AO159" s="105"/>
      <c r="AP159" s="105"/>
      <c r="AQ159" s="105"/>
      <c r="AR159" s="105"/>
      <c r="AS159" s="105"/>
      <c r="AT159" s="105"/>
      <c r="AU159" s="105"/>
      <c r="AV159" s="105"/>
      <c r="AW159" s="105"/>
      <c r="AX159" s="105"/>
      <c r="AY159" s="105"/>
      <c r="AZ159" s="105"/>
      <c r="BA159" s="105"/>
      <c r="BB159" s="105"/>
      <c r="BC159" s="105"/>
      <c r="BD159" s="105"/>
      <c r="BE159" s="105"/>
      <c r="BF159" s="105"/>
      <c r="BG159" s="105"/>
    </row>
    <row r="160" spans="1:149" x14ac:dyDescent="0.25">
      <c r="AB160" s="105"/>
      <c r="AC160" s="105"/>
      <c r="AD160" s="105"/>
      <c r="AE160" s="105"/>
      <c r="AF160" s="105"/>
      <c r="AG160" s="105"/>
      <c r="AH160" s="105"/>
      <c r="AI160" s="105"/>
      <c r="AJ160" s="105"/>
      <c r="AK160" s="105"/>
      <c r="AL160" s="105"/>
      <c r="AM160" s="105"/>
      <c r="AN160" s="105"/>
      <c r="AO160" s="105"/>
      <c r="AP160" s="105"/>
      <c r="AQ160" s="105"/>
      <c r="AR160" s="105"/>
      <c r="AS160" s="105"/>
      <c r="AT160" s="105"/>
      <c r="AU160" s="105"/>
      <c r="AV160" s="105"/>
      <c r="AW160" s="105"/>
      <c r="AX160" s="105"/>
      <c r="AY160" s="105"/>
      <c r="AZ160" s="105"/>
      <c r="BA160" s="105"/>
      <c r="BB160" s="105"/>
      <c r="BC160" s="105"/>
      <c r="BD160" s="105"/>
      <c r="BE160" s="105"/>
      <c r="BF160" s="105"/>
      <c r="BG160" s="105"/>
    </row>
    <row r="161" spans="7:59" x14ac:dyDescent="0.25">
      <c r="AB161" s="105"/>
      <c r="AC161" s="105"/>
      <c r="AD161" s="105"/>
      <c r="AE161" s="105"/>
      <c r="AF161" s="105"/>
      <c r="AG161" s="105"/>
      <c r="AH161" s="105"/>
      <c r="AI161" s="105"/>
      <c r="AJ161" s="105"/>
      <c r="AK161" s="105"/>
      <c r="AL161" s="105"/>
      <c r="AM161" s="105"/>
      <c r="AN161" s="105"/>
      <c r="AO161" s="105"/>
      <c r="AP161" s="105"/>
      <c r="AQ161" s="105"/>
      <c r="AR161" s="105"/>
      <c r="AS161" s="105"/>
      <c r="AT161" s="105"/>
      <c r="AU161" s="105"/>
      <c r="AV161" s="105"/>
      <c r="AW161" s="105"/>
      <c r="AX161" s="105"/>
      <c r="AY161" s="105"/>
      <c r="AZ161" s="105"/>
      <c r="BA161" s="105"/>
      <c r="BB161" s="105"/>
      <c r="BC161" s="105"/>
      <c r="BD161" s="105"/>
      <c r="BE161" s="105"/>
      <c r="BF161" s="105"/>
      <c r="BG161" s="105"/>
    </row>
    <row r="170" spans="7:59" x14ac:dyDescent="0.25">
      <c r="G170" s="56" t="s">
        <v>215</v>
      </c>
    </row>
    <row r="251" hidden="1" x14ac:dyDescent="0.25"/>
    <row r="252" hidden="1" x14ac:dyDescent="0.25"/>
    <row r="253" hidden="1" x14ac:dyDescent="0.25"/>
    <row r="254" hidden="1" x14ac:dyDescent="0.25"/>
    <row r="255" hidden="1" x14ac:dyDescent="0.25"/>
    <row r="256" hidden="1" x14ac:dyDescent="0.25"/>
    <row r="257" hidden="1" x14ac:dyDescent="0.25"/>
    <row r="258" hidden="1" x14ac:dyDescent="0.25"/>
    <row r="259" hidden="1" x14ac:dyDescent="0.25"/>
    <row r="260" hidden="1" x14ac:dyDescent="0.25"/>
    <row r="261" hidden="1" x14ac:dyDescent="0.25"/>
    <row r="262" hidden="1" x14ac:dyDescent="0.25"/>
    <row r="263" hidden="1" x14ac:dyDescent="0.25"/>
    <row r="264" hidden="1" x14ac:dyDescent="0.25"/>
    <row r="265" hidden="1" x14ac:dyDescent="0.25"/>
    <row r="266" hidden="1" x14ac:dyDescent="0.25"/>
    <row r="267" hidden="1" x14ac:dyDescent="0.25"/>
    <row r="268" hidden="1" x14ac:dyDescent="0.25"/>
    <row r="269" hidden="1" x14ac:dyDescent="0.25"/>
    <row r="270" hidden="1" x14ac:dyDescent="0.25"/>
    <row r="271" hidden="1" x14ac:dyDescent="0.25"/>
    <row r="272" hidden="1" x14ac:dyDescent="0.25"/>
    <row r="273" hidden="1" x14ac:dyDescent="0.25"/>
    <row r="274" hidden="1" x14ac:dyDescent="0.25"/>
    <row r="275" hidden="1" x14ac:dyDescent="0.25"/>
    <row r="276" hidden="1" x14ac:dyDescent="0.25"/>
    <row r="277" hidden="1" x14ac:dyDescent="0.25"/>
    <row r="278" hidden="1" x14ac:dyDescent="0.25"/>
    <row r="279" hidden="1" x14ac:dyDescent="0.25"/>
    <row r="280" hidden="1" x14ac:dyDescent="0.25"/>
    <row r="281" hidden="1" x14ac:dyDescent="0.25"/>
    <row r="282" hidden="1" x14ac:dyDescent="0.25"/>
    <row r="283" hidden="1" x14ac:dyDescent="0.25"/>
    <row r="284" hidden="1" x14ac:dyDescent="0.25"/>
    <row r="285" hidden="1" x14ac:dyDescent="0.25"/>
    <row r="286" hidden="1" x14ac:dyDescent="0.25"/>
    <row r="287" hidden="1" x14ac:dyDescent="0.25"/>
    <row r="288" hidden="1" x14ac:dyDescent="0.25"/>
    <row r="289" hidden="1" x14ac:dyDescent="0.25"/>
    <row r="290" hidden="1" x14ac:dyDescent="0.25"/>
    <row r="291" hidden="1" x14ac:dyDescent="0.25"/>
    <row r="292" hidden="1" x14ac:dyDescent="0.25"/>
    <row r="293" hidden="1" x14ac:dyDescent="0.25"/>
    <row r="294" hidden="1" x14ac:dyDescent="0.25"/>
    <row r="295" hidden="1" x14ac:dyDescent="0.25"/>
    <row r="296" hidden="1" x14ac:dyDescent="0.25"/>
    <row r="297" hidden="1" x14ac:dyDescent="0.25"/>
    <row r="298" hidden="1" x14ac:dyDescent="0.25"/>
    <row r="299" hidden="1" x14ac:dyDescent="0.25"/>
    <row r="300" hidden="1" x14ac:dyDescent="0.25"/>
    <row r="301" hidden="1" x14ac:dyDescent="0.25"/>
    <row r="302" hidden="1" x14ac:dyDescent="0.25"/>
    <row r="303" hidden="1" x14ac:dyDescent="0.25"/>
    <row r="304" hidden="1" x14ac:dyDescent="0.25"/>
    <row r="305" hidden="1" x14ac:dyDescent="0.25"/>
    <row r="306" hidden="1" x14ac:dyDescent="0.25"/>
    <row r="307" hidden="1" x14ac:dyDescent="0.25"/>
    <row r="308" hidden="1" x14ac:dyDescent="0.25"/>
    <row r="309" hidden="1" x14ac:dyDescent="0.25"/>
    <row r="310" hidden="1" x14ac:dyDescent="0.25"/>
    <row r="311" hidden="1" x14ac:dyDescent="0.25"/>
    <row r="312" hidden="1" x14ac:dyDescent="0.25"/>
    <row r="313" hidden="1" x14ac:dyDescent="0.25"/>
    <row r="314" hidden="1" x14ac:dyDescent="0.25"/>
    <row r="315" hidden="1" x14ac:dyDescent="0.25"/>
    <row r="316" hidden="1" x14ac:dyDescent="0.25"/>
    <row r="317" hidden="1" x14ac:dyDescent="0.25"/>
    <row r="318" hidden="1" x14ac:dyDescent="0.25"/>
    <row r="328" spans="23:23" x14ac:dyDescent="0.25">
      <c r="W328" s="56" t="s">
        <v>215</v>
      </c>
    </row>
    <row r="330" spans="23:23" ht="12" customHeight="1" x14ac:dyDescent="0.25"/>
  </sheetData>
  <mergeCells count="53">
    <mergeCell ref="O143:Q143"/>
    <mergeCell ref="S143:U143"/>
    <mergeCell ref="O148:Q148"/>
    <mergeCell ref="S148:U148"/>
    <mergeCell ref="S154:U154"/>
    <mergeCell ref="O116:Q116"/>
    <mergeCell ref="S116:U116"/>
    <mergeCell ref="O126:Q126"/>
    <mergeCell ref="S126:U126"/>
    <mergeCell ref="O136:Q136"/>
    <mergeCell ref="S136:U136"/>
    <mergeCell ref="O106:Q106"/>
    <mergeCell ref="S106:U106"/>
    <mergeCell ref="O63:Q63"/>
    <mergeCell ref="S63:U63"/>
    <mergeCell ref="O74:Q74"/>
    <mergeCell ref="S74:U74"/>
    <mergeCell ref="O83:Q83"/>
    <mergeCell ref="S83:U83"/>
    <mergeCell ref="O87:Q87"/>
    <mergeCell ref="S87:U87"/>
    <mergeCell ref="O94:Q94"/>
    <mergeCell ref="S94:U94"/>
    <mergeCell ref="S95:U95"/>
    <mergeCell ref="O35:Q35"/>
    <mergeCell ref="S35:U35"/>
    <mergeCell ref="O45:Q45"/>
    <mergeCell ref="S45:U45"/>
    <mergeCell ref="O54:Q54"/>
    <mergeCell ref="S54:U54"/>
    <mergeCell ref="AA3:AA5"/>
    <mergeCell ref="L4:R4"/>
    <mergeCell ref="S4:V4"/>
    <mergeCell ref="O14:Q14"/>
    <mergeCell ref="S14:U14"/>
    <mergeCell ref="W3:W5"/>
    <mergeCell ref="X3:X5"/>
    <mergeCell ref="Y3:Z4"/>
    <mergeCell ref="O27:Q27"/>
    <mergeCell ref="S27:U27"/>
    <mergeCell ref="J3:J5"/>
    <mergeCell ref="K3:K5"/>
    <mergeCell ref="L3:V3"/>
    <mergeCell ref="A2:I2"/>
    <mergeCell ref="A3:A5"/>
    <mergeCell ref="B3:B5"/>
    <mergeCell ref="C3:C5"/>
    <mergeCell ref="D3:D5"/>
    <mergeCell ref="E3:E5"/>
    <mergeCell ref="F3:F5"/>
    <mergeCell ref="G3:G5"/>
    <mergeCell ref="H3:H5"/>
    <mergeCell ref="I3:I5"/>
  </mergeCells>
  <conditionalFormatting sqref="K3:K14">
    <cfRule type="cellIs" dxfId="266" priority="14" operator="lessThan">
      <formula>0</formula>
    </cfRule>
  </conditionalFormatting>
  <conditionalFormatting sqref="K16:K25">
    <cfRule type="cellIs" dxfId="265" priority="12" operator="lessThan">
      <formula>0</formula>
    </cfRule>
  </conditionalFormatting>
  <conditionalFormatting sqref="K27">
    <cfRule type="cellIs" dxfId="264" priority="45" operator="lessThan">
      <formula>0</formula>
    </cfRule>
  </conditionalFormatting>
  <conditionalFormatting sqref="K37:K39">
    <cfRule type="cellIs" dxfId="263" priority="19" operator="lessThan">
      <formula>0</formula>
    </cfRule>
  </conditionalFormatting>
  <conditionalFormatting sqref="K45">
    <cfRule type="cellIs" dxfId="262" priority="44" operator="lessThan">
      <formula>0</formula>
    </cfRule>
  </conditionalFormatting>
  <conditionalFormatting sqref="K52">
    <cfRule type="cellIs" dxfId="261" priority="30" operator="lessThan">
      <formula>0</formula>
    </cfRule>
  </conditionalFormatting>
  <conditionalFormatting sqref="K54 K62">
    <cfRule type="cellIs" dxfId="260" priority="46" operator="lessThan">
      <formula>0</formula>
    </cfRule>
  </conditionalFormatting>
  <conditionalFormatting sqref="K73:K74">
    <cfRule type="cellIs" dxfId="259" priority="42" operator="lessThan">
      <formula>0</formula>
    </cfRule>
  </conditionalFormatting>
  <conditionalFormatting sqref="K76:K80">
    <cfRule type="cellIs" dxfId="258" priority="8" operator="lessThan">
      <formula>0</formula>
    </cfRule>
  </conditionalFormatting>
  <conditionalFormatting sqref="K85:K87">
    <cfRule type="cellIs" dxfId="257" priority="41" operator="lessThan">
      <formula>0</formula>
    </cfRule>
  </conditionalFormatting>
  <conditionalFormatting sqref="K94 K105:K106 K125:K126">
    <cfRule type="cellIs" dxfId="256" priority="40" operator="lessThan">
      <formula>0</formula>
    </cfRule>
  </conditionalFormatting>
  <conditionalFormatting sqref="K111:K116">
    <cfRule type="cellIs" dxfId="255" priority="22" operator="lessThan">
      <formula>0</formula>
    </cfRule>
  </conditionalFormatting>
  <conditionalFormatting sqref="K118:K122">
    <cfRule type="cellIs" dxfId="254" priority="4" operator="lessThan">
      <formula>0</formula>
    </cfRule>
  </conditionalFormatting>
  <conditionalFormatting sqref="K129:K136">
    <cfRule type="cellIs" dxfId="253" priority="17" operator="lessThan">
      <formula>0</formula>
    </cfRule>
  </conditionalFormatting>
  <conditionalFormatting sqref="K138:K144">
    <cfRule type="cellIs" dxfId="252" priority="1" operator="lessThan">
      <formula>0</formula>
    </cfRule>
  </conditionalFormatting>
  <conditionalFormatting sqref="K146:K148">
    <cfRule type="cellIs" dxfId="251" priority="29" operator="lessThan">
      <formula>0</formula>
    </cfRule>
  </conditionalFormatting>
  <conditionalFormatting sqref="K97:L97">
    <cfRule type="cellIs" dxfId="250" priority="6" operator="lessThan">
      <formula>0</formula>
    </cfRule>
  </conditionalFormatting>
  <conditionalFormatting sqref="K1:N2">
    <cfRule type="cellIs" dxfId="249" priority="43" operator="lessThan">
      <formula>0</formula>
    </cfRule>
  </conditionalFormatting>
  <conditionalFormatting sqref="K29:N36">
    <cfRule type="cellIs" dxfId="248" priority="31" operator="lessThan">
      <formula>0</formula>
    </cfRule>
  </conditionalFormatting>
  <conditionalFormatting sqref="K40:N43">
    <cfRule type="cellIs" dxfId="247" priority="35" operator="lessThan">
      <formula>0</formula>
    </cfRule>
  </conditionalFormatting>
  <conditionalFormatting sqref="K46:N51">
    <cfRule type="cellIs" dxfId="246" priority="11" operator="lessThan">
      <formula>0</formula>
    </cfRule>
  </conditionalFormatting>
  <conditionalFormatting sqref="K55:N61">
    <cfRule type="cellIs" dxfId="245" priority="10" operator="lessThan">
      <formula>0</formula>
    </cfRule>
  </conditionalFormatting>
  <conditionalFormatting sqref="K66:N72">
    <cfRule type="cellIs" dxfId="244" priority="9" operator="lessThan">
      <formula>0</formula>
    </cfRule>
  </conditionalFormatting>
  <conditionalFormatting sqref="K75:N75 L76:M76">
    <cfRule type="cellIs" dxfId="243" priority="34" operator="lessThan">
      <formula>0</formula>
    </cfRule>
  </conditionalFormatting>
  <conditionalFormatting sqref="K88:N92">
    <cfRule type="cellIs" dxfId="242" priority="7" operator="lessThan">
      <formula>0</formula>
    </cfRule>
  </conditionalFormatting>
  <conditionalFormatting sqref="K95:N96 N97 K98:N104">
    <cfRule type="cellIs" dxfId="241" priority="21" operator="lessThan">
      <formula>0</formula>
    </cfRule>
  </conditionalFormatting>
  <conditionalFormatting sqref="K107:N110">
    <cfRule type="cellIs" dxfId="240" priority="5" operator="lessThan">
      <formula>0</formula>
    </cfRule>
  </conditionalFormatting>
  <conditionalFormatting sqref="K117:N117">
    <cfRule type="cellIs" dxfId="239" priority="32" operator="lessThan">
      <formula>0</formula>
    </cfRule>
  </conditionalFormatting>
  <conditionalFormatting sqref="K123:N124">
    <cfRule type="cellIs" dxfId="238" priority="33" operator="lessThan">
      <formula>0</formula>
    </cfRule>
  </conditionalFormatting>
  <conditionalFormatting sqref="L6:L12">
    <cfRule type="cellIs" dxfId="237" priority="37" operator="lessThan">
      <formula>0</formula>
    </cfRule>
  </conditionalFormatting>
  <conditionalFormatting sqref="L129:L133">
    <cfRule type="cellIs" dxfId="236" priority="36" operator="lessThan">
      <formula>0</formula>
    </cfRule>
  </conditionalFormatting>
  <conditionalFormatting sqref="L37:M37">
    <cfRule type="cellIs" dxfId="235" priority="27" operator="lessThan">
      <formula>0</formula>
    </cfRule>
  </conditionalFormatting>
  <conditionalFormatting sqref="L119:M120">
    <cfRule type="cellIs" dxfId="234" priority="23" operator="lessThan">
      <formula>0</formula>
    </cfRule>
  </conditionalFormatting>
  <conditionalFormatting sqref="L5:N5 L7:N7 L9:M9 L10:N12">
    <cfRule type="cellIs" dxfId="233" priority="39" operator="lessThan">
      <formula>0</formula>
    </cfRule>
  </conditionalFormatting>
  <conditionalFormatting sqref="L16:N27">
    <cfRule type="cellIs" dxfId="232" priority="25" operator="lessThan">
      <formula>0</formula>
    </cfRule>
  </conditionalFormatting>
  <conditionalFormatting sqref="L38:N39">
    <cfRule type="cellIs" dxfId="231" priority="20" operator="lessThan">
      <formula>0</formula>
    </cfRule>
  </conditionalFormatting>
  <conditionalFormatting sqref="L77:N81">
    <cfRule type="cellIs" dxfId="230" priority="18" operator="lessThan">
      <formula>0</formula>
    </cfRule>
  </conditionalFormatting>
  <conditionalFormatting sqref="L85:N85">
    <cfRule type="cellIs" dxfId="229" priority="38" operator="lessThan">
      <formula>0</formula>
    </cfRule>
  </conditionalFormatting>
  <conditionalFormatting sqref="L111:N114">
    <cfRule type="cellIs" dxfId="228" priority="24" operator="lessThan">
      <formula>0</formula>
    </cfRule>
  </conditionalFormatting>
  <conditionalFormatting sqref="L118:N118">
    <cfRule type="cellIs" dxfId="227" priority="16" operator="lessThan">
      <formula>0</formula>
    </cfRule>
  </conditionalFormatting>
  <conditionalFormatting sqref="L138:N141">
    <cfRule type="cellIs" dxfId="226" priority="2" operator="lessThan">
      <formula>0</formula>
    </cfRule>
  </conditionalFormatting>
  <conditionalFormatting sqref="L146:N146">
    <cfRule type="cellIs" dxfId="225" priority="28" operator="lessThan">
      <formula>0</formula>
    </cfRule>
  </conditionalFormatting>
  <conditionalFormatting sqref="M6">
    <cfRule type="cellIs" dxfId="224" priority="13" operator="lessThan">
      <formula>0</formula>
    </cfRule>
  </conditionalFormatting>
  <conditionalFormatting sqref="M121">
    <cfRule type="cellIs" dxfId="223" priority="3" operator="lessThan">
      <formula>0</formula>
    </cfRule>
  </conditionalFormatting>
  <conditionalFormatting sqref="M8:N8">
    <cfRule type="cellIs" dxfId="222" priority="15" operator="lessThan">
      <formula>0</formula>
    </cfRule>
  </conditionalFormatting>
  <conditionalFormatting sqref="M129:N129">
    <cfRule type="cellIs" dxfId="221" priority="26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B93A5-CD7A-44F9-A10F-3FB6E9995732}">
  <sheetPr codeName="Лист44"/>
  <dimension ref="A1:KQ330"/>
  <sheetViews>
    <sheetView topLeftCell="A73" zoomScale="57" zoomScaleNormal="57" zoomScaleSheetLayoutView="50" workbookViewId="0">
      <selection activeCell="Q15" sqref="Q15"/>
    </sheetView>
  </sheetViews>
  <sheetFormatPr defaultColWidth="9.28515625" defaultRowHeight="15.75" x14ac:dyDescent="0.25"/>
  <cols>
    <col min="1" max="1" width="10.42578125" style="56" customWidth="1"/>
    <col min="2" max="2" width="17.28515625" style="56" customWidth="1"/>
    <col min="3" max="3" width="9.7109375" style="56" customWidth="1"/>
    <col min="4" max="4" width="35.7109375" style="56" customWidth="1"/>
    <col min="5" max="5" width="18.42578125" style="56" customWidth="1"/>
    <col min="6" max="6" width="9.7109375" style="56" customWidth="1"/>
    <col min="7" max="7" width="22.7109375" style="56" customWidth="1"/>
    <col min="8" max="8" width="21.28515625" style="56" customWidth="1"/>
    <col min="9" max="9" width="18.7109375" style="56" customWidth="1"/>
    <col min="10" max="10" width="18" style="56" customWidth="1"/>
    <col min="11" max="11" width="20.28515625" style="56" customWidth="1"/>
    <col min="12" max="12" width="7.7109375" style="56" customWidth="1"/>
    <col min="13" max="13" width="19" style="56" customWidth="1"/>
    <col min="14" max="14" width="18.28515625" style="56" customWidth="1"/>
    <col min="15" max="15" width="16.5703125" style="38" customWidth="1"/>
    <col min="16" max="17" width="9" style="38" customWidth="1"/>
    <col min="18" max="18" width="8.42578125" style="38" customWidth="1"/>
    <col min="19" max="19" width="15.28515625" style="38" customWidth="1"/>
    <col min="20" max="20" width="9" style="38" customWidth="1"/>
    <col min="21" max="21" width="12.7109375" style="38" customWidth="1"/>
    <col min="22" max="22" width="9" style="38" customWidth="1"/>
    <col min="23" max="23" width="26.28515625" style="56" customWidth="1"/>
    <col min="24" max="24" width="16.28515625" style="56" customWidth="1"/>
    <col min="25" max="25" width="14" style="173" customWidth="1"/>
    <col min="26" max="26" width="13.7109375" style="173" customWidth="1"/>
    <col min="27" max="27" width="86.28515625" style="172" customWidth="1"/>
    <col min="28" max="28" width="9.28515625" style="56"/>
    <col min="29" max="29" width="16.28515625" style="56" customWidth="1"/>
    <col min="30" max="16384" width="9.28515625" style="56"/>
  </cols>
  <sheetData>
    <row r="1" spans="1:30" x14ac:dyDescent="0.25">
      <c r="A1" s="108">
        <v>19</v>
      </c>
      <c r="B1" s="103"/>
      <c r="C1" s="103"/>
      <c r="D1" s="103"/>
      <c r="E1" s="103"/>
      <c r="F1" s="103"/>
      <c r="G1" s="103"/>
      <c r="H1" s="103"/>
      <c r="I1" s="103"/>
      <c r="J1" s="109"/>
      <c r="K1" s="103"/>
      <c r="L1" s="103"/>
      <c r="M1" s="103"/>
      <c r="N1" s="103"/>
      <c r="O1" s="1"/>
      <c r="P1" s="1"/>
      <c r="Q1" s="1"/>
      <c r="R1" s="1"/>
      <c r="S1" s="1"/>
      <c r="T1" s="1"/>
      <c r="U1" s="1"/>
      <c r="V1" s="1"/>
      <c r="W1" s="103"/>
      <c r="X1" s="103"/>
      <c r="Y1" s="103"/>
      <c r="Z1" s="103"/>
      <c r="AA1" s="110"/>
      <c r="AB1" s="103"/>
      <c r="AC1" s="103"/>
      <c r="AD1" s="103"/>
    </row>
    <row r="2" spans="1:30" s="112" customFormat="1" ht="16.5" customHeight="1" thickBot="1" x14ac:dyDescent="0.3">
      <c r="A2" s="394" t="s">
        <v>368</v>
      </c>
      <c r="B2" s="394"/>
      <c r="C2" s="394"/>
      <c r="D2" s="394"/>
      <c r="E2" s="394"/>
      <c r="F2" s="394"/>
      <c r="G2" s="394"/>
      <c r="H2" s="394"/>
      <c r="I2" s="394"/>
      <c r="J2" s="36"/>
      <c r="K2" s="105"/>
      <c r="L2" s="105"/>
      <c r="M2" s="111" t="s">
        <v>261</v>
      </c>
      <c r="N2" s="105"/>
      <c r="O2" s="24"/>
      <c r="P2" s="37"/>
      <c r="Q2" s="24"/>
      <c r="R2" s="24"/>
      <c r="S2" s="24"/>
      <c r="T2" s="24"/>
      <c r="U2" s="24"/>
      <c r="V2" s="19"/>
      <c r="W2" s="104"/>
      <c r="X2" s="104"/>
      <c r="Y2" s="104"/>
      <c r="Z2" s="104"/>
      <c r="AA2" s="113">
        <v>45282.25</v>
      </c>
      <c r="AB2" s="105"/>
      <c r="AC2" s="105"/>
      <c r="AD2" s="105"/>
    </row>
    <row r="3" spans="1:30" s="112" customFormat="1" ht="16.5" customHeight="1" thickBot="1" x14ac:dyDescent="0.3">
      <c r="A3" s="395" t="s">
        <v>0</v>
      </c>
      <c r="B3" s="398" t="s">
        <v>1</v>
      </c>
      <c r="C3" s="398" t="s">
        <v>2</v>
      </c>
      <c r="D3" s="398" t="s">
        <v>3</v>
      </c>
      <c r="E3" s="398" t="s">
        <v>4</v>
      </c>
      <c r="F3" s="398" t="s">
        <v>5</v>
      </c>
      <c r="G3" s="398" t="s">
        <v>31</v>
      </c>
      <c r="H3" s="398" t="s">
        <v>28</v>
      </c>
      <c r="I3" s="398" t="s">
        <v>36</v>
      </c>
      <c r="J3" s="405" t="s">
        <v>30</v>
      </c>
      <c r="K3" s="407" t="s">
        <v>29</v>
      </c>
      <c r="L3" s="410" t="s">
        <v>6</v>
      </c>
      <c r="M3" s="411"/>
      <c r="N3" s="411"/>
      <c r="O3" s="411"/>
      <c r="P3" s="411"/>
      <c r="Q3" s="411"/>
      <c r="R3" s="411"/>
      <c r="S3" s="411"/>
      <c r="T3" s="411"/>
      <c r="U3" s="411"/>
      <c r="V3" s="412"/>
      <c r="W3" s="395" t="s">
        <v>7</v>
      </c>
      <c r="X3" s="419" t="s">
        <v>8</v>
      </c>
      <c r="Y3" s="395" t="s">
        <v>32</v>
      </c>
      <c r="Z3" s="419"/>
      <c r="AA3" s="413" t="s">
        <v>246</v>
      </c>
      <c r="AB3" s="105"/>
      <c r="AC3" s="105"/>
      <c r="AD3" s="105"/>
    </row>
    <row r="4" spans="1:30" s="112" customFormat="1" ht="16.899999999999999" customHeight="1" thickBot="1" x14ac:dyDescent="0.3">
      <c r="A4" s="396"/>
      <c r="B4" s="399"/>
      <c r="C4" s="399"/>
      <c r="D4" s="399"/>
      <c r="E4" s="399"/>
      <c r="F4" s="399"/>
      <c r="G4" s="399"/>
      <c r="H4" s="399"/>
      <c r="I4" s="399"/>
      <c r="J4" s="406"/>
      <c r="K4" s="408"/>
      <c r="L4" s="410" t="s">
        <v>9</v>
      </c>
      <c r="M4" s="411"/>
      <c r="N4" s="411"/>
      <c r="O4" s="411"/>
      <c r="P4" s="411"/>
      <c r="Q4" s="411"/>
      <c r="R4" s="412"/>
      <c r="S4" s="415" t="s">
        <v>10</v>
      </c>
      <c r="T4" s="416"/>
      <c r="U4" s="416"/>
      <c r="V4" s="417"/>
      <c r="W4" s="396"/>
      <c r="X4" s="420"/>
      <c r="Y4" s="396"/>
      <c r="Z4" s="420"/>
      <c r="AA4" s="414"/>
      <c r="AB4" s="105"/>
      <c r="AC4" s="105"/>
      <c r="AD4" s="105"/>
    </row>
    <row r="5" spans="1:30" s="112" customFormat="1" ht="67.5" customHeight="1" thickBot="1" x14ac:dyDescent="0.3">
      <c r="A5" s="397"/>
      <c r="B5" s="400"/>
      <c r="C5" s="400"/>
      <c r="D5" s="400"/>
      <c r="E5" s="400"/>
      <c r="F5" s="400"/>
      <c r="G5" s="400"/>
      <c r="H5" s="400"/>
      <c r="I5" s="400"/>
      <c r="J5" s="406"/>
      <c r="K5" s="409"/>
      <c r="L5" s="90" t="s">
        <v>223</v>
      </c>
      <c r="M5" s="91" t="s">
        <v>224</v>
      </c>
      <c r="N5" s="92" t="s">
        <v>225</v>
      </c>
      <c r="O5" s="65" t="s">
        <v>11</v>
      </c>
      <c r="P5" s="66" t="s">
        <v>26</v>
      </c>
      <c r="Q5" s="66" t="s">
        <v>173</v>
      </c>
      <c r="R5" s="67" t="s">
        <v>174</v>
      </c>
      <c r="S5" s="65" t="s">
        <v>12</v>
      </c>
      <c r="T5" s="66" t="s">
        <v>26</v>
      </c>
      <c r="U5" s="66" t="s">
        <v>27</v>
      </c>
      <c r="V5" s="67" t="s">
        <v>13</v>
      </c>
      <c r="W5" s="418"/>
      <c r="X5" s="421"/>
      <c r="Y5" s="27" t="s">
        <v>35</v>
      </c>
      <c r="Z5" s="28" t="s">
        <v>33</v>
      </c>
      <c r="AA5" s="414"/>
      <c r="AB5" s="105"/>
      <c r="AC5" s="105"/>
      <c r="AD5" s="105"/>
    </row>
    <row r="6" spans="1:30" s="112" customFormat="1" ht="47.25" x14ac:dyDescent="0.25">
      <c r="A6" s="96" t="s">
        <v>14</v>
      </c>
      <c r="B6" s="55" t="s">
        <v>293</v>
      </c>
      <c r="C6" s="122">
        <v>883</v>
      </c>
      <c r="D6" s="185" t="s">
        <v>294</v>
      </c>
      <c r="E6" s="121" t="s">
        <v>295</v>
      </c>
      <c r="F6" s="122">
        <v>1</v>
      </c>
      <c r="G6" s="114" t="s">
        <v>333</v>
      </c>
      <c r="H6" s="114" t="s">
        <v>34</v>
      </c>
      <c r="I6" s="57">
        <f xml:space="preserve"> ($AA$2 - $G$6) * 24</f>
        <v>27</v>
      </c>
      <c r="J6" s="123">
        <v>8.75</v>
      </c>
      <c r="K6" s="29">
        <f>$J$6 - $I$6</f>
        <v>-18.25</v>
      </c>
      <c r="L6" s="125"/>
      <c r="M6" s="126">
        <v>45279.298611111109</v>
      </c>
      <c r="N6" s="217"/>
      <c r="O6" s="16" t="s">
        <v>93</v>
      </c>
      <c r="P6" s="78" t="s">
        <v>383</v>
      </c>
      <c r="Q6" s="17">
        <v>10</v>
      </c>
      <c r="R6" s="18"/>
      <c r="S6" s="42" t="s">
        <v>166</v>
      </c>
      <c r="T6" s="39">
        <v>0</v>
      </c>
      <c r="U6" s="17">
        <v>6</v>
      </c>
      <c r="V6" s="18">
        <f xml:space="preserve"> $T$6 * $U$6</f>
        <v>0</v>
      </c>
      <c r="W6" s="106" t="s">
        <v>341</v>
      </c>
      <c r="X6" s="95" t="s">
        <v>23</v>
      </c>
      <c r="Y6" s="125">
        <f>$K$6 * -1</f>
        <v>18.25</v>
      </c>
      <c r="Z6" s="124">
        <f>$Y$6</f>
        <v>18.25</v>
      </c>
      <c r="AA6" s="224" t="s">
        <v>379</v>
      </c>
      <c r="AB6" s="56"/>
      <c r="AC6" s="56"/>
      <c r="AD6" s="105"/>
    </row>
    <row r="7" spans="1:30" s="117" customFormat="1" x14ac:dyDescent="0.25">
      <c r="A7" s="99"/>
      <c r="B7" s="93"/>
      <c r="C7" s="131"/>
      <c r="D7" s="131"/>
      <c r="E7" s="131"/>
      <c r="F7" s="131"/>
      <c r="G7" s="132"/>
      <c r="H7" s="132"/>
      <c r="I7" s="58"/>
      <c r="J7" s="134"/>
      <c r="K7" s="31"/>
      <c r="L7" s="136"/>
      <c r="M7" s="115"/>
      <c r="N7" s="116"/>
      <c r="O7" s="41" t="s">
        <v>239</v>
      </c>
      <c r="P7" s="60">
        <v>1</v>
      </c>
      <c r="Q7" s="21">
        <v>17</v>
      </c>
      <c r="R7" s="22">
        <f xml:space="preserve"> $P$7 * $Q$7</f>
        <v>17</v>
      </c>
      <c r="S7" s="239" t="s">
        <v>169</v>
      </c>
      <c r="T7" s="40">
        <v>0</v>
      </c>
      <c r="U7" s="21">
        <v>6</v>
      </c>
      <c r="V7" s="22">
        <f xml:space="preserve"> $T$7 * $U$7</f>
        <v>0</v>
      </c>
      <c r="W7" s="99"/>
      <c r="X7" s="97"/>
      <c r="Y7" s="136"/>
      <c r="Z7" s="135"/>
      <c r="AA7" s="218"/>
      <c r="AB7" s="56"/>
      <c r="AC7" s="56"/>
      <c r="AD7" s="105"/>
    </row>
    <row r="8" spans="1:30" s="112" customFormat="1" x14ac:dyDescent="0.25">
      <c r="A8" s="99"/>
      <c r="B8" s="93"/>
      <c r="C8" s="130"/>
      <c r="D8" s="130"/>
      <c r="E8" s="130"/>
      <c r="F8" s="131"/>
      <c r="G8" s="132"/>
      <c r="H8" s="132"/>
      <c r="I8" s="58"/>
      <c r="J8" s="134"/>
      <c r="K8" s="31"/>
      <c r="L8" s="136"/>
      <c r="M8" s="115"/>
      <c r="N8" s="116"/>
      <c r="O8" s="41" t="s">
        <v>230</v>
      </c>
      <c r="P8" s="40">
        <v>1</v>
      </c>
      <c r="Q8" s="40">
        <v>17</v>
      </c>
      <c r="R8" s="22">
        <f xml:space="preserve"> $P$8 * $Q$8</f>
        <v>17</v>
      </c>
      <c r="S8" s="41"/>
      <c r="T8" s="40"/>
      <c r="U8" s="21"/>
      <c r="V8" s="22"/>
      <c r="W8" s="99"/>
      <c r="X8" s="97"/>
      <c r="Y8" s="136"/>
      <c r="Z8" s="135"/>
      <c r="AA8" s="137"/>
      <c r="AB8" s="56"/>
      <c r="AC8" s="56"/>
      <c r="AD8" s="105"/>
    </row>
    <row r="9" spans="1:30" s="112" customFormat="1" x14ac:dyDescent="0.25">
      <c r="A9" s="99"/>
      <c r="B9" s="93"/>
      <c r="C9" s="130"/>
      <c r="D9" s="130"/>
      <c r="E9" s="130"/>
      <c r="F9" s="130"/>
      <c r="G9" s="132"/>
      <c r="H9" s="186"/>
      <c r="I9" s="58"/>
      <c r="J9" s="134"/>
      <c r="K9" s="31"/>
      <c r="L9" s="136"/>
      <c r="M9" s="115"/>
      <c r="N9" s="216"/>
      <c r="O9" s="41" t="s">
        <v>239</v>
      </c>
      <c r="P9" s="40">
        <v>0</v>
      </c>
      <c r="Q9" s="40">
        <v>17</v>
      </c>
      <c r="R9" s="22">
        <f xml:space="preserve"> $P$9 * $Q$9</f>
        <v>0</v>
      </c>
      <c r="S9" s="41"/>
      <c r="T9" s="40"/>
      <c r="U9" s="21"/>
      <c r="V9" s="22"/>
      <c r="W9" s="99"/>
      <c r="X9" s="97"/>
      <c r="Y9" s="136"/>
      <c r="Z9" s="135"/>
      <c r="AA9" s="218"/>
      <c r="AB9" s="56"/>
      <c r="AC9" s="56"/>
      <c r="AD9" s="105"/>
    </row>
    <row r="10" spans="1:30" s="112" customFormat="1" x14ac:dyDescent="0.25">
      <c r="A10" s="99"/>
      <c r="B10" s="93"/>
      <c r="C10" s="130"/>
      <c r="D10" s="130"/>
      <c r="E10" s="130"/>
      <c r="F10" s="130"/>
      <c r="G10" s="186"/>
      <c r="H10" s="186"/>
      <c r="I10" s="58"/>
      <c r="J10" s="134"/>
      <c r="K10" s="135"/>
      <c r="L10" s="136"/>
      <c r="M10" s="115"/>
      <c r="N10" s="116"/>
      <c r="O10" s="41"/>
      <c r="P10" s="40"/>
      <c r="Q10" s="40"/>
      <c r="R10" s="22"/>
      <c r="S10" s="41"/>
      <c r="T10" s="40"/>
      <c r="U10" s="21"/>
      <c r="V10" s="22"/>
      <c r="W10" s="99"/>
      <c r="X10" s="97"/>
      <c r="Y10" s="136"/>
      <c r="Z10" s="135"/>
      <c r="AA10" s="218"/>
      <c r="AB10" s="56"/>
      <c r="AC10" s="56"/>
      <c r="AD10" s="105"/>
    </row>
    <row r="11" spans="1:30" s="112" customFormat="1" x14ac:dyDescent="0.25">
      <c r="A11" s="99"/>
      <c r="B11" s="93"/>
      <c r="C11" s="130"/>
      <c r="D11" s="130"/>
      <c r="E11" s="130"/>
      <c r="F11" s="130"/>
      <c r="G11" s="186"/>
      <c r="H11" s="186"/>
      <c r="I11" s="58"/>
      <c r="J11" s="134"/>
      <c r="K11" s="135"/>
      <c r="L11" s="136"/>
      <c r="M11" s="115"/>
      <c r="N11" s="116"/>
      <c r="O11" s="41"/>
      <c r="P11" s="40"/>
      <c r="Q11" s="40"/>
      <c r="R11" s="22"/>
      <c r="S11" s="41"/>
      <c r="T11" s="40"/>
      <c r="U11" s="21"/>
      <c r="V11" s="22"/>
      <c r="W11" s="99"/>
      <c r="X11" s="97"/>
      <c r="Y11" s="136"/>
      <c r="Z11" s="135"/>
      <c r="AA11" s="218"/>
      <c r="AB11" s="56"/>
      <c r="AC11" s="56"/>
      <c r="AD11" s="105"/>
    </row>
    <row r="12" spans="1:30" s="112" customFormat="1" ht="16.5" thickBot="1" x14ac:dyDescent="0.3">
      <c r="A12" s="101"/>
      <c r="B12" s="102"/>
      <c r="C12" s="187"/>
      <c r="D12" s="187"/>
      <c r="E12" s="187"/>
      <c r="F12" s="187"/>
      <c r="G12" s="188"/>
      <c r="H12" s="188"/>
      <c r="I12" s="89"/>
      <c r="J12" s="165"/>
      <c r="K12" s="166"/>
      <c r="L12" s="154"/>
      <c r="M12" s="118"/>
      <c r="N12" s="119"/>
      <c r="O12" s="41"/>
      <c r="P12" s="40"/>
      <c r="Q12" s="40"/>
      <c r="R12" s="22"/>
      <c r="S12" s="41"/>
      <c r="T12" s="40"/>
      <c r="U12" s="21"/>
      <c r="V12" s="22"/>
      <c r="W12" s="101"/>
      <c r="X12" s="100"/>
      <c r="Y12" s="154"/>
      <c r="Z12" s="166"/>
      <c r="AA12" s="219" t="s">
        <v>268</v>
      </c>
      <c r="AB12" s="56"/>
      <c r="AC12" s="56"/>
      <c r="AD12" s="105"/>
    </row>
    <row r="13" spans="1:30" s="112" customFormat="1" ht="18.75" x14ac:dyDescent="0.25">
      <c r="A13" s="105"/>
      <c r="B13" s="105"/>
      <c r="C13" s="105"/>
      <c r="D13" s="105"/>
      <c r="E13" s="105"/>
      <c r="F13" s="117"/>
      <c r="G13" s="120"/>
      <c r="H13" s="120"/>
      <c r="I13" s="80"/>
      <c r="J13" s="80"/>
      <c r="K13" s="80"/>
      <c r="L13" s="80"/>
      <c r="M13" s="80"/>
      <c r="N13" s="80"/>
      <c r="O13" s="20" t="s">
        <v>101</v>
      </c>
      <c r="P13" s="60">
        <f>SUM($P$6:$P$12)</f>
        <v>2</v>
      </c>
      <c r="Q13" s="21" t="s">
        <v>102</v>
      </c>
      <c r="R13" s="22">
        <f>SUM($R$6:$R$12)</f>
        <v>34</v>
      </c>
      <c r="S13" s="20" t="s">
        <v>103</v>
      </c>
      <c r="T13" s="21">
        <f>SUM($T$6:$T$12)</f>
        <v>0</v>
      </c>
      <c r="U13" s="21" t="s">
        <v>104</v>
      </c>
      <c r="V13" s="35">
        <f>SUM($V$6:$V$12)</f>
        <v>0</v>
      </c>
      <c r="W13" s="105"/>
      <c r="X13" s="105"/>
      <c r="Y13" s="80"/>
      <c r="Z13" s="80"/>
      <c r="AA13" s="59"/>
      <c r="AB13" s="56"/>
      <c r="AC13" s="56"/>
      <c r="AD13" s="105"/>
    </row>
    <row r="14" spans="1:30" s="112" customFormat="1" ht="16.149999999999999" customHeight="1" thickBot="1" x14ac:dyDescent="0.3">
      <c r="A14" s="105"/>
      <c r="B14" s="105"/>
      <c r="C14" s="105"/>
      <c r="D14" s="105"/>
      <c r="E14" s="105"/>
      <c r="F14" s="105"/>
      <c r="G14" s="105"/>
      <c r="H14" s="80"/>
      <c r="I14" s="80"/>
      <c r="J14" s="80"/>
      <c r="K14" s="105"/>
      <c r="L14" s="80"/>
      <c r="M14" s="80"/>
      <c r="N14" s="80"/>
      <c r="O14" s="403" t="s">
        <v>38</v>
      </c>
      <c r="P14" s="404"/>
      <c r="Q14" s="404"/>
      <c r="R14" s="23">
        <v>88</v>
      </c>
      <c r="S14" s="403" t="s">
        <v>37</v>
      </c>
      <c r="T14" s="404"/>
      <c r="U14" s="404"/>
      <c r="V14" s="34">
        <v>6</v>
      </c>
      <c r="W14" s="105"/>
      <c r="X14" s="105"/>
      <c r="Y14" s="105"/>
      <c r="Z14" s="105"/>
      <c r="AA14" s="105"/>
      <c r="AB14" s="105"/>
      <c r="AC14" s="105"/>
      <c r="AD14" s="105"/>
    </row>
    <row r="15" spans="1:30" s="112" customFormat="1" ht="16.149999999999999" customHeight="1" thickBot="1" x14ac:dyDescent="0.3">
      <c r="A15" s="105"/>
      <c r="B15" s="105"/>
      <c r="C15" s="105"/>
      <c r="D15" s="105"/>
      <c r="E15" s="105"/>
      <c r="F15" s="105"/>
      <c r="G15" s="105"/>
      <c r="H15" s="105"/>
      <c r="I15" s="105"/>
      <c r="J15" s="105"/>
      <c r="K15" s="105"/>
      <c r="L15" s="105"/>
      <c r="M15" s="105"/>
      <c r="N15" s="105"/>
      <c r="O15" s="19"/>
      <c r="P15" s="19"/>
      <c r="Q15" s="19"/>
      <c r="R15" s="19"/>
      <c r="S15" s="19"/>
      <c r="T15" s="19"/>
      <c r="U15" s="19"/>
      <c r="V15" s="19"/>
      <c r="W15" s="105"/>
      <c r="X15" s="105"/>
      <c r="Y15" s="105"/>
      <c r="Z15" s="105"/>
      <c r="AA15" s="105"/>
      <c r="AB15" s="105"/>
      <c r="AC15" s="105"/>
      <c r="AD15" s="105"/>
    </row>
    <row r="16" spans="1:30" s="117" customFormat="1" ht="63" x14ac:dyDescent="0.25">
      <c r="A16" s="96" t="s">
        <v>15</v>
      </c>
      <c r="B16" s="121" t="s">
        <v>240</v>
      </c>
      <c r="C16" s="122">
        <v>60002</v>
      </c>
      <c r="D16" s="122" t="s">
        <v>264</v>
      </c>
      <c r="E16" s="121" t="s">
        <v>265</v>
      </c>
      <c r="F16" s="122">
        <v>1</v>
      </c>
      <c r="G16" s="114">
        <v>45262.833333333336</v>
      </c>
      <c r="H16" s="114" t="s">
        <v>272</v>
      </c>
      <c r="I16" s="57">
        <f xml:space="preserve"> ($H$16 - $G$16) * 24</f>
        <v>134.66666666662786</v>
      </c>
      <c r="J16" s="123">
        <v>13.4</v>
      </c>
      <c r="K16" s="29">
        <f>$J$16 - $I$16</f>
        <v>-121.26666666662786</v>
      </c>
      <c r="L16" s="125">
        <f xml:space="preserve"> ($N$16 - $M$16) * 24</f>
        <v>10.750000000116415</v>
      </c>
      <c r="M16" s="126">
        <v>45262.447916666664</v>
      </c>
      <c r="N16" s="127" t="s">
        <v>273</v>
      </c>
      <c r="O16" s="42" t="s">
        <v>166</v>
      </c>
      <c r="P16" s="39">
        <v>0</v>
      </c>
      <c r="Q16" s="39">
        <v>10</v>
      </c>
      <c r="R16" s="18">
        <f xml:space="preserve"> $P$16 * $Q$16</f>
        <v>0</v>
      </c>
      <c r="S16" s="76" t="s">
        <v>92</v>
      </c>
      <c r="T16" s="39">
        <v>0</v>
      </c>
      <c r="U16" s="17">
        <v>20</v>
      </c>
      <c r="V16" s="18">
        <f xml:space="preserve"> $T$16 * $U$16</f>
        <v>0</v>
      </c>
      <c r="W16" s="106" t="s">
        <v>350</v>
      </c>
      <c r="X16" s="95" t="s">
        <v>39</v>
      </c>
      <c r="Y16" s="125">
        <f>$K$16 * -1</f>
        <v>121.26666666662786</v>
      </c>
      <c r="Z16" s="124">
        <f>$Y$16</f>
        <v>121.26666666662786</v>
      </c>
      <c r="AA16" s="128" t="s">
        <v>271</v>
      </c>
      <c r="AB16" s="105"/>
      <c r="AC16" s="129"/>
      <c r="AD16" s="105"/>
    </row>
    <row r="17" spans="1:145" s="112" customFormat="1" ht="31.5" x14ac:dyDescent="0.25">
      <c r="A17" s="99"/>
      <c r="B17" s="93"/>
      <c r="C17" s="130"/>
      <c r="D17" s="130"/>
      <c r="E17" s="130"/>
      <c r="F17" s="131">
        <v>2</v>
      </c>
      <c r="G17" s="132" t="s">
        <v>272</v>
      </c>
      <c r="H17" s="132" t="s">
        <v>277</v>
      </c>
      <c r="I17" s="58">
        <f xml:space="preserve"> ($H$17 - $G$17) * 24</f>
        <v>87</v>
      </c>
      <c r="J17" s="134">
        <v>13.4</v>
      </c>
      <c r="K17" s="31">
        <f>$J$17 - $I$17</f>
        <v>-73.599999999999994</v>
      </c>
      <c r="L17" s="136">
        <f xml:space="preserve"> ($N$17 - $M$17) * 24</f>
        <v>9.9999999999417923</v>
      </c>
      <c r="M17" s="115" t="s">
        <v>276</v>
      </c>
      <c r="N17" s="116" t="s">
        <v>277</v>
      </c>
      <c r="O17" s="41" t="s">
        <v>87</v>
      </c>
      <c r="P17" s="40">
        <v>5</v>
      </c>
      <c r="Q17" s="40">
        <v>17</v>
      </c>
      <c r="R17" s="22">
        <f xml:space="preserve"> $P$17 * $Q$17</f>
        <v>85</v>
      </c>
      <c r="S17" s="69" t="s">
        <v>97</v>
      </c>
      <c r="T17" s="40">
        <v>0</v>
      </c>
      <c r="U17" s="21">
        <v>20</v>
      </c>
      <c r="V17" s="22">
        <f xml:space="preserve"> $T$17 * $U$17</f>
        <v>0</v>
      </c>
      <c r="W17" s="99"/>
      <c r="X17" s="97"/>
      <c r="Y17" s="136">
        <f>$K$17 * -1</f>
        <v>73.599999999999994</v>
      </c>
      <c r="Z17" s="135">
        <f>$Y$17 + $Z$16</f>
        <v>194.86666666662785</v>
      </c>
      <c r="AA17" s="137" t="s">
        <v>275</v>
      </c>
      <c r="AB17" s="105"/>
      <c r="AC17" s="129"/>
      <c r="AD17" s="105"/>
    </row>
    <row r="18" spans="1:145" s="112" customFormat="1" x14ac:dyDescent="0.25">
      <c r="A18" s="99"/>
      <c r="B18" s="93"/>
      <c r="C18" s="130"/>
      <c r="D18" s="130"/>
      <c r="E18" s="130"/>
      <c r="F18" s="131">
        <v>3</v>
      </c>
      <c r="G18" s="133" t="s">
        <v>277</v>
      </c>
      <c r="H18" s="132">
        <v>45274.604166666664</v>
      </c>
      <c r="I18" s="134">
        <f xml:space="preserve"> ($H$18 - $G$18) * 24</f>
        <v>60.833333333255723</v>
      </c>
      <c r="J18" s="134">
        <v>13.4</v>
      </c>
      <c r="K18" s="31">
        <f>$J$18 - $I$18</f>
        <v>-47.433333333255725</v>
      </c>
      <c r="L18" s="136">
        <f xml:space="preserve"> ($N$18 - $M$18) * 24</f>
        <v>59.333333333255723</v>
      </c>
      <c r="M18" s="115">
        <v>45272.131944444445</v>
      </c>
      <c r="N18" s="116">
        <v>45274.604166666664</v>
      </c>
      <c r="O18" s="41" t="s">
        <v>100</v>
      </c>
      <c r="P18" s="40">
        <v>5</v>
      </c>
      <c r="Q18" s="40">
        <v>17</v>
      </c>
      <c r="R18" s="22">
        <f xml:space="preserve"> $P$18 * $Q$18</f>
        <v>85</v>
      </c>
      <c r="S18" s="69" t="s">
        <v>199</v>
      </c>
      <c r="T18" s="40">
        <v>0</v>
      </c>
      <c r="U18" s="21">
        <v>20</v>
      </c>
      <c r="V18" s="22">
        <f xml:space="preserve"> $T$18 * $U$18</f>
        <v>0</v>
      </c>
      <c r="W18" s="99"/>
      <c r="X18" s="97"/>
      <c r="Y18" s="136">
        <f>$K$18 * -1</f>
        <v>47.433333333255725</v>
      </c>
      <c r="Z18" s="135">
        <f>$Y$18 + $Z$17</f>
        <v>242.29999999988357</v>
      </c>
      <c r="AA18" s="137" t="s">
        <v>284</v>
      </c>
      <c r="AB18" s="129"/>
      <c r="AC18" s="129"/>
      <c r="AD18" s="105"/>
    </row>
    <row r="19" spans="1:145" s="112" customFormat="1" ht="15.75" customHeight="1" x14ac:dyDescent="0.25">
      <c r="A19" s="139"/>
      <c r="B19" s="140"/>
      <c r="C19" s="140"/>
      <c r="D19" s="140"/>
      <c r="E19" s="140"/>
      <c r="F19" s="141">
        <v>4</v>
      </c>
      <c r="G19" s="142">
        <v>45274.604166666664</v>
      </c>
      <c r="H19" s="142">
        <v>45275.875</v>
      </c>
      <c r="I19" s="58">
        <f xml:space="preserve"> ($H$19 - $G$19) * 24</f>
        <v>30.500000000058208</v>
      </c>
      <c r="J19" s="143">
        <v>13.4</v>
      </c>
      <c r="K19" s="31">
        <f>$J$19 - $I$19</f>
        <v>-17.100000000058209</v>
      </c>
      <c r="L19" s="136">
        <f xml:space="preserve"> ($N$19 - $M$19) * 24</f>
        <v>20.166666666744277</v>
      </c>
      <c r="M19" s="115">
        <v>45274.604166666664</v>
      </c>
      <c r="N19" s="116">
        <v>45275.444444444445</v>
      </c>
      <c r="O19" s="41" t="s">
        <v>155</v>
      </c>
      <c r="P19" s="30">
        <v>5</v>
      </c>
      <c r="Q19" s="30">
        <v>10</v>
      </c>
      <c r="R19" s="70">
        <f xml:space="preserve"> $P$19 * $Q$19</f>
        <v>50</v>
      </c>
      <c r="S19" s="41" t="s">
        <v>92</v>
      </c>
      <c r="T19" s="30">
        <v>0</v>
      </c>
      <c r="U19" s="30">
        <v>20</v>
      </c>
      <c r="V19" s="70">
        <f xml:space="preserve"> $T$19 * $U$19</f>
        <v>0</v>
      </c>
      <c r="W19" s="98"/>
      <c r="X19" s="144"/>
      <c r="Y19" s="136">
        <f>$K$19 * -1</f>
        <v>17.100000000058209</v>
      </c>
      <c r="Z19" s="145">
        <f>$Y$19 + $Z$18</f>
        <v>259.39999999994177</v>
      </c>
      <c r="AA19" s="146" t="s">
        <v>289</v>
      </c>
      <c r="AB19" s="105"/>
      <c r="AC19" s="105"/>
      <c r="AD19" s="105"/>
      <c r="AE19" s="105"/>
      <c r="AF19" s="105"/>
      <c r="AG19" s="105"/>
      <c r="AH19" s="105"/>
      <c r="AI19" s="105"/>
      <c r="AJ19" s="105"/>
      <c r="AK19" s="105"/>
      <c r="AL19" s="105"/>
      <c r="AM19" s="105"/>
      <c r="AN19" s="105"/>
      <c r="AO19" s="105"/>
      <c r="AP19" s="105"/>
      <c r="AQ19" s="105"/>
      <c r="AR19" s="105"/>
      <c r="AS19" s="105"/>
      <c r="AT19" s="105"/>
      <c r="AU19" s="105"/>
      <c r="AV19" s="105"/>
      <c r="AW19" s="105"/>
      <c r="AX19" s="105"/>
      <c r="AY19" s="105"/>
      <c r="AZ19" s="105"/>
      <c r="BA19" s="105"/>
      <c r="BB19" s="105"/>
      <c r="BC19" s="105"/>
      <c r="BD19" s="105"/>
      <c r="BE19" s="105"/>
      <c r="BF19" s="105"/>
      <c r="BG19" s="105"/>
      <c r="BH19" s="105"/>
      <c r="BI19" s="105"/>
      <c r="BJ19" s="105"/>
      <c r="BK19" s="105"/>
      <c r="BL19" s="105"/>
      <c r="BM19" s="105"/>
      <c r="BN19" s="105"/>
      <c r="BO19" s="105"/>
      <c r="BP19" s="105"/>
      <c r="BQ19" s="105"/>
      <c r="BR19" s="105"/>
      <c r="BS19" s="105"/>
      <c r="BT19" s="105"/>
      <c r="BU19" s="105"/>
      <c r="BV19" s="105"/>
      <c r="BW19" s="105"/>
      <c r="BX19" s="105"/>
      <c r="BY19" s="105"/>
      <c r="BZ19" s="105"/>
      <c r="CA19" s="105"/>
      <c r="CB19" s="105"/>
      <c r="CC19" s="105"/>
      <c r="CD19" s="105"/>
      <c r="CE19" s="105"/>
      <c r="CF19" s="105"/>
      <c r="CG19" s="105"/>
      <c r="CH19" s="105"/>
      <c r="CI19" s="105"/>
      <c r="CJ19" s="105"/>
      <c r="CK19" s="105"/>
      <c r="CL19" s="105"/>
      <c r="CM19" s="105"/>
      <c r="CN19" s="105"/>
      <c r="CO19" s="105"/>
      <c r="CP19" s="105"/>
      <c r="CQ19" s="105"/>
      <c r="CR19" s="105"/>
      <c r="CS19" s="105"/>
      <c r="CT19" s="105"/>
      <c r="CU19" s="105"/>
      <c r="CV19" s="105"/>
      <c r="CW19" s="105"/>
      <c r="CX19" s="105"/>
      <c r="CY19" s="105"/>
      <c r="CZ19" s="105"/>
      <c r="DA19" s="105"/>
      <c r="DB19" s="105"/>
      <c r="DC19" s="105"/>
      <c r="DD19" s="105"/>
      <c r="DE19" s="105"/>
      <c r="DF19" s="105"/>
      <c r="DG19" s="105"/>
      <c r="DH19" s="105"/>
      <c r="DI19" s="105"/>
      <c r="DJ19" s="105"/>
      <c r="DK19" s="105"/>
      <c r="DL19" s="105"/>
      <c r="DM19" s="105"/>
      <c r="DN19" s="105"/>
      <c r="DO19" s="105"/>
      <c r="DP19" s="105"/>
      <c r="DQ19" s="105"/>
      <c r="DR19" s="105"/>
      <c r="DS19" s="105"/>
      <c r="DT19" s="105"/>
      <c r="DU19" s="105"/>
      <c r="DV19" s="105"/>
      <c r="DW19" s="105"/>
      <c r="DX19" s="105"/>
      <c r="DY19" s="105"/>
      <c r="DZ19" s="105"/>
      <c r="EA19" s="105"/>
      <c r="EB19" s="105"/>
      <c r="EC19" s="105"/>
      <c r="ED19" s="105"/>
      <c r="EE19" s="105"/>
      <c r="EF19" s="105"/>
      <c r="EG19" s="105"/>
      <c r="EH19" s="105"/>
      <c r="EI19" s="105"/>
      <c r="EJ19" s="105"/>
      <c r="EK19" s="105"/>
      <c r="EL19" s="105"/>
      <c r="EM19" s="105"/>
      <c r="EN19" s="105"/>
      <c r="EO19" s="105"/>
    </row>
    <row r="20" spans="1:145" s="112" customFormat="1" ht="31.5" x14ac:dyDescent="0.25">
      <c r="A20" s="139"/>
      <c r="B20" s="140"/>
      <c r="C20" s="140"/>
      <c r="D20" s="140"/>
      <c r="E20" s="140"/>
      <c r="F20" s="141">
        <v>5</v>
      </c>
      <c r="G20" s="142">
        <v>45275.875</v>
      </c>
      <c r="H20" s="142">
        <v>45279.024305555555</v>
      </c>
      <c r="I20" s="58">
        <f xml:space="preserve"> ($H$20 - $G$20) * 24</f>
        <v>75.583333333313931</v>
      </c>
      <c r="J20" s="143">
        <v>13.4</v>
      </c>
      <c r="K20" s="31">
        <f>$J$20 - $I$20</f>
        <v>-62.183333333313932</v>
      </c>
      <c r="L20" s="136">
        <f xml:space="preserve"> ($N$20 - $M$20) * 24</f>
        <v>30.916666666686069</v>
      </c>
      <c r="M20" s="115">
        <v>45275.885416666664</v>
      </c>
      <c r="N20" s="116">
        <v>45277.173611111109</v>
      </c>
      <c r="O20" s="41" t="s">
        <v>88</v>
      </c>
      <c r="P20" s="30">
        <v>5</v>
      </c>
      <c r="Q20" s="30">
        <v>17</v>
      </c>
      <c r="R20" s="70">
        <f xml:space="preserve"> $P$20 * $Q$20</f>
        <v>85</v>
      </c>
      <c r="S20" s="69" t="s">
        <v>233</v>
      </c>
      <c r="T20" s="30">
        <v>0</v>
      </c>
      <c r="U20" s="30">
        <v>20</v>
      </c>
      <c r="V20" s="70">
        <f xml:space="preserve"> $T$20 * $U$20</f>
        <v>0</v>
      </c>
      <c r="W20" s="98"/>
      <c r="X20" s="144"/>
      <c r="Y20" s="136">
        <f>$K$20 * -1</f>
        <v>62.183333333313932</v>
      </c>
      <c r="Z20" s="145">
        <f>$Y$20 + $Z$19</f>
        <v>321.58333333325572</v>
      </c>
      <c r="AA20" s="147" t="s">
        <v>292</v>
      </c>
      <c r="AB20" s="105"/>
      <c r="AC20" s="105"/>
      <c r="AD20" s="105"/>
      <c r="AE20" s="105"/>
      <c r="AF20" s="105"/>
      <c r="AG20" s="105"/>
      <c r="AH20" s="105"/>
      <c r="AI20" s="105"/>
      <c r="AJ20" s="105"/>
      <c r="AK20" s="105"/>
      <c r="AL20" s="105"/>
      <c r="AM20" s="105"/>
      <c r="AN20" s="105"/>
      <c r="AO20" s="105"/>
      <c r="AP20" s="105"/>
      <c r="AQ20" s="105"/>
      <c r="AR20" s="105"/>
      <c r="AS20" s="105"/>
      <c r="AT20" s="105"/>
      <c r="AU20" s="105"/>
      <c r="AV20" s="105"/>
      <c r="AW20" s="105"/>
      <c r="AX20" s="105"/>
      <c r="AY20" s="105"/>
      <c r="AZ20" s="105"/>
      <c r="BA20" s="105"/>
      <c r="BB20" s="105"/>
      <c r="BC20" s="105"/>
      <c r="BD20" s="105"/>
      <c r="BE20" s="105"/>
      <c r="BF20" s="105"/>
      <c r="BG20" s="105"/>
      <c r="BH20" s="105"/>
      <c r="BI20" s="105"/>
      <c r="BJ20" s="105"/>
      <c r="BK20" s="105"/>
      <c r="BL20" s="105"/>
      <c r="BM20" s="105"/>
      <c r="BN20" s="105"/>
      <c r="BO20" s="105"/>
      <c r="BP20" s="105"/>
      <c r="BQ20" s="105"/>
      <c r="BR20" s="105"/>
      <c r="BS20" s="105"/>
      <c r="BT20" s="105"/>
      <c r="BU20" s="105"/>
      <c r="BV20" s="105"/>
      <c r="BW20" s="105"/>
      <c r="BX20" s="105"/>
      <c r="BY20" s="105"/>
      <c r="BZ20" s="105"/>
      <c r="CA20" s="105"/>
      <c r="CB20" s="105"/>
      <c r="CC20" s="105"/>
      <c r="CD20" s="105"/>
      <c r="CE20" s="105"/>
      <c r="CF20" s="105"/>
      <c r="CG20" s="105"/>
      <c r="CH20" s="105"/>
      <c r="CI20" s="105"/>
      <c r="CJ20" s="105"/>
      <c r="CK20" s="105"/>
      <c r="CL20" s="105"/>
      <c r="CM20" s="105"/>
      <c r="CN20" s="105"/>
      <c r="CO20" s="105"/>
      <c r="CP20" s="105"/>
      <c r="CQ20" s="105"/>
      <c r="CR20" s="105"/>
      <c r="CS20" s="105"/>
      <c r="CT20" s="105"/>
      <c r="CU20" s="105"/>
      <c r="CV20" s="105"/>
      <c r="CW20" s="105"/>
      <c r="CX20" s="105"/>
      <c r="CY20" s="105"/>
      <c r="CZ20" s="105"/>
      <c r="DA20" s="105"/>
      <c r="DB20" s="105"/>
      <c r="DC20" s="105"/>
      <c r="DD20" s="105"/>
      <c r="DE20" s="105"/>
      <c r="DF20" s="105"/>
      <c r="DG20" s="105"/>
      <c r="DH20" s="105"/>
      <c r="DI20" s="105"/>
      <c r="DJ20" s="105"/>
      <c r="DK20" s="105"/>
      <c r="DL20" s="105"/>
      <c r="DM20" s="105"/>
      <c r="DN20" s="105"/>
      <c r="DO20" s="105"/>
      <c r="DP20" s="105"/>
      <c r="DQ20" s="105"/>
      <c r="DR20" s="105"/>
      <c r="DS20" s="105"/>
      <c r="DT20" s="105"/>
      <c r="DU20" s="105"/>
      <c r="DV20" s="105"/>
      <c r="DW20" s="105"/>
      <c r="DX20" s="105"/>
      <c r="DY20" s="105"/>
      <c r="DZ20" s="105"/>
      <c r="EA20" s="105"/>
      <c r="EB20" s="105"/>
      <c r="EC20" s="105"/>
      <c r="ED20" s="105"/>
      <c r="EE20" s="105"/>
      <c r="EF20" s="105"/>
      <c r="EG20" s="105"/>
      <c r="EH20" s="105"/>
      <c r="EI20" s="105"/>
      <c r="EJ20" s="105"/>
      <c r="EK20" s="105"/>
      <c r="EL20" s="105"/>
      <c r="EM20" s="105"/>
      <c r="EN20" s="105"/>
      <c r="EO20" s="105"/>
    </row>
    <row r="21" spans="1:145" s="112" customFormat="1" ht="31.5" x14ac:dyDescent="0.25">
      <c r="A21" s="139"/>
      <c r="B21" s="140"/>
      <c r="C21" s="140"/>
      <c r="D21" s="140"/>
      <c r="E21" s="140"/>
      <c r="F21" s="141">
        <v>6</v>
      </c>
      <c r="G21" s="142">
        <v>45279.024305555555</v>
      </c>
      <c r="H21" s="142" t="s">
        <v>330</v>
      </c>
      <c r="I21" s="58">
        <f xml:space="preserve"> ($H$21 - $G$21) * 24</f>
        <v>38.416666666686069</v>
      </c>
      <c r="J21" s="143">
        <v>13.4</v>
      </c>
      <c r="K21" s="31">
        <f>$J$21 - $I$21</f>
        <v>-25.016666666686071</v>
      </c>
      <c r="L21" s="221">
        <f xml:space="preserve"> ($N$21 - $M$21) * 24</f>
        <v>29.599999999918509</v>
      </c>
      <c r="M21" s="222">
        <v>45279.006944444445</v>
      </c>
      <c r="N21" s="223">
        <v>45280.240277777775</v>
      </c>
      <c r="O21" s="83" t="s">
        <v>98</v>
      </c>
      <c r="P21" s="30">
        <v>0</v>
      </c>
      <c r="Q21" s="30">
        <v>17</v>
      </c>
      <c r="R21" s="70">
        <f xml:space="preserve"> $P$21 * $Q$21</f>
        <v>0</v>
      </c>
      <c r="S21" s="41" t="s">
        <v>243</v>
      </c>
      <c r="T21" s="30">
        <v>0</v>
      </c>
      <c r="U21" s="30">
        <v>20</v>
      </c>
      <c r="V21" s="70">
        <f xml:space="preserve"> $T$21 * $U$21</f>
        <v>0</v>
      </c>
      <c r="W21" s="81"/>
      <c r="X21" s="144"/>
      <c r="Y21" s="136">
        <f>$K$21 * -1</f>
        <v>25.016666666686071</v>
      </c>
      <c r="Z21" s="145">
        <f>$Y$21 + $Z$20</f>
        <v>346.59999999994182</v>
      </c>
      <c r="AA21" s="147" t="s">
        <v>325</v>
      </c>
      <c r="AB21" s="105"/>
      <c r="AC21" s="105"/>
      <c r="AD21" s="105"/>
      <c r="AE21" s="105"/>
      <c r="AF21" s="105"/>
      <c r="AG21" s="105"/>
      <c r="AH21" s="105"/>
      <c r="AI21" s="105"/>
      <c r="AJ21" s="105"/>
      <c r="AK21" s="105"/>
      <c r="AL21" s="105"/>
      <c r="AM21" s="105"/>
      <c r="AN21" s="105"/>
      <c r="AO21" s="105"/>
      <c r="AP21" s="105"/>
      <c r="AQ21" s="105"/>
      <c r="AR21" s="105"/>
      <c r="AS21" s="105"/>
      <c r="AT21" s="105"/>
      <c r="AU21" s="105"/>
      <c r="AV21" s="105"/>
      <c r="AW21" s="105"/>
      <c r="AX21" s="105"/>
      <c r="AY21" s="105"/>
      <c r="AZ21" s="105"/>
      <c r="BA21" s="105"/>
      <c r="BB21" s="105"/>
      <c r="BC21" s="105"/>
      <c r="BD21" s="105"/>
      <c r="BE21" s="105"/>
      <c r="BF21" s="105"/>
      <c r="BG21" s="105"/>
      <c r="BH21" s="105"/>
      <c r="BI21" s="105"/>
      <c r="BJ21" s="105"/>
      <c r="BK21" s="105"/>
      <c r="BL21" s="105"/>
      <c r="BM21" s="105"/>
      <c r="BN21" s="105"/>
      <c r="BO21" s="105"/>
      <c r="BP21" s="105"/>
      <c r="BQ21" s="105"/>
      <c r="BR21" s="105"/>
      <c r="BS21" s="105"/>
      <c r="BT21" s="105"/>
      <c r="BU21" s="105"/>
      <c r="BV21" s="105"/>
      <c r="BW21" s="105"/>
      <c r="BX21" s="105"/>
      <c r="BY21" s="105"/>
      <c r="BZ21" s="105"/>
      <c r="CA21" s="105"/>
      <c r="CB21" s="105"/>
      <c r="CC21" s="105"/>
      <c r="CD21" s="105"/>
      <c r="CE21" s="105"/>
      <c r="CF21" s="105"/>
      <c r="CG21" s="105"/>
      <c r="CH21" s="105"/>
      <c r="CI21" s="105"/>
      <c r="CJ21" s="105"/>
      <c r="CK21" s="105"/>
      <c r="CL21" s="105"/>
      <c r="CM21" s="105"/>
      <c r="CN21" s="105"/>
      <c r="CO21" s="105"/>
      <c r="CP21" s="105"/>
      <c r="CQ21" s="105"/>
      <c r="CR21" s="105"/>
      <c r="CS21" s="105"/>
      <c r="CT21" s="105"/>
      <c r="CU21" s="105"/>
      <c r="CV21" s="105"/>
      <c r="CW21" s="105"/>
      <c r="CX21" s="105"/>
      <c r="CY21" s="105"/>
      <c r="CZ21" s="105"/>
      <c r="DA21" s="105"/>
      <c r="DB21" s="105"/>
      <c r="DC21" s="105"/>
      <c r="DD21" s="105"/>
      <c r="DE21" s="105"/>
      <c r="DF21" s="105"/>
      <c r="DG21" s="105"/>
      <c r="DH21" s="105"/>
      <c r="DI21" s="105"/>
      <c r="DJ21" s="105"/>
      <c r="DK21" s="105"/>
      <c r="DL21" s="105"/>
      <c r="DM21" s="105"/>
      <c r="DN21" s="105"/>
      <c r="DO21" s="105"/>
      <c r="DP21" s="105"/>
      <c r="DQ21" s="105"/>
      <c r="DR21" s="105"/>
      <c r="DS21" s="105"/>
      <c r="DT21" s="105"/>
      <c r="DU21" s="105"/>
      <c r="DV21" s="105"/>
      <c r="DW21" s="105"/>
      <c r="DX21" s="105"/>
      <c r="DY21" s="105"/>
      <c r="DZ21" s="105"/>
      <c r="EA21" s="105"/>
      <c r="EB21" s="105"/>
      <c r="EC21" s="105"/>
      <c r="ED21" s="105"/>
      <c r="EE21" s="105"/>
      <c r="EF21" s="105"/>
      <c r="EG21" s="105"/>
      <c r="EH21" s="105"/>
      <c r="EI21" s="105"/>
      <c r="EJ21" s="105"/>
      <c r="EK21" s="105"/>
      <c r="EL21" s="105"/>
      <c r="EM21" s="105"/>
      <c r="EN21" s="105"/>
      <c r="EO21" s="105"/>
    </row>
    <row r="22" spans="1:145" s="112" customFormat="1" ht="31.5" customHeight="1" x14ac:dyDescent="0.25">
      <c r="A22" s="139"/>
      <c r="B22" s="140"/>
      <c r="C22" s="140"/>
      <c r="D22" s="140"/>
      <c r="E22" s="140"/>
      <c r="F22" s="141">
        <v>7</v>
      </c>
      <c r="G22" s="142" t="s">
        <v>330</v>
      </c>
      <c r="H22" s="256">
        <v>45281.722222222219</v>
      </c>
      <c r="I22" s="143">
        <f xml:space="preserve"> ($H$22 - $G$22) * 24</f>
        <v>26.333333333255723</v>
      </c>
      <c r="J22" s="143">
        <v>13.4</v>
      </c>
      <c r="K22" s="135">
        <f>$J$22 - $I$22</f>
        <v>-12.933333333255723</v>
      </c>
      <c r="L22" s="136">
        <f xml:space="preserve"> ($N$22 - $M$22) * 24</f>
        <v>5.5000000001164153</v>
      </c>
      <c r="M22" s="115">
        <v>45280.798611111109</v>
      </c>
      <c r="N22" s="116" t="s">
        <v>334</v>
      </c>
      <c r="O22" s="83"/>
      <c r="P22" s="30"/>
      <c r="Q22" s="30"/>
      <c r="R22" s="70"/>
      <c r="S22" s="69" t="s">
        <v>95</v>
      </c>
      <c r="T22" s="30">
        <v>0</v>
      </c>
      <c r="U22" s="30">
        <v>20</v>
      </c>
      <c r="V22" s="70">
        <f xml:space="preserve"> $T$22 * $U$22</f>
        <v>0</v>
      </c>
      <c r="W22" s="98"/>
      <c r="X22" s="144"/>
      <c r="Y22" s="136">
        <f>$K$22 * -1</f>
        <v>12.933333333255723</v>
      </c>
      <c r="Z22" s="145">
        <f>$Y$22 + $Z$21</f>
        <v>359.53333333319756</v>
      </c>
      <c r="AA22" s="147" t="s">
        <v>362</v>
      </c>
      <c r="AB22" s="105"/>
      <c r="AC22" s="105"/>
      <c r="AD22" s="105"/>
      <c r="AE22" s="105"/>
      <c r="AF22" s="105"/>
      <c r="AG22" s="105"/>
      <c r="AH22" s="105"/>
      <c r="AI22" s="105"/>
      <c r="AJ22" s="105"/>
      <c r="AK22" s="105"/>
      <c r="AL22" s="105"/>
      <c r="AM22" s="105"/>
      <c r="AN22" s="105"/>
      <c r="AO22" s="105"/>
      <c r="AP22" s="105"/>
      <c r="AQ22" s="105"/>
      <c r="AR22" s="105"/>
      <c r="AS22" s="105"/>
      <c r="AT22" s="105"/>
      <c r="AU22" s="105"/>
      <c r="AV22" s="105"/>
      <c r="AW22" s="105"/>
      <c r="AX22" s="105"/>
      <c r="AY22" s="105"/>
      <c r="AZ22" s="105"/>
      <c r="BA22" s="105"/>
      <c r="BB22" s="105"/>
      <c r="BC22" s="105"/>
      <c r="BD22" s="105"/>
      <c r="BE22" s="105"/>
      <c r="BF22" s="105"/>
      <c r="BG22" s="105"/>
      <c r="BH22" s="105"/>
      <c r="BI22" s="105"/>
      <c r="BJ22" s="105"/>
      <c r="BK22" s="105"/>
      <c r="BL22" s="105"/>
      <c r="BM22" s="105"/>
      <c r="BN22" s="105"/>
      <c r="BO22" s="105"/>
      <c r="BP22" s="105"/>
      <c r="BQ22" s="105"/>
      <c r="BR22" s="105"/>
      <c r="BS22" s="105"/>
      <c r="BT22" s="105"/>
      <c r="BU22" s="105"/>
      <c r="BV22" s="105"/>
      <c r="BW22" s="105"/>
      <c r="BX22" s="105"/>
      <c r="BY22" s="105"/>
      <c r="BZ22" s="105"/>
      <c r="CA22" s="105"/>
      <c r="CB22" s="105"/>
      <c r="CC22" s="105"/>
      <c r="CD22" s="105"/>
      <c r="CE22" s="105"/>
      <c r="CF22" s="105"/>
      <c r="CG22" s="105"/>
      <c r="CH22" s="105"/>
      <c r="CI22" s="105"/>
      <c r="CJ22" s="105"/>
      <c r="CK22" s="105"/>
      <c r="CL22" s="105"/>
      <c r="CM22" s="105"/>
      <c r="CN22" s="105"/>
      <c r="CO22" s="105"/>
      <c r="CP22" s="105"/>
      <c r="CQ22" s="105"/>
      <c r="CR22" s="105"/>
      <c r="CS22" s="105"/>
      <c r="CT22" s="105"/>
      <c r="CU22" s="105"/>
      <c r="CV22" s="105"/>
      <c r="CW22" s="105"/>
      <c r="CX22" s="105"/>
      <c r="CY22" s="105"/>
      <c r="CZ22" s="105"/>
      <c r="DA22" s="105"/>
      <c r="DB22" s="105"/>
      <c r="DC22" s="105"/>
      <c r="DD22" s="105"/>
      <c r="DE22" s="105"/>
      <c r="DF22" s="105"/>
      <c r="DG22" s="105"/>
      <c r="DH22" s="105"/>
      <c r="DI22" s="105"/>
      <c r="DJ22" s="105"/>
      <c r="DK22" s="105"/>
      <c r="DL22" s="105"/>
      <c r="DM22" s="105"/>
      <c r="DN22" s="105"/>
      <c r="DO22" s="105"/>
      <c r="DP22" s="105"/>
      <c r="DQ22" s="105"/>
      <c r="DR22" s="105"/>
      <c r="DS22" s="105"/>
      <c r="DT22" s="105"/>
      <c r="DU22" s="105"/>
      <c r="DV22" s="105"/>
      <c r="DW22" s="105"/>
      <c r="DX22" s="105"/>
      <c r="DY22" s="105"/>
      <c r="DZ22" s="105"/>
      <c r="EA22" s="105"/>
      <c r="EB22" s="105"/>
      <c r="EC22" s="105"/>
      <c r="ED22" s="105"/>
      <c r="EE22" s="105"/>
      <c r="EF22" s="105"/>
      <c r="EG22" s="105"/>
      <c r="EH22" s="105"/>
      <c r="EI22" s="105"/>
      <c r="EJ22" s="105"/>
      <c r="EK22" s="105"/>
      <c r="EL22" s="105"/>
      <c r="EM22" s="105"/>
      <c r="EN22" s="105"/>
      <c r="EO22" s="105"/>
    </row>
    <row r="23" spans="1:145" s="112" customFormat="1" ht="31.5" customHeight="1" x14ac:dyDescent="0.25">
      <c r="A23" s="139"/>
      <c r="B23" s="140"/>
      <c r="C23" s="140"/>
      <c r="D23" s="140"/>
      <c r="E23" s="140"/>
      <c r="F23" s="141">
        <v>8</v>
      </c>
      <c r="G23" s="142">
        <v>45281.722222222219</v>
      </c>
      <c r="H23" s="256" t="s">
        <v>34</v>
      </c>
      <c r="I23" s="143">
        <f xml:space="preserve"> ($AA$2 - $G$23) * 24</f>
        <v>12.666666666744277</v>
      </c>
      <c r="J23" s="143">
        <v>13.4</v>
      </c>
      <c r="K23" s="135">
        <f>$J$23 - $I$23</f>
        <v>0.73333333325572347</v>
      </c>
      <c r="L23" s="136"/>
      <c r="M23" s="115"/>
      <c r="N23" s="116"/>
      <c r="O23" s="83"/>
      <c r="P23" s="30"/>
      <c r="Q23" s="30"/>
      <c r="R23" s="70"/>
      <c r="S23" s="69"/>
      <c r="T23" s="30"/>
      <c r="U23" s="30"/>
      <c r="V23" s="70"/>
      <c r="W23" s="98"/>
      <c r="X23" s="144"/>
      <c r="Y23" s="136">
        <f>$K$23 * 0</f>
        <v>0</v>
      </c>
      <c r="Z23" s="145">
        <f>$Y$23 + $Z$22</f>
        <v>359.53333333319756</v>
      </c>
      <c r="AA23" s="146"/>
      <c r="AB23" s="105"/>
      <c r="AC23" s="105"/>
      <c r="AD23" s="105"/>
      <c r="AE23" s="105"/>
      <c r="AF23" s="105"/>
      <c r="AG23" s="105"/>
      <c r="AH23" s="105"/>
      <c r="AI23" s="105"/>
      <c r="AJ23" s="105"/>
      <c r="AK23" s="105"/>
      <c r="AL23" s="105"/>
      <c r="AM23" s="105"/>
      <c r="AN23" s="105"/>
      <c r="AO23" s="105"/>
      <c r="AP23" s="105"/>
      <c r="AQ23" s="105"/>
      <c r="AR23" s="105"/>
      <c r="AS23" s="105"/>
      <c r="AT23" s="105"/>
      <c r="AU23" s="105"/>
      <c r="AV23" s="105"/>
      <c r="AW23" s="105"/>
      <c r="AX23" s="105"/>
      <c r="AY23" s="105"/>
      <c r="AZ23" s="105"/>
      <c r="BA23" s="105"/>
      <c r="BB23" s="105"/>
      <c r="BC23" s="105"/>
      <c r="BD23" s="105"/>
      <c r="BE23" s="105"/>
      <c r="BF23" s="105"/>
      <c r="BG23" s="105"/>
      <c r="BH23" s="105"/>
      <c r="BI23" s="105"/>
      <c r="BJ23" s="105"/>
      <c r="BK23" s="105"/>
      <c r="BL23" s="105"/>
      <c r="BM23" s="105"/>
      <c r="BN23" s="105"/>
      <c r="BO23" s="105"/>
      <c r="BP23" s="105"/>
      <c r="BQ23" s="105"/>
      <c r="BR23" s="105"/>
      <c r="BS23" s="105"/>
      <c r="BT23" s="105"/>
      <c r="BU23" s="105"/>
      <c r="BV23" s="105"/>
      <c r="BW23" s="105"/>
      <c r="BX23" s="105"/>
      <c r="BY23" s="105"/>
      <c r="BZ23" s="105"/>
      <c r="CA23" s="105"/>
      <c r="CB23" s="105"/>
      <c r="CC23" s="105"/>
      <c r="CD23" s="105"/>
      <c r="CE23" s="105"/>
      <c r="CF23" s="105"/>
      <c r="CG23" s="105"/>
      <c r="CH23" s="105"/>
      <c r="CI23" s="105"/>
      <c r="CJ23" s="105"/>
      <c r="CK23" s="105"/>
      <c r="CL23" s="105"/>
      <c r="CM23" s="105"/>
      <c r="CN23" s="105"/>
      <c r="CO23" s="105"/>
      <c r="CP23" s="105"/>
      <c r="CQ23" s="105"/>
      <c r="CR23" s="105"/>
      <c r="CS23" s="105"/>
      <c r="CT23" s="105"/>
      <c r="CU23" s="105"/>
      <c r="CV23" s="105"/>
      <c r="CW23" s="105"/>
      <c r="CX23" s="105"/>
      <c r="CY23" s="105"/>
      <c r="CZ23" s="105"/>
      <c r="DA23" s="105"/>
      <c r="DB23" s="105"/>
      <c r="DC23" s="105"/>
      <c r="DD23" s="105"/>
      <c r="DE23" s="105"/>
      <c r="DF23" s="105"/>
      <c r="DG23" s="105"/>
      <c r="DH23" s="105"/>
      <c r="DI23" s="105"/>
      <c r="DJ23" s="105"/>
      <c r="DK23" s="105"/>
      <c r="DL23" s="105"/>
      <c r="DM23" s="105"/>
      <c r="DN23" s="105"/>
      <c r="DO23" s="105"/>
      <c r="DP23" s="105"/>
      <c r="DQ23" s="105"/>
      <c r="DR23" s="105"/>
      <c r="DS23" s="105"/>
      <c r="DT23" s="105"/>
      <c r="DU23" s="105"/>
      <c r="DV23" s="105"/>
      <c r="DW23" s="105"/>
      <c r="DX23" s="105"/>
      <c r="DY23" s="105"/>
      <c r="DZ23" s="105"/>
      <c r="EA23" s="105"/>
      <c r="EB23" s="105"/>
      <c r="EC23" s="105"/>
      <c r="ED23" s="105"/>
      <c r="EE23" s="105"/>
      <c r="EF23" s="105"/>
      <c r="EG23" s="105"/>
      <c r="EH23" s="105"/>
      <c r="EI23" s="105"/>
      <c r="EJ23" s="105"/>
      <c r="EK23" s="105"/>
      <c r="EL23" s="105"/>
      <c r="EM23" s="105"/>
      <c r="EN23" s="105"/>
      <c r="EO23" s="105"/>
    </row>
    <row r="24" spans="1:145" s="112" customFormat="1" ht="31.5" customHeight="1" x14ac:dyDescent="0.25">
      <c r="A24" s="139"/>
      <c r="B24" s="140"/>
      <c r="C24" s="140"/>
      <c r="D24" s="140"/>
      <c r="E24" s="140"/>
      <c r="F24" s="141"/>
      <c r="G24" s="142"/>
      <c r="H24" s="256"/>
      <c r="I24" s="143"/>
      <c r="J24" s="143"/>
      <c r="K24" s="135"/>
      <c r="L24" s="136"/>
      <c r="M24" s="115"/>
      <c r="N24" s="116"/>
      <c r="O24" s="83"/>
      <c r="P24" s="30"/>
      <c r="Q24" s="30"/>
      <c r="R24" s="70"/>
      <c r="S24" s="69"/>
      <c r="T24" s="30"/>
      <c r="U24" s="30"/>
      <c r="V24" s="70"/>
      <c r="W24" s="98"/>
      <c r="X24" s="144"/>
      <c r="Y24" s="136"/>
      <c r="Z24" s="145"/>
      <c r="AA24" s="146"/>
      <c r="AB24" s="105"/>
      <c r="AC24" s="105"/>
      <c r="AD24" s="105"/>
      <c r="AE24" s="105"/>
      <c r="AF24" s="105"/>
      <c r="AG24" s="105"/>
      <c r="AH24" s="105"/>
      <c r="AI24" s="105"/>
      <c r="AJ24" s="105"/>
      <c r="AK24" s="105"/>
      <c r="AL24" s="105"/>
      <c r="AM24" s="105"/>
      <c r="AN24" s="105"/>
      <c r="AO24" s="105"/>
      <c r="AP24" s="105"/>
      <c r="AQ24" s="105"/>
      <c r="AR24" s="105"/>
      <c r="AS24" s="105"/>
      <c r="AT24" s="105"/>
      <c r="AU24" s="105"/>
      <c r="AV24" s="105"/>
      <c r="AW24" s="105"/>
      <c r="AX24" s="105"/>
      <c r="AY24" s="105"/>
      <c r="AZ24" s="105"/>
      <c r="BA24" s="105"/>
      <c r="BB24" s="105"/>
      <c r="BC24" s="105"/>
      <c r="BD24" s="105"/>
      <c r="BE24" s="105"/>
      <c r="BF24" s="105"/>
      <c r="BG24" s="105"/>
      <c r="BH24" s="105"/>
      <c r="BI24" s="105"/>
      <c r="BJ24" s="105"/>
      <c r="BK24" s="105"/>
      <c r="BL24" s="105"/>
      <c r="BM24" s="105"/>
      <c r="BN24" s="105"/>
      <c r="BO24" s="105"/>
      <c r="BP24" s="105"/>
      <c r="BQ24" s="105"/>
      <c r="BR24" s="105"/>
      <c r="BS24" s="105"/>
      <c r="BT24" s="105"/>
      <c r="BU24" s="105"/>
      <c r="BV24" s="105"/>
      <c r="BW24" s="105"/>
      <c r="BX24" s="105"/>
      <c r="BY24" s="105"/>
      <c r="BZ24" s="105"/>
      <c r="CA24" s="105"/>
      <c r="CB24" s="105"/>
      <c r="CC24" s="105"/>
      <c r="CD24" s="105"/>
      <c r="CE24" s="105"/>
      <c r="CF24" s="105"/>
      <c r="CG24" s="105"/>
      <c r="CH24" s="105"/>
      <c r="CI24" s="105"/>
      <c r="CJ24" s="105"/>
      <c r="CK24" s="105"/>
      <c r="CL24" s="105"/>
      <c r="CM24" s="105"/>
      <c r="CN24" s="105"/>
      <c r="CO24" s="105"/>
      <c r="CP24" s="105"/>
      <c r="CQ24" s="105"/>
      <c r="CR24" s="105"/>
      <c r="CS24" s="105"/>
      <c r="CT24" s="105"/>
      <c r="CU24" s="105"/>
      <c r="CV24" s="105"/>
      <c r="CW24" s="105"/>
      <c r="CX24" s="105"/>
      <c r="CY24" s="105"/>
      <c r="CZ24" s="105"/>
      <c r="DA24" s="105"/>
      <c r="DB24" s="105"/>
      <c r="DC24" s="105"/>
      <c r="DD24" s="105"/>
      <c r="DE24" s="105"/>
      <c r="DF24" s="105"/>
      <c r="DG24" s="105"/>
      <c r="DH24" s="105"/>
      <c r="DI24" s="105"/>
      <c r="DJ24" s="105"/>
      <c r="DK24" s="105"/>
      <c r="DL24" s="105"/>
      <c r="DM24" s="105"/>
      <c r="DN24" s="105"/>
      <c r="DO24" s="105"/>
      <c r="DP24" s="105"/>
      <c r="DQ24" s="105"/>
      <c r="DR24" s="105"/>
      <c r="DS24" s="105"/>
      <c r="DT24" s="105"/>
      <c r="DU24" s="105"/>
      <c r="DV24" s="105"/>
      <c r="DW24" s="105"/>
      <c r="DX24" s="105"/>
      <c r="DY24" s="105"/>
      <c r="DZ24" s="105"/>
      <c r="EA24" s="105"/>
      <c r="EB24" s="105"/>
      <c r="EC24" s="105"/>
      <c r="ED24" s="105"/>
      <c r="EE24" s="105"/>
      <c r="EF24" s="105"/>
      <c r="EG24" s="105"/>
      <c r="EH24" s="105"/>
      <c r="EI24" s="105"/>
      <c r="EJ24" s="105"/>
      <c r="EK24" s="105"/>
      <c r="EL24" s="105"/>
      <c r="EM24" s="105"/>
      <c r="EN24" s="105"/>
      <c r="EO24" s="105"/>
    </row>
    <row r="25" spans="1:145" s="112" customFormat="1" ht="31.5" customHeight="1" thickBot="1" x14ac:dyDescent="0.3">
      <c r="A25" s="148"/>
      <c r="B25" s="149"/>
      <c r="C25" s="149"/>
      <c r="D25" s="149"/>
      <c r="E25" s="149"/>
      <c r="F25" s="150"/>
      <c r="G25" s="151"/>
      <c r="H25" s="220"/>
      <c r="I25" s="152"/>
      <c r="J25" s="152"/>
      <c r="K25" s="166"/>
      <c r="L25" s="154"/>
      <c r="M25" s="118"/>
      <c r="N25" s="119"/>
      <c r="O25" s="83"/>
      <c r="P25" s="30"/>
      <c r="Q25" s="30"/>
      <c r="R25" s="70"/>
      <c r="S25" s="69"/>
      <c r="T25" s="30"/>
      <c r="U25" s="30"/>
      <c r="V25" s="70"/>
      <c r="W25" s="107"/>
      <c r="X25" s="155"/>
      <c r="Y25" s="154"/>
      <c r="Z25" s="153"/>
      <c r="AA25" s="156"/>
      <c r="AB25" s="105"/>
      <c r="AC25" s="105"/>
      <c r="AD25" s="105"/>
      <c r="AE25" s="105"/>
      <c r="AF25" s="105"/>
      <c r="AG25" s="105"/>
      <c r="AH25" s="105"/>
      <c r="AI25" s="105"/>
      <c r="AJ25" s="105"/>
      <c r="AK25" s="105"/>
      <c r="AL25" s="105"/>
      <c r="AM25" s="105"/>
      <c r="AN25" s="105"/>
      <c r="AO25" s="105"/>
      <c r="AP25" s="105"/>
      <c r="AQ25" s="105"/>
      <c r="AR25" s="105"/>
      <c r="AS25" s="105"/>
      <c r="AT25" s="105"/>
      <c r="AU25" s="105"/>
      <c r="AV25" s="105"/>
      <c r="AW25" s="105"/>
      <c r="AX25" s="105"/>
      <c r="AY25" s="105"/>
      <c r="AZ25" s="105"/>
      <c r="BA25" s="105"/>
      <c r="BB25" s="105"/>
      <c r="BC25" s="105"/>
      <c r="BD25" s="105"/>
      <c r="BE25" s="105"/>
      <c r="BF25" s="105"/>
      <c r="BG25" s="105"/>
      <c r="BH25" s="105"/>
      <c r="BI25" s="105"/>
      <c r="BJ25" s="105"/>
      <c r="BK25" s="105"/>
      <c r="BL25" s="105"/>
      <c r="BM25" s="105"/>
      <c r="BN25" s="105"/>
      <c r="BO25" s="105"/>
      <c r="BP25" s="105"/>
      <c r="BQ25" s="105"/>
      <c r="BR25" s="105"/>
      <c r="BS25" s="105"/>
      <c r="BT25" s="105"/>
      <c r="BU25" s="105"/>
      <c r="BV25" s="105"/>
      <c r="BW25" s="105"/>
      <c r="BX25" s="105"/>
      <c r="BY25" s="105"/>
      <c r="BZ25" s="105"/>
      <c r="CA25" s="105"/>
      <c r="CB25" s="105"/>
      <c r="CC25" s="105"/>
      <c r="CD25" s="105"/>
      <c r="CE25" s="105"/>
      <c r="CF25" s="105"/>
      <c r="CG25" s="105"/>
      <c r="CH25" s="105"/>
      <c r="CI25" s="105"/>
      <c r="CJ25" s="105"/>
      <c r="CK25" s="105"/>
      <c r="CL25" s="105"/>
      <c r="CM25" s="105"/>
      <c r="CN25" s="105"/>
      <c r="CO25" s="105"/>
      <c r="CP25" s="105"/>
      <c r="CQ25" s="105"/>
      <c r="CR25" s="105"/>
      <c r="CS25" s="105"/>
      <c r="CT25" s="105"/>
      <c r="CU25" s="105"/>
      <c r="CV25" s="105"/>
      <c r="CW25" s="105"/>
      <c r="CX25" s="105"/>
      <c r="CY25" s="105"/>
      <c r="CZ25" s="105"/>
      <c r="DA25" s="105"/>
      <c r="DB25" s="105"/>
      <c r="DC25" s="105"/>
      <c r="DD25" s="105"/>
      <c r="DE25" s="105"/>
      <c r="DF25" s="105"/>
      <c r="DG25" s="105"/>
      <c r="DH25" s="105"/>
      <c r="DI25" s="105"/>
      <c r="DJ25" s="105"/>
      <c r="DK25" s="105"/>
      <c r="DL25" s="105"/>
      <c r="DM25" s="105"/>
      <c r="DN25" s="105"/>
      <c r="DO25" s="105"/>
      <c r="DP25" s="105"/>
      <c r="DQ25" s="105"/>
      <c r="DR25" s="105"/>
      <c r="DS25" s="105"/>
      <c r="DT25" s="105"/>
      <c r="DU25" s="105"/>
      <c r="DV25" s="105"/>
      <c r="DW25" s="105"/>
      <c r="DX25" s="105"/>
      <c r="DY25" s="105"/>
      <c r="DZ25" s="105"/>
      <c r="EA25" s="105"/>
      <c r="EB25" s="105"/>
      <c r="EC25" s="105"/>
      <c r="ED25" s="105"/>
      <c r="EE25" s="105"/>
      <c r="EF25" s="105"/>
      <c r="EG25" s="105"/>
      <c r="EH25" s="105"/>
      <c r="EI25" s="105"/>
      <c r="EJ25" s="105"/>
      <c r="EK25" s="105"/>
      <c r="EL25" s="105"/>
      <c r="EM25" s="105"/>
      <c r="EN25" s="105"/>
      <c r="EO25" s="105"/>
    </row>
    <row r="26" spans="1:145" s="112" customFormat="1" ht="16.149999999999999" customHeight="1" x14ac:dyDescent="0.25">
      <c r="A26" s="56"/>
      <c r="B26" s="56"/>
      <c r="C26" s="56"/>
      <c r="D26" s="56"/>
      <c r="E26" s="56"/>
      <c r="F26" s="56"/>
      <c r="G26" s="56"/>
      <c r="H26" s="56"/>
      <c r="I26" s="56"/>
      <c r="J26" s="56"/>
      <c r="K26" s="56"/>
      <c r="L26" s="80"/>
      <c r="M26" s="80"/>
      <c r="N26" s="80"/>
      <c r="O26" s="20" t="s">
        <v>103</v>
      </c>
      <c r="P26" s="60">
        <f>SUM($P$16:$P$25)</f>
        <v>20</v>
      </c>
      <c r="Q26" s="21" t="s">
        <v>102</v>
      </c>
      <c r="R26" s="22">
        <f>SUM($R$16:$R$25)</f>
        <v>305</v>
      </c>
      <c r="S26" s="20" t="s">
        <v>103</v>
      </c>
      <c r="T26" s="21">
        <f>SUM($T$16:$T$25)</f>
        <v>0</v>
      </c>
      <c r="U26" s="21" t="s">
        <v>104</v>
      </c>
      <c r="V26" s="35">
        <f>SUM($V$16:$V$25)</f>
        <v>0</v>
      </c>
      <c r="W26" s="56"/>
      <c r="X26" s="56"/>
      <c r="Y26" s="56"/>
      <c r="Z26" s="56"/>
      <c r="AA26" s="56"/>
      <c r="AB26" s="105"/>
      <c r="AC26" s="105"/>
      <c r="AD26" s="105"/>
      <c r="AE26" s="105"/>
      <c r="AF26" s="105"/>
      <c r="AG26" s="105"/>
      <c r="AH26" s="105"/>
      <c r="AI26" s="105"/>
      <c r="AJ26" s="105"/>
      <c r="AK26" s="105"/>
      <c r="AL26" s="105"/>
      <c r="AM26" s="105"/>
      <c r="AN26" s="105"/>
      <c r="AO26" s="105"/>
      <c r="AP26" s="105"/>
      <c r="AQ26" s="105"/>
      <c r="AR26" s="105"/>
      <c r="AS26" s="105"/>
      <c r="AT26" s="105"/>
      <c r="AU26" s="105"/>
      <c r="AV26" s="105"/>
      <c r="AW26" s="105"/>
      <c r="AX26" s="105"/>
      <c r="AY26" s="105"/>
      <c r="AZ26" s="105"/>
      <c r="BA26" s="105"/>
      <c r="BB26" s="105"/>
      <c r="BC26" s="105"/>
      <c r="BD26" s="105"/>
      <c r="BE26" s="105"/>
      <c r="BF26" s="105"/>
      <c r="BG26" s="105"/>
      <c r="BH26" s="105"/>
      <c r="BI26" s="105"/>
      <c r="BJ26" s="105"/>
      <c r="BK26" s="105"/>
      <c r="BL26" s="105"/>
      <c r="BM26" s="105"/>
      <c r="BN26" s="105"/>
      <c r="BO26" s="105"/>
      <c r="BP26" s="105"/>
      <c r="BQ26" s="105"/>
      <c r="BR26" s="105"/>
      <c r="BS26" s="105"/>
      <c r="BT26" s="105"/>
      <c r="BU26" s="105"/>
      <c r="BV26" s="105"/>
      <c r="BW26" s="105"/>
      <c r="BX26" s="105"/>
      <c r="BY26" s="105"/>
      <c r="BZ26" s="105"/>
      <c r="CA26" s="105"/>
      <c r="CB26" s="105"/>
      <c r="CC26" s="105"/>
      <c r="CD26" s="105"/>
      <c r="CE26" s="105"/>
      <c r="CF26" s="105"/>
      <c r="CG26" s="105"/>
      <c r="CH26" s="105"/>
      <c r="CI26" s="105"/>
      <c r="CJ26" s="105"/>
      <c r="CK26" s="105"/>
      <c r="CL26" s="105"/>
      <c r="CM26" s="105"/>
      <c r="CN26" s="105"/>
      <c r="CO26" s="105"/>
      <c r="CP26" s="105"/>
      <c r="CQ26" s="105"/>
      <c r="CR26" s="105"/>
      <c r="CS26" s="105"/>
      <c r="CT26" s="105"/>
      <c r="CU26" s="105"/>
      <c r="CV26" s="105"/>
      <c r="CW26" s="105"/>
      <c r="CX26" s="105"/>
      <c r="CY26" s="105"/>
      <c r="CZ26" s="105"/>
      <c r="DA26" s="105"/>
      <c r="DB26" s="105"/>
      <c r="DC26" s="105"/>
      <c r="DD26" s="105"/>
      <c r="DE26" s="105"/>
      <c r="DF26" s="105"/>
      <c r="DG26" s="105"/>
      <c r="DH26" s="105"/>
      <c r="DI26" s="105"/>
      <c r="DJ26" s="105"/>
      <c r="DK26" s="105"/>
      <c r="DL26" s="105"/>
      <c r="DM26" s="105"/>
      <c r="DN26" s="105"/>
      <c r="DO26" s="105"/>
      <c r="DP26" s="105"/>
      <c r="DQ26" s="105"/>
      <c r="DR26" s="105"/>
      <c r="DS26" s="105"/>
      <c r="DT26" s="105"/>
      <c r="DU26" s="105"/>
      <c r="DV26" s="105"/>
      <c r="DW26" s="105"/>
      <c r="DX26" s="105"/>
      <c r="DY26" s="105"/>
      <c r="DZ26" s="105"/>
      <c r="EA26" s="105"/>
      <c r="EB26" s="105"/>
      <c r="EC26" s="105"/>
      <c r="ED26" s="105"/>
      <c r="EE26" s="105"/>
      <c r="EF26" s="105"/>
      <c r="EG26" s="105"/>
      <c r="EH26" s="105"/>
      <c r="EI26" s="105"/>
      <c r="EJ26" s="105"/>
      <c r="EK26" s="105"/>
      <c r="EL26" s="105"/>
      <c r="EM26" s="105"/>
      <c r="EN26" s="105"/>
      <c r="EO26" s="105"/>
    </row>
    <row r="27" spans="1:145" s="112" customFormat="1" ht="16.149999999999999" customHeight="1" thickBot="1" x14ac:dyDescent="0.3">
      <c r="A27" s="56"/>
      <c r="B27" s="56"/>
      <c r="C27" s="56"/>
      <c r="D27" s="56"/>
      <c r="E27" s="56"/>
      <c r="F27" s="56"/>
      <c r="G27" s="157"/>
      <c r="H27" s="56"/>
      <c r="I27" s="80"/>
      <c r="J27" s="158"/>
      <c r="K27" s="80"/>
      <c r="L27" s="80"/>
      <c r="M27" s="80"/>
      <c r="N27" s="80"/>
      <c r="O27" s="401" t="s">
        <v>38</v>
      </c>
      <c r="P27" s="402"/>
      <c r="Q27" s="402"/>
      <c r="R27" s="23">
        <v>183</v>
      </c>
      <c r="S27" s="403" t="s">
        <v>37</v>
      </c>
      <c r="T27" s="404"/>
      <c r="U27" s="404"/>
      <c r="V27" s="34">
        <v>0</v>
      </c>
      <c r="W27" s="56"/>
      <c r="X27" s="56"/>
      <c r="Y27" s="56"/>
      <c r="Z27" s="56"/>
      <c r="AA27" s="56"/>
      <c r="AB27" s="105"/>
      <c r="AC27" s="105"/>
      <c r="AD27" s="105"/>
      <c r="AE27" s="105"/>
      <c r="AF27" s="105"/>
      <c r="AG27" s="105"/>
      <c r="AH27" s="105"/>
      <c r="AI27" s="105"/>
      <c r="AJ27" s="105"/>
      <c r="AK27" s="105"/>
      <c r="AL27" s="105"/>
      <c r="AM27" s="105"/>
      <c r="AN27" s="105"/>
      <c r="AO27" s="105"/>
      <c r="AP27" s="105"/>
      <c r="AQ27" s="105"/>
      <c r="AR27" s="105"/>
      <c r="AS27" s="105"/>
      <c r="AT27" s="105"/>
      <c r="AU27" s="105"/>
      <c r="AV27" s="105"/>
      <c r="AW27" s="105"/>
      <c r="AX27" s="105"/>
      <c r="AY27" s="105"/>
      <c r="AZ27" s="105"/>
      <c r="BA27" s="105"/>
      <c r="BB27" s="105"/>
      <c r="BC27" s="105"/>
      <c r="BD27" s="105"/>
      <c r="BE27" s="105"/>
      <c r="BF27" s="105"/>
      <c r="BG27" s="105"/>
      <c r="BH27" s="105"/>
      <c r="BI27" s="105"/>
      <c r="BJ27" s="105"/>
      <c r="BK27" s="105"/>
      <c r="BL27" s="105"/>
      <c r="BM27" s="105"/>
      <c r="BN27" s="105"/>
      <c r="BO27" s="105"/>
      <c r="BP27" s="105"/>
      <c r="BQ27" s="105"/>
      <c r="BR27" s="105"/>
      <c r="BS27" s="105"/>
      <c r="BT27" s="105"/>
      <c r="BU27" s="105"/>
      <c r="BV27" s="105"/>
      <c r="BW27" s="105"/>
      <c r="BX27" s="105"/>
      <c r="BY27" s="105"/>
      <c r="BZ27" s="105"/>
      <c r="CA27" s="105"/>
      <c r="CB27" s="105"/>
      <c r="CC27" s="105"/>
      <c r="CD27" s="105"/>
      <c r="CE27" s="105"/>
      <c r="CF27" s="105"/>
      <c r="CG27" s="105"/>
      <c r="CH27" s="105"/>
      <c r="CI27" s="105"/>
      <c r="CJ27" s="105"/>
      <c r="CK27" s="105"/>
      <c r="CL27" s="105"/>
      <c r="CM27" s="105"/>
      <c r="CN27" s="105"/>
      <c r="CO27" s="105"/>
      <c r="CP27" s="105"/>
      <c r="CQ27" s="105"/>
      <c r="CR27" s="105"/>
      <c r="CS27" s="105"/>
      <c r="CT27" s="105"/>
      <c r="CU27" s="105"/>
      <c r="CV27" s="105"/>
      <c r="CW27" s="105"/>
      <c r="CX27" s="105"/>
      <c r="CY27" s="105"/>
      <c r="CZ27" s="105"/>
      <c r="DA27" s="105"/>
      <c r="DB27" s="105"/>
      <c r="DC27" s="105"/>
      <c r="DD27" s="105"/>
      <c r="DE27" s="105"/>
      <c r="DF27" s="105"/>
      <c r="DG27" s="105"/>
      <c r="DH27" s="105"/>
      <c r="DI27" s="105"/>
      <c r="DJ27" s="105"/>
      <c r="DK27" s="105"/>
      <c r="DL27" s="105"/>
      <c r="DM27" s="105"/>
      <c r="DN27" s="105"/>
      <c r="DO27" s="105"/>
      <c r="DP27" s="105"/>
      <c r="DQ27" s="105"/>
      <c r="DR27" s="105"/>
      <c r="DS27" s="105"/>
      <c r="DT27" s="105"/>
      <c r="DU27" s="105"/>
      <c r="DV27" s="105"/>
      <c r="DW27" s="105"/>
      <c r="DX27" s="105"/>
      <c r="DY27" s="105"/>
      <c r="DZ27" s="105"/>
      <c r="EA27" s="105"/>
      <c r="EB27" s="105"/>
      <c r="EC27" s="105"/>
      <c r="ED27" s="105"/>
      <c r="EE27" s="105"/>
      <c r="EF27" s="105"/>
      <c r="EG27" s="105"/>
      <c r="EH27" s="105"/>
      <c r="EI27" s="105"/>
      <c r="EJ27" s="105"/>
      <c r="EK27" s="105"/>
      <c r="EL27" s="105"/>
      <c r="EM27" s="105"/>
      <c r="EN27" s="105"/>
      <c r="EO27" s="105"/>
    </row>
    <row r="28" spans="1:145" s="112" customFormat="1" ht="16.149999999999999" customHeight="1" thickBot="1" x14ac:dyDescent="0.3">
      <c r="A28" s="157"/>
      <c r="B28" s="56"/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25"/>
      <c r="P28" s="25"/>
      <c r="Q28" s="25"/>
      <c r="R28" s="19"/>
      <c r="S28" s="19"/>
      <c r="T28" s="19"/>
      <c r="U28" s="19"/>
      <c r="V28" s="19"/>
      <c r="W28" s="56"/>
      <c r="X28" s="56"/>
      <c r="Y28" s="56"/>
      <c r="Z28" s="56"/>
      <c r="AA28" s="56"/>
      <c r="AB28" s="105"/>
      <c r="AC28" s="105"/>
      <c r="AD28" s="105"/>
      <c r="AE28" s="105"/>
      <c r="AF28" s="105"/>
      <c r="AG28" s="105"/>
      <c r="AH28" s="105"/>
      <c r="AI28" s="105"/>
      <c r="AJ28" s="105"/>
      <c r="AK28" s="105"/>
      <c r="AL28" s="105"/>
      <c r="AM28" s="105"/>
      <c r="AN28" s="105"/>
      <c r="AO28" s="105"/>
      <c r="AP28" s="105"/>
      <c r="AQ28" s="105"/>
      <c r="AR28" s="105"/>
      <c r="AS28" s="105"/>
      <c r="AT28" s="105"/>
      <c r="AU28" s="105"/>
      <c r="AV28" s="105"/>
      <c r="AW28" s="105"/>
      <c r="AX28" s="105"/>
      <c r="AY28" s="105"/>
      <c r="AZ28" s="105"/>
      <c r="BA28" s="105"/>
      <c r="BB28" s="105"/>
      <c r="BC28" s="105"/>
      <c r="BD28" s="105"/>
      <c r="BE28" s="105"/>
      <c r="BF28" s="105"/>
      <c r="BG28" s="105"/>
      <c r="BH28" s="105"/>
      <c r="BI28" s="105"/>
      <c r="BJ28" s="105"/>
      <c r="BK28" s="105"/>
      <c r="BL28" s="105"/>
      <c r="BM28" s="105"/>
      <c r="BN28" s="105"/>
      <c r="BO28" s="105"/>
      <c r="BP28" s="105"/>
      <c r="BQ28" s="105"/>
      <c r="BR28" s="105"/>
      <c r="BS28" s="105"/>
      <c r="BT28" s="105"/>
      <c r="BU28" s="105"/>
      <c r="BV28" s="105"/>
      <c r="BW28" s="105"/>
      <c r="BX28" s="105"/>
      <c r="BY28" s="105"/>
      <c r="BZ28" s="105"/>
      <c r="CA28" s="105"/>
      <c r="CB28" s="105"/>
      <c r="CC28" s="105"/>
      <c r="CD28" s="105"/>
      <c r="CE28" s="105"/>
      <c r="CF28" s="105"/>
      <c r="CG28" s="105"/>
      <c r="CH28" s="105"/>
      <c r="CI28" s="105"/>
      <c r="CJ28" s="105"/>
      <c r="CK28" s="105"/>
      <c r="CL28" s="105"/>
      <c r="CM28" s="105"/>
      <c r="CN28" s="105"/>
      <c r="CO28" s="105"/>
      <c r="CP28" s="105"/>
      <c r="CQ28" s="105"/>
      <c r="CR28" s="105"/>
      <c r="CS28" s="105"/>
      <c r="CT28" s="105"/>
      <c r="CU28" s="105"/>
      <c r="CV28" s="105"/>
      <c r="CW28" s="105"/>
      <c r="CX28" s="105"/>
      <c r="CY28" s="105"/>
      <c r="CZ28" s="105"/>
      <c r="DA28" s="105"/>
      <c r="DB28" s="105"/>
      <c r="DC28" s="105"/>
      <c r="DD28" s="105"/>
      <c r="DE28" s="105"/>
      <c r="DF28" s="105"/>
      <c r="DG28" s="105"/>
      <c r="DH28" s="105"/>
      <c r="DI28" s="105"/>
      <c r="DJ28" s="105"/>
      <c r="DK28" s="105"/>
      <c r="DL28" s="105"/>
      <c r="DM28" s="105"/>
      <c r="DN28" s="105"/>
      <c r="DO28" s="105"/>
      <c r="DP28" s="105"/>
      <c r="DQ28" s="105"/>
      <c r="DR28" s="105"/>
      <c r="DS28" s="105"/>
      <c r="DT28" s="105"/>
      <c r="DU28" s="105"/>
      <c r="DV28" s="105"/>
      <c r="DW28" s="105"/>
      <c r="DX28" s="105"/>
      <c r="DY28" s="105"/>
      <c r="DZ28" s="105"/>
      <c r="EA28" s="105"/>
      <c r="EB28" s="105"/>
      <c r="EC28" s="105"/>
      <c r="ED28" s="105"/>
      <c r="EE28" s="105"/>
      <c r="EF28" s="105"/>
      <c r="EG28" s="105"/>
      <c r="EH28" s="105"/>
      <c r="EI28" s="105"/>
      <c r="EJ28" s="105"/>
      <c r="EK28" s="105"/>
      <c r="EL28" s="105"/>
      <c r="EM28" s="105"/>
      <c r="EN28" s="105"/>
      <c r="EO28" s="105"/>
    </row>
    <row r="29" spans="1:145" s="112" customFormat="1" x14ac:dyDescent="0.25">
      <c r="A29" s="96" t="s">
        <v>16</v>
      </c>
      <c r="B29" s="55"/>
      <c r="C29" s="55"/>
      <c r="D29" s="55" t="s">
        <v>245</v>
      </c>
      <c r="E29" s="55"/>
      <c r="F29" s="55"/>
      <c r="G29" s="189"/>
      <c r="H29" s="189"/>
      <c r="I29" s="57"/>
      <c r="J29" s="57"/>
      <c r="K29" s="124"/>
      <c r="L29" s="125"/>
      <c r="M29" s="126"/>
      <c r="N29" s="127"/>
      <c r="O29" s="42" t="s">
        <v>160</v>
      </c>
      <c r="P29" s="39">
        <v>0</v>
      </c>
      <c r="Q29" s="17">
        <v>17</v>
      </c>
      <c r="R29" s="18">
        <f xml:space="preserve"> $P$29 * $Q$29</f>
        <v>0</v>
      </c>
      <c r="S29" s="42" t="s">
        <v>216</v>
      </c>
      <c r="T29" s="39">
        <v>0</v>
      </c>
      <c r="U29" s="17">
        <v>20</v>
      </c>
      <c r="V29" s="18">
        <f xml:space="preserve"> $T$29 * $U$29</f>
        <v>0</v>
      </c>
      <c r="W29" s="106" t="s">
        <v>270</v>
      </c>
      <c r="X29" s="95" t="s">
        <v>23</v>
      </c>
      <c r="Y29" s="125"/>
      <c r="Z29" s="124"/>
      <c r="AA29" s="128" t="s">
        <v>326</v>
      </c>
      <c r="AB29" s="105"/>
      <c r="AC29" s="129"/>
      <c r="AD29" s="105"/>
    </row>
    <row r="30" spans="1:145" s="130" customFormat="1" x14ac:dyDescent="0.25">
      <c r="A30" s="99"/>
      <c r="B30" s="93"/>
      <c r="C30" s="93"/>
      <c r="D30" s="93"/>
      <c r="E30" s="93"/>
      <c r="F30" s="93"/>
      <c r="G30" s="190"/>
      <c r="H30" s="162"/>
      <c r="I30" s="58"/>
      <c r="J30" s="58"/>
      <c r="K30" s="135"/>
      <c r="L30" s="136"/>
      <c r="M30" s="115"/>
      <c r="N30" s="116"/>
      <c r="O30" s="41" t="s">
        <v>226</v>
      </c>
      <c r="P30" s="40">
        <v>0</v>
      </c>
      <c r="Q30" s="21">
        <v>14</v>
      </c>
      <c r="R30" s="22">
        <f xml:space="preserve"> $P$30 * $Q$30</f>
        <v>0</v>
      </c>
      <c r="S30" s="41" t="s">
        <v>214</v>
      </c>
      <c r="T30" s="40">
        <v>0</v>
      </c>
      <c r="U30" s="21">
        <v>20</v>
      </c>
      <c r="V30" s="22">
        <f xml:space="preserve"> $T$30 * $U$30</f>
        <v>0</v>
      </c>
      <c r="W30" s="99"/>
      <c r="X30" s="97"/>
      <c r="Y30" s="136"/>
      <c r="Z30" s="135"/>
      <c r="AA30" s="137"/>
      <c r="AB30" s="105"/>
      <c r="AC30" s="129"/>
      <c r="AD30" s="105"/>
      <c r="AE30" s="112"/>
      <c r="AF30" s="112"/>
      <c r="AG30" s="112"/>
      <c r="AH30" s="112"/>
      <c r="AI30" s="112"/>
      <c r="AJ30" s="112"/>
      <c r="AK30" s="112"/>
      <c r="AL30" s="112"/>
      <c r="AM30" s="112"/>
      <c r="AN30" s="112"/>
      <c r="AO30" s="112"/>
      <c r="AP30" s="112"/>
      <c r="AQ30" s="112"/>
      <c r="AR30" s="112"/>
      <c r="AS30" s="112"/>
      <c r="AT30" s="112"/>
      <c r="AU30" s="112"/>
      <c r="AV30" s="112"/>
      <c r="AW30" s="112"/>
      <c r="AX30" s="112"/>
      <c r="AY30" s="112"/>
      <c r="AZ30" s="112"/>
      <c r="BA30" s="112"/>
      <c r="BB30" s="112"/>
      <c r="BC30" s="112"/>
      <c r="BD30" s="112"/>
      <c r="BE30" s="112"/>
      <c r="BF30" s="112"/>
      <c r="BG30" s="112"/>
      <c r="BH30" s="112"/>
      <c r="BI30" s="112"/>
      <c r="BJ30" s="112"/>
      <c r="BK30" s="112"/>
      <c r="BL30" s="112"/>
      <c r="BM30" s="112"/>
      <c r="BN30" s="112"/>
      <c r="BO30" s="112"/>
      <c r="BP30" s="112"/>
      <c r="BQ30" s="112"/>
      <c r="BR30" s="112"/>
      <c r="BS30" s="112"/>
      <c r="BT30" s="112"/>
      <c r="BU30" s="112"/>
      <c r="BV30" s="112"/>
      <c r="BW30" s="112"/>
      <c r="BX30" s="112"/>
      <c r="BY30" s="112"/>
      <c r="BZ30" s="112"/>
      <c r="CA30" s="112"/>
      <c r="CB30" s="112"/>
      <c r="CC30" s="112"/>
      <c r="CD30" s="112"/>
      <c r="CE30" s="112"/>
      <c r="CF30" s="112"/>
      <c r="CG30" s="112"/>
      <c r="CH30" s="112"/>
      <c r="CI30" s="112"/>
      <c r="CJ30" s="112"/>
      <c r="CK30" s="112"/>
      <c r="CL30" s="112"/>
      <c r="CM30" s="112"/>
      <c r="CN30" s="112"/>
      <c r="CO30" s="112"/>
      <c r="CP30" s="112"/>
      <c r="CQ30" s="112"/>
      <c r="CR30" s="112"/>
      <c r="CS30" s="112"/>
      <c r="CT30" s="112"/>
      <c r="CU30" s="112"/>
      <c r="CV30" s="112"/>
      <c r="CW30" s="112"/>
      <c r="CX30" s="112"/>
      <c r="CY30" s="112"/>
      <c r="CZ30" s="112"/>
      <c r="DA30" s="112"/>
      <c r="DB30" s="112"/>
      <c r="DC30" s="191"/>
    </row>
    <row r="31" spans="1:145" s="130" customFormat="1" x14ac:dyDescent="0.25">
      <c r="A31" s="99"/>
      <c r="B31" s="93"/>
      <c r="C31" s="93"/>
      <c r="D31" s="93"/>
      <c r="E31" s="93"/>
      <c r="F31" s="93"/>
      <c r="G31" s="162"/>
      <c r="H31" s="162"/>
      <c r="I31" s="58"/>
      <c r="J31" s="58"/>
      <c r="K31" s="135"/>
      <c r="L31" s="136"/>
      <c r="M31" s="115"/>
      <c r="N31" s="116"/>
      <c r="O31" s="41" t="s">
        <v>191</v>
      </c>
      <c r="P31" s="40">
        <v>0</v>
      </c>
      <c r="Q31" s="21">
        <v>17</v>
      </c>
      <c r="R31" s="22">
        <f xml:space="preserve"> $P$31 * $Q$31</f>
        <v>0</v>
      </c>
      <c r="S31" s="84" t="s">
        <v>213</v>
      </c>
      <c r="T31" s="21">
        <v>0</v>
      </c>
      <c r="U31" s="21">
        <v>20</v>
      </c>
      <c r="V31" s="22">
        <f xml:space="preserve"> $T$31 * $U$31</f>
        <v>0</v>
      </c>
      <c r="W31" s="99"/>
      <c r="X31" s="97"/>
      <c r="Y31" s="136"/>
      <c r="Z31" s="135"/>
      <c r="AA31" s="137"/>
      <c r="AB31" s="105"/>
      <c r="AC31" s="129"/>
      <c r="AD31" s="105"/>
      <c r="AE31" s="112"/>
      <c r="AF31" s="112"/>
      <c r="AG31" s="112"/>
      <c r="AH31" s="112"/>
      <c r="AI31" s="112"/>
      <c r="AJ31" s="112"/>
      <c r="AK31" s="112"/>
      <c r="AL31" s="112"/>
      <c r="AM31" s="112"/>
      <c r="AN31" s="112"/>
      <c r="AO31" s="112"/>
      <c r="AP31" s="112"/>
      <c r="AQ31" s="112"/>
      <c r="AR31" s="112"/>
      <c r="AS31" s="112"/>
      <c r="AT31" s="112"/>
      <c r="AU31" s="112"/>
      <c r="AV31" s="112"/>
      <c r="AW31" s="112"/>
      <c r="AX31" s="112"/>
      <c r="AY31" s="112"/>
      <c r="AZ31" s="112"/>
      <c r="BA31" s="112"/>
      <c r="BB31" s="112"/>
      <c r="BC31" s="112"/>
      <c r="BD31" s="112"/>
      <c r="BE31" s="112"/>
      <c r="BF31" s="112"/>
      <c r="BG31" s="112"/>
      <c r="BH31" s="112"/>
      <c r="BI31" s="112"/>
      <c r="BJ31" s="112"/>
      <c r="BK31" s="112"/>
      <c r="BL31" s="112"/>
      <c r="BM31" s="112"/>
      <c r="BN31" s="112"/>
      <c r="BO31" s="112"/>
      <c r="BP31" s="112"/>
      <c r="BQ31" s="112"/>
      <c r="BR31" s="112"/>
      <c r="BS31" s="112"/>
      <c r="BT31" s="112"/>
      <c r="BU31" s="112"/>
      <c r="BV31" s="112"/>
      <c r="BW31" s="112"/>
      <c r="BX31" s="112"/>
      <c r="BY31" s="112"/>
      <c r="BZ31" s="112"/>
      <c r="CA31" s="112"/>
      <c r="CB31" s="112"/>
      <c r="CC31" s="112"/>
      <c r="CD31" s="112"/>
      <c r="CE31" s="112"/>
      <c r="CF31" s="112"/>
      <c r="CG31" s="112"/>
      <c r="CH31" s="112"/>
      <c r="CI31" s="112"/>
      <c r="CJ31" s="112"/>
      <c r="CK31" s="112"/>
      <c r="CL31" s="112"/>
      <c r="CM31" s="112"/>
      <c r="CN31" s="112"/>
      <c r="CO31" s="112"/>
      <c r="CP31" s="112"/>
      <c r="CQ31" s="112"/>
      <c r="CR31" s="112"/>
      <c r="CS31" s="112"/>
      <c r="CT31" s="112"/>
      <c r="CU31" s="112"/>
      <c r="CV31" s="112"/>
      <c r="CW31" s="112"/>
      <c r="CX31" s="112"/>
      <c r="CY31" s="112"/>
      <c r="CZ31" s="112"/>
      <c r="DA31" s="112"/>
      <c r="DB31" s="112"/>
      <c r="DC31" s="191"/>
    </row>
    <row r="32" spans="1:145" s="112" customFormat="1" x14ac:dyDescent="0.25">
      <c r="A32" s="99"/>
      <c r="B32" s="93"/>
      <c r="C32" s="93"/>
      <c r="D32" s="93"/>
      <c r="E32" s="93"/>
      <c r="F32" s="93"/>
      <c r="G32" s="162"/>
      <c r="H32" s="162"/>
      <c r="I32" s="58"/>
      <c r="J32" s="58"/>
      <c r="K32" s="135"/>
      <c r="L32" s="136"/>
      <c r="M32" s="58"/>
      <c r="N32" s="135"/>
      <c r="O32" s="41" t="s">
        <v>172</v>
      </c>
      <c r="P32" s="40">
        <v>0</v>
      </c>
      <c r="Q32" s="21">
        <v>17</v>
      </c>
      <c r="R32" s="22">
        <f xml:space="preserve"> $P$32 * $Q$32</f>
        <v>0</v>
      </c>
      <c r="S32" s="84"/>
      <c r="T32" s="21"/>
      <c r="U32" s="21"/>
      <c r="V32" s="22"/>
      <c r="W32" s="99"/>
      <c r="X32" s="97"/>
      <c r="Y32" s="136"/>
      <c r="Z32" s="135"/>
      <c r="AA32" s="137"/>
      <c r="AB32" s="105"/>
      <c r="AC32" s="129"/>
      <c r="AD32" s="105"/>
    </row>
    <row r="33" spans="1:30" s="112" customFormat="1" ht="16.5" thickBot="1" x14ac:dyDescent="0.3">
      <c r="A33" s="101"/>
      <c r="B33" s="102"/>
      <c r="C33" s="102"/>
      <c r="D33" s="102"/>
      <c r="E33" s="102"/>
      <c r="F33" s="102"/>
      <c r="G33" s="164"/>
      <c r="H33" s="102"/>
      <c r="I33" s="89"/>
      <c r="J33" s="89"/>
      <c r="K33" s="166"/>
      <c r="L33" s="154"/>
      <c r="M33" s="89"/>
      <c r="N33" s="166"/>
      <c r="O33" s="41" t="s">
        <v>190</v>
      </c>
      <c r="P33" s="40">
        <v>0</v>
      </c>
      <c r="Q33" s="21">
        <v>17</v>
      </c>
      <c r="R33" s="22">
        <f xml:space="preserve"> $P$33 * $Q$33</f>
        <v>0</v>
      </c>
      <c r="S33" s="84"/>
      <c r="T33" s="21"/>
      <c r="U33" s="21"/>
      <c r="V33" s="22"/>
      <c r="W33" s="101"/>
      <c r="X33" s="100"/>
      <c r="Y33" s="154"/>
      <c r="Z33" s="166"/>
      <c r="AA33" s="88"/>
      <c r="AB33" s="105"/>
      <c r="AC33" s="129"/>
      <c r="AD33" s="105"/>
    </row>
    <row r="34" spans="1:30" s="112" customFormat="1" ht="18.75" x14ac:dyDescent="0.25">
      <c r="A34" s="105"/>
      <c r="B34" s="105"/>
      <c r="C34" s="105"/>
      <c r="D34" s="105"/>
      <c r="E34" s="105"/>
      <c r="F34" s="105"/>
      <c r="G34" s="105"/>
      <c r="H34" s="105"/>
      <c r="I34" s="80"/>
      <c r="J34" s="80"/>
      <c r="K34" s="80"/>
      <c r="L34" s="105"/>
      <c r="M34" s="105"/>
      <c r="N34" s="105"/>
      <c r="O34" s="20" t="s">
        <v>101</v>
      </c>
      <c r="P34" s="60">
        <f>SUM($P$29:$P$33)</f>
        <v>0</v>
      </c>
      <c r="Q34" s="21" t="s">
        <v>102</v>
      </c>
      <c r="R34" s="22">
        <f>SUM($R$29:$R$33)</f>
        <v>0</v>
      </c>
      <c r="S34" s="20" t="s">
        <v>103</v>
      </c>
      <c r="T34" s="21">
        <f>SUM($T$29:$T$33)</f>
        <v>0</v>
      </c>
      <c r="U34" s="21" t="s">
        <v>104</v>
      </c>
      <c r="V34" s="35">
        <f>SUM($V$29:$V$33)</f>
        <v>0</v>
      </c>
      <c r="W34" s="105"/>
      <c r="X34" s="105"/>
      <c r="Y34" s="80"/>
      <c r="Z34" s="80"/>
      <c r="AA34" s="179"/>
      <c r="AB34" s="105"/>
      <c r="AC34" s="129"/>
      <c r="AD34" s="105"/>
    </row>
    <row r="35" spans="1:30" s="112" customFormat="1" ht="16.5" customHeight="1" thickBot="1" x14ac:dyDescent="0.3">
      <c r="A35" s="105"/>
      <c r="B35" s="105"/>
      <c r="C35" s="105"/>
      <c r="D35" s="105"/>
      <c r="E35" s="105"/>
      <c r="F35" s="105"/>
      <c r="G35" s="105"/>
      <c r="H35" s="105"/>
      <c r="I35" s="80"/>
      <c r="J35" s="80"/>
      <c r="K35" s="105"/>
      <c r="L35" s="105"/>
      <c r="M35" s="105"/>
      <c r="N35" s="105"/>
      <c r="O35" s="401" t="s">
        <v>38</v>
      </c>
      <c r="P35" s="402"/>
      <c r="Q35" s="402"/>
      <c r="R35" s="23">
        <v>0</v>
      </c>
      <c r="S35" s="403" t="s">
        <v>37</v>
      </c>
      <c r="T35" s="404"/>
      <c r="U35" s="404"/>
      <c r="V35" s="34">
        <v>0</v>
      </c>
      <c r="W35" s="105"/>
      <c r="X35" s="105"/>
      <c r="Y35" s="105"/>
      <c r="Z35" s="105"/>
      <c r="AA35" s="105"/>
      <c r="AB35" s="105"/>
      <c r="AC35" s="129"/>
      <c r="AD35" s="105"/>
    </row>
    <row r="36" spans="1:30" s="112" customFormat="1" ht="16.5" thickBot="1" x14ac:dyDescent="0.3">
      <c r="A36" s="159"/>
      <c r="B36" s="105"/>
      <c r="C36" s="105"/>
      <c r="D36" s="105"/>
      <c r="E36" s="105"/>
      <c r="F36" s="105"/>
      <c r="G36" s="105"/>
      <c r="H36" s="105"/>
      <c r="I36" s="80"/>
      <c r="J36" s="80"/>
      <c r="K36" s="105"/>
      <c r="L36" s="105"/>
      <c r="M36" s="105"/>
      <c r="N36" s="105"/>
      <c r="O36" s="25"/>
      <c r="P36" s="25"/>
      <c r="Q36" s="25"/>
      <c r="R36" s="19"/>
      <c r="S36" s="19"/>
      <c r="T36" s="19"/>
      <c r="U36" s="19"/>
      <c r="V36" s="19"/>
      <c r="W36" s="105"/>
      <c r="X36" s="105"/>
      <c r="Y36" s="105"/>
      <c r="Z36" s="105"/>
      <c r="AA36" s="105"/>
      <c r="AB36" s="105"/>
      <c r="AC36" s="129"/>
      <c r="AD36" s="105"/>
    </row>
    <row r="37" spans="1:30" s="117" customFormat="1" x14ac:dyDescent="0.25">
      <c r="A37" s="96" t="s">
        <v>17</v>
      </c>
      <c r="B37" s="121" t="s">
        <v>296</v>
      </c>
      <c r="C37" s="55"/>
      <c r="D37" s="121" t="s">
        <v>237</v>
      </c>
      <c r="E37" s="121"/>
      <c r="F37" s="55"/>
      <c r="G37" s="160"/>
      <c r="H37" s="160"/>
      <c r="I37" s="57"/>
      <c r="J37" s="123"/>
      <c r="K37" s="29"/>
      <c r="L37" s="125"/>
      <c r="M37" s="126"/>
      <c r="N37" s="192"/>
      <c r="O37" s="42" t="s">
        <v>211</v>
      </c>
      <c r="P37" s="39">
        <v>0</v>
      </c>
      <c r="Q37" s="39">
        <v>10</v>
      </c>
      <c r="R37" s="18">
        <v>0</v>
      </c>
      <c r="S37" s="76" t="s">
        <v>95</v>
      </c>
      <c r="T37" s="17">
        <v>0</v>
      </c>
      <c r="U37" s="17">
        <v>20</v>
      </c>
      <c r="V37" s="18">
        <v>0</v>
      </c>
      <c r="W37" s="106" t="s">
        <v>270</v>
      </c>
      <c r="X37" s="95" t="s">
        <v>23</v>
      </c>
      <c r="Y37" s="125"/>
      <c r="Z37" s="124"/>
      <c r="AA37" s="128" t="s">
        <v>327</v>
      </c>
      <c r="AB37" s="105"/>
      <c r="AC37" s="105"/>
      <c r="AD37" s="105"/>
    </row>
    <row r="38" spans="1:30" s="117" customFormat="1" x14ac:dyDescent="0.25">
      <c r="A38" s="99"/>
      <c r="B38" s="161"/>
      <c r="C38" s="131"/>
      <c r="D38" s="131"/>
      <c r="E38" s="131"/>
      <c r="F38" s="131"/>
      <c r="G38" s="133"/>
      <c r="H38" s="133"/>
      <c r="I38" s="134"/>
      <c r="J38" s="134"/>
      <c r="K38" s="31"/>
      <c r="L38" s="136"/>
      <c r="M38" s="115"/>
      <c r="N38" s="116"/>
      <c r="O38" s="41" t="s">
        <v>87</v>
      </c>
      <c r="P38" s="40">
        <v>0</v>
      </c>
      <c r="Q38" s="40">
        <v>17</v>
      </c>
      <c r="R38" s="22">
        <v>0</v>
      </c>
      <c r="S38" s="41" t="s">
        <v>266</v>
      </c>
      <c r="T38" s="21">
        <v>0</v>
      </c>
      <c r="U38" s="21">
        <v>20</v>
      </c>
      <c r="V38" s="22">
        <v>0</v>
      </c>
      <c r="W38" s="99"/>
      <c r="X38" s="97"/>
      <c r="Y38" s="136"/>
      <c r="Z38" s="135"/>
      <c r="AA38" s="137"/>
      <c r="AB38" s="105"/>
      <c r="AC38" s="105"/>
      <c r="AD38" s="105"/>
    </row>
    <row r="39" spans="1:30" s="117" customFormat="1" x14ac:dyDescent="0.25">
      <c r="A39" s="99"/>
      <c r="B39" s="161"/>
      <c r="C39" s="131"/>
      <c r="D39" s="131"/>
      <c r="E39" s="131"/>
      <c r="F39" s="131"/>
      <c r="G39" s="133"/>
      <c r="H39" s="186"/>
      <c r="I39" s="134"/>
      <c r="J39" s="134"/>
      <c r="K39" s="135"/>
      <c r="L39" s="136"/>
      <c r="M39" s="115"/>
      <c r="N39" s="116"/>
      <c r="O39" s="41" t="s">
        <v>94</v>
      </c>
      <c r="P39" s="40">
        <v>0</v>
      </c>
      <c r="Q39" s="21">
        <v>17</v>
      </c>
      <c r="R39" s="22">
        <v>0</v>
      </c>
      <c r="S39" s="41" t="s">
        <v>304</v>
      </c>
      <c r="T39" s="21">
        <v>0</v>
      </c>
      <c r="U39" s="30">
        <v>20</v>
      </c>
      <c r="V39" s="70">
        <v>0</v>
      </c>
      <c r="W39" s="99"/>
      <c r="X39" s="97"/>
      <c r="Y39" s="136"/>
      <c r="Z39" s="135"/>
      <c r="AA39" s="137"/>
      <c r="AB39" s="105"/>
      <c r="AC39" s="105"/>
      <c r="AD39" s="105"/>
    </row>
    <row r="40" spans="1:30" s="112" customFormat="1" x14ac:dyDescent="0.25">
      <c r="A40" s="99"/>
      <c r="B40" s="161"/>
      <c r="C40" s="93"/>
      <c r="D40" s="93"/>
      <c r="E40" s="161"/>
      <c r="F40" s="93"/>
      <c r="G40" s="133"/>
      <c r="H40" s="186"/>
      <c r="I40" s="58"/>
      <c r="J40" s="134"/>
      <c r="K40" s="135"/>
      <c r="L40" s="136"/>
      <c r="M40" s="115"/>
      <c r="N40" s="116"/>
      <c r="O40" s="41" t="s">
        <v>98</v>
      </c>
      <c r="P40" s="40">
        <v>0</v>
      </c>
      <c r="Q40" s="21">
        <v>17</v>
      </c>
      <c r="R40" s="22">
        <v>0</v>
      </c>
      <c r="S40" s="85"/>
      <c r="T40" s="32"/>
      <c r="U40" s="32"/>
      <c r="V40" s="72"/>
      <c r="W40" s="99"/>
      <c r="X40" s="97"/>
      <c r="Y40" s="136"/>
      <c r="Z40" s="135"/>
      <c r="AA40" s="193"/>
      <c r="AB40" s="105"/>
      <c r="AC40" s="129"/>
      <c r="AD40" s="105"/>
    </row>
    <row r="41" spans="1:30" s="112" customFormat="1" ht="15.75" customHeight="1" x14ac:dyDescent="0.25">
      <c r="A41" s="99"/>
      <c r="B41" s="161"/>
      <c r="C41" s="93"/>
      <c r="D41" s="93"/>
      <c r="E41" s="93"/>
      <c r="F41" s="93"/>
      <c r="G41" s="115"/>
      <c r="H41" s="115"/>
      <c r="I41" s="58"/>
      <c r="J41" s="134"/>
      <c r="K41" s="135"/>
      <c r="L41" s="136"/>
      <c r="M41" s="115"/>
      <c r="N41" s="116"/>
      <c r="O41" s="41" t="s">
        <v>100</v>
      </c>
      <c r="P41" s="40">
        <v>0</v>
      </c>
      <c r="Q41" s="60">
        <v>17</v>
      </c>
      <c r="R41" s="22">
        <v>0</v>
      </c>
      <c r="S41" s="71"/>
      <c r="T41" s="32"/>
      <c r="U41" s="32"/>
      <c r="V41" s="72"/>
      <c r="W41" s="99"/>
      <c r="X41" s="97"/>
      <c r="Y41" s="136"/>
      <c r="Z41" s="135"/>
      <c r="AA41" s="193"/>
      <c r="AB41" s="105"/>
      <c r="AC41" s="105"/>
      <c r="AD41" s="105"/>
    </row>
    <row r="42" spans="1:30" s="112" customFormat="1" x14ac:dyDescent="0.25">
      <c r="A42" s="99"/>
      <c r="B42" s="161"/>
      <c r="C42" s="130"/>
      <c r="D42" s="130"/>
      <c r="E42" s="130"/>
      <c r="F42" s="130"/>
      <c r="G42" s="130"/>
      <c r="H42" s="162"/>
      <c r="I42" s="58"/>
      <c r="J42" s="134"/>
      <c r="K42" s="135"/>
      <c r="L42" s="136"/>
      <c r="M42" s="115"/>
      <c r="N42" s="116"/>
      <c r="O42" s="41" t="s">
        <v>155</v>
      </c>
      <c r="P42" s="32">
        <v>0</v>
      </c>
      <c r="Q42" s="32">
        <v>10</v>
      </c>
      <c r="R42" s="22">
        <v>0</v>
      </c>
      <c r="S42" s="71"/>
      <c r="T42" s="32"/>
      <c r="U42" s="32"/>
      <c r="V42" s="72"/>
      <c r="W42" s="99"/>
      <c r="X42" s="97"/>
      <c r="Y42" s="136"/>
      <c r="Z42" s="135"/>
      <c r="AA42" s="137"/>
      <c r="AB42" s="105"/>
      <c r="AC42" s="105"/>
      <c r="AD42" s="105"/>
    </row>
    <row r="43" spans="1:30" s="112" customFormat="1" ht="16.5" thickBot="1" x14ac:dyDescent="0.3">
      <c r="A43" s="101"/>
      <c r="B43" s="163"/>
      <c r="C43" s="102"/>
      <c r="D43" s="102"/>
      <c r="E43" s="102"/>
      <c r="F43" s="102"/>
      <c r="G43" s="164"/>
      <c r="H43" s="102"/>
      <c r="I43" s="165"/>
      <c r="J43" s="165"/>
      <c r="K43" s="166"/>
      <c r="L43" s="154"/>
      <c r="M43" s="118"/>
      <c r="N43" s="119"/>
      <c r="O43" s="41" t="s">
        <v>88</v>
      </c>
      <c r="P43" s="32">
        <v>0</v>
      </c>
      <c r="Q43" s="32">
        <v>17</v>
      </c>
      <c r="R43" s="22">
        <v>0</v>
      </c>
      <c r="S43" s="71"/>
      <c r="T43" s="32"/>
      <c r="U43" s="32"/>
      <c r="V43" s="72"/>
      <c r="W43" s="101"/>
      <c r="X43" s="100"/>
      <c r="Y43" s="101"/>
      <c r="Z43" s="166"/>
      <c r="AA43" s="88"/>
      <c r="AB43" s="105"/>
      <c r="AC43" s="105"/>
      <c r="AD43" s="105"/>
    </row>
    <row r="44" spans="1:30" s="112" customFormat="1" ht="18.75" x14ac:dyDescent="0.25">
      <c r="A44" s="105"/>
      <c r="B44" s="105"/>
      <c r="C44" s="105"/>
      <c r="D44" s="105"/>
      <c r="E44" s="105"/>
      <c r="L44" s="56"/>
      <c r="M44" s="56"/>
      <c r="N44" s="56"/>
      <c r="O44" s="20" t="s">
        <v>101</v>
      </c>
      <c r="P44" s="60">
        <v>0</v>
      </c>
      <c r="Q44" s="21" t="s">
        <v>102</v>
      </c>
      <c r="R44" s="22">
        <v>0</v>
      </c>
      <c r="S44" s="20" t="s">
        <v>103</v>
      </c>
      <c r="T44" s="21">
        <v>0</v>
      </c>
      <c r="U44" s="21" t="s">
        <v>104</v>
      </c>
      <c r="V44" s="35">
        <v>0</v>
      </c>
      <c r="W44" s="105"/>
      <c r="X44" s="105"/>
      <c r="Y44" s="105"/>
      <c r="Z44" s="105"/>
      <c r="AA44" s="105"/>
      <c r="AB44" s="105"/>
      <c r="AC44" s="105"/>
      <c r="AD44" s="105"/>
    </row>
    <row r="45" spans="1:30" s="112" customFormat="1" ht="16.149999999999999" customHeight="1" thickBot="1" x14ac:dyDescent="0.3">
      <c r="A45" s="105"/>
      <c r="B45" s="105"/>
      <c r="C45" s="105"/>
      <c r="D45" s="105"/>
      <c r="E45" s="105"/>
      <c r="F45" s="105"/>
      <c r="G45" s="105"/>
      <c r="H45" s="105"/>
      <c r="I45" s="80"/>
      <c r="J45" s="80"/>
      <c r="K45" s="105"/>
      <c r="L45" s="56"/>
      <c r="M45" s="56"/>
      <c r="N45" s="56"/>
      <c r="O45" s="403" t="s">
        <v>38</v>
      </c>
      <c r="P45" s="404"/>
      <c r="Q45" s="404"/>
      <c r="R45" s="23">
        <v>0</v>
      </c>
      <c r="S45" s="403" t="s">
        <v>37</v>
      </c>
      <c r="T45" s="404"/>
      <c r="U45" s="404"/>
      <c r="V45" s="34">
        <v>0</v>
      </c>
      <c r="W45" s="105"/>
      <c r="X45" s="105"/>
      <c r="Y45" s="105"/>
      <c r="Z45" s="105"/>
      <c r="AA45" s="105"/>
      <c r="AB45" s="105"/>
      <c r="AC45" s="105"/>
      <c r="AD45" s="105"/>
    </row>
    <row r="46" spans="1:30" s="112" customFormat="1" ht="16.5" customHeight="1" thickBot="1" x14ac:dyDescent="0.3">
      <c r="A46" s="159"/>
      <c r="B46" s="105"/>
      <c r="C46" s="105"/>
      <c r="D46" s="105"/>
      <c r="E46" s="105"/>
      <c r="F46" s="105"/>
      <c r="G46" s="105"/>
      <c r="H46" s="105"/>
      <c r="I46" s="80"/>
      <c r="J46" s="158"/>
      <c r="K46" s="105"/>
      <c r="L46" s="105"/>
      <c r="M46" s="105"/>
      <c r="N46" s="105"/>
      <c r="O46" s="19"/>
      <c r="P46" s="68"/>
      <c r="Q46" s="19"/>
      <c r="R46" s="19"/>
      <c r="S46" s="19"/>
      <c r="T46" s="19"/>
      <c r="U46" s="19"/>
      <c r="V46" s="19"/>
      <c r="W46" s="105"/>
      <c r="X46" s="105"/>
      <c r="Y46" s="105"/>
      <c r="Z46" s="105"/>
      <c r="AA46" s="105"/>
      <c r="AB46" s="105"/>
      <c r="AC46" s="129"/>
      <c r="AD46" s="105"/>
    </row>
    <row r="47" spans="1:30" s="117" customFormat="1" ht="31.5" x14ac:dyDescent="0.25">
      <c r="A47" s="96" t="s">
        <v>18</v>
      </c>
      <c r="B47" s="55" t="s">
        <v>241</v>
      </c>
      <c r="C47" s="122">
        <v>3301</v>
      </c>
      <c r="D47" s="122" t="s">
        <v>306</v>
      </c>
      <c r="E47" s="122" t="s">
        <v>356</v>
      </c>
      <c r="F47" s="122">
        <v>1</v>
      </c>
      <c r="G47" s="189" t="s">
        <v>371</v>
      </c>
      <c r="H47" s="189" t="s">
        <v>34</v>
      </c>
      <c r="I47" s="57">
        <f xml:space="preserve"> ($AA$2 - $G$47) * 24</f>
        <v>12</v>
      </c>
      <c r="J47" s="123">
        <v>14</v>
      </c>
      <c r="K47" s="29">
        <f>$J$47 - $I$47</f>
        <v>2</v>
      </c>
      <c r="L47" s="125"/>
      <c r="M47" s="126"/>
      <c r="N47" s="127"/>
      <c r="O47" s="251" t="s">
        <v>165</v>
      </c>
      <c r="P47" s="39">
        <v>2</v>
      </c>
      <c r="Q47" s="39">
        <v>17</v>
      </c>
      <c r="R47" s="18">
        <f xml:space="preserve"> $P$47 * $Q$47</f>
        <v>34</v>
      </c>
      <c r="S47" s="42" t="s">
        <v>249</v>
      </c>
      <c r="T47" s="39">
        <v>0</v>
      </c>
      <c r="U47" s="39">
        <v>25</v>
      </c>
      <c r="V47" s="18">
        <f xml:space="preserve"> $T$47 * $U$47</f>
        <v>0</v>
      </c>
      <c r="W47" s="106" t="s">
        <v>188</v>
      </c>
      <c r="X47" s="95"/>
      <c r="Y47" s="125">
        <f>$K$47 * 0</f>
        <v>0</v>
      </c>
      <c r="Z47" s="124">
        <f>$Y$47</f>
        <v>0</v>
      </c>
      <c r="AA47" s="128" t="s">
        <v>357</v>
      </c>
      <c r="AB47" s="105"/>
      <c r="AC47" s="129"/>
      <c r="AD47" s="105"/>
    </row>
    <row r="48" spans="1:30" s="117" customFormat="1" ht="18.75" x14ac:dyDescent="0.25">
      <c r="A48" s="99"/>
      <c r="B48" s="93"/>
      <c r="C48" s="131"/>
      <c r="D48" s="131"/>
      <c r="E48" s="194"/>
      <c r="F48" s="131"/>
      <c r="G48" s="132"/>
      <c r="H48" s="132"/>
      <c r="I48" s="195"/>
      <c r="J48" s="134"/>
      <c r="K48" s="31"/>
      <c r="L48" s="136"/>
      <c r="M48" s="115"/>
      <c r="N48" s="116"/>
      <c r="O48" s="238" t="s">
        <v>220</v>
      </c>
      <c r="P48" s="40">
        <v>4</v>
      </c>
      <c r="Q48" s="40">
        <v>17</v>
      </c>
      <c r="R48" s="22">
        <f xml:space="preserve"> $P$48 * $Q$48</f>
        <v>68</v>
      </c>
      <c r="S48" s="41" t="s">
        <v>274</v>
      </c>
      <c r="T48" s="40">
        <v>0</v>
      </c>
      <c r="U48" s="40">
        <v>25</v>
      </c>
      <c r="V48" s="70">
        <f xml:space="preserve"> $T$48 * $U$48</f>
        <v>0</v>
      </c>
      <c r="W48" s="99" t="s">
        <v>308</v>
      </c>
      <c r="X48" s="97"/>
      <c r="Y48" s="136"/>
      <c r="Z48" s="135"/>
      <c r="AA48" s="137"/>
      <c r="AB48" s="105"/>
      <c r="AC48" s="129"/>
      <c r="AD48" s="105"/>
    </row>
    <row r="49" spans="1:31" s="117" customFormat="1" ht="18.75" x14ac:dyDescent="0.25">
      <c r="A49" s="138"/>
      <c r="B49" s="131"/>
      <c r="C49" s="131"/>
      <c r="D49" s="131"/>
      <c r="E49" s="131"/>
      <c r="F49" s="131"/>
      <c r="G49" s="132"/>
      <c r="H49" s="132"/>
      <c r="I49" s="134"/>
      <c r="J49" s="134"/>
      <c r="K49" s="31"/>
      <c r="L49" s="136"/>
      <c r="M49" s="115"/>
      <c r="N49" s="116"/>
      <c r="O49" s="238" t="s">
        <v>172</v>
      </c>
      <c r="P49" s="40">
        <v>2</v>
      </c>
      <c r="Q49" s="40">
        <v>17</v>
      </c>
      <c r="R49" s="22">
        <f xml:space="preserve"> $P$49 * $Q$49</f>
        <v>34</v>
      </c>
      <c r="S49" s="41" t="s">
        <v>160</v>
      </c>
      <c r="T49" s="40">
        <v>0</v>
      </c>
      <c r="U49" s="40">
        <v>16</v>
      </c>
      <c r="V49" s="72">
        <f xml:space="preserve"> $T$49 * $U$49</f>
        <v>0</v>
      </c>
      <c r="W49" s="99"/>
      <c r="X49" s="97"/>
      <c r="Y49" s="136"/>
      <c r="Z49" s="135"/>
      <c r="AA49" s="137"/>
      <c r="AB49" s="105"/>
      <c r="AC49" s="105"/>
      <c r="AD49" s="105"/>
    </row>
    <row r="50" spans="1:31" s="112" customFormat="1" ht="18.75" x14ac:dyDescent="0.25">
      <c r="A50" s="99"/>
      <c r="B50" s="93"/>
      <c r="C50" s="130"/>
      <c r="D50" s="130"/>
      <c r="E50" s="194"/>
      <c r="F50" s="93"/>
      <c r="G50" s="132"/>
      <c r="H50" s="132"/>
      <c r="I50" s="58"/>
      <c r="J50" s="134"/>
      <c r="K50" s="31"/>
      <c r="L50" s="225"/>
      <c r="M50" s="115"/>
      <c r="N50" s="116"/>
      <c r="O50" s="238" t="s">
        <v>198</v>
      </c>
      <c r="P50" s="40">
        <v>4</v>
      </c>
      <c r="Q50" s="40">
        <v>17</v>
      </c>
      <c r="R50" s="22">
        <f xml:space="preserve"> $P$50 * $Q$50</f>
        <v>68</v>
      </c>
      <c r="S50" s="41" t="s">
        <v>381</v>
      </c>
      <c r="T50" s="40">
        <v>0</v>
      </c>
      <c r="U50" s="40">
        <v>20</v>
      </c>
      <c r="V50" s="72">
        <f xml:space="preserve"> $T$50 * $U$50</f>
        <v>0</v>
      </c>
      <c r="W50" s="99"/>
      <c r="X50" s="97"/>
      <c r="Y50" s="136"/>
      <c r="Z50" s="135"/>
      <c r="AA50" s="137"/>
      <c r="AB50" s="105"/>
      <c r="AC50" s="105"/>
      <c r="AD50" s="105"/>
    </row>
    <row r="51" spans="1:31" s="112" customFormat="1" ht="18.75" x14ac:dyDescent="0.25">
      <c r="A51" s="99"/>
      <c r="B51" s="93"/>
      <c r="C51" s="130"/>
      <c r="D51" s="130"/>
      <c r="E51" s="194"/>
      <c r="F51" s="93"/>
      <c r="G51" s="132"/>
      <c r="H51" s="132"/>
      <c r="I51" s="58"/>
      <c r="J51" s="134"/>
      <c r="K51" s="31"/>
      <c r="L51" s="225"/>
      <c r="M51" s="115"/>
      <c r="N51" s="116"/>
      <c r="O51" s="238" t="s">
        <v>203</v>
      </c>
      <c r="P51" s="40">
        <v>0</v>
      </c>
      <c r="Q51" s="40">
        <v>17</v>
      </c>
      <c r="R51" s="22">
        <f xml:space="preserve"> $P$51 * $Q$51</f>
        <v>0</v>
      </c>
      <c r="S51" s="41"/>
      <c r="T51" s="40"/>
      <c r="U51" s="40"/>
      <c r="V51" s="72"/>
      <c r="W51" s="99"/>
      <c r="X51" s="97"/>
      <c r="Y51" s="136"/>
      <c r="Z51" s="135"/>
      <c r="AA51" s="137"/>
      <c r="AB51" s="105"/>
      <c r="AC51" s="105"/>
      <c r="AD51" s="105"/>
    </row>
    <row r="52" spans="1:31" s="112" customFormat="1" ht="19.5" thickBot="1" x14ac:dyDescent="0.3">
      <c r="A52" s="101"/>
      <c r="B52" s="102"/>
      <c r="C52" s="187"/>
      <c r="D52" s="187"/>
      <c r="E52" s="187"/>
      <c r="F52" s="187"/>
      <c r="G52" s="187"/>
      <c r="H52" s="167"/>
      <c r="I52" s="165"/>
      <c r="J52" s="165"/>
      <c r="K52" s="33"/>
      <c r="L52" s="169"/>
      <c r="M52" s="165"/>
      <c r="N52" s="168"/>
      <c r="O52" s="238" t="s">
        <v>198</v>
      </c>
      <c r="P52" s="40">
        <v>0</v>
      </c>
      <c r="Q52" s="40">
        <v>17</v>
      </c>
      <c r="R52" s="22">
        <f xml:space="preserve"> $P$52 * $Q$52</f>
        <v>0</v>
      </c>
      <c r="S52" s="41" t="s">
        <v>253</v>
      </c>
      <c r="T52" s="40">
        <v>0</v>
      </c>
      <c r="U52" s="40">
        <v>20</v>
      </c>
      <c r="V52" s="22">
        <v>0</v>
      </c>
      <c r="W52" s="101"/>
      <c r="X52" s="100"/>
      <c r="Y52" s="154"/>
      <c r="Z52" s="166"/>
      <c r="AA52" s="196"/>
      <c r="AB52" s="105"/>
      <c r="AC52" s="105"/>
      <c r="AD52" s="105"/>
    </row>
    <row r="53" spans="1:31" s="105" customFormat="1" ht="18.75" x14ac:dyDescent="0.25">
      <c r="J53" s="80"/>
      <c r="L53" s="56"/>
      <c r="M53" s="56"/>
      <c r="N53" s="56"/>
      <c r="O53" s="41" t="s">
        <v>193</v>
      </c>
      <c r="P53" s="60">
        <f>SUM($P$47:$P$52)</f>
        <v>12</v>
      </c>
      <c r="Q53" s="21" t="s">
        <v>102</v>
      </c>
      <c r="R53" s="22">
        <f>SUM($R$47:$R$52)</f>
        <v>204</v>
      </c>
      <c r="S53" s="20" t="s">
        <v>103</v>
      </c>
      <c r="T53" s="21">
        <f>SUM($T$47:$T$52)</f>
        <v>0</v>
      </c>
      <c r="U53" s="21" t="s">
        <v>104</v>
      </c>
      <c r="V53" s="35">
        <f>SUM($V$47:$V$52)</f>
        <v>0</v>
      </c>
      <c r="AB53" s="112"/>
      <c r="AE53" s="112"/>
    </row>
    <row r="54" spans="1:31" s="105" customFormat="1" ht="16.149999999999999" customHeight="1" thickBot="1" x14ac:dyDescent="0.3">
      <c r="I54" s="80"/>
      <c r="J54" s="80"/>
      <c r="L54" s="56"/>
      <c r="M54" s="56"/>
      <c r="N54" s="56"/>
      <c r="O54" s="403" t="s">
        <v>38</v>
      </c>
      <c r="P54" s="404"/>
      <c r="Q54" s="404"/>
      <c r="R54" s="61">
        <v>204</v>
      </c>
      <c r="S54" s="403" t="s">
        <v>37</v>
      </c>
      <c r="T54" s="404"/>
      <c r="U54" s="404"/>
      <c r="V54" s="34">
        <v>0</v>
      </c>
      <c r="AE54" s="112"/>
    </row>
    <row r="55" spans="1:31" s="105" customFormat="1" ht="16.5" thickBot="1" x14ac:dyDescent="0.3">
      <c r="A55" s="159"/>
      <c r="I55" s="80"/>
      <c r="J55" s="80"/>
      <c r="O55" s="19"/>
      <c r="P55" s="19"/>
      <c r="Q55" s="19"/>
      <c r="R55" s="19"/>
      <c r="S55" s="19"/>
      <c r="T55" s="19"/>
      <c r="U55" s="19"/>
      <c r="V55" s="19"/>
      <c r="AC55" s="129"/>
      <c r="AE55" s="112"/>
    </row>
    <row r="56" spans="1:31" s="105" customFormat="1" ht="31.5" x14ac:dyDescent="0.25">
      <c r="A56" s="96" t="s">
        <v>19</v>
      </c>
      <c r="B56" s="55" t="s">
        <v>156</v>
      </c>
      <c r="C56" s="55">
        <v>207</v>
      </c>
      <c r="D56" s="121" t="s">
        <v>200</v>
      </c>
      <c r="E56" s="121" t="s">
        <v>250</v>
      </c>
      <c r="F56" s="55">
        <v>1</v>
      </c>
      <c r="G56" s="121" t="s">
        <v>256</v>
      </c>
      <c r="H56" s="160">
        <v>45267.702777777777</v>
      </c>
      <c r="I56" s="57">
        <f xml:space="preserve"> ($H$56 - $G$56) * 24</f>
        <v>286.8666666666395</v>
      </c>
      <c r="J56" s="123">
        <v>13.75</v>
      </c>
      <c r="K56" s="29">
        <f>$J$56 - $I$56</f>
        <v>-273.1166666666395</v>
      </c>
      <c r="L56" s="125"/>
      <c r="M56" s="126" t="s">
        <v>251</v>
      </c>
      <c r="N56" s="127"/>
      <c r="O56" s="74" t="s">
        <v>157</v>
      </c>
      <c r="P56" s="39">
        <v>0</v>
      </c>
      <c r="Q56" s="75">
        <v>10</v>
      </c>
      <c r="R56" s="18">
        <f xml:space="preserve"> $P$56 * $Q$56</f>
        <v>0</v>
      </c>
      <c r="S56" s="76" t="s">
        <v>91</v>
      </c>
      <c r="T56" s="39">
        <v>0</v>
      </c>
      <c r="U56" s="39">
        <v>18</v>
      </c>
      <c r="V56" s="18">
        <f xml:space="preserve"> $T$56 * $U$56</f>
        <v>0</v>
      </c>
      <c r="W56" s="106" t="s">
        <v>269</v>
      </c>
      <c r="X56" s="95" t="s">
        <v>23</v>
      </c>
      <c r="Y56" s="125">
        <f>$K$56 * -1</f>
        <v>273.1166666666395</v>
      </c>
      <c r="Z56" s="124">
        <f>$Y$56</f>
        <v>273.1166666666395</v>
      </c>
      <c r="AA56" s="197" t="s">
        <v>329</v>
      </c>
      <c r="AB56" s="56"/>
      <c r="AE56" s="112"/>
    </row>
    <row r="57" spans="1:31" s="105" customFormat="1" ht="31.5" x14ac:dyDescent="0.25">
      <c r="A57" s="99"/>
      <c r="B57" s="93"/>
      <c r="C57" s="131"/>
      <c r="D57" s="131"/>
      <c r="E57" s="131"/>
      <c r="F57" s="93">
        <v>2</v>
      </c>
      <c r="G57" s="162">
        <v>45267.702777777777</v>
      </c>
      <c r="H57" s="162">
        <v>45270.526388888888</v>
      </c>
      <c r="I57" s="134">
        <f xml:space="preserve"> ($H$57 - $G$57) * 24</f>
        <v>67.766666666662786</v>
      </c>
      <c r="J57" s="58">
        <v>13.75</v>
      </c>
      <c r="K57" s="31">
        <f>$J$57 - $I$57</f>
        <v>-54.016666666662786</v>
      </c>
      <c r="L57" s="136"/>
      <c r="M57" s="115" t="s">
        <v>251</v>
      </c>
      <c r="N57" s="135"/>
      <c r="O57" s="77" t="s">
        <v>86</v>
      </c>
      <c r="P57" s="40">
        <v>0</v>
      </c>
      <c r="Q57" s="73">
        <v>17</v>
      </c>
      <c r="R57" s="22">
        <f xml:space="preserve"> $P$57 * $Q$57</f>
        <v>0</v>
      </c>
      <c r="S57" s="69" t="s">
        <v>158</v>
      </c>
      <c r="T57" s="40">
        <v>0</v>
      </c>
      <c r="U57" s="40">
        <v>18</v>
      </c>
      <c r="V57" s="22">
        <f xml:space="preserve"> $T$57 * $U$57</f>
        <v>0</v>
      </c>
      <c r="W57" s="99"/>
      <c r="X57" s="97"/>
      <c r="Y57" s="136">
        <f>$K$57 * -1</f>
        <v>54.016666666662786</v>
      </c>
      <c r="Z57" s="135">
        <f>$Y$57 + $Z$56</f>
        <v>327.13333333330229</v>
      </c>
      <c r="AA57" s="94" t="s">
        <v>352</v>
      </c>
      <c r="AB57" s="56"/>
      <c r="AC57" s="129"/>
      <c r="AE57" s="117"/>
    </row>
    <row r="58" spans="1:31" s="105" customFormat="1" ht="31.5" x14ac:dyDescent="0.25">
      <c r="A58" s="99"/>
      <c r="B58" s="93"/>
      <c r="C58" s="93"/>
      <c r="D58" s="93"/>
      <c r="E58" s="161"/>
      <c r="F58" s="93">
        <v>3</v>
      </c>
      <c r="G58" s="162">
        <v>45270.526388888888</v>
      </c>
      <c r="H58" s="198" t="s">
        <v>290</v>
      </c>
      <c r="I58" s="58">
        <f xml:space="preserve"> ($H$58 - $G$58) * 24</f>
        <v>183.48333333333721</v>
      </c>
      <c r="J58" s="58">
        <v>13.75</v>
      </c>
      <c r="K58" s="31">
        <f>$J$58 - $I$58</f>
        <v>-169.73333333333721</v>
      </c>
      <c r="L58" s="136"/>
      <c r="M58" s="115" t="s">
        <v>251</v>
      </c>
      <c r="N58" s="135"/>
      <c r="O58" s="77" t="s">
        <v>89</v>
      </c>
      <c r="P58" s="40">
        <v>0</v>
      </c>
      <c r="Q58" s="73">
        <v>17</v>
      </c>
      <c r="R58" s="22">
        <f xml:space="preserve"> $P$58 * $Q$58</f>
        <v>0</v>
      </c>
      <c r="S58" s="69" t="s">
        <v>96</v>
      </c>
      <c r="T58" s="40">
        <v>0</v>
      </c>
      <c r="U58" s="40">
        <v>20</v>
      </c>
      <c r="V58" s="22">
        <f xml:space="preserve"> $T$58 * $U$58</f>
        <v>0</v>
      </c>
      <c r="W58" s="99"/>
      <c r="X58" s="97"/>
      <c r="Y58" s="136">
        <f>$K$58 * -1</f>
        <v>169.73333333333721</v>
      </c>
      <c r="Z58" s="135">
        <f>$Y$58 + $Z$57</f>
        <v>496.8666666666395</v>
      </c>
      <c r="AA58" s="147" t="s">
        <v>291</v>
      </c>
      <c r="AB58" s="56"/>
      <c r="AE58" s="112"/>
    </row>
    <row r="59" spans="1:31" s="105" customFormat="1" ht="47.25" x14ac:dyDescent="0.25">
      <c r="A59" s="99"/>
      <c r="B59" s="93"/>
      <c r="C59" s="93"/>
      <c r="D59" s="93"/>
      <c r="E59" s="93"/>
      <c r="F59" s="93">
        <v>4</v>
      </c>
      <c r="G59" s="162" t="s">
        <v>290</v>
      </c>
      <c r="H59" s="162" t="s">
        <v>372</v>
      </c>
      <c r="I59" s="58">
        <f xml:space="preserve"> ($H$59 - $G$59) * 24</f>
        <v>97.466666666732635</v>
      </c>
      <c r="J59" s="58">
        <v>13.75</v>
      </c>
      <c r="K59" s="31">
        <f>$J$59 - $I$59</f>
        <v>-83.716666666732635</v>
      </c>
      <c r="L59" s="136"/>
      <c r="M59" s="115" t="s">
        <v>251</v>
      </c>
      <c r="N59" s="135"/>
      <c r="O59" s="77" t="s">
        <v>159</v>
      </c>
      <c r="P59" s="40">
        <v>0</v>
      </c>
      <c r="Q59" s="73">
        <v>10</v>
      </c>
      <c r="R59" s="22">
        <f xml:space="preserve"> $P$59 * $Q$59</f>
        <v>0</v>
      </c>
      <c r="S59" s="69" t="s">
        <v>152</v>
      </c>
      <c r="T59" s="40">
        <v>0</v>
      </c>
      <c r="U59" s="21">
        <v>20</v>
      </c>
      <c r="V59" s="22">
        <f xml:space="preserve"> $T$59 * $U$59</f>
        <v>0</v>
      </c>
      <c r="W59" s="99"/>
      <c r="X59" s="97"/>
      <c r="Y59" s="136">
        <f>$K$59 * -1</f>
        <v>83.716666666732635</v>
      </c>
      <c r="Z59" s="135">
        <f>$Y$59 + $Z$58</f>
        <v>580.58333333337214</v>
      </c>
      <c r="AA59" s="258" t="s">
        <v>373</v>
      </c>
      <c r="AB59" s="56"/>
      <c r="AC59" s="129"/>
      <c r="AE59" s="112"/>
    </row>
    <row r="60" spans="1:31" s="105" customFormat="1" x14ac:dyDescent="0.25">
      <c r="A60" s="99"/>
      <c r="B60" s="93"/>
      <c r="C60" s="93"/>
      <c r="D60" s="93"/>
      <c r="E60" s="93"/>
      <c r="F60" s="93"/>
      <c r="G60" s="162"/>
      <c r="H60" s="162"/>
      <c r="I60" s="58"/>
      <c r="J60" s="58"/>
      <c r="K60" s="135"/>
      <c r="L60" s="136"/>
      <c r="M60" s="58"/>
      <c r="N60" s="135"/>
      <c r="O60" s="41"/>
      <c r="P60" s="40"/>
      <c r="Q60" s="40"/>
      <c r="R60" s="22"/>
      <c r="S60" s="69" t="s">
        <v>97</v>
      </c>
      <c r="T60" s="40">
        <v>0</v>
      </c>
      <c r="U60" s="21">
        <v>20</v>
      </c>
      <c r="V60" s="22">
        <f xml:space="preserve"> $T$60 * $U$60</f>
        <v>0</v>
      </c>
      <c r="W60" s="99"/>
      <c r="X60" s="97"/>
      <c r="Y60" s="136"/>
      <c r="Z60" s="135"/>
      <c r="AA60" s="199"/>
      <c r="AB60" s="56"/>
      <c r="AC60" s="129"/>
      <c r="AE60" s="112"/>
    </row>
    <row r="61" spans="1:31" s="105" customFormat="1" ht="16.5" thickBot="1" x14ac:dyDescent="0.3">
      <c r="A61" s="101"/>
      <c r="B61" s="102"/>
      <c r="C61" s="102"/>
      <c r="D61" s="102"/>
      <c r="E61" s="102"/>
      <c r="F61" s="102"/>
      <c r="G61" s="164"/>
      <c r="H61" s="164"/>
      <c r="I61" s="89"/>
      <c r="J61" s="89"/>
      <c r="K61" s="166"/>
      <c r="L61" s="154"/>
      <c r="M61" s="89"/>
      <c r="N61" s="166"/>
      <c r="O61" s="41"/>
      <c r="P61" s="40"/>
      <c r="Q61" s="40"/>
      <c r="R61" s="22"/>
      <c r="S61" s="69" t="s">
        <v>105</v>
      </c>
      <c r="T61" s="40">
        <v>0</v>
      </c>
      <c r="U61" s="21">
        <v>20</v>
      </c>
      <c r="V61" s="22">
        <f xml:space="preserve"> $T$61 * $U$61</f>
        <v>0</v>
      </c>
      <c r="W61" s="101"/>
      <c r="X61" s="100"/>
      <c r="Y61" s="154"/>
      <c r="Z61" s="166"/>
      <c r="AA61" s="200"/>
      <c r="AB61" s="56"/>
      <c r="AC61" s="129"/>
      <c r="AE61" s="112"/>
    </row>
    <row r="62" spans="1:31" s="105" customFormat="1" ht="18.75" x14ac:dyDescent="0.25">
      <c r="G62" s="120"/>
      <c r="H62" s="120"/>
      <c r="I62" s="80"/>
      <c r="J62" s="80"/>
      <c r="K62" s="80"/>
      <c r="L62" s="56"/>
      <c r="M62" s="56"/>
      <c r="N62" s="56"/>
      <c r="O62" s="20" t="s">
        <v>101</v>
      </c>
      <c r="P62" s="60">
        <f>SUM($P$56:$P$61)</f>
        <v>0</v>
      </c>
      <c r="Q62" s="21" t="s">
        <v>102</v>
      </c>
      <c r="R62" s="22">
        <f>SUM($R$56:$R$61)</f>
        <v>0</v>
      </c>
      <c r="S62" s="20" t="s">
        <v>103</v>
      </c>
      <c r="T62" s="21">
        <f>SUM($T$56:$T$61)</f>
        <v>0</v>
      </c>
      <c r="U62" s="21" t="s">
        <v>104</v>
      </c>
      <c r="V62" s="35">
        <f>SUM($V$56:$V$61)</f>
        <v>0</v>
      </c>
      <c r="AA62" s="170"/>
      <c r="AB62" s="56"/>
    </row>
    <row r="63" spans="1:31" s="105" customFormat="1" ht="16.149999999999999" customHeight="1" thickBot="1" x14ac:dyDescent="0.3">
      <c r="A63" s="80"/>
      <c r="B63" s="80"/>
      <c r="C63" s="80"/>
      <c r="D63" s="80"/>
      <c r="E63" s="80"/>
      <c r="F63" s="80"/>
      <c r="G63" s="80"/>
      <c r="H63" s="80"/>
      <c r="I63" s="80"/>
      <c r="J63" s="80"/>
      <c r="K63" s="80"/>
      <c r="L63" s="56"/>
      <c r="M63" s="56"/>
      <c r="N63" s="56"/>
      <c r="O63" s="403" t="s">
        <v>38</v>
      </c>
      <c r="P63" s="404"/>
      <c r="Q63" s="404"/>
      <c r="R63" s="23">
        <v>0</v>
      </c>
      <c r="S63" s="403" t="s">
        <v>37</v>
      </c>
      <c r="T63" s="404"/>
      <c r="U63" s="404"/>
      <c r="V63" s="34">
        <v>0</v>
      </c>
      <c r="AA63" s="170"/>
      <c r="AB63" s="56"/>
    </row>
    <row r="64" spans="1:31" s="105" customFormat="1" ht="15.4" customHeight="1" x14ac:dyDescent="0.25">
      <c r="A64" s="171"/>
      <c r="B64" s="80"/>
      <c r="C64" s="80"/>
      <c r="D64" s="80"/>
      <c r="E64" s="80"/>
      <c r="F64" s="80"/>
      <c r="G64" s="80"/>
      <c r="H64" s="80"/>
      <c r="I64" s="80"/>
      <c r="J64" s="80"/>
      <c r="K64" s="80"/>
      <c r="L64" s="80"/>
      <c r="M64" s="80"/>
      <c r="N64" s="80"/>
      <c r="O64" s="19"/>
      <c r="P64" s="19"/>
      <c r="Q64" s="19"/>
      <c r="R64" s="19"/>
      <c r="S64" s="19"/>
      <c r="T64" s="19"/>
      <c r="U64" s="19"/>
      <c r="V64" s="19"/>
      <c r="AA64" s="170"/>
      <c r="AB64" s="56"/>
    </row>
    <row r="65" spans="1:28" s="105" customFormat="1" ht="15.75" customHeight="1" thickBot="1" x14ac:dyDescent="0.3">
      <c r="A65" s="171"/>
      <c r="B65" s="80"/>
      <c r="C65" s="80"/>
      <c r="D65" s="80"/>
      <c r="E65" s="80"/>
      <c r="F65" s="80"/>
      <c r="G65" s="80"/>
      <c r="H65" s="80"/>
      <c r="I65" s="80"/>
      <c r="J65" s="80"/>
      <c r="K65" s="80"/>
      <c r="L65" s="80"/>
      <c r="M65" s="80"/>
      <c r="N65" s="80"/>
      <c r="O65" s="19"/>
      <c r="P65" s="19"/>
      <c r="Q65" s="19"/>
      <c r="R65" s="19"/>
      <c r="S65" s="19"/>
      <c r="T65" s="19"/>
      <c r="U65" s="19"/>
      <c r="V65" s="19"/>
      <c r="AA65" s="172"/>
      <c r="AB65" s="173"/>
    </row>
    <row r="66" spans="1:28" s="105" customFormat="1" ht="15.75" customHeight="1" x14ac:dyDescent="0.25">
      <c r="A66" s="86" t="s">
        <v>20</v>
      </c>
      <c r="B66" s="55" t="s">
        <v>301</v>
      </c>
      <c r="C66" s="55" t="s">
        <v>299</v>
      </c>
      <c r="D66" s="55" t="s">
        <v>238</v>
      </c>
      <c r="E66" s="55" t="s">
        <v>300</v>
      </c>
      <c r="F66" s="55">
        <v>1</v>
      </c>
      <c r="G66" s="160" t="s">
        <v>310</v>
      </c>
      <c r="H66" s="160" t="s">
        <v>331</v>
      </c>
      <c r="I66" s="57">
        <f xml:space="preserve"> ($H$66 - $G$66) * 24</f>
        <v>33.999999999941792</v>
      </c>
      <c r="J66" s="57">
        <v>12.4</v>
      </c>
      <c r="K66" s="29">
        <f>$J$66 - $I$66</f>
        <v>-21.599999999941794</v>
      </c>
      <c r="L66" s="248">
        <f xml:space="preserve"> ($N$66 - $M$66) * 24</f>
        <v>23.666666666627862</v>
      </c>
      <c r="M66" s="249" t="s">
        <v>311</v>
      </c>
      <c r="N66" s="250">
        <v>45280.416666666664</v>
      </c>
      <c r="O66" s="16" t="s">
        <v>90</v>
      </c>
      <c r="P66" s="39">
        <v>5</v>
      </c>
      <c r="Q66" s="39">
        <v>17</v>
      </c>
      <c r="R66" s="18">
        <f xml:space="preserve"> $P$66 * $Q$66</f>
        <v>85</v>
      </c>
      <c r="S66" s="42" t="s">
        <v>244</v>
      </c>
      <c r="T66" s="39">
        <v>0</v>
      </c>
      <c r="U66" s="39">
        <v>20</v>
      </c>
      <c r="V66" s="18">
        <f xml:space="preserve"> $T$66 * $U$66</f>
        <v>0</v>
      </c>
      <c r="W66" s="106" t="s">
        <v>208</v>
      </c>
      <c r="X66" s="95" t="s">
        <v>23</v>
      </c>
      <c r="Y66" s="125">
        <f>$K$66 * -1</f>
        <v>21.599999999941794</v>
      </c>
      <c r="Z66" s="124">
        <f>$Y$66</f>
        <v>21.599999999941794</v>
      </c>
      <c r="AA66" s="87" t="s">
        <v>353</v>
      </c>
      <c r="AB66" s="173"/>
    </row>
    <row r="67" spans="1:28" s="105" customFormat="1" x14ac:dyDescent="0.25">
      <c r="A67" s="99"/>
      <c r="B67" s="93"/>
      <c r="C67" s="93"/>
      <c r="D67" s="82"/>
      <c r="E67" s="161"/>
      <c r="F67" s="93">
        <v>2</v>
      </c>
      <c r="G67" s="162" t="s">
        <v>331</v>
      </c>
      <c r="H67" s="162" t="s">
        <v>346</v>
      </c>
      <c r="I67" s="58">
        <f xml:space="preserve"> ($H$67 - $G$67) * 24</f>
        <v>22.666666666686069</v>
      </c>
      <c r="J67" s="58">
        <v>12.4</v>
      </c>
      <c r="K67" s="31">
        <f>$J$67 - $I$67</f>
        <v>-10.266666666686069</v>
      </c>
      <c r="L67" s="136">
        <f xml:space="preserve"> ($N$67 - $M$67) * 24</f>
        <v>19.166666666627862</v>
      </c>
      <c r="M67" s="115">
        <v>45280.451388888891</v>
      </c>
      <c r="N67" s="116">
        <v>45281.25</v>
      </c>
      <c r="O67" s="20" t="s">
        <v>180</v>
      </c>
      <c r="P67" s="40">
        <v>0</v>
      </c>
      <c r="Q67" s="40">
        <v>10</v>
      </c>
      <c r="R67" s="22">
        <f xml:space="preserve"> $P$67 * $Q$67</f>
        <v>0</v>
      </c>
      <c r="S67" s="41" t="s">
        <v>365</v>
      </c>
      <c r="T67" s="40">
        <v>0</v>
      </c>
      <c r="U67" s="40">
        <v>20</v>
      </c>
      <c r="V67" s="22">
        <f xml:space="preserve"> $T$67 * $U$67</f>
        <v>0</v>
      </c>
      <c r="W67" s="99"/>
      <c r="X67" s="97"/>
      <c r="Y67" s="136">
        <f>$K$67 * -1</f>
        <v>10.266666666686069</v>
      </c>
      <c r="Z67" s="135">
        <f>$Y$67 + $Z$66</f>
        <v>31.866666666627864</v>
      </c>
      <c r="AA67" s="174" t="s">
        <v>353</v>
      </c>
      <c r="AB67" s="173"/>
    </row>
    <row r="68" spans="1:28" s="105" customFormat="1" x14ac:dyDescent="0.25">
      <c r="A68" s="99"/>
      <c r="B68" s="93"/>
      <c r="C68" s="93"/>
      <c r="D68" s="93"/>
      <c r="E68" s="93"/>
      <c r="F68" s="93">
        <v>3</v>
      </c>
      <c r="G68" s="162" t="s">
        <v>346</v>
      </c>
      <c r="H68" s="162">
        <v>45281.756944444445</v>
      </c>
      <c r="I68" s="58">
        <f xml:space="preserve"> ($H$68 - $G$68) * 24</f>
        <v>9.5000000000582077</v>
      </c>
      <c r="J68" s="58">
        <v>12.4</v>
      </c>
      <c r="K68" s="31">
        <f>$J$68 - $I$68</f>
        <v>2.8999999999417927</v>
      </c>
      <c r="L68" s="221">
        <f xml:space="preserve"> ($N$68 - $M$68) * 24</f>
        <v>6.6666666667442769</v>
      </c>
      <c r="M68" s="222">
        <f>N67</f>
        <v>45281.25</v>
      </c>
      <c r="N68" s="223" t="s">
        <v>380</v>
      </c>
      <c r="O68" s="20" t="s">
        <v>164</v>
      </c>
      <c r="P68" s="40">
        <v>5</v>
      </c>
      <c r="Q68" s="40">
        <v>17</v>
      </c>
      <c r="R68" s="22">
        <f xml:space="preserve"> $P$68 * $Q$68</f>
        <v>85</v>
      </c>
      <c r="S68" s="41" t="s">
        <v>248</v>
      </c>
      <c r="T68" s="40">
        <v>0</v>
      </c>
      <c r="U68" s="40">
        <v>18</v>
      </c>
      <c r="V68" s="22">
        <f xml:space="preserve"> $T$68 * $U$68</f>
        <v>0</v>
      </c>
      <c r="W68" s="99"/>
      <c r="X68" s="97"/>
      <c r="Y68" s="136">
        <f>$K$68 * 0</f>
        <v>0</v>
      </c>
      <c r="Z68" s="135">
        <f>$Y$68 + $Z$67</f>
        <v>31.866666666627864</v>
      </c>
      <c r="AA68" s="174" t="s">
        <v>353</v>
      </c>
      <c r="AB68" s="173"/>
    </row>
    <row r="69" spans="1:28" s="105" customFormat="1" x14ac:dyDescent="0.25">
      <c r="A69" s="99"/>
      <c r="B69" s="93"/>
      <c r="C69" s="93"/>
      <c r="D69" s="93"/>
      <c r="E69" s="93"/>
      <c r="F69" s="93">
        <v>4</v>
      </c>
      <c r="G69" s="162">
        <v>45281.756944444445</v>
      </c>
      <c r="H69" s="162" t="s">
        <v>382</v>
      </c>
      <c r="I69" s="58">
        <f xml:space="preserve"> ($H$69 - $G$69) * 24</f>
        <v>15</v>
      </c>
      <c r="J69" s="58">
        <v>12.4</v>
      </c>
      <c r="K69" s="31">
        <f>$J$69 - $I$69</f>
        <v>-2.5999999999999996</v>
      </c>
      <c r="L69" s="136">
        <f xml:space="preserve"> ($N$69 - $M$69) * 24</f>
        <v>13.833333333372138</v>
      </c>
      <c r="M69" s="115">
        <v>45281.756944444445</v>
      </c>
      <c r="N69" s="116">
        <v>45282.333333333336</v>
      </c>
      <c r="O69" s="259" t="s">
        <v>332</v>
      </c>
      <c r="P69" s="40">
        <v>5</v>
      </c>
      <c r="Q69" s="40">
        <v>12</v>
      </c>
      <c r="R69" s="22">
        <f xml:space="preserve"> $P$69 * $Q$69</f>
        <v>60</v>
      </c>
      <c r="S69" s="41" t="s">
        <v>192</v>
      </c>
      <c r="T69" s="40">
        <v>0</v>
      </c>
      <c r="U69" s="40">
        <v>20</v>
      </c>
      <c r="V69" s="22">
        <f xml:space="preserve"> $T$69 * $U$69</f>
        <v>0</v>
      </c>
      <c r="W69" s="99"/>
      <c r="X69" s="97"/>
      <c r="Y69" s="136">
        <f>$K$69 * -1</f>
        <v>2.5999999999999996</v>
      </c>
      <c r="Z69" s="135">
        <f>$Y$69 + $Z$68</f>
        <v>34.466666666627866</v>
      </c>
      <c r="AA69" s="174"/>
      <c r="AB69" s="173"/>
    </row>
    <row r="70" spans="1:28" s="105" customFormat="1" x14ac:dyDescent="0.25">
      <c r="A70" s="99"/>
      <c r="B70" s="93"/>
      <c r="C70" s="93"/>
      <c r="D70" s="93"/>
      <c r="E70" s="93"/>
      <c r="F70" s="93"/>
      <c r="G70" s="162"/>
      <c r="H70" s="162"/>
      <c r="I70" s="58"/>
      <c r="J70" s="58"/>
      <c r="K70" s="31"/>
      <c r="L70" s="136"/>
      <c r="M70" s="115"/>
      <c r="N70" s="116"/>
      <c r="O70" s="69"/>
      <c r="P70" s="40"/>
      <c r="Q70" s="40"/>
      <c r="R70" s="22"/>
      <c r="S70" s="41"/>
      <c r="T70" s="40"/>
      <c r="U70" s="40"/>
      <c r="V70" s="22"/>
      <c r="W70" s="99"/>
      <c r="X70" s="97"/>
      <c r="Y70" s="136"/>
      <c r="Z70" s="135"/>
      <c r="AA70" s="174"/>
      <c r="AB70" s="173"/>
    </row>
    <row r="71" spans="1:28" s="105" customFormat="1" x14ac:dyDescent="0.25">
      <c r="A71" s="99"/>
      <c r="B71" s="93"/>
      <c r="C71" s="93"/>
      <c r="D71" s="93"/>
      <c r="E71" s="93"/>
      <c r="F71" s="93"/>
      <c r="G71" s="162"/>
      <c r="H71" s="162"/>
      <c r="I71" s="58"/>
      <c r="J71" s="58"/>
      <c r="K71" s="135"/>
      <c r="L71" s="136"/>
      <c r="M71" s="115"/>
      <c r="N71" s="116"/>
      <c r="O71" s="69"/>
      <c r="P71" s="40"/>
      <c r="Q71" s="40"/>
      <c r="R71" s="22"/>
      <c r="S71" s="41"/>
      <c r="T71" s="40"/>
      <c r="U71" s="40"/>
      <c r="V71" s="22"/>
      <c r="W71" s="99"/>
      <c r="X71" s="97"/>
      <c r="Y71" s="136"/>
      <c r="Z71" s="135"/>
      <c r="AA71" s="174"/>
      <c r="AB71" s="173"/>
    </row>
    <row r="72" spans="1:28" s="105" customFormat="1" ht="16.5" thickBot="1" x14ac:dyDescent="0.3">
      <c r="A72" s="101"/>
      <c r="B72" s="102"/>
      <c r="C72" s="102"/>
      <c r="D72" s="163"/>
      <c r="E72" s="102"/>
      <c r="F72" s="102"/>
      <c r="G72" s="164"/>
      <c r="H72" s="164"/>
      <c r="I72" s="89"/>
      <c r="J72" s="89"/>
      <c r="K72" s="166"/>
      <c r="L72" s="154"/>
      <c r="M72" s="89"/>
      <c r="N72" s="166"/>
      <c r="O72" s="69"/>
      <c r="P72" s="21"/>
      <c r="Q72" s="40"/>
      <c r="R72" s="22"/>
      <c r="S72" s="41"/>
      <c r="T72" s="40"/>
      <c r="U72" s="40"/>
      <c r="V72" s="22"/>
      <c r="W72" s="101"/>
      <c r="X72" s="100"/>
      <c r="Y72" s="154"/>
      <c r="Z72" s="166"/>
      <c r="AA72" s="201" t="s">
        <v>309</v>
      </c>
      <c r="AB72" s="173"/>
    </row>
    <row r="73" spans="1:28" s="105" customFormat="1" ht="17.649999999999999" customHeight="1" x14ac:dyDescent="0.25">
      <c r="I73" s="80"/>
      <c r="J73" s="80"/>
      <c r="L73" s="56"/>
      <c r="M73" s="56"/>
      <c r="N73" s="56"/>
      <c r="O73" s="20" t="s">
        <v>101</v>
      </c>
      <c r="P73" s="60">
        <f>SUM($P$66:$P$72)</f>
        <v>15</v>
      </c>
      <c r="Q73" s="21" t="s">
        <v>102</v>
      </c>
      <c r="R73" s="22">
        <f>SUM($R$66:$R$72)</f>
        <v>230</v>
      </c>
      <c r="S73" s="20" t="s">
        <v>103</v>
      </c>
      <c r="T73" s="21">
        <f>SUM($T$66:$T$72)</f>
        <v>0</v>
      </c>
      <c r="U73" s="21" t="s">
        <v>104</v>
      </c>
      <c r="V73" s="35">
        <f>SUM($V$66:$V$72)</f>
        <v>0</v>
      </c>
    </row>
    <row r="74" spans="1:28" s="105" customFormat="1" ht="16.149999999999999" customHeight="1" thickBot="1" x14ac:dyDescent="0.3">
      <c r="I74" s="80"/>
      <c r="J74" s="80"/>
      <c r="L74" s="56"/>
      <c r="M74" s="56"/>
      <c r="N74" s="56"/>
      <c r="O74" s="403" t="s">
        <v>38</v>
      </c>
      <c r="P74" s="404"/>
      <c r="Q74" s="404"/>
      <c r="R74" s="23">
        <v>230</v>
      </c>
      <c r="S74" s="403" t="s">
        <v>37</v>
      </c>
      <c r="T74" s="404"/>
      <c r="U74" s="404"/>
      <c r="V74" s="34">
        <v>0</v>
      </c>
    </row>
    <row r="75" spans="1:28" s="105" customFormat="1" ht="15.75" customHeight="1" thickBot="1" x14ac:dyDescent="0.3">
      <c r="A75" s="159"/>
      <c r="I75" s="80"/>
      <c r="J75" s="158"/>
      <c r="O75" s="19"/>
      <c r="P75" s="19"/>
      <c r="Q75" s="19"/>
      <c r="R75" s="19"/>
      <c r="S75" s="19"/>
      <c r="T75" s="19"/>
      <c r="U75" s="19"/>
      <c r="V75" s="19"/>
    </row>
    <row r="76" spans="1:28" s="105" customFormat="1" ht="47.25" x14ac:dyDescent="0.25">
      <c r="A76" s="96" t="s">
        <v>21</v>
      </c>
      <c r="B76" s="55" t="s">
        <v>322</v>
      </c>
      <c r="C76" s="122">
        <v>1004</v>
      </c>
      <c r="D76" s="185" t="s">
        <v>228</v>
      </c>
      <c r="E76" s="121" t="s">
        <v>345</v>
      </c>
      <c r="F76" s="122">
        <v>1</v>
      </c>
      <c r="G76" s="160">
        <v>45276.083333333336</v>
      </c>
      <c r="H76" s="114">
        <v>45278.930555555555</v>
      </c>
      <c r="I76" s="123">
        <f xml:space="preserve"> ($H$76 - $G$76) * 24</f>
        <v>68.333333333255723</v>
      </c>
      <c r="J76" s="57">
        <v>12.9</v>
      </c>
      <c r="K76" s="29">
        <f>$J$76 - $I$76</f>
        <v>-55.433333333255725</v>
      </c>
      <c r="L76" s="125">
        <f xml:space="preserve"> ($N$76 - $M$76) * 24</f>
        <v>57</v>
      </c>
      <c r="M76" s="126" t="s">
        <v>288</v>
      </c>
      <c r="N76" s="217">
        <v>45278.875</v>
      </c>
      <c r="O76" s="42" t="s">
        <v>217</v>
      </c>
      <c r="P76" s="39">
        <v>2</v>
      </c>
      <c r="Q76" s="75">
        <v>20</v>
      </c>
      <c r="R76" s="18">
        <f xml:space="preserve"> $P$76 * $Q$76</f>
        <v>40</v>
      </c>
      <c r="S76" s="64" t="s">
        <v>171</v>
      </c>
      <c r="T76" s="39">
        <v>1</v>
      </c>
      <c r="U76" s="17">
        <v>20</v>
      </c>
      <c r="V76" s="18">
        <f xml:space="preserve"> $T$76 * $U$76</f>
        <v>20</v>
      </c>
      <c r="W76" s="106" t="s">
        <v>188</v>
      </c>
      <c r="X76" s="95" t="s">
        <v>23</v>
      </c>
      <c r="Y76" s="125">
        <f>$K$76 * -1</f>
        <v>55.433333333255725</v>
      </c>
      <c r="Z76" s="124">
        <f>$Y$76</f>
        <v>55.433333333255725</v>
      </c>
      <c r="AA76" s="197" t="s">
        <v>312</v>
      </c>
    </row>
    <row r="77" spans="1:28" s="105" customFormat="1" x14ac:dyDescent="0.25">
      <c r="A77" s="138"/>
      <c r="B77" s="131"/>
      <c r="C77" s="131"/>
      <c r="D77" s="131"/>
      <c r="E77" s="93"/>
      <c r="F77" s="93">
        <v>2</v>
      </c>
      <c r="G77" s="132">
        <v>45278.930555555555</v>
      </c>
      <c r="H77" s="132">
        <v>45279.986111111109</v>
      </c>
      <c r="I77" s="134">
        <f xml:space="preserve"> ($H$77 - $G$77) * 24</f>
        <v>25.333333333313931</v>
      </c>
      <c r="J77" s="58">
        <v>14.4</v>
      </c>
      <c r="K77" s="31">
        <f>$J$77 - $I$77</f>
        <v>-10.93333333331393</v>
      </c>
      <c r="L77" s="136">
        <f xml:space="preserve"> ($N$77 - $M$77) * 24</f>
        <v>15.333333333197515</v>
      </c>
      <c r="M77" s="115" t="s">
        <v>313</v>
      </c>
      <c r="N77" s="116">
        <v>45279.909722222219</v>
      </c>
      <c r="O77" s="41" t="s">
        <v>247</v>
      </c>
      <c r="P77" s="40">
        <v>2</v>
      </c>
      <c r="Q77" s="73">
        <v>20</v>
      </c>
      <c r="R77" s="22">
        <f xml:space="preserve"> $P$77 * $Q$77</f>
        <v>40</v>
      </c>
      <c r="S77" s="63" t="s">
        <v>367</v>
      </c>
      <c r="T77" s="40">
        <v>1</v>
      </c>
      <c r="U77" s="21">
        <v>30</v>
      </c>
      <c r="V77" s="70">
        <f xml:space="preserve"> $T$77 * $U$77</f>
        <v>30</v>
      </c>
      <c r="W77" s="99" t="s">
        <v>267</v>
      </c>
      <c r="X77" s="97"/>
      <c r="Y77" s="136">
        <f>$K$77 * -1</f>
        <v>10.93333333331393</v>
      </c>
      <c r="Z77" s="135">
        <f>$Y$77 + $Z$76</f>
        <v>66.366666666569657</v>
      </c>
      <c r="AA77" s="174" t="s">
        <v>347</v>
      </c>
    </row>
    <row r="78" spans="1:28" s="105" customFormat="1" x14ac:dyDescent="0.25">
      <c r="A78" s="138"/>
      <c r="B78" s="131"/>
      <c r="C78" s="131"/>
      <c r="D78" s="131"/>
      <c r="E78" s="93"/>
      <c r="F78" s="131">
        <v>3</v>
      </c>
      <c r="G78" s="162">
        <v>45279.986111111109</v>
      </c>
      <c r="H78" s="131" t="s">
        <v>336</v>
      </c>
      <c r="I78" s="134">
        <f xml:space="preserve"> ($H$78 - $G$78) * 24</f>
        <v>28.000000000116415</v>
      </c>
      <c r="J78" s="58">
        <v>15.4</v>
      </c>
      <c r="K78" s="31">
        <f>$J$78 - $I$78</f>
        <v>-12.600000000116415</v>
      </c>
      <c r="L78" s="136">
        <f xml:space="preserve"> ($N$78 - $M$78) * 24</f>
        <v>12.666666666569654</v>
      </c>
      <c r="M78" s="115">
        <v>45280.451388888891</v>
      </c>
      <c r="N78" s="116" t="s">
        <v>337</v>
      </c>
      <c r="O78" s="41" t="s">
        <v>218</v>
      </c>
      <c r="P78" s="40">
        <v>2</v>
      </c>
      <c r="Q78" s="73">
        <v>20</v>
      </c>
      <c r="R78" s="22">
        <f xml:space="preserve"> $P$78 * $Q$78</f>
        <v>40</v>
      </c>
      <c r="S78" s="63" t="s">
        <v>366</v>
      </c>
      <c r="T78" s="40">
        <v>1</v>
      </c>
      <c r="U78" s="21">
        <v>20</v>
      </c>
      <c r="V78" s="70">
        <f xml:space="preserve"> $T$78 * $U$78</f>
        <v>20</v>
      </c>
      <c r="W78" s="99"/>
      <c r="X78" s="97"/>
      <c r="Y78" s="136">
        <f>$K$78 * -1</f>
        <v>12.600000000116415</v>
      </c>
      <c r="Z78" s="135">
        <f>$Y$78 + $Z$77</f>
        <v>78.966666666686066</v>
      </c>
      <c r="AA78" s="174" t="s">
        <v>348</v>
      </c>
    </row>
    <row r="79" spans="1:28" s="105" customFormat="1" x14ac:dyDescent="0.25">
      <c r="A79" s="138"/>
      <c r="B79" s="131"/>
      <c r="C79" s="93"/>
      <c r="D79" s="93"/>
      <c r="E79" s="93"/>
      <c r="F79" s="93">
        <v>4</v>
      </c>
      <c r="G79" s="131" t="s">
        <v>336</v>
      </c>
      <c r="H79" s="132" t="s">
        <v>34</v>
      </c>
      <c r="I79" s="134">
        <f xml:space="preserve"> ($AA$2 - $G$79) * 24</f>
        <v>26.333333333255723</v>
      </c>
      <c r="J79" s="58">
        <v>15.4</v>
      </c>
      <c r="K79" s="31">
        <f>$J$79 - $I$79</f>
        <v>-10.933333333255723</v>
      </c>
      <c r="L79" s="136"/>
      <c r="M79" s="115"/>
      <c r="N79" s="116"/>
      <c r="O79" s="41" t="s">
        <v>219</v>
      </c>
      <c r="P79" s="40">
        <v>2</v>
      </c>
      <c r="Q79" s="40">
        <v>20</v>
      </c>
      <c r="R79" s="70">
        <f xml:space="preserve"> $P$79 * $Q$79</f>
        <v>40</v>
      </c>
      <c r="S79" s="63" t="s">
        <v>177</v>
      </c>
      <c r="T79" s="40">
        <v>1</v>
      </c>
      <c r="U79" s="21">
        <v>20</v>
      </c>
      <c r="V79" s="70">
        <f xml:space="preserve"> $T$79 * $U$79</f>
        <v>20</v>
      </c>
      <c r="W79" s="99"/>
      <c r="X79" s="97"/>
      <c r="Y79" s="136">
        <f>$K$79 * -1</f>
        <v>10.933333333255723</v>
      </c>
      <c r="Z79" s="135">
        <f>$Y$79 + $Z$78</f>
        <v>89.899999999941784</v>
      </c>
      <c r="AA79" s="137"/>
    </row>
    <row r="80" spans="1:28" s="105" customFormat="1" x14ac:dyDescent="0.25">
      <c r="A80" s="138"/>
      <c r="B80" s="131"/>
      <c r="C80" s="93"/>
      <c r="D80" s="93"/>
      <c r="E80" s="93"/>
      <c r="F80" s="93"/>
      <c r="G80" s="132"/>
      <c r="H80" s="132"/>
      <c r="I80" s="134"/>
      <c r="J80" s="58"/>
      <c r="K80" s="31"/>
      <c r="L80" s="136"/>
      <c r="M80" s="115"/>
      <c r="N80" s="116"/>
      <c r="O80" s="41"/>
      <c r="P80" s="40"/>
      <c r="Q80" s="40"/>
      <c r="R80" s="70"/>
      <c r="S80" s="63"/>
      <c r="T80" s="40"/>
      <c r="U80" s="21"/>
      <c r="V80" s="72"/>
      <c r="W80" s="99"/>
      <c r="X80" s="97"/>
      <c r="Y80" s="136"/>
      <c r="Z80" s="135"/>
      <c r="AA80" s="137"/>
    </row>
    <row r="81" spans="1:28" s="105" customFormat="1" ht="16.5" thickBot="1" x14ac:dyDescent="0.3">
      <c r="A81" s="175"/>
      <c r="B81" s="167"/>
      <c r="C81" s="102"/>
      <c r="D81" s="102"/>
      <c r="E81" s="102"/>
      <c r="F81" s="102"/>
      <c r="G81" s="102"/>
      <c r="H81" s="102"/>
      <c r="I81" s="89"/>
      <c r="J81" s="89"/>
      <c r="K81" s="166"/>
      <c r="L81" s="154"/>
      <c r="M81" s="118"/>
      <c r="N81" s="119"/>
      <c r="O81" s="63"/>
      <c r="P81" s="40"/>
      <c r="Q81" s="40"/>
      <c r="R81" s="70"/>
      <c r="S81" s="63"/>
      <c r="T81" s="40"/>
      <c r="U81" s="21"/>
      <c r="V81" s="72"/>
      <c r="W81" s="101"/>
      <c r="X81" s="100"/>
      <c r="Y81" s="154"/>
      <c r="Z81" s="166"/>
      <c r="AA81" s="88" t="s">
        <v>335</v>
      </c>
    </row>
    <row r="82" spans="1:28" s="105" customFormat="1" ht="17.649999999999999" customHeight="1" x14ac:dyDescent="0.25">
      <c r="A82" s="129"/>
      <c r="G82" s="120"/>
      <c r="H82" s="120"/>
      <c r="I82" s="80"/>
      <c r="K82" s="80"/>
      <c r="L82" s="56"/>
      <c r="M82" s="56"/>
      <c r="N82" s="56"/>
      <c r="O82" s="20" t="s">
        <v>101</v>
      </c>
      <c r="P82" s="60">
        <f>SUM($P$76:$P$81)</f>
        <v>8</v>
      </c>
      <c r="Q82" s="21" t="s">
        <v>102</v>
      </c>
      <c r="R82" s="22">
        <f>SUM($R$76:$R$81)</f>
        <v>160</v>
      </c>
      <c r="S82" s="20" t="s">
        <v>103</v>
      </c>
      <c r="T82" s="21">
        <f>SUM($T$76:$T$81)</f>
        <v>4</v>
      </c>
      <c r="U82" s="21" t="s">
        <v>104</v>
      </c>
      <c r="V82" s="35">
        <f>SUM($V$76:$V$81)</f>
        <v>90</v>
      </c>
      <c r="AA82" s="176"/>
      <c r="AB82" s="176"/>
    </row>
    <row r="83" spans="1:28" s="105" customFormat="1" ht="16.149999999999999" customHeight="1" thickBot="1" x14ac:dyDescent="0.3">
      <c r="A83" s="129"/>
      <c r="I83" s="80"/>
      <c r="L83" s="56"/>
      <c r="M83" s="56"/>
      <c r="N83" s="56"/>
      <c r="O83" s="403" t="s">
        <v>38</v>
      </c>
      <c r="P83" s="404"/>
      <c r="Q83" s="404"/>
      <c r="R83" s="23">
        <v>160</v>
      </c>
      <c r="S83" s="403" t="s">
        <v>37</v>
      </c>
      <c r="T83" s="404"/>
      <c r="U83" s="404"/>
      <c r="V83" s="34">
        <v>0</v>
      </c>
    </row>
    <row r="84" spans="1:28" s="105" customFormat="1" ht="16.149999999999999" customHeight="1" thickBot="1" x14ac:dyDescent="0.3">
      <c r="A84" s="129"/>
      <c r="I84" s="80"/>
      <c r="J84" s="80"/>
      <c r="O84" s="19"/>
      <c r="P84" s="19"/>
      <c r="Q84" s="19"/>
      <c r="R84" s="26"/>
      <c r="S84" s="19"/>
      <c r="T84" s="19"/>
      <c r="U84" s="19"/>
      <c r="V84" s="19"/>
    </row>
    <row r="85" spans="1:28" s="105" customFormat="1" ht="32.25" thickBot="1" x14ac:dyDescent="0.3">
      <c r="A85" s="202" t="s">
        <v>22</v>
      </c>
      <c r="B85" s="203"/>
      <c r="C85" s="203"/>
      <c r="D85" s="203" t="s">
        <v>182</v>
      </c>
      <c r="E85" s="203"/>
      <c r="F85" s="203"/>
      <c r="G85" s="204"/>
      <c r="H85" s="204"/>
      <c r="I85" s="205"/>
      <c r="J85" s="205"/>
      <c r="K85" s="206"/>
      <c r="L85" s="207"/>
      <c r="M85" s="208"/>
      <c r="N85" s="209"/>
      <c r="O85" s="16"/>
      <c r="P85" s="78"/>
      <c r="Q85" s="17"/>
      <c r="R85" s="18"/>
      <c r="S85" s="16"/>
      <c r="T85" s="17"/>
      <c r="U85" s="17"/>
      <c r="V85" s="18"/>
      <c r="W85" s="202" t="s">
        <v>201</v>
      </c>
      <c r="X85" s="210" t="s">
        <v>23</v>
      </c>
      <c r="Y85" s="207">
        <v>0</v>
      </c>
      <c r="Z85" s="206">
        <v>0</v>
      </c>
      <c r="AA85" s="211" t="s">
        <v>222</v>
      </c>
    </row>
    <row r="86" spans="1:28" s="105" customFormat="1" ht="17.649999999999999" customHeight="1" x14ac:dyDescent="0.25">
      <c r="I86" s="80"/>
      <c r="J86" s="80"/>
      <c r="L86" s="56"/>
      <c r="M86" s="56"/>
      <c r="N86" s="56"/>
      <c r="O86" s="20" t="s">
        <v>101</v>
      </c>
      <c r="P86" s="60">
        <v>0</v>
      </c>
      <c r="Q86" s="21" t="s">
        <v>102</v>
      </c>
      <c r="R86" s="22">
        <v>0</v>
      </c>
      <c r="S86" s="20" t="s">
        <v>103</v>
      </c>
      <c r="T86" s="21">
        <v>0</v>
      </c>
      <c r="U86" s="21" t="s">
        <v>104</v>
      </c>
      <c r="V86" s="35">
        <v>0</v>
      </c>
      <c r="AA86" s="170"/>
    </row>
    <row r="87" spans="1:28" s="105" customFormat="1" ht="16.149999999999999" customHeight="1" thickBot="1" x14ac:dyDescent="0.3">
      <c r="I87" s="80"/>
      <c r="J87" s="80"/>
      <c r="L87" s="56"/>
      <c r="M87" s="56"/>
      <c r="N87" s="56"/>
      <c r="O87" s="403" t="s">
        <v>38</v>
      </c>
      <c r="P87" s="404"/>
      <c r="Q87" s="404"/>
      <c r="R87" s="23">
        <v>0</v>
      </c>
      <c r="S87" s="403" t="s">
        <v>37</v>
      </c>
      <c r="T87" s="404"/>
      <c r="U87" s="404"/>
      <c r="V87" s="34" t="s">
        <v>23</v>
      </c>
      <c r="AA87" s="176"/>
    </row>
    <row r="88" spans="1:28" s="105" customFormat="1" ht="15.75" customHeight="1" thickBot="1" x14ac:dyDescent="0.3">
      <c r="I88" s="80"/>
      <c r="J88" s="80"/>
      <c r="O88" s="19"/>
      <c r="P88" s="68"/>
      <c r="Q88" s="19"/>
      <c r="R88" s="19"/>
      <c r="S88" s="19"/>
      <c r="T88" s="19"/>
      <c r="U88" s="19"/>
      <c r="V88" s="19"/>
      <c r="AA88" s="176"/>
    </row>
    <row r="89" spans="1:28" s="105" customFormat="1" ht="31.5" x14ac:dyDescent="0.25">
      <c r="A89" s="96" t="s">
        <v>24</v>
      </c>
      <c r="B89" s="55" t="s">
        <v>242</v>
      </c>
      <c r="C89" s="55">
        <v>2532</v>
      </c>
      <c r="D89" s="55" t="s">
        <v>258</v>
      </c>
      <c r="E89" s="121" t="s">
        <v>259</v>
      </c>
      <c r="F89" s="55">
        <v>1</v>
      </c>
      <c r="G89" s="160">
        <v>45260.041666666664</v>
      </c>
      <c r="H89" s="160">
        <v>45281.159722222219</v>
      </c>
      <c r="I89" s="123">
        <f xml:space="preserve"> ($H$89 - $G$89) * 24</f>
        <v>506.83333333331393</v>
      </c>
      <c r="J89" s="57">
        <v>24</v>
      </c>
      <c r="K89" s="29">
        <f>$J$89 - $I$89</f>
        <v>-482.83333333331393</v>
      </c>
      <c r="L89" s="125">
        <f xml:space="preserve"> ($N$89 - $M$89) * 24</f>
        <v>479.49999999994179</v>
      </c>
      <c r="M89" s="126">
        <v>45260.25</v>
      </c>
      <c r="N89" s="127" t="s">
        <v>338</v>
      </c>
      <c r="O89" s="264" t="s">
        <v>234</v>
      </c>
      <c r="P89" s="17">
        <v>0</v>
      </c>
      <c r="Q89" s="17">
        <v>17</v>
      </c>
      <c r="R89" s="18">
        <f xml:space="preserve"> $P$89 * $Q$89</f>
        <v>0</v>
      </c>
      <c r="S89" s="42" t="s">
        <v>179</v>
      </c>
      <c r="T89" s="17">
        <v>0</v>
      </c>
      <c r="U89" s="17">
        <v>20</v>
      </c>
      <c r="V89" s="18">
        <f xml:space="preserve"> $T$89 * $U$89</f>
        <v>0</v>
      </c>
      <c r="W89" s="106" t="s">
        <v>188</v>
      </c>
      <c r="X89" s="95" t="s">
        <v>153</v>
      </c>
      <c r="Y89" s="125">
        <f>$K$89 * -1</f>
        <v>482.83333333331393</v>
      </c>
      <c r="Z89" s="124">
        <f>$Y$89</f>
        <v>482.83333333331393</v>
      </c>
      <c r="AA89" s="226" t="s">
        <v>302</v>
      </c>
    </row>
    <row r="90" spans="1:28" s="105" customFormat="1" ht="31.5" x14ac:dyDescent="0.25">
      <c r="A90" s="99"/>
      <c r="B90" s="93"/>
      <c r="C90" s="93"/>
      <c r="D90" s="161"/>
      <c r="E90" s="93"/>
      <c r="F90" s="93">
        <v>2</v>
      </c>
      <c r="G90" s="162">
        <v>45281.159722222219</v>
      </c>
      <c r="H90" s="162" t="s">
        <v>34</v>
      </c>
      <c r="I90" s="58">
        <f xml:space="preserve"> ($AA$2 - $G$90) * 24</f>
        <v>26.166666666744277</v>
      </c>
      <c r="J90" s="58">
        <v>24</v>
      </c>
      <c r="K90" s="135">
        <f>$J$90 - $I$90</f>
        <v>-2.1666666667442769</v>
      </c>
      <c r="L90" s="136"/>
      <c r="M90" s="58" t="s">
        <v>339</v>
      </c>
      <c r="N90" s="135"/>
      <c r="O90" s="262" t="s">
        <v>257</v>
      </c>
      <c r="P90" s="21">
        <v>1</v>
      </c>
      <c r="Q90" s="21">
        <v>17</v>
      </c>
      <c r="R90" s="22">
        <f xml:space="preserve"> $P$90 * $Q$90</f>
        <v>17</v>
      </c>
      <c r="S90" s="41" t="s">
        <v>227</v>
      </c>
      <c r="T90" s="21">
        <v>0</v>
      </c>
      <c r="U90" s="21">
        <v>20</v>
      </c>
      <c r="V90" s="72">
        <f xml:space="preserve"> $T$90 * $U$90</f>
        <v>0</v>
      </c>
      <c r="W90" s="99" t="s">
        <v>343</v>
      </c>
      <c r="X90" s="97"/>
      <c r="Y90" s="136">
        <f>$K$90 * -1</f>
        <v>2.1666666667442769</v>
      </c>
      <c r="Z90" s="135">
        <f>$Y$90 + $Z$89</f>
        <v>485.00000000005821</v>
      </c>
      <c r="AA90" s="137"/>
    </row>
    <row r="91" spans="1:28" s="105" customFormat="1" x14ac:dyDescent="0.25">
      <c r="A91" s="99"/>
      <c r="B91" s="93"/>
      <c r="C91" s="93"/>
      <c r="D91" s="93"/>
      <c r="E91" s="93"/>
      <c r="F91" s="93"/>
      <c r="G91" s="162"/>
      <c r="H91" s="162"/>
      <c r="I91" s="58"/>
      <c r="J91" s="58"/>
      <c r="K91" s="135"/>
      <c r="L91" s="136"/>
      <c r="M91" s="58"/>
      <c r="N91" s="135"/>
      <c r="O91" s="262" t="s">
        <v>167</v>
      </c>
      <c r="P91" s="21">
        <v>2</v>
      </c>
      <c r="Q91" s="21">
        <v>17</v>
      </c>
      <c r="R91" s="22">
        <f xml:space="preserve"> $P$91 * $Q$91</f>
        <v>34</v>
      </c>
      <c r="S91" s="41" t="s">
        <v>184</v>
      </c>
      <c r="T91" s="21">
        <v>0</v>
      </c>
      <c r="U91" s="21">
        <v>20</v>
      </c>
      <c r="V91" s="72">
        <f xml:space="preserve"> $T$91 * $U$91</f>
        <v>0</v>
      </c>
      <c r="W91" s="99"/>
      <c r="X91" s="97"/>
      <c r="Y91" s="136"/>
      <c r="Z91" s="135"/>
      <c r="AA91" s="174"/>
    </row>
    <row r="92" spans="1:28" s="105" customFormat="1" ht="16.5" thickBot="1" x14ac:dyDescent="0.3">
      <c r="A92" s="101"/>
      <c r="B92" s="102"/>
      <c r="C92" s="102"/>
      <c r="D92" s="163"/>
      <c r="E92" s="163"/>
      <c r="F92" s="102"/>
      <c r="G92" s="164"/>
      <c r="H92" s="164"/>
      <c r="I92" s="89"/>
      <c r="J92" s="89"/>
      <c r="K92" s="166"/>
      <c r="L92" s="154"/>
      <c r="M92" s="89"/>
      <c r="N92" s="166"/>
      <c r="O92" s="20"/>
      <c r="P92" s="21"/>
      <c r="Q92" s="21"/>
      <c r="R92" s="22"/>
      <c r="S92" s="20" t="s">
        <v>235</v>
      </c>
      <c r="T92" s="21">
        <v>0</v>
      </c>
      <c r="U92" s="21">
        <v>15</v>
      </c>
      <c r="V92" s="72">
        <f xml:space="preserve"> $T$92 * $U$92</f>
        <v>0</v>
      </c>
      <c r="W92" s="101"/>
      <c r="X92" s="100"/>
      <c r="Y92" s="154"/>
      <c r="Z92" s="166"/>
      <c r="AA92" s="88"/>
    </row>
    <row r="93" spans="1:28" s="105" customFormat="1" ht="17.649999999999999" customHeight="1" x14ac:dyDescent="0.25">
      <c r="I93" s="80"/>
      <c r="J93" s="80"/>
      <c r="L93" s="56"/>
      <c r="M93" s="56"/>
      <c r="N93" s="56"/>
      <c r="O93" s="20" t="s">
        <v>101</v>
      </c>
      <c r="P93" s="60">
        <f>SUM($P$89:$P$92)</f>
        <v>3</v>
      </c>
      <c r="Q93" s="21" t="s">
        <v>102</v>
      </c>
      <c r="R93" s="22">
        <f>SUM($R$89:$R$92)</f>
        <v>51</v>
      </c>
      <c r="S93" s="20" t="s">
        <v>103</v>
      </c>
      <c r="T93" s="21">
        <f>SUM($T$89:$T$92)</f>
        <v>0</v>
      </c>
      <c r="U93" s="21" t="s">
        <v>104</v>
      </c>
      <c r="V93" s="35">
        <f>SUM($V$89:$V$92)</f>
        <v>0</v>
      </c>
      <c r="Y93" s="80"/>
      <c r="Z93" s="80"/>
      <c r="AA93" s="176"/>
    </row>
    <row r="94" spans="1:28" s="105" customFormat="1" ht="16.149999999999999" customHeight="1" thickBot="1" x14ac:dyDescent="0.3">
      <c r="I94" s="80"/>
      <c r="J94" s="80"/>
      <c r="L94" s="56"/>
      <c r="M94" s="56"/>
      <c r="N94" s="56"/>
      <c r="O94" s="403" t="s">
        <v>38</v>
      </c>
      <c r="P94" s="404"/>
      <c r="Q94" s="404"/>
      <c r="R94" s="61">
        <v>119</v>
      </c>
      <c r="S94" s="403" t="s">
        <v>37</v>
      </c>
      <c r="T94" s="404"/>
      <c r="U94" s="404"/>
      <c r="V94" s="34">
        <v>0</v>
      </c>
      <c r="Y94" s="80"/>
      <c r="Z94" s="80"/>
      <c r="AA94" s="176"/>
    </row>
    <row r="95" spans="1:28" s="105" customFormat="1" ht="16.149999999999999" customHeight="1" x14ac:dyDescent="0.25">
      <c r="I95" s="80"/>
      <c r="J95" s="80"/>
      <c r="O95" s="19"/>
      <c r="P95" s="19"/>
      <c r="Q95" s="19"/>
      <c r="R95" s="26"/>
      <c r="S95" s="422"/>
      <c r="T95" s="422"/>
      <c r="U95" s="422"/>
      <c r="V95" s="19"/>
      <c r="Y95" s="80"/>
      <c r="Z95" s="80"/>
      <c r="AA95" s="176"/>
    </row>
    <row r="96" spans="1:28" s="105" customFormat="1" ht="15.75" customHeight="1" thickBot="1" x14ac:dyDescent="0.3">
      <c r="I96" s="80"/>
      <c r="J96" s="80"/>
      <c r="O96" s="19"/>
      <c r="P96" s="19"/>
      <c r="Q96" s="19"/>
      <c r="R96" s="26"/>
      <c r="S96" s="19"/>
      <c r="T96" s="19"/>
      <c r="U96" s="19"/>
      <c r="V96" s="19"/>
      <c r="Y96" s="80"/>
      <c r="Z96" s="80"/>
      <c r="AA96" s="176"/>
    </row>
    <row r="97" spans="1:303" s="105" customFormat="1" ht="31.5" x14ac:dyDescent="0.25">
      <c r="A97" s="96" t="s">
        <v>25</v>
      </c>
      <c r="B97" s="55" t="s">
        <v>303</v>
      </c>
      <c r="C97" s="55"/>
      <c r="D97" s="55"/>
      <c r="E97" s="55"/>
      <c r="F97" s="55"/>
      <c r="G97" s="160"/>
      <c r="H97" s="160"/>
      <c r="I97" s="123"/>
      <c r="J97" s="177"/>
      <c r="K97" s="29"/>
      <c r="L97" s="125"/>
      <c r="M97" s="160"/>
      <c r="N97" s="127"/>
      <c r="O97" s="42" t="s">
        <v>165</v>
      </c>
      <c r="P97" s="39">
        <v>0</v>
      </c>
      <c r="Q97" s="17">
        <v>17</v>
      </c>
      <c r="R97" s="18">
        <v>0</v>
      </c>
      <c r="S97" s="42" t="s">
        <v>220</v>
      </c>
      <c r="T97" s="39">
        <v>0</v>
      </c>
      <c r="U97" s="39">
        <v>20</v>
      </c>
      <c r="V97" s="18">
        <v>0</v>
      </c>
      <c r="W97" s="96" t="s">
        <v>260</v>
      </c>
      <c r="X97" s="95"/>
      <c r="Y97" s="125">
        <v>46.333333333430346</v>
      </c>
      <c r="Z97" s="124">
        <v>46.333333333430346</v>
      </c>
      <c r="AA97" s="128" t="s">
        <v>363</v>
      </c>
    </row>
    <row r="98" spans="1:303" s="105" customFormat="1" ht="15.75" customHeight="1" x14ac:dyDescent="0.25">
      <c r="A98" s="99"/>
      <c r="B98" s="93"/>
      <c r="C98" s="93"/>
      <c r="D98" s="93"/>
      <c r="E98" s="93"/>
      <c r="F98" s="93"/>
      <c r="G98" s="162"/>
      <c r="H98" s="133"/>
      <c r="I98" s="58"/>
      <c r="J98" s="58"/>
      <c r="K98" s="31"/>
      <c r="L98" s="136"/>
      <c r="M98" s="115"/>
      <c r="N98" s="180"/>
      <c r="O98" s="41" t="s">
        <v>172</v>
      </c>
      <c r="P98" s="40">
        <v>0</v>
      </c>
      <c r="Q98" s="21">
        <v>17</v>
      </c>
      <c r="R98" s="22">
        <v>0</v>
      </c>
      <c r="S98" s="41" t="s">
        <v>184</v>
      </c>
      <c r="T98" s="40">
        <v>0</v>
      </c>
      <c r="U98" s="40">
        <v>20</v>
      </c>
      <c r="V98" s="72">
        <v>0</v>
      </c>
      <c r="W98" s="99"/>
      <c r="X98" s="97"/>
      <c r="Y98" s="136"/>
      <c r="Z98" s="135"/>
      <c r="AA98" s="137"/>
    </row>
    <row r="99" spans="1:303" s="105" customFormat="1" x14ac:dyDescent="0.25">
      <c r="A99" s="99"/>
      <c r="B99" s="93"/>
      <c r="C99" s="93"/>
      <c r="D99" s="93"/>
      <c r="E99" s="93"/>
      <c r="F99" s="93"/>
      <c r="G99" s="162"/>
      <c r="H99" s="133"/>
      <c r="I99" s="58"/>
      <c r="J99" s="58"/>
      <c r="K99" s="135"/>
      <c r="L99" s="136"/>
      <c r="M99" s="115"/>
      <c r="N99" s="135"/>
      <c r="O99" s="41" t="s">
        <v>86</v>
      </c>
      <c r="P99" s="40">
        <v>0</v>
      </c>
      <c r="Q99" s="21">
        <v>17</v>
      </c>
      <c r="R99" s="22">
        <v>0</v>
      </c>
      <c r="S99" s="41" t="s">
        <v>209</v>
      </c>
      <c r="T99" s="40">
        <v>0</v>
      </c>
      <c r="U99" s="21">
        <v>20</v>
      </c>
      <c r="V99" s="70">
        <v>0</v>
      </c>
      <c r="W99" s="99"/>
      <c r="X99" s="97"/>
      <c r="Y99" s="136"/>
      <c r="Z99" s="135"/>
      <c r="AA99" s="137"/>
    </row>
    <row r="100" spans="1:303" s="105" customFormat="1" x14ac:dyDescent="0.25">
      <c r="A100" s="99"/>
      <c r="B100" s="93"/>
      <c r="C100" s="93"/>
      <c r="D100" s="93"/>
      <c r="E100" s="93"/>
      <c r="F100" s="93"/>
      <c r="G100" s="133"/>
      <c r="H100" s="133"/>
      <c r="I100" s="58"/>
      <c r="J100" s="58"/>
      <c r="K100" s="135"/>
      <c r="L100" s="136"/>
      <c r="M100" s="58"/>
      <c r="N100" s="135"/>
      <c r="O100" s="41" t="s">
        <v>170</v>
      </c>
      <c r="P100" s="40">
        <v>0</v>
      </c>
      <c r="Q100" s="21">
        <v>17</v>
      </c>
      <c r="R100" s="22">
        <v>0</v>
      </c>
      <c r="S100" s="41" t="s">
        <v>178</v>
      </c>
      <c r="T100" s="40">
        <v>0</v>
      </c>
      <c r="U100" s="21">
        <v>20</v>
      </c>
      <c r="V100" s="72">
        <v>0</v>
      </c>
      <c r="W100" s="99"/>
      <c r="X100" s="97"/>
      <c r="Y100" s="136"/>
      <c r="Z100" s="135"/>
      <c r="AA100" s="137"/>
    </row>
    <row r="101" spans="1:303" s="105" customFormat="1" x14ac:dyDescent="0.25">
      <c r="A101" s="99"/>
      <c r="B101" s="93"/>
      <c r="C101" s="93"/>
      <c r="D101" s="93"/>
      <c r="E101" s="93"/>
      <c r="F101" s="93"/>
      <c r="G101" s="133"/>
      <c r="H101" s="162"/>
      <c r="I101" s="58"/>
      <c r="J101" s="58"/>
      <c r="K101" s="135"/>
      <c r="L101" s="136"/>
      <c r="M101" s="58"/>
      <c r="N101" s="116"/>
      <c r="O101" s="41" t="s">
        <v>190</v>
      </c>
      <c r="P101" s="40">
        <v>0</v>
      </c>
      <c r="Q101" s="21">
        <v>17</v>
      </c>
      <c r="R101" s="22">
        <v>0</v>
      </c>
      <c r="S101" s="41" t="s">
        <v>181</v>
      </c>
      <c r="T101" s="40">
        <v>0</v>
      </c>
      <c r="U101" s="21">
        <v>20</v>
      </c>
      <c r="V101" s="72">
        <v>0</v>
      </c>
      <c r="W101" s="99"/>
      <c r="X101" s="97"/>
      <c r="Y101" s="136"/>
      <c r="Z101" s="135"/>
      <c r="AA101" s="174"/>
    </row>
    <row r="102" spans="1:303" s="105" customFormat="1" x14ac:dyDescent="0.25">
      <c r="A102" s="99"/>
      <c r="B102" s="93"/>
      <c r="C102" s="93"/>
      <c r="D102" s="93"/>
      <c r="E102" s="93"/>
      <c r="F102" s="93"/>
      <c r="G102" s="133"/>
      <c r="H102" s="162"/>
      <c r="I102" s="58"/>
      <c r="J102" s="58"/>
      <c r="K102" s="135"/>
      <c r="L102" s="136"/>
      <c r="M102" s="58"/>
      <c r="N102" s="135"/>
      <c r="O102" s="41" t="s">
        <v>305</v>
      </c>
      <c r="P102" s="40">
        <v>0</v>
      </c>
      <c r="Q102" s="21">
        <v>17</v>
      </c>
      <c r="R102" s="22">
        <v>0</v>
      </c>
      <c r="S102" s="41" t="s">
        <v>179</v>
      </c>
      <c r="T102" s="40">
        <v>0</v>
      </c>
      <c r="U102" s="21">
        <v>20</v>
      </c>
      <c r="V102" s="72">
        <v>0</v>
      </c>
      <c r="W102" s="99"/>
      <c r="X102" s="97"/>
      <c r="Y102" s="136"/>
      <c r="Z102" s="135"/>
      <c r="AA102" s="137"/>
    </row>
    <row r="103" spans="1:303" s="105" customFormat="1" x14ac:dyDescent="0.25">
      <c r="A103" s="99"/>
      <c r="B103" s="93"/>
      <c r="C103" s="93"/>
      <c r="D103" s="93"/>
      <c r="E103" s="93"/>
      <c r="F103" s="93"/>
      <c r="G103" s="162"/>
      <c r="H103" s="162"/>
      <c r="I103" s="58"/>
      <c r="J103" s="58"/>
      <c r="K103" s="135"/>
      <c r="L103" s="136"/>
      <c r="M103" s="58"/>
      <c r="N103" s="135"/>
      <c r="O103" s="41"/>
      <c r="P103" s="40"/>
      <c r="Q103" s="21"/>
      <c r="R103" s="22"/>
      <c r="S103" s="69"/>
      <c r="T103" s="40"/>
      <c r="U103" s="21"/>
      <c r="V103" s="22"/>
      <c r="W103" s="99"/>
      <c r="X103" s="97"/>
      <c r="Y103" s="136"/>
      <c r="Z103" s="135"/>
      <c r="AA103" s="137"/>
    </row>
    <row r="104" spans="1:303" s="93" customFormat="1" ht="16.5" thickBot="1" x14ac:dyDescent="0.3">
      <c r="A104" s="101"/>
      <c r="B104" s="102"/>
      <c r="C104" s="102"/>
      <c r="D104" s="102"/>
      <c r="E104" s="102"/>
      <c r="F104" s="102"/>
      <c r="G104" s="164"/>
      <c r="H104" s="164"/>
      <c r="I104" s="89"/>
      <c r="J104" s="89"/>
      <c r="K104" s="166"/>
      <c r="L104" s="154"/>
      <c r="M104" s="89"/>
      <c r="N104" s="166"/>
      <c r="O104" s="41"/>
      <c r="P104" s="40"/>
      <c r="Q104" s="21"/>
      <c r="R104" s="22"/>
      <c r="S104" s="69"/>
      <c r="T104" s="40"/>
      <c r="U104" s="21"/>
      <c r="V104" s="22"/>
      <c r="W104" s="101"/>
      <c r="X104" s="100"/>
      <c r="Y104" s="154"/>
      <c r="Z104" s="166"/>
      <c r="AA104" s="88"/>
      <c r="AB104" s="105"/>
      <c r="AC104" s="105"/>
      <c r="AD104" s="105"/>
      <c r="AE104" s="105"/>
      <c r="AF104" s="105"/>
      <c r="AG104" s="105"/>
      <c r="AH104" s="105"/>
      <c r="AI104" s="105"/>
      <c r="AJ104" s="105"/>
      <c r="AK104" s="105"/>
      <c r="AL104" s="105"/>
      <c r="AM104" s="105"/>
      <c r="AN104" s="105"/>
      <c r="AO104" s="105"/>
      <c r="AP104" s="105"/>
      <c r="AQ104" s="105"/>
      <c r="AR104" s="105"/>
      <c r="AS104" s="105"/>
      <c r="AT104" s="105"/>
      <c r="AU104" s="105"/>
      <c r="AV104" s="105"/>
      <c r="AW104" s="105"/>
      <c r="AX104" s="105"/>
      <c r="AY104" s="105"/>
      <c r="AZ104" s="105"/>
      <c r="BA104" s="105"/>
      <c r="BB104" s="105"/>
      <c r="BC104" s="105"/>
      <c r="BD104" s="105"/>
      <c r="BE104" s="105"/>
      <c r="BF104" s="178"/>
    </row>
    <row r="105" spans="1:303" s="105" customFormat="1" ht="18.75" x14ac:dyDescent="0.25">
      <c r="G105" s="120"/>
      <c r="H105" s="120"/>
      <c r="I105" s="80"/>
      <c r="J105" s="80"/>
      <c r="K105" s="80"/>
      <c r="L105" s="56"/>
      <c r="M105" s="56"/>
      <c r="N105" s="56"/>
      <c r="O105" s="20" t="s">
        <v>101</v>
      </c>
      <c r="P105" s="60">
        <v>0</v>
      </c>
      <c r="Q105" s="21" t="s">
        <v>102</v>
      </c>
      <c r="R105" s="22">
        <v>0</v>
      </c>
      <c r="S105" s="20" t="s">
        <v>103</v>
      </c>
      <c r="T105" s="21">
        <v>0</v>
      </c>
      <c r="U105" s="21" t="s">
        <v>104</v>
      </c>
      <c r="V105" s="35">
        <v>0</v>
      </c>
      <c r="Y105" s="80"/>
      <c r="Z105" s="80"/>
      <c r="AA105" s="179"/>
    </row>
    <row r="106" spans="1:303" s="105" customFormat="1" ht="16.149999999999999" customHeight="1" thickBot="1" x14ac:dyDescent="0.3">
      <c r="I106" s="80"/>
      <c r="J106" s="80"/>
      <c r="L106" s="56"/>
      <c r="M106" s="56"/>
      <c r="N106" s="56"/>
      <c r="O106" s="403" t="s">
        <v>38</v>
      </c>
      <c r="P106" s="404"/>
      <c r="Q106" s="404"/>
      <c r="R106" s="61">
        <v>0</v>
      </c>
      <c r="S106" s="403" t="s">
        <v>37</v>
      </c>
      <c r="T106" s="404"/>
      <c r="U106" s="404"/>
      <c r="V106" s="34">
        <v>0</v>
      </c>
      <c r="Y106" s="80"/>
      <c r="Z106" s="80"/>
      <c r="AA106" s="176"/>
    </row>
    <row r="107" spans="1:303" s="105" customFormat="1" ht="18.75" customHeight="1" thickBot="1" x14ac:dyDescent="0.3">
      <c r="I107" s="80"/>
      <c r="J107" s="158"/>
      <c r="O107" s="19"/>
      <c r="P107" s="19"/>
      <c r="Q107" s="19"/>
      <c r="R107" s="26"/>
      <c r="S107" s="19"/>
      <c r="T107" s="19"/>
      <c r="U107" s="19"/>
      <c r="V107" s="19"/>
      <c r="Y107" s="80"/>
      <c r="Z107" s="80"/>
      <c r="AA107" s="176"/>
    </row>
    <row r="108" spans="1:303" s="105" customFormat="1" ht="47.25" x14ac:dyDescent="0.25">
      <c r="A108" s="96" t="s">
        <v>40</v>
      </c>
      <c r="B108" s="55" t="s">
        <v>321</v>
      </c>
      <c r="C108" s="55">
        <v>340</v>
      </c>
      <c r="D108" s="185" t="s">
        <v>189</v>
      </c>
      <c r="E108" s="55" t="s">
        <v>316</v>
      </c>
      <c r="F108" s="122">
        <v>1</v>
      </c>
      <c r="G108" s="160">
        <v>45279.083333333336</v>
      </c>
      <c r="H108" s="160" t="s">
        <v>34</v>
      </c>
      <c r="I108" s="123">
        <v>63.999999999941792</v>
      </c>
      <c r="J108" s="177">
        <v>10.75</v>
      </c>
      <c r="K108" s="29">
        <v>-53.549999999941789</v>
      </c>
      <c r="L108" s="125"/>
      <c r="M108" s="126" t="s">
        <v>354</v>
      </c>
      <c r="N108" s="127"/>
      <c r="O108" s="16"/>
      <c r="P108" s="39"/>
      <c r="Q108" s="39"/>
      <c r="R108" s="18"/>
      <c r="S108" s="42" t="s">
        <v>175</v>
      </c>
      <c r="T108" s="17">
        <v>0</v>
      </c>
      <c r="U108" s="17">
        <v>20</v>
      </c>
      <c r="V108" s="18">
        <v>0</v>
      </c>
      <c r="W108" s="96" t="s">
        <v>344</v>
      </c>
      <c r="X108" s="95"/>
      <c r="Y108" s="125">
        <v>53.549999999941789</v>
      </c>
      <c r="Z108" s="124">
        <v>53.549999999941789</v>
      </c>
      <c r="AA108" s="128" t="s">
        <v>342</v>
      </c>
    </row>
    <row r="109" spans="1:303" s="105" customFormat="1" x14ac:dyDescent="0.25">
      <c r="A109" s="99"/>
      <c r="B109" s="93"/>
      <c r="C109" s="93"/>
      <c r="D109" s="93"/>
      <c r="E109" s="93"/>
      <c r="F109" s="93"/>
      <c r="G109" s="162"/>
      <c r="H109" s="162"/>
      <c r="I109" s="58"/>
      <c r="J109" s="58"/>
      <c r="K109" s="31"/>
      <c r="L109" s="136"/>
      <c r="M109" s="58"/>
      <c r="N109" s="135"/>
      <c r="O109" s="20"/>
      <c r="P109" s="40"/>
      <c r="Q109" s="21"/>
      <c r="R109" s="70"/>
      <c r="S109" s="20" t="s">
        <v>176</v>
      </c>
      <c r="T109" s="40">
        <v>0</v>
      </c>
      <c r="U109" s="40">
        <v>20</v>
      </c>
      <c r="V109" s="22">
        <v>0</v>
      </c>
      <c r="W109" s="99"/>
      <c r="X109" s="97"/>
      <c r="Y109" s="136"/>
      <c r="Z109" s="135"/>
      <c r="AA109" s="137"/>
    </row>
    <row r="110" spans="1:303" s="105" customFormat="1" x14ac:dyDescent="0.25">
      <c r="A110" s="99"/>
      <c r="B110" s="93"/>
      <c r="C110" s="93"/>
      <c r="D110" s="93"/>
      <c r="E110" s="93"/>
      <c r="F110" s="93"/>
      <c r="G110" s="162"/>
      <c r="H110" s="162"/>
      <c r="I110" s="58"/>
      <c r="J110" s="58"/>
      <c r="K110" s="31"/>
      <c r="L110" s="136"/>
      <c r="M110" s="58"/>
      <c r="N110" s="135"/>
      <c r="O110" s="20"/>
      <c r="P110" s="40"/>
      <c r="Q110" s="21"/>
      <c r="R110" s="70"/>
      <c r="S110" s="41" t="s">
        <v>177</v>
      </c>
      <c r="T110" s="40">
        <v>0</v>
      </c>
      <c r="U110" s="40">
        <v>20</v>
      </c>
      <c r="V110" s="22">
        <v>0</v>
      </c>
      <c r="W110" s="99"/>
      <c r="X110" s="97"/>
      <c r="Y110" s="136"/>
      <c r="Z110" s="135"/>
      <c r="AA110" s="137"/>
    </row>
    <row r="111" spans="1:303" s="93" customFormat="1" x14ac:dyDescent="0.25">
      <c r="A111" s="99"/>
      <c r="G111" s="162"/>
      <c r="H111" s="162"/>
      <c r="I111" s="58"/>
      <c r="J111" s="58"/>
      <c r="K111" s="31"/>
      <c r="L111" s="136"/>
      <c r="M111" s="58"/>
      <c r="N111" s="135"/>
      <c r="O111" s="41"/>
      <c r="P111" s="40"/>
      <c r="Q111" s="21"/>
      <c r="R111" s="22"/>
      <c r="S111" s="79" t="s">
        <v>162</v>
      </c>
      <c r="T111" s="40">
        <v>0</v>
      </c>
      <c r="U111" s="21">
        <v>20</v>
      </c>
      <c r="V111" s="22">
        <v>0</v>
      </c>
      <c r="W111" s="99"/>
      <c r="X111" s="97"/>
      <c r="Y111" s="136"/>
      <c r="Z111" s="135"/>
      <c r="AA111" s="137"/>
      <c r="AB111" s="105"/>
      <c r="AC111" s="105"/>
      <c r="AD111" s="105"/>
      <c r="AE111" s="105"/>
      <c r="AF111" s="105"/>
      <c r="AG111" s="105"/>
      <c r="AH111" s="105"/>
      <c r="AI111" s="105"/>
      <c r="AJ111" s="105"/>
      <c r="AK111" s="105"/>
      <c r="AL111" s="105"/>
      <c r="AM111" s="105"/>
      <c r="AN111" s="105"/>
      <c r="AO111" s="105"/>
      <c r="AP111" s="105"/>
      <c r="AQ111" s="105"/>
      <c r="AR111" s="105"/>
      <c r="AS111" s="105"/>
      <c r="AT111" s="105"/>
      <c r="AU111" s="105"/>
      <c r="AV111" s="105"/>
      <c r="AW111" s="105"/>
      <c r="AX111" s="105"/>
      <c r="AY111" s="105"/>
      <c r="AZ111" s="105"/>
      <c r="BA111" s="105"/>
      <c r="BB111" s="105"/>
      <c r="BC111" s="105"/>
      <c r="BD111" s="105"/>
      <c r="BE111" s="105"/>
      <c r="BF111" s="105"/>
      <c r="BG111" s="105"/>
      <c r="BH111" s="105"/>
      <c r="BI111" s="105"/>
      <c r="BJ111" s="105"/>
      <c r="BK111" s="105"/>
      <c r="BL111" s="105"/>
      <c r="BM111" s="105"/>
      <c r="BN111" s="105"/>
      <c r="BO111" s="105"/>
      <c r="BP111" s="105"/>
      <c r="BQ111" s="105"/>
      <c r="BR111" s="105"/>
      <c r="BS111" s="105"/>
      <c r="BT111" s="105"/>
      <c r="BU111" s="105"/>
      <c r="BV111" s="105"/>
      <c r="BW111" s="105"/>
      <c r="BX111" s="105"/>
      <c r="BY111" s="105"/>
      <c r="BZ111" s="105"/>
      <c r="CA111" s="105"/>
      <c r="CB111" s="105"/>
      <c r="CC111" s="105"/>
      <c r="CD111" s="105"/>
      <c r="CE111" s="105"/>
      <c r="CF111" s="105"/>
      <c r="CG111" s="105"/>
      <c r="CH111" s="105"/>
      <c r="CI111" s="105"/>
      <c r="CJ111" s="105"/>
      <c r="CK111" s="105"/>
      <c r="CL111" s="105"/>
      <c r="CM111" s="105"/>
      <c r="CN111" s="105"/>
      <c r="CO111" s="105"/>
      <c r="CP111" s="105"/>
      <c r="CQ111" s="105"/>
      <c r="CR111" s="105"/>
      <c r="CS111" s="105"/>
      <c r="CT111" s="105"/>
      <c r="CU111" s="105"/>
      <c r="CV111" s="105"/>
      <c r="CW111" s="105"/>
      <c r="CX111" s="105"/>
      <c r="CY111" s="105"/>
      <c r="CZ111" s="105"/>
      <c r="DA111" s="105"/>
      <c r="DB111" s="105"/>
      <c r="DC111" s="105"/>
      <c r="DD111" s="105"/>
      <c r="DE111" s="105"/>
      <c r="DF111" s="105"/>
      <c r="DG111" s="105"/>
      <c r="DH111" s="105"/>
      <c r="DI111" s="105"/>
      <c r="DJ111" s="105"/>
      <c r="DK111" s="105"/>
      <c r="DL111" s="105"/>
      <c r="DM111" s="105"/>
      <c r="DN111" s="105"/>
      <c r="DO111" s="105"/>
      <c r="DP111" s="105"/>
      <c r="DQ111" s="105"/>
      <c r="DR111" s="105"/>
      <c r="DS111" s="105"/>
      <c r="DT111" s="105"/>
      <c r="DU111" s="105"/>
      <c r="DV111" s="105"/>
      <c r="DW111" s="105"/>
      <c r="DX111" s="105"/>
      <c r="DY111" s="105"/>
      <c r="DZ111" s="105"/>
      <c r="EA111" s="105"/>
      <c r="EB111" s="105"/>
      <c r="EC111" s="105"/>
      <c r="ED111" s="105"/>
      <c r="EE111" s="105"/>
      <c r="EF111" s="105"/>
      <c r="EG111" s="105"/>
      <c r="EH111" s="105"/>
      <c r="EI111" s="105"/>
      <c r="EJ111" s="105"/>
      <c r="EK111" s="105"/>
      <c r="EL111" s="105"/>
      <c r="EM111" s="105"/>
      <c r="EN111" s="105"/>
      <c r="EO111" s="105"/>
      <c r="EP111" s="105"/>
      <c r="EQ111" s="105"/>
      <c r="ER111" s="105"/>
      <c r="ES111" s="105"/>
      <c r="ET111" s="105"/>
      <c r="EU111" s="105"/>
      <c r="EV111" s="105"/>
      <c r="EW111" s="105"/>
      <c r="EX111" s="105"/>
      <c r="EY111" s="105"/>
      <c r="EZ111" s="105"/>
      <c r="FA111" s="105"/>
      <c r="FB111" s="105"/>
      <c r="FC111" s="105"/>
      <c r="FD111" s="105"/>
      <c r="FE111" s="105"/>
      <c r="FF111" s="105"/>
      <c r="FG111" s="105"/>
      <c r="FH111" s="105"/>
      <c r="FI111" s="105"/>
      <c r="FJ111" s="105"/>
      <c r="FK111" s="105"/>
      <c r="FL111" s="105"/>
      <c r="FM111" s="105"/>
      <c r="FN111" s="105"/>
      <c r="FO111" s="105"/>
      <c r="FP111" s="105"/>
      <c r="FQ111" s="105"/>
      <c r="FR111" s="105"/>
      <c r="FS111" s="105"/>
      <c r="FT111" s="105"/>
      <c r="FU111" s="105"/>
      <c r="FV111" s="105"/>
      <c r="FW111" s="105"/>
      <c r="FX111" s="105"/>
      <c r="FY111" s="105"/>
      <c r="FZ111" s="105"/>
      <c r="GA111" s="105"/>
      <c r="GB111" s="105"/>
      <c r="GC111" s="105"/>
      <c r="GD111" s="105"/>
      <c r="GE111" s="105"/>
      <c r="GF111" s="105"/>
      <c r="GG111" s="105"/>
      <c r="GH111" s="105"/>
      <c r="GI111" s="105"/>
      <c r="GJ111" s="105"/>
      <c r="GK111" s="105"/>
      <c r="GL111" s="105"/>
      <c r="GM111" s="105"/>
      <c r="GN111" s="105"/>
      <c r="GO111" s="105"/>
      <c r="GP111" s="105"/>
      <c r="GQ111" s="105"/>
      <c r="GR111" s="105"/>
      <c r="GS111" s="105"/>
      <c r="GT111" s="105"/>
      <c r="GU111" s="105"/>
      <c r="GV111" s="105"/>
      <c r="GW111" s="105"/>
      <c r="GX111" s="105"/>
      <c r="GY111" s="105"/>
      <c r="GZ111" s="105"/>
      <c r="HA111" s="105"/>
      <c r="HB111" s="105"/>
      <c r="HC111" s="105"/>
      <c r="HD111" s="105"/>
      <c r="HE111" s="105"/>
      <c r="HF111" s="105"/>
      <c r="HG111" s="105"/>
      <c r="HH111" s="105"/>
      <c r="HI111" s="105"/>
      <c r="HJ111" s="105"/>
      <c r="HK111" s="105"/>
      <c r="HL111" s="105"/>
      <c r="HM111" s="105"/>
      <c r="HN111" s="105"/>
      <c r="HO111" s="105"/>
      <c r="HP111" s="105"/>
      <c r="HQ111" s="105"/>
      <c r="HR111" s="105"/>
      <c r="HS111" s="105"/>
      <c r="HT111" s="105"/>
      <c r="HU111" s="105"/>
      <c r="HV111" s="105"/>
      <c r="HW111" s="105"/>
      <c r="HX111" s="105"/>
      <c r="HY111" s="105"/>
      <c r="HZ111" s="105"/>
      <c r="IA111" s="105"/>
      <c r="IB111" s="105"/>
      <c r="IC111" s="105"/>
      <c r="ID111" s="105"/>
      <c r="IE111" s="105"/>
      <c r="IF111" s="105"/>
      <c r="IG111" s="105"/>
      <c r="IH111" s="105"/>
      <c r="II111" s="105"/>
      <c r="IJ111" s="105"/>
      <c r="IK111" s="105"/>
      <c r="IL111" s="105"/>
      <c r="IM111" s="105"/>
      <c r="IN111" s="105"/>
      <c r="IO111" s="105"/>
      <c r="IP111" s="105"/>
      <c r="IQ111" s="105"/>
      <c r="IR111" s="105"/>
      <c r="IS111" s="105"/>
      <c r="IT111" s="105"/>
      <c r="IU111" s="105"/>
      <c r="IV111" s="105"/>
      <c r="IW111" s="105"/>
      <c r="IX111" s="105"/>
      <c r="IY111" s="105"/>
      <c r="IZ111" s="105"/>
      <c r="JA111" s="105"/>
      <c r="JB111" s="105"/>
      <c r="JC111" s="105"/>
      <c r="JD111" s="105"/>
      <c r="JE111" s="105"/>
      <c r="JF111" s="105"/>
      <c r="JG111" s="105"/>
      <c r="JH111" s="105"/>
      <c r="JI111" s="105"/>
      <c r="JJ111" s="105"/>
      <c r="JK111" s="105"/>
      <c r="JL111" s="105"/>
      <c r="JM111" s="105"/>
      <c r="JN111" s="105"/>
      <c r="JO111" s="105"/>
      <c r="JP111" s="105"/>
      <c r="JQ111" s="105"/>
      <c r="JR111" s="105"/>
      <c r="JS111" s="105"/>
      <c r="JT111" s="105"/>
      <c r="JU111" s="105"/>
      <c r="JV111" s="105"/>
      <c r="JW111" s="105"/>
      <c r="JX111" s="105"/>
      <c r="JY111" s="105"/>
      <c r="JZ111" s="105"/>
      <c r="KA111" s="105"/>
      <c r="KB111" s="105"/>
      <c r="KC111" s="105"/>
      <c r="KD111" s="105"/>
      <c r="KE111" s="105"/>
      <c r="KF111" s="105"/>
      <c r="KG111" s="105"/>
      <c r="KH111" s="105"/>
      <c r="KI111" s="105"/>
      <c r="KJ111" s="105"/>
      <c r="KK111" s="105"/>
      <c r="KL111" s="105"/>
      <c r="KM111" s="105"/>
      <c r="KN111" s="105"/>
      <c r="KO111" s="105"/>
      <c r="KP111" s="105"/>
      <c r="KQ111" s="105"/>
    </row>
    <row r="112" spans="1:303" s="105" customFormat="1" x14ac:dyDescent="0.25">
      <c r="A112" s="99"/>
      <c r="B112" s="93"/>
      <c r="C112" s="93"/>
      <c r="D112" s="93"/>
      <c r="E112" s="93"/>
      <c r="F112" s="93"/>
      <c r="G112" s="162"/>
      <c r="H112" s="162"/>
      <c r="I112" s="58"/>
      <c r="J112" s="58"/>
      <c r="K112" s="31"/>
      <c r="L112" s="136"/>
      <c r="M112" s="58"/>
      <c r="N112" s="135"/>
      <c r="O112" s="41"/>
      <c r="P112" s="40"/>
      <c r="Q112" s="21"/>
      <c r="R112" s="22"/>
      <c r="S112" s="41" t="s">
        <v>96</v>
      </c>
      <c r="T112" s="40">
        <v>0</v>
      </c>
      <c r="U112" s="21">
        <v>10</v>
      </c>
      <c r="V112" s="22">
        <v>0</v>
      </c>
      <c r="W112" s="99"/>
      <c r="X112" s="97"/>
      <c r="Y112" s="136"/>
      <c r="Z112" s="135"/>
      <c r="AA112" s="137"/>
    </row>
    <row r="113" spans="1:303" s="105" customFormat="1" ht="16.149999999999999" customHeight="1" x14ac:dyDescent="0.25">
      <c r="A113" s="99"/>
      <c r="B113" s="93"/>
      <c r="C113" s="93"/>
      <c r="D113" s="93"/>
      <c r="E113" s="93"/>
      <c r="F113" s="93"/>
      <c r="G113" s="162"/>
      <c r="H113" s="162"/>
      <c r="I113" s="134"/>
      <c r="J113" s="143"/>
      <c r="K113" s="31"/>
      <c r="L113" s="136"/>
      <c r="M113" s="58"/>
      <c r="N113" s="135"/>
      <c r="O113" s="20"/>
      <c r="P113" s="60"/>
      <c r="Q113" s="21"/>
      <c r="R113" s="22"/>
      <c r="S113" s="20"/>
      <c r="T113" s="21"/>
      <c r="U113" s="21"/>
      <c r="V113" s="22"/>
      <c r="W113" s="99"/>
      <c r="X113" s="97"/>
      <c r="Y113" s="136"/>
      <c r="Z113" s="135"/>
      <c r="AA113" s="212"/>
    </row>
    <row r="114" spans="1:303" s="93" customFormat="1" ht="16.149999999999999" customHeight="1" thickBot="1" x14ac:dyDescent="0.3">
      <c r="A114" s="101"/>
      <c r="B114" s="102"/>
      <c r="C114" s="102"/>
      <c r="D114" s="102"/>
      <c r="E114" s="102"/>
      <c r="F114" s="102"/>
      <c r="G114" s="164"/>
      <c r="H114" s="164"/>
      <c r="I114" s="89"/>
      <c r="J114" s="89"/>
      <c r="K114" s="33"/>
      <c r="L114" s="154"/>
      <c r="M114" s="89"/>
      <c r="N114" s="166"/>
      <c r="O114" s="20"/>
      <c r="P114" s="60"/>
      <c r="Q114" s="21"/>
      <c r="R114" s="22"/>
      <c r="S114" s="20"/>
      <c r="T114" s="21"/>
      <c r="U114" s="21"/>
      <c r="V114" s="22"/>
      <c r="W114" s="101"/>
      <c r="X114" s="100"/>
      <c r="Y114" s="154"/>
      <c r="Z114" s="166"/>
      <c r="AA114" s="213"/>
      <c r="AB114" s="105"/>
      <c r="AC114" s="105"/>
      <c r="AD114" s="105"/>
      <c r="AE114" s="105"/>
      <c r="AF114" s="105"/>
      <c r="AG114" s="105"/>
      <c r="AH114" s="105"/>
      <c r="AI114" s="105"/>
      <c r="AJ114" s="105"/>
      <c r="AK114" s="105"/>
      <c r="AL114" s="105"/>
      <c r="AM114" s="105"/>
      <c r="AN114" s="105"/>
      <c r="AO114" s="105"/>
      <c r="AP114" s="105"/>
      <c r="AQ114" s="105"/>
      <c r="AR114" s="105"/>
      <c r="AS114" s="105"/>
      <c r="AT114" s="105"/>
      <c r="AU114" s="105"/>
      <c r="AV114" s="105"/>
      <c r="AW114" s="105"/>
      <c r="AX114" s="105"/>
      <c r="AY114" s="105"/>
      <c r="AZ114" s="105"/>
      <c r="BA114" s="105"/>
      <c r="BB114" s="105"/>
      <c r="BC114" s="105"/>
      <c r="BD114" s="105"/>
      <c r="BE114" s="105"/>
      <c r="BF114" s="105"/>
      <c r="BG114" s="105"/>
      <c r="BH114" s="105"/>
      <c r="BI114" s="105"/>
      <c r="BJ114" s="105"/>
      <c r="BK114" s="105"/>
      <c r="BL114" s="105"/>
      <c r="BM114" s="105"/>
      <c r="BN114" s="105"/>
      <c r="BO114" s="105"/>
      <c r="BP114" s="105"/>
      <c r="BQ114" s="105"/>
      <c r="BR114" s="105"/>
      <c r="BS114" s="105"/>
      <c r="BT114" s="105"/>
      <c r="BU114" s="105"/>
      <c r="BV114" s="105"/>
      <c r="BW114" s="105"/>
      <c r="BX114" s="105"/>
      <c r="BY114" s="105"/>
      <c r="BZ114" s="105"/>
      <c r="CA114" s="105"/>
      <c r="CB114" s="105"/>
      <c r="CC114" s="105"/>
      <c r="CD114" s="105"/>
      <c r="CE114" s="105"/>
      <c r="CF114" s="105"/>
      <c r="CG114" s="105"/>
      <c r="CH114" s="105"/>
      <c r="CI114" s="105"/>
      <c r="CJ114" s="105"/>
      <c r="CK114" s="105"/>
      <c r="CL114" s="105"/>
      <c r="CM114" s="105"/>
      <c r="CN114" s="105"/>
      <c r="CO114" s="105"/>
      <c r="CP114" s="105"/>
      <c r="CQ114" s="105"/>
      <c r="CR114" s="105"/>
      <c r="CS114" s="105"/>
      <c r="CT114" s="105"/>
      <c r="CU114" s="105"/>
      <c r="CV114" s="105"/>
      <c r="CW114" s="105"/>
      <c r="CX114" s="105"/>
      <c r="CY114" s="105"/>
      <c r="CZ114" s="105"/>
      <c r="DA114" s="105"/>
      <c r="DB114" s="105"/>
      <c r="DC114" s="105"/>
      <c r="DD114" s="105"/>
      <c r="DE114" s="105"/>
      <c r="DF114" s="105"/>
      <c r="DG114" s="105"/>
      <c r="DH114" s="105"/>
      <c r="DI114" s="105"/>
      <c r="DJ114" s="105"/>
      <c r="DK114" s="105"/>
      <c r="DL114" s="105"/>
      <c r="DM114" s="105"/>
      <c r="DN114" s="105"/>
      <c r="DO114" s="105"/>
      <c r="DP114" s="105"/>
      <c r="DQ114" s="105"/>
      <c r="DR114" s="105"/>
      <c r="DS114" s="105"/>
      <c r="DT114" s="105"/>
      <c r="DU114" s="105"/>
      <c r="DV114" s="105"/>
      <c r="DW114" s="105"/>
      <c r="DX114" s="105"/>
      <c r="DY114" s="105"/>
      <c r="DZ114" s="105"/>
      <c r="EA114" s="105"/>
      <c r="EB114" s="105"/>
      <c r="EC114" s="105"/>
      <c r="ED114" s="105"/>
      <c r="EE114" s="105"/>
      <c r="EF114" s="105"/>
      <c r="EG114" s="105"/>
      <c r="EH114" s="105"/>
      <c r="EI114" s="105"/>
      <c r="EJ114" s="105"/>
      <c r="EK114" s="105"/>
      <c r="EL114" s="105"/>
      <c r="EM114" s="105"/>
      <c r="EN114" s="105"/>
      <c r="EO114" s="105"/>
      <c r="EP114" s="105"/>
      <c r="EQ114" s="105"/>
      <c r="ER114" s="105"/>
      <c r="ES114" s="105"/>
      <c r="ET114" s="105"/>
      <c r="EU114" s="105"/>
      <c r="EV114" s="105"/>
      <c r="EW114" s="105"/>
      <c r="EX114" s="105"/>
      <c r="EY114" s="105"/>
      <c r="EZ114" s="105"/>
      <c r="FA114" s="105"/>
      <c r="FB114" s="105"/>
      <c r="FC114" s="105"/>
      <c r="FD114" s="105"/>
      <c r="FE114" s="105"/>
      <c r="FF114" s="105"/>
      <c r="FG114" s="105"/>
      <c r="FH114" s="105"/>
      <c r="FI114" s="105"/>
      <c r="FJ114" s="105"/>
      <c r="FK114" s="105"/>
      <c r="FL114" s="105"/>
      <c r="FM114" s="105"/>
      <c r="FN114" s="105"/>
      <c r="FO114" s="105"/>
      <c r="FP114" s="105"/>
      <c r="FQ114" s="105"/>
      <c r="FR114" s="105"/>
      <c r="FS114" s="105"/>
      <c r="FT114" s="105"/>
      <c r="FU114" s="105"/>
      <c r="FV114" s="105"/>
      <c r="FW114" s="105"/>
      <c r="FX114" s="105"/>
      <c r="FY114" s="105"/>
      <c r="FZ114" s="105"/>
      <c r="GA114" s="105"/>
      <c r="GB114" s="105"/>
      <c r="GC114" s="105"/>
      <c r="GD114" s="105"/>
      <c r="GE114" s="105"/>
      <c r="GF114" s="105"/>
      <c r="GG114" s="105"/>
      <c r="GH114" s="105"/>
      <c r="GI114" s="105"/>
      <c r="GJ114" s="105"/>
      <c r="GK114" s="105"/>
      <c r="GL114" s="105"/>
      <c r="GM114" s="105"/>
      <c r="GN114" s="105"/>
      <c r="GO114" s="105"/>
      <c r="GP114" s="105"/>
      <c r="GQ114" s="105"/>
      <c r="GR114" s="105"/>
      <c r="GS114" s="105"/>
      <c r="GT114" s="105"/>
      <c r="GU114" s="105"/>
      <c r="GV114" s="105"/>
      <c r="GW114" s="105"/>
      <c r="GX114" s="105"/>
      <c r="GY114" s="105"/>
      <c r="GZ114" s="105"/>
      <c r="HA114" s="105"/>
      <c r="HB114" s="105"/>
      <c r="HC114" s="105"/>
      <c r="HD114" s="105"/>
      <c r="HE114" s="105"/>
      <c r="HF114" s="105"/>
      <c r="HG114" s="105"/>
      <c r="HH114" s="105"/>
      <c r="HI114" s="105"/>
      <c r="HJ114" s="105"/>
      <c r="HK114" s="105"/>
      <c r="HL114" s="105"/>
      <c r="HM114" s="105"/>
      <c r="HN114" s="105"/>
      <c r="HO114" s="105"/>
      <c r="HP114" s="105"/>
      <c r="HQ114" s="105"/>
      <c r="HR114" s="105"/>
      <c r="HS114" s="105"/>
      <c r="HT114" s="105"/>
      <c r="HU114" s="105"/>
      <c r="HV114" s="105"/>
      <c r="HW114" s="105"/>
      <c r="HX114" s="105"/>
      <c r="HY114" s="105"/>
      <c r="HZ114" s="105"/>
      <c r="IA114" s="105"/>
      <c r="IB114" s="105"/>
      <c r="IC114" s="105"/>
      <c r="ID114" s="105"/>
      <c r="IE114" s="105"/>
      <c r="IF114" s="105"/>
      <c r="IG114" s="105"/>
      <c r="IH114" s="105"/>
      <c r="II114" s="105"/>
      <c r="IJ114" s="105"/>
      <c r="IK114" s="105"/>
      <c r="IL114" s="105"/>
      <c r="IM114" s="105"/>
      <c r="IN114" s="105"/>
      <c r="IO114" s="105"/>
      <c r="IP114" s="105"/>
      <c r="IQ114" s="105"/>
      <c r="IR114" s="105"/>
      <c r="IS114" s="105"/>
      <c r="IT114" s="105"/>
      <c r="IU114" s="105"/>
      <c r="IV114" s="105"/>
      <c r="IW114" s="105"/>
      <c r="IX114" s="105"/>
      <c r="IY114" s="105"/>
      <c r="IZ114" s="105"/>
      <c r="JA114" s="105"/>
      <c r="JB114" s="105"/>
      <c r="JC114" s="105"/>
      <c r="JD114" s="105"/>
      <c r="JE114" s="105"/>
      <c r="JF114" s="105"/>
      <c r="JG114" s="105"/>
      <c r="JH114" s="105"/>
      <c r="JI114" s="105"/>
      <c r="JJ114" s="105"/>
      <c r="JK114" s="105"/>
      <c r="JL114" s="105"/>
      <c r="JM114" s="105"/>
      <c r="JN114" s="105"/>
      <c r="JO114" s="105"/>
      <c r="JP114" s="105"/>
      <c r="JQ114" s="105"/>
      <c r="JR114" s="105"/>
      <c r="JS114" s="105"/>
      <c r="JT114" s="105"/>
      <c r="JU114" s="105"/>
      <c r="JV114" s="105"/>
      <c r="JW114" s="105"/>
      <c r="JX114" s="105"/>
      <c r="JY114" s="105"/>
      <c r="JZ114" s="105"/>
      <c r="KA114" s="105"/>
      <c r="KB114" s="105"/>
      <c r="KC114" s="105"/>
      <c r="KD114" s="105"/>
      <c r="KE114" s="105"/>
      <c r="KF114" s="105"/>
      <c r="KG114" s="105"/>
      <c r="KH114" s="105"/>
      <c r="KI114" s="105"/>
      <c r="KJ114" s="105"/>
      <c r="KK114" s="105"/>
      <c r="KL114" s="105"/>
      <c r="KM114" s="105"/>
      <c r="KN114" s="105"/>
      <c r="KO114" s="105"/>
      <c r="KP114" s="105"/>
      <c r="KQ114" s="105"/>
    </row>
    <row r="115" spans="1:303" s="105" customFormat="1" ht="16.149999999999999" customHeight="1" x14ac:dyDescent="0.25">
      <c r="G115" s="120"/>
      <c r="I115" s="80"/>
      <c r="J115" s="80"/>
      <c r="K115" s="80"/>
      <c r="L115" s="56"/>
      <c r="M115" s="56"/>
      <c r="N115" s="56"/>
      <c r="O115" s="20" t="s">
        <v>185</v>
      </c>
      <c r="P115" s="60">
        <v>0</v>
      </c>
      <c r="Q115" s="21" t="s">
        <v>186</v>
      </c>
      <c r="R115" s="22">
        <v>0</v>
      </c>
      <c r="S115" s="20" t="s">
        <v>103</v>
      </c>
      <c r="T115" s="21">
        <v>0</v>
      </c>
      <c r="U115" s="21" t="s">
        <v>104</v>
      </c>
      <c r="V115" s="35">
        <v>0</v>
      </c>
      <c r="Y115" s="80"/>
      <c r="Z115" s="80"/>
      <c r="AA115" s="80"/>
    </row>
    <row r="116" spans="1:303" s="105" customFormat="1" ht="16.149999999999999" customHeight="1" thickBot="1" x14ac:dyDescent="0.3">
      <c r="I116" s="80"/>
      <c r="J116" s="80"/>
      <c r="L116" s="56"/>
      <c r="M116" s="56"/>
      <c r="N116" s="56"/>
      <c r="O116" s="403" t="s">
        <v>38</v>
      </c>
      <c r="P116" s="404"/>
      <c r="Q116" s="404"/>
      <c r="R116" s="61">
        <v>0</v>
      </c>
      <c r="S116" s="403" t="s">
        <v>37</v>
      </c>
      <c r="T116" s="404"/>
      <c r="U116" s="404"/>
      <c r="V116" s="34">
        <v>0</v>
      </c>
      <c r="Y116" s="80"/>
      <c r="Z116" s="80"/>
      <c r="AA116" s="176"/>
    </row>
    <row r="117" spans="1:303" s="105" customFormat="1" ht="16.149999999999999" customHeight="1" thickBot="1" x14ac:dyDescent="0.3">
      <c r="I117" s="80"/>
      <c r="J117" s="80"/>
      <c r="O117" s="19"/>
      <c r="P117" s="19"/>
      <c r="Q117" s="19"/>
      <c r="R117" s="26"/>
      <c r="S117" s="19"/>
      <c r="T117" s="19"/>
      <c r="U117" s="19"/>
      <c r="V117" s="19"/>
      <c r="Y117" s="80"/>
      <c r="Z117" s="80"/>
      <c r="AA117" s="176"/>
    </row>
    <row r="118" spans="1:303" s="105" customFormat="1" ht="47.25" x14ac:dyDescent="0.25">
      <c r="A118" s="96" t="s">
        <v>99</v>
      </c>
      <c r="B118" s="55" t="s">
        <v>320</v>
      </c>
      <c r="C118" s="55">
        <v>532</v>
      </c>
      <c r="D118" s="121" t="s">
        <v>206</v>
      </c>
      <c r="E118" s="121" t="s">
        <v>374</v>
      </c>
      <c r="F118" s="55">
        <v>2</v>
      </c>
      <c r="G118" s="160">
        <v>45281.541666666664</v>
      </c>
      <c r="H118" s="160" t="s">
        <v>34</v>
      </c>
      <c r="I118" s="57">
        <f xml:space="preserve"> ($AA$2 - $G$118) * 24</f>
        <v>17.000000000058208</v>
      </c>
      <c r="J118" s="57"/>
      <c r="K118" s="29"/>
      <c r="L118" s="125"/>
      <c r="M118" s="126"/>
      <c r="N118" s="127"/>
      <c r="O118" s="64" t="s">
        <v>232</v>
      </c>
      <c r="P118" s="39">
        <v>2</v>
      </c>
      <c r="Q118" s="39">
        <v>20</v>
      </c>
      <c r="R118" s="18">
        <f xml:space="preserve"> $P$118 * $Q$118</f>
        <v>40</v>
      </c>
      <c r="S118" s="16" t="s">
        <v>161</v>
      </c>
      <c r="T118" s="17">
        <v>0</v>
      </c>
      <c r="U118" s="17">
        <v>20</v>
      </c>
      <c r="V118" s="18">
        <f xml:space="preserve"> $T$118 * $U$118</f>
        <v>0</v>
      </c>
      <c r="W118" s="96" t="s">
        <v>263</v>
      </c>
      <c r="X118" s="95"/>
      <c r="Y118" s="125"/>
      <c r="Z118" s="124"/>
      <c r="AA118" s="128" t="s">
        <v>375</v>
      </c>
    </row>
    <row r="119" spans="1:303" s="105" customFormat="1" x14ac:dyDescent="0.25">
      <c r="A119" s="99"/>
      <c r="B119" s="93"/>
      <c r="C119" s="93"/>
      <c r="D119" s="93"/>
      <c r="E119" s="93"/>
      <c r="F119" s="93"/>
      <c r="G119" s="132"/>
      <c r="H119" s="162"/>
      <c r="I119" s="58"/>
      <c r="J119" s="58"/>
      <c r="K119" s="31"/>
      <c r="L119" s="136"/>
      <c r="M119" s="115"/>
      <c r="N119" s="180"/>
      <c r="O119" s="41" t="s">
        <v>168</v>
      </c>
      <c r="P119" s="40">
        <v>2</v>
      </c>
      <c r="Q119" s="40">
        <v>20</v>
      </c>
      <c r="R119" s="22">
        <f xml:space="preserve"> $P$119 * $Q$119</f>
        <v>40</v>
      </c>
      <c r="S119" s="63" t="s">
        <v>194</v>
      </c>
      <c r="T119" s="40">
        <v>0</v>
      </c>
      <c r="U119" s="40">
        <v>18</v>
      </c>
      <c r="V119" s="70">
        <f xml:space="preserve"> $T$119 * $U$119</f>
        <v>0</v>
      </c>
      <c r="W119" s="99"/>
      <c r="X119" s="97"/>
      <c r="Y119" s="136"/>
      <c r="Z119" s="135"/>
      <c r="AA119" s="137"/>
    </row>
    <row r="120" spans="1:303" s="105" customFormat="1" x14ac:dyDescent="0.25">
      <c r="A120" s="99"/>
      <c r="B120" s="93"/>
      <c r="C120" s="93"/>
      <c r="D120" s="93"/>
      <c r="E120" s="93"/>
      <c r="F120" s="93"/>
      <c r="G120" s="132"/>
      <c r="H120" s="132"/>
      <c r="I120" s="58"/>
      <c r="J120" s="58"/>
      <c r="K120" s="31"/>
      <c r="L120" s="136"/>
      <c r="M120" s="115"/>
      <c r="N120" s="180"/>
      <c r="O120" s="41" t="s">
        <v>255</v>
      </c>
      <c r="P120" s="40">
        <v>2</v>
      </c>
      <c r="Q120" s="40">
        <v>20</v>
      </c>
      <c r="R120" s="22">
        <f xml:space="preserve"> $P$120 * $Q$120</f>
        <v>40</v>
      </c>
      <c r="S120" s="20" t="s">
        <v>163</v>
      </c>
      <c r="T120" s="40">
        <v>0</v>
      </c>
      <c r="U120" s="40">
        <v>18</v>
      </c>
      <c r="V120" s="70">
        <f xml:space="preserve"> $T$120 * $U$120</f>
        <v>0</v>
      </c>
      <c r="W120" s="99"/>
      <c r="X120" s="97"/>
      <c r="Y120" s="136"/>
      <c r="Z120" s="135"/>
      <c r="AA120" s="137"/>
    </row>
    <row r="121" spans="1:303" s="105" customFormat="1" x14ac:dyDescent="0.25">
      <c r="A121" s="99"/>
      <c r="B121" s="93"/>
      <c r="C121" s="93"/>
      <c r="D121" s="93"/>
      <c r="E121" s="93"/>
      <c r="F121" s="93"/>
      <c r="G121" s="162"/>
      <c r="H121" s="162"/>
      <c r="I121" s="58"/>
      <c r="J121" s="58"/>
      <c r="K121" s="31"/>
      <c r="L121" s="136"/>
      <c r="M121" s="115"/>
      <c r="N121" s="180"/>
      <c r="O121" s="263">
        <v>860</v>
      </c>
      <c r="P121" s="40">
        <v>2</v>
      </c>
      <c r="Q121" s="21">
        <v>20</v>
      </c>
      <c r="R121" s="22">
        <f xml:space="preserve"> $P$121 * $Q$121</f>
        <v>40</v>
      </c>
      <c r="S121" s="20" t="s">
        <v>162</v>
      </c>
      <c r="T121" s="40">
        <v>0</v>
      </c>
      <c r="U121" s="40">
        <v>20</v>
      </c>
      <c r="V121" s="70">
        <f xml:space="preserve"> $T$121 * $U$121</f>
        <v>0</v>
      </c>
      <c r="W121" s="99"/>
      <c r="X121" s="97"/>
      <c r="Y121" s="136"/>
      <c r="Z121" s="135"/>
      <c r="AA121" s="174"/>
    </row>
    <row r="122" spans="1:303" s="105" customFormat="1" x14ac:dyDescent="0.25">
      <c r="A122" s="99"/>
      <c r="B122" s="93"/>
      <c r="C122" s="93"/>
      <c r="D122" s="93"/>
      <c r="E122" s="93"/>
      <c r="F122" s="93"/>
      <c r="G122" s="162"/>
      <c r="H122" s="162"/>
      <c r="I122" s="58"/>
      <c r="J122" s="58"/>
      <c r="K122" s="31"/>
      <c r="L122" s="221"/>
      <c r="M122" s="260"/>
      <c r="N122" s="227"/>
      <c r="O122" s="41"/>
      <c r="P122" s="40"/>
      <c r="Q122" s="21"/>
      <c r="R122" s="22"/>
      <c r="S122" s="20"/>
      <c r="T122" s="40"/>
      <c r="U122" s="40"/>
      <c r="V122" s="22"/>
      <c r="W122" s="99"/>
      <c r="X122" s="97"/>
      <c r="Y122" s="136"/>
      <c r="Z122" s="135"/>
      <c r="AA122" s="137"/>
    </row>
    <row r="123" spans="1:303" s="105" customFormat="1" ht="18" customHeight="1" x14ac:dyDescent="0.25">
      <c r="A123" s="99"/>
      <c r="B123" s="93"/>
      <c r="C123" s="93"/>
      <c r="D123" s="161"/>
      <c r="E123" s="93"/>
      <c r="F123" s="93"/>
      <c r="G123" s="162"/>
      <c r="H123" s="162"/>
      <c r="I123" s="58"/>
      <c r="J123" s="58"/>
      <c r="K123" s="135"/>
      <c r="L123" s="136"/>
      <c r="M123" s="58"/>
      <c r="N123" s="135"/>
      <c r="O123" s="41"/>
      <c r="P123" s="40"/>
      <c r="Q123" s="21"/>
      <c r="R123" s="22"/>
      <c r="S123" s="20"/>
      <c r="T123" s="40"/>
      <c r="U123" s="40"/>
      <c r="V123" s="22"/>
      <c r="W123" s="99"/>
      <c r="X123" s="97"/>
      <c r="Y123" s="136"/>
      <c r="Z123" s="135"/>
      <c r="AA123" s="137"/>
    </row>
    <row r="124" spans="1:303" s="105" customFormat="1" ht="16.5" thickBot="1" x14ac:dyDescent="0.3">
      <c r="A124" s="101"/>
      <c r="B124" s="102"/>
      <c r="C124" s="102"/>
      <c r="D124" s="102"/>
      <c r="E124" s="102"/>
      <c r="F124" s="102"/>
      <c r="G124" s="102"/>
      <c r="H124" s="164"/>
      <c r="I124" s="89"/>
      <c r="J124" s="89"/>
      <c r="K124" s="166"/>
      <c r="L124" s="154"/>
      <c r="M124" s="89"/>
      <c r="N124" s="166"/>
      <c r="O124" s="41"/>
      <c r="P124" s="40"/>
      <c r="Q124" s="21"/>
      <c r="R124" s="22"/>
      <c r="S124" s="20"/>
      <c r="T124" s="40"/>
      <c r="U124" s="40"/>
      <c r="V124" s="22"/>
      <c r="W124" s="101"/>
      <c r="X124" s="100"/>
      <c r="Y124" s="154"/>
      <c r="Z124" s="166"/>
      <c r="AA124" s="88"/>
    </row>
    <row r="125" spans="1:303" s="93" customFormat="1" ht="16.149999999999999" customHeight="1" x14ac:dyDescent="0.25">
      <c r="A125" s="56"/>
      <c r="B125" s="56"/>
      <c r="C125" s="56"/>
      <c r="D125" s="56"/>
      <c r="E125" s="56"/>
      <c r="F125" s="56"/>
      <c r="G125" s="157"/>
      <c r="H125" s="56"/>
      <c r="I125" s="80"/>
      <c r="J125" s="80"/>
      <c r="K125" s="80"/>
      <c r="L125" s="56"/>
      <c r="M125" s="56"/>
      <c r="N125" s="56"/>
      <c r="O125" s="20" t="s">
        <v>101</v>
      </c>
      <c r="P125" s="60">
        <f>SUM($P$118:$P$124)</f>
        <v>8</v>
      </c>
      <c r="Q125" s="21" t="s">
        <v>102</v>
      </c>
      <c r="R125" s="22">
        <f>SUM($R$118:$R$124)</f>
        <v>160</v>
      </c>
      <c r="S125" s="20" t="s">
        <v>101</v>
      </c>
      <c r="T125" s="21">
        <f>SUM($T$118:$T$124)</f>
        <v>0</v>
      </c>
      <c r="U125" s="21" t="s">
        <v>104</v>
      </c>
      <c r="V125" s="35">
        <f>SUM($V$118:$V$124)</f>
        <v>0</v>
      </c>
      <c r="W125" s="56"/>
      <c r="X125" s="56"/>
      <c r="Y125" s="56"/>
      <c r="Z125" s="56"/>
      <c r="AA125" s="56"/>
      <c r="AB125" s="105"/>
      <c r="AC125" s="105"/>
      <c r="AD125" s="105"/>
      <c r="AE125" s="105"/>
      <c r="AF125" s="105"/>
      <c r="AG125" s="105"/>
      <c r="AH125" s="105"/>
      <c r="AI125" s="105"/>
      <c r="AJ125" s="105"/>
      <c r="AK125" s="105"/>
      <c r="AL125" s="105"/>
      <c r="AM125" s="105"/>
      <c r="AN125" s="105"/>
      <c r="AO125" s="105"/>
      <c r="AP125" s="105"/>
      <c r="AQ125" s="105"/>
      <c r="AR125" s="105"/>
      <c r="AS125" s="105"/>
      <c r="AT125" s="105"/>
      <c r="AU125" s="105"/>
      <c r="AV125" s="105"/>
      <c r="AW125" s="105"/>
      <c r="AX125" s="105"/>
      <c r="AY125" s="105"/>
      <c r="AZ125" s="105"/>
      <c r="BA125" s="105"/>
      <c r="BB125" s="105"/>
      <c r="BC125" s="105"/>
      <c r="BD125" s="105"/>
      <c r="BE125" s="105"/>
      <c r="BF125" s="105"/>
      <c r="BG125" s="105"/>
      <c r="BH125" s="105"/>
      <c r="BI125" s="105"/>
      <c r="BJ125" s="105"/>
      <c r="BK125" s="105"/>
      <c r="BL125" s="105"/>
      <c r="BM125" s="105"/>
      <c r="BN125" s="105"/>
      <c r="BO125" s="105"/>
      <c r="BP125" s="105"/>
      <c r="BQ125" s="105"/>
      <c r="BR125" s="105"/>
      <c r="BS125" s="105"/>
      <c r="BT125" s="105"/>
      <c r="BU125" s="105"/>
      <c r="BV125" s="105"/>
      <c r="BW125" s="105"/>
      <c r="BX125" s="105"/>
      <c r="BY125" s="105"/>
      <c r="BZ125" s="105"/>
      <c r="CA125" s="105"/>
      <c r="CB125" s="105"/>
      <c r="CC125" s="105"/>
      <c r="CD125" s="105"/>
      <c r="CE125" s="105"/>
      <c r="CF125" s="105"/>
      <c r="CG125" s="105"/>
      <c r="CH125" s="105"/>
      <c r="CI125" s="105"/>
      <c r="CJ125" s="105"/>
      <c r="CK125" s="105"/>
      <c r="CL125" s="105"/>
      <c r="CM125" s="105"/>
      <c r="CN125" s="105"/>
      <c r="CO125" s="105"/>
      <c r="CP125" s="105"/>
      <c r="CQ125" s="105"/>
      <c r="CR125" s="105"/>
      <c r="CS125" s="105"/>
      <c r="CT125" s="105"/>
      <c r="CU125" s="105"/>
      <c r="CV125" s="105"/>
      <c r="CW125" s="105"/>
      <c r="CX125" s="105"/>
      <c r="CY125" s="105"/>
      <c r="CZ125" s="105"/>
      <c r="DA125" s="105"/>
      <c r="DB125" s="105"/>
      <c r="DC125" s="105"/>
      <c r="DD125" s="105"/>
      <c r="DE125" s="105"/>
      <c r="DF125" s="105"/>
      <c r="DG125" s="105"/>
      <c r="DH125" s="105"/>
      <c r="DI125" s="105"/>
      <c r="DJ125" s="105"/>
      <c r="DK125" s="105"/>
      <c r="DL125" s="105"/>
      <c r="DM125" s="105"/>
      <c r="DN125" s="105"/>
      <c r="DO125" s="105"/>
      <c r="DP125" s="105"/>
      <c r="DQ125" s="105"/>
      <c r="DR125" s="105"/>
      <c r="DS125" s="105"/>
      <c r="DT125" s="105"/>
      <c r="DU125" s="105"/>
      <c r="DV125" s="105"/>
      <c r="DW125" s="105"/>
      <c r="DX125" s="105"/>
      <c r="DY125" s="105"/>
      <c r="DZ125" s="105"/>
      <c r="EA125" s="105"/>
      <c r="EB125" s="105"/>
      <c r="EC125" s="105"/>
      <c r="ED125" s="105"/>
      <c r="EE125" s="105"/>
      <c r="EF125" s="105"/>
      <c r="EG125" s="105"/>
      <c r="EH125" s="105"/>
      <c r="EI125" s="105"/>
      <c r="EJ125" s="105"/>
      <c r="EK125" s="105"/>
      <c r="EL125" s="105"/>
      <c r="EM125" s="105"/>
      <c r="EN125" s="105"/>
      <c r="EO125" s="105"/>
      <c r="EP125" s="105"/>
      <c r="EQ125" s="105"/>
      <c r="ER125" s="105"/>
      <c r="ES125" s="105"/>
      <c r="ET125" s="105"/>
      <c r="EU125" s="105"/>
      <c r="EV125" s="105"/>
      <c r="EW125" s="105"/>
      <c r="EX125" s="105"/>
      <c r="EY125" s="105"/>
      <c r="EZ125" s="105"/>
      <c r="FA125" s="105"/>
      <c r="FB125" s="105"/>
      <c r="FC125" s="105"/>
      <c r="FD125" s="105"/>
      <c r="FE125" s="105"/>
      <c r="FF125" s="105"/>
      <c r="FG125" s="105"/>
      <c r="FH125" s="105"/>
      <c r="FI125" s="105"/>
      <c r="FJ125" s="105"/>
      <c r="FK125" s="105"/>
      <c r="FL125" s="105"/>
      <c r="FM125" s="105"/>
      <c r="FN125" s="105"/>
      <c r="FO125" s="105"/>
      <c r="FP125" s="105"/>
      <c r="FQ125" s="105"/>
      <c r="FR125" s="105"/>
      <c r="FS125" s="105"/>
      <c r="FT125" s="105"/>
      <c r="FU125" s="105"/>
      <c r="FV125" s="105"/>
      <c r="FW125" s="105"/>
      <c r="FX125" s="105"/>
      <c r="FY125" s="105"/>
      <c r="FZ125" s="105"/>
      <c r="GA125" s="105"/>
      <c r="GB125" s="105"/>
      <c r="GC125" s="105"/>
      <c r="GD125" s="105"/>
      <c r="GE125" s="105"/>
      <c r="GF125" s="105"/>
      <c r="GG125" s="105"/>
      <c r="GH125" s="105"/>
      <c r="GI125" s="105"/>
      <c r="GJ125" s="105"/>
      <c r="GK125" s="105"/>
    </row>
    <row r="126" spans="1:303" s="105" customFormat="1" ht="16.149999999999999" customHeight="1" thickBot="1" x14ac:dyDescent="0.3">
      <c r="A126" s="56"/>
      <c r="B126" s="56"/>
      <c r="C126" s="56"/>
      <c r="D126" s="56"/>
      <c r="E126" s="56"/>
      <c r="F126" s="56"/>
      <c r="G126" s="56"/>
      <c r="H126" s="56"/>
      <c r="I126" s="80"/>
      <c r="J126" s="80"/>
      <c r="K126" s="80"/>
      <c r="L126" s="56"/>
      <c r="M126" s="56"/>
      <c r="N126" s="56"/>
      <c r="O126" s="403" t="s">
        <v>38</v>
      </c>
      <c r="P126" s="404"/>
      <c r="Q126" s="404"/>
      <c r="R126" s="23">
        <v>0</v>
      </c>
      <c r="S126" s="403" t="s">
        <v>37</v>
      </c>
      <c r="T126" s="404"/>
      <c r="U126" s="404"/>
      <c r="V126" s="34">
        <v>18</v>
      </c>
    </row>
    <row r="127" spans="1:303" s="105" customFormat="1" ht="16.149999999999999" customHeight="1" x14ac:dyDescent="0.25">
      <c r="A127" s="56"/>
      <c r="B127" s="56"/>
      <c r="C127" s="56"/>
      <c r="D127" s="56"/>
      <c r="E127" s="56"/>
      <c r="F127" s="56"/>
      <c r="G127" s="56"/>
      <c r="H127" s="56"/>
      <c r="I127" s="56"/>
      <c r="J127" s="56"/>
      <c r="K127" s="56"/>
      <c r="L127" s="56"/>
      <c r="M127" s="56"/>
      <c r="N127" s="56"/>
      <c r="O127" s="38"/>
      <c r="P127" s="38"/>
      <c r="Q127" s="38"/>
      <c r="R127" s="38"/>
      <c r="S127" s="38"/>
      <c r="T127" s="38"/>
      <c r="U127" s="38"/>
      <c r="V127" s="38"/>
      <c r="W127" s="56"/>
      <c r="X127" s="56"/>
      <c r="Y127" s="56"/>
      <c r="Z127" s="56"/>
      <c r="AA127" s="56"/>
    </row>
    <row r="128" spans="1:303" s="105" customFormat="1" ht="15.75" customHeight="1" thickBot="1" x14ac:dyDescent="0.3">
      <c r="A128" s="56"/>
      <c r="B128" s="56"/>
      <c r="C128" s="56"/>
      <c r="D128" s="56"/>
      <c r="E128" s="56"/>
      <c r="F128" s="56"/>
      <c r="G128" s="56"/>
      <c r="H128" s="56"/>
      <c r="I128" s="56"/>
      <c r="J128" s="56"/>
      <c r="K128" s="56"/>
      <c r="L128" s="56"/>
      <c r="M128" s="56"/>
      <c r="N128" s="56"/>
      <c r="O128" s="38"/>
      <c r="P128" s="38"/>
      <c r="Q128" s="38"/>
      <c r="R128" s="38"/>
      <c r="S128" s="38"/>
      <c r="T128" s="38"/>
      <c r="U128" s="38"/>
      <c r="V128" s="38"/>
      <c r="W128" s="56"/>
      <c r="X128" s="56"/>
      <c r="Y128" s="56"/>
      <c r="Z128" s="56"/>
      <c r="AA128" s="56"/>
    </row>
    <row r="129" spans="1:193" s="105" customFormat="1" ht="31.5" x14ac:dyDescent="0.25">
      <c r="A129" s="96" t="s">
        <v>154</v>
      </c>
      <c r="B129" s="55" t="s">
        <v>297</v>
      </c>
      <c r="C129" s="55"/>
      <c r="D129" s="55" t="s">
        <v>298</v>
      </c>
      <c r="E129" s="55"/>
      <c r="F129" s="55"/>
      <c r="G129" s="114"/>
      <c r="H129" s="114"/>
      <c r="I129" s="57"/>
      <c r="J129" s="57"/>
      <c r="K129" s="29"/>
      <c r="L129" s="125"/>
      <c r="M129" s="126"/>
      <c r="N129" s="127"/>
      <c r="O129" s="64" t="s">
        <v>254</v>
      </c>
      <c r="P129" s="39">
        <v>0</v>
      </c>
      <c r="Q129" s="17">
        <v>20</v>
      </c>
      <c r="R129" s="18">
        <v>0</v>
      </c>
      <c r="S129" s="16" t="s">
        <v>163</v>
      </c>
      <c r="T129" s="17">
        <v>0</v>
      </c>
      <c r="U129" s="17">
        <v>20</v>
      </c>
      <c r="V129" s="18">
        <v>0</v>
      </c>
      <c r="W129" s="106" t="s">
        <v>270</v>
      </c>
      <c r="X129" s="95"/>
      <c r="Y129" s="125"/>
      <c r="Z129" s="124"/>
      <c r="AA129" s="128" t="s">
        <v>317</v>
      </c>
    </row>
    <row r="130" spans="1:193" s="105" customFormat="1" x14ac:dyDescent="0.25">
      <c r="A130" s="99"/>
      <c r="B130" s="93"/>
      <c r="C130" s="93"/>
      <c r="D130" s="93"/>
      <c r="E130" s="93"/>
      <c r="F130" s="93"/>
      <c r="G130" s="132"/>
      <c r="H130" s="132"/>
      <c r="I130" s="58"/>
      <c r="J130" s="58"/>
      <c r="K130" s="31"/>
      <c r="L130" s="136"/>
      <c r="M130" s="256"/>
      <c r="N130" s="257"/>
      <c r="O130" s="41" t="s">
        <v>255</v>
      </c>
      <c r="P130" s="40">
        <v>0</v>
      </c>
      <c r="Q130" s="21">
        <v>20</v>
      </c>
      <c r="R130" s="22">
        <v>0</v>
      </c>
      <c r="S130" s="63" t="s">
        <v>162</v>
      </c>
      <c r="T130" s="40">
        <v>0</v>
      </c>
      <c r="U130" s="40">
        <v>16</v>
      </c>
      <c r="V130" s="70">
        <v>0</v>
      </c>
      <c r="W130" s="99"/>
      <c r="X130" s="97"/>
      <c r="Y130" s="136"/>
      <c r="Z130" s="135"/>
      <c r="AA130" s="137"/>
    </row>
    <row r="131" spans="1:193" s="105" customFormat="1" x14ac:dyDescent="0.25">
      <c r="A131" s="99"/>
      <c r="B131" s="93"/>
      <c r="C131" s="93"/>
      <c r="D131" s="93"/>
      <c r="E131" s="93"/>
      <c r="F131" s="93"/>
      <c r="G131" s="132"/>
      <c r="H131" s="132"/>
      <c r="I131" s="58"/>
      <c r="J131" s="58"/>
      <c r="K131" s="31"/>
      <c r="L131" s="136"/>
      <c r="M131" s="141"/>
      <c r="N131" s="144"/>
      <c r="O131" s="41" t="s">
        <v>221</v>
      </c>
      <c r="P131" s="40">
        <v>0</v>
      </c>
      <c r="Q131" s="21">
        <v>20</v>
      </c>
      <c r="R131" s="22">
        <v>0</v>
      </c>
      <c r="S131" s="63" t="s">
        <v>96</v>
      </c>
      <c r="T131" s="40">
        <v>0</v>
      </c>
      <c r="U131" s="40">
        <v>20</v>
      </c>
      <c r="V131" s="70">
        <v>0</v>
      </c>
      <c r="W131" s="99"/>
      <c r="X131" s="97"/>
      <c r="Y131" s="136"/>
      <c r="Z131" s="135"/>
      <c r="AA131" s="137"/>
    </row>
    <row r="132" spans="1:193" s="105" customFormat="1" x14ac:dyDescent="0.25">
      <c r="A132" s="99"/>
      <c r="B132" s="93"/>
      <c r="C132" s="93"/>
      <c r="D132" s="93"/>
      <c r="E132" s="93"/>
      <c r="F132" s="93"/>
      <c r="G132" s="162"/>
      <c r="H132" s="162"/>
      <c r="I132" s="58"/>
      <c r="J132" s="58"/>
      <c r="K132" s="31"/>
      <c r="L132" s="136"/>
      <c r="M132" s="181"/>
      <c r="N132" s="182"/>
      <c r="O132" s="41" t="s">
        <v>168</v>
      </c>
      <c r="P132" s="40">
        <v>0</v>
      </c>
      <c r="Q132" s="21">
        <v>20</v>
      </c>
      <c r="R132" s="22">
        <v>0</v>
      </c>
      <c r="S132" s="63" t="s">
        <v>169</v>
      </c>
      <c r="T132" s="40">
        <v>0</v>
      </c>
      <c r="U132" s="40">
        <v>18</v>
      </c>
      <c r="V132" s="70">
        <v>0</v>
      </c>
      <c r="W132" s="99"/>
      <c r="X132" s="97"/>
      <c r="Y132" s="136"/>
      <c r="Z132" s="135"/>
      <c r="AA132" s="137"/>
    </row>
    <row r="133" spans="1:193" s="105" customFormat="1" x14ac:dyDescent="0.25">
      <c r="A133" s="99"/>
      <c r="B133" s="93"/>
      <c r="C133" s="93"/>
      <c r="D133" s="93"/>
      <c r="E133" s="93"/>
      <c r="F133" s="93"/>
      <c r="G133" s="162"/>
      <c r="H133" s="162"/>
      <c r="I133" s="58"/>
      <c r="J133" s="58"/>
      <c r="K133" s="31"/>
      <c r="L133" s="136"/>
      <c r="M133" s="181"/>
      <c r="N133" s="183"/>
      <c r="O133" s="41"/>
      <c r="P133" s="40"/>
      <c r="Q133" s="21"/>
      <c r="R133" s="22"/>
      <c r="S133" s="63" t="s">
        <v>283</v>
      </c>
      <c r="T133" s="40">
        <v>0</v>
      </c>
      <c r="U133" s="40">
        <v>20</v>
      </c>
      <c r="V133" s="22">
        <v>0</v>
      </c>
      <c r="W133" s="99"/>
      <c r="X133" s="97"/>
      <c r="Y133" s="136"/>
      <c r="Z133" s="135"/>
      <c r="AA133" s="137"/>
    </row>
    <row r="134" spans="1:193" s="105" customFormat="1" ht="16.5" thickBot="1" x14ac:dyDescent="0.3">
      <c r="A134" s="101"/>
      <c r="B134" s="102"/>
      <c r="C134" s="102"/>
      <c r="D134" s="102"/>
      <c r="E134" s="102"/>
      <c r="F134" s="102"/>
      <c r="G134" s="164"/>
      <c r="H134" s="164"/>
      <c r="I134" s="89"/>
      <c r="J134" s="89"/>
      <c r="K134" s="166"/>
      <c r="L134" s="148"/>
      <c r="M134" s="149"/>
      <c r="N134" s="184"/>
      <c r="O134" s="41"/>
      <c r="P134" s="40"/>
      <c r="Q134" s="21"/>
      <c r="R134" s="22"/>
      <c r="S134" s="20"/>
      <c r="T134" s="40"/>
      <c r="U134" s="40"/>
      <c r="V134" s="22"/>
      <c r="W134" s="101"/>
      <c r="X134" s="100"/>
      <c r="Y134" s="154"/>
      <c r="Z134" s="166"/>
      <c r="AA134" s="88"/>
    </row>
    <row r="135" spans="1:193" s="93" customFormat="1" ht="16.149999999999999" customHeight="1" x14ac:dyDescent="0.25">
      <c r="A135" s="56"/>
      <c r="B135" s="56"/>
      <c r="C135" s="56"/>
      <c r="D135" s="56"/>
      <c r="E135" s="56"/>
      <c r="F135" s="56"/>
      <c r="G135" s="157"/>
      <c r="H135" s="56"/>
      <c r="I135" s="80"/>
      <c r="J135" s="80"/>
      <c r="K135" s="80"/>
      <c r="L135" s="56"/>
      <c r="M135" s="56"/>
      <c r="N135" s="56"/>
      <c r="O135" s="20" t="s">
        <v>185</v>
      </c>
      <c r="P135" s="60">
        <v>0</v>
      </c>
      <c r="Q135" s="21" t="s">
        <v>102</v>
      </c>
      <c r="R135" s="22">
        <v>0</v>
      </c>
      <c r="S135" s="20" t="s">
        <v>101</v>
      </c>
      <c r="T135" s="21">
        <v>0</v>
      </c>
      <c r="U135" s="21" t="s">
        <v>104</v>
      </c>
      <c r="V135" s="35">
        <v>0</v>
      </c>
      <c r="W135" s="56"/>
      <c r="X135" s="56"/>
      <c r="Y135" s="56"/>
      <c r="Z135" s="56"/>
      <c r="AA135" s="56"/>
      <c r="AB135" s="105"/>
      <c r="AC135" s="105"/>
      <c r="AD135" s="105"/>
      <c r="AE135" s="105"/>
      <c r="AF135" s="105"/>
      <c r="AG135" s="105"/>
      <c r="AH135" s="105"/>
      <c r="AI135" s="105"/>
      <c r="AJ135" s="105"/>
      <c r="AK135" s="105"/>
      <c r="AL135" s="105"/>
      <c r="AM135" s="105"/>
      <c r="AN135" s="105"/>
      <c r="AO135" s="105"/>
      <c r="AP135" s="105"/>
      <c r="AQ135" s="105"/>
      <c r="AR135" s="105"/>
      <c r="AS135" s="105"/>
      <c r="AT135" s="105"/>
      <c r="AU135" s="105"/>
      <c r="AV135" s="105"/>
      <c r="AW135" s="105"/>
      <c r="AX135" s="105"/>
      <c r="AY135" s="105"/>
      <c r="AZ135" s="105"/>
      <c r="BA135" s="105"/>
      <c r="BB135" s="105"/>
      <c r="BC135" s="105"/>
      <c r="BD135" s="105"/>
      <c r="BE135" s="105"/>
      <c r="BF135" s="105"/>
      <c r="BG135" s="105"/>
      <c r="BH135" s="105"/>
      <c r="BI135" s="105"/>
      <c r="BJ135" s="105"/>
      <c r="BK135" s="105"/>
      <c r="BL135" s="105"/>
      <c r="BM135" s="105"/>
      <c r="BN135" s="105"/>
      <c r="BO135" s="105"/>
      <c r="BP135" s="105"/>
      <c r="BQ135" s="105"/>
      <c r="BR135" s="105"/>
      <c r="BS135" s="105"/>
      <c r="BT135" s="105"/>
      <c r="BU135" s="105"/>
      <c r="BV135" s="105"/>
      <c r="BW135" s="105"/>
      <c r="BX135" s="105"/>
      <c r="BY135" s="105"/>
      <c r="BZ135" s="105"/>
      <c r="CA135" s="105"/>
      <c r="CB135" s="105"/>
      <c r="CC135" s="105"/>
      <c r="CD135" s="105"/>
      <c r="CE135" s="105"/>
      <c r="CF135" s="105"/>
      <c r="CG135" s="105"/>
      <c r="CH135" s="105"/>
      <c r="CI135" s="105"/>
      <c r="CJ135" s="105"/>
      <c r="CK135" s="105"/>
      <c r="CL135" s="105"/>
      <c r="CM135" s="105"/>
      <c r="CN135" s="105"/>
      <c r="CO135" s="105"/>
      <c r="CP135" s="105"/>
      <c r="CQ135" s="105"/>
      <c r="CR135" s="105"/>
      <c r="CS135" s="105"/>
      <c r="CT135" s="105"/>
      <c r="CU135" s="105"/>
      <c r="CV135" s="105"/>
      <c r="CW135" s="105"/>
      <c r="CX135" s="105"/>
      <c r="CY135" s="105"/>
      <c r="CZ135" s="105"/>
      <c r="DA135" s="105"/>
      <c r="DB135" s="105"/>
      <c r="DC135" s="105"/>
      <c r="DD135" s="105"/>
      <c r="DE135" s="105"/>
      <c r="DF135" s="105"/>
      <c r="DG135" s="105"/>
      <c r="DH135" s="105"/>
      <c r="DI135" s="105"/>
      <c r="DJ135" s="105"/>
      <c r="DK135" s="105"/>
      <c r="DL135" s="105"/>
      <c r="DM135" s="105"/>
      <c r="DN135" s="105"/>
      <c r="DO135" s="105"/>
      <c r="DP135" s="105"/>
      <c r="DQ135" s="105"/>
      <c r="DR135" s="105"/>
      <c r="DS135" s="105"/>
      <c r="DT135" s="105"/>
      <c r="DU135" s="105"/>
      <c r="DV135" s="105"/>
      <c r="DW135" s="105"/>
      <c r="DX135" s="105"/>
      <c r="DY135" s="105"/>
      <c r="DZ135" s="105"/>
      <c r="EA135" s="105"/>
      <c r="EB135" s="105"/>
      <c r="EC135" s="105"/>
      <c r="ED135" s="105"/>
      <c r="EE135" s="105"/>
      <c r="EF135" s="105"/>
      <c r="EG135" s="105"/>
      <c r="EH135" s="105"/>
      <c r="EI135" s="105"/>
      <c r="EJ135" s="105"/>
      <c r="EK135" s="105"/>
      <c r="EL135" s="105"/>
      <c r="EM135" s="105"/>
      <c r="EN135" s="105"/>
      <c r="EO135" s="105"/>
      <c r="EP135" s="105"/>
      <c r="EQ135" s="105"/>
      <c r="ER135" s="105"/>
      <c r="ES135" s="105"/>
      <c r="ET135" s="105"/>
      <c r="EU135" s="105"/>
      <c r="EV135" s="105"/>
      <c r="EW135" s="105"/>
      <c r="EX135" s="105"/>
      <c r="EY135" s="105"/>
      <c r="EZ135" s="105"/>
      <c r="FA135" s="105"/>
      <c r="FB135" s="105"/>
      <c r="FC135" s="105"/>
      <c r="FD135" s="105"/>
      <c r="FE135" s="105"/>
      <c r="FF135" s="105"/>
      <c r="FG135" s="105"/>
      <c r="FH135" s="105"/>
      <c r="FI135" s="105"/>
      <c r="FJ135" s="105"/>
      <c r="FK135" s="105"/>
      <c r="FL135" s="105"/>
      <c r="FM135" s="105"/>
      <c r="FN135" s="105"/>
      <c r="FO135" s="105"/>
      <c r="FP135" s="105"/>
      <c r="FQ135" s="105"/>
      <c r="FR135" s="105"/>
      <c r="FS135" s="105"/>
      <c r="FT135" s="105"/>
      <c r="FU135" s="105"/>
      <c r="FV135" s="105"/>
      <c r="FW135" s="105"/>
      <c r="FX135" s="105"/>
      <c r="FY135" s="105"/>
      <c r="FZ135" s="105"/>
      <c r="GA135" s="105"/>
      <c r="GB135" s="105"/>
      <c r="GC135" s="105"/>
      <c r="GD135" s="105"/>
      <c r="GE135" s="105"/>
      <c r="GF135" s="105"/>
      <c r="GG135" s="105"/>
      <c r="GH135" s="105"/>
      <c r="GI135" s="105"/>
      <c r="GJ135" s="105"/>
      <c r="GK135" s="105"/>
    </row>
    <row r="136" spans="1:193" s="105" customFormat="1" ht="16.149999999999999" customHeight="1" thickBot="1" x14ac:dyDescent="0.3">
      <c r="A136" s="56"/>
      <c r="B136" s="56"/>
      <c r="C136" s="56"/>
      <c r="D136" s="56"/>
      <c r="E136" s="56"/>
      <c r="F136" s="56"/>
      <c r="G136" s="56"/>
      <c r="H136" s="56"/>
      <c r="I136" s="80"/>
      <c r="J136" s="80"/>
      <c r="K136" s="80"/>
      <c r="L136" s="56"/>
      <c r="M136" s="56"/>
      <c r="N136" s="56"/>
      <c r="O136" s="403" t="s">
        <v>38</v>
      </c>
      <c r="P136" s="404"/>
      <c r="Q136" s="404"/>
      <c r="R136" s="23">
        <v>0</v>
      </c>
      <c r="S136" s="403" t="s">
        <v>37</v>
      </c>
      <c r="T136" s="404"/>
      <c r="U136" s="404"/>
      <c r="V136" s="34">
        <v>0</v>
      </c>
    </row>
    <row r="137" spans="1:193" s="112" customFormat="1" ht="15.4" customHeight="1" thickBot="1" x14ac:dyDescent="0.3">
      <c r="A137" s="56"/>
      <c r="B137" s="56"/>
      <c r="C137" s="56"/>
      <c r="D137" s="56"/>
      <c r="E137" s="56"/>
      <c r="F137" s="56"/>
      <c r="G137" s="56"/>
      <c r="H137" s="56"/>
      <c r="I137" s="56"/>
      <c r="J137" s="56"/>
      <c r="K137" s="56"/>
      <c r="L137" s="56"/>
      <c r="M137" s="56"/>
      <c r="N137" s="56"/>
      <c r="O137" s="38"/>
      <c r="P137" s="38"/>
      <c r="Q137" s="38"/>
      <c r="R137" s="38"/>
      <c r="S137" s="38"/>
      <c r="T137" s="38"/>
      <c r="U137" s="38"/>
      <c r="V137" s="38"/>
      <c r="W137" s="105"/>
      <c r="X137" s="105"/>
      <c r="Y137" s="105"/>
      <c r="Z137" s="105"/>
      <c r="AA137" s="176"/>
      <c r="AB137" s="105"/>
      <c r="AC137" s="105"/>
      <c r="AD137" s="105"/>
      <c r="AE137" s="105"/>
      <c r="AF137" s="105"/>
      <c r="AG137" s="105"/>
      <c r="AH137" s="105"/>
      <c r="AI137" s="105"/>
      <c r="AJ137" s="105"/>
      <c r="AK137" s="105"/>
      <c r="AL137" s="105"/>
      <c r="AM137" s="105"/>
      <c r="AN137" s="105"/>
      <c r="AO137" s="105"/>
      <c r="AP137" s="105"/>
      <c r="AQ137" s="105"/>
      <c r="AR137" s="105"/>
      <c r="AS137" s="105"/>
      <c r="AT137" s="105"/>
      <c r="AU137" s="105"/>
      <c r="AV137" s="105"/>
      <c r="AW137" s="105"/>
      <c r="AX137" s="105"/>
      <c r="AY137" s="105"/>
      <c r="AZ137" s="105"/>
      <c r="BA137" s="105"/>
      <c r="BB137" s="105"/>
      <c r="BC137" s="105"/>
      <c r="BD137" s="105"/>
      <c r="BE137" s="105"/>
      <c r="BF137" s="105"/>
      <c r="BG137" s="105"/>
      <c r="BH137" s="105"/>
      <c r="BI137" s="105"/>
      <c r="BJ137" s="105"/>
      <c r="BK137" s="105"/>
      <c r="BL137" s="105"/>
      <c r="BM137" s="105"/>
      <c r="BN137" s="105"/>
      <c r="BO137" s="105"/>
      <c r="BP137" s="105"/>
      <c r="BQ137" s="105"/>
      <c r="BR137" s="105"/>
      <c r="BS137" s="105"/>
      <c r="BT137" s="105"/>
      <c r="BU137" s="105"/>
      <c r="BV137" s="105"/>
      <c r="BW137" s="105"/>
      <c r="BX137" s="105"/>
      <c r="BY137" s="105"/>
      <c r="BZ137" s="105"/>
      <c r="CA137" s="105"/>
      <c r="CB137" s="105"/>
      <c r="CC137" s="105"/>
      <c r="CD137" s="105"/>
      <c r="CE137" s="105"/>
      <c r="CF137" s="105"/>
      <c r="CG137" s="105"/>
      <c r="CH137" s="105"/>
      <c r="CI137" s="105"/>
      <c r="CJ137" s="105"/>
      <c r="CK137" s="105"/>
      <c r="CL137" s="105"/>
      <c r="CM137" s="105"/>
      <c r="CN137" s="105"/>
      <c r="CO137" s="105"/>
      <c r="CP137" s="105"/>
      <c r="CQ137" s="105"/>
      <c r="CR137" s="105"/>
      <c r="CS137" s="105"/>
      <c r="CT137" s="105"/>
      <c r="CU137" s="105"/>
      <c r="CV137" s="105"/>
      <c r="CW137" s="105"/>
      <c r="CX137" s="105"/>
      <c r="CY137" s="105"/>
      <c r="CZ137" s="105"/>
      <c r="DA137" s="105"/>
      <c r="DB137" s="105"/>
      <c r="DC137" s="105"/>
      <c r="DD137" s="105"/>
      <c r="DE137" s="105"/>
      <c r="DF137" s="105"/>
      <c r="DG137" s="105"/>
      <c r="DH137" s="105"/>
      <c r="DI137" s="105"/>
      <c r="DJ137" s="105"/>
      <c r="DK137" s="105"/>
      <c r="DL137" s="105"/>
      <c r="DM137" s="105"/>
      <c r="DN137" s="105"/>
      <c r="DO137" s="105"/>
      <c r="DP137" s="105"/>
      <c r="DQ137" s="105"/>
      <c r="DR137" s="105"/>
      <c r="DS137" s="105"/>
      <c r="DT137" s="105"/>
      <c r="DU137" s="105"/>
      <c r="DV137" s="105"/>
      <c r="DW137" s="105"/>
      <c r="DX137" s="105"/>
      <c r="DY137" s="105"/>
      <c r="DZ137" s="105"/>
      <c r="EA137" s="105"/>
      <c r="EB137" s="105"/>
      <c r="EC137" s="105"/>
      <c r="ED137" s="105"/>
      <c r="EE137" s="105"/>
      <c r="EF137" s="105"/>
      <c r="EG137" s="105"/>
      <c r="EH137" s="105"/>
      <c r="EI137" s="105"/>
      <c r="EJ137" s="105"/>
      <c r="EK137" s="105"/>
      <c r="EL137" s="105"/>
      <c r="EM137" s="105"/>
      <c r="EN137" s="105"/>
      <c r="EO137" s="105"/>
      <c r="EP137" s="105"/>
      <c r="EQ137" s="105"/>
      <c r="ER137" s="105"/>
      <c r="ES137" s="105"/>
      <c r="ET137" s="105"/>
      <c r="EU137" s="105"/>
      <c r="EV137" s="105"/>
      <c r="EW137" s="105"/>
      <c r="EX137" s="105"/>
      <c r="EY137" s="105"/>
      <c r="EZ137" s="105"/>
      <c r="FA137" s="105"/>
      <c r="FB137" s="105"/>
      <c r="FC137" s="105"/>
      <c r="FD137" s="105"/>
      <c r="FE137" s="105"/>
      <c r="FF137" s="105"/>
      <c r="FG137" s="105"/>
      <c r="FH137" s="105"/>
      <c r="FI137" s="105"/>
      <c r="FJ137" s="105"/>
      <c r="FK137" s="105"/>
      <c r="FL137" s="105"/>
      <c r="FM137" s="105"/>
      <c r="FN137" s="105"/>
      <c r="FO137" s="105"/>
      <c r="FP137" s="105"/>
      <c r="FQ137" s="105"/>
      <c r="FR137" s="105"/>
      <c r="FS137" s="105"/>
      <c r="FT137" s="105"/>
      <c r="FU137" s="105"/>
      <c r="FV137" s="105"/>
      <c r="FW137" s="105"/>
      <c r="FX137" s="105"/>
      <c r="FY137" s="105"/>
      <c r="FZ137" s="105"/>
      <c r="GA137" s="105"/>
      <c r="GB137" s="105"/>
      <c r="GC137" s="105"/>
      <c r="GD137" s="105"/>
      <c r="GE137" s="105"/>
      <c r="GF137" s="105"/>
      <c r="GG137" s="105"/>
      <c r="GH137" s="105"/>
      <c r="GI137" s="105"/>
      <c r="GJ137" s="105"/>
      <c r="GK137" s="105"/>
    </row>
    <row r="138" spans="1:193" s="112" customFormat="1" ht="31.5" x14ac:dyDescent="0.25">
      <c r="A138" s="96" t="s">
        <v>195</v>
      </c>
      <c r="B138" s="55" t="s">
        <v>319</v>
      </c>
      <c r="C138" s="55">
        <v>121</v>
      </c>
      <c r="D138" s="121" t="s">
        <v>376</v>
      </c>
      <c r="E138" s="55" t="s">
        <v>359</v>
      </c>
      <c r="F138" s="55">
        <v>1</v>
      </c>
      <c r="G138" s="160" t="s">
        <v>377</v>
      </c>
      <c r="H138" s="114" t="s">
        <v>34</v>
      </c>
      <c r="I138" s="123">
        <f xml:space="preserve"> ($AA$2 - $G$138) * 24</f>
        <v>11.000000000058208</v>
      </c>
      <c r="J138" s="57">
        <v>13.4</v>
      </c>
      <c r="K138" s="29">
        <f>$J$138 - $I$138</f>
        <v>2.3999999999417927</v>
      </c>
      <c r="L138" s="125"/>
      <c r="M138" s="126"/>
      <c r="N138" s="127"/>
      <c r="O138" s="16" t="s">
        <v>187</v>
      </c>
      <c r="P138" s="78">
        <v>2</v>
      </c>
      <c r="Q138" s="17">
        <v>17</v>
      </c>
      <c r="R138" s="18">
        <f xml:space="preserve"> $P$138 * $Q$138</f>
        <v>34</v>
      </c>
      <c r="S138" s="16"/>
      <c r="T138" s="17"/>
      <c r="U138" s="17"/>
      <c r="V138" s="18"/>
      <c r="W138" s="106" t="s">
        <v>328</v>
      </c>
      <c r="X138" s="95"/>
      <c r="Y138" s="125">
        <f>$K$138 * 0</f>
        <v>0</v>
      </c>
      <c r="Z138" s="124">
        <f>$Y$138</f>
        <v>0</v>
      </c>
      <c r="AA138" s="128" t="s">
        <v>378</v>
      </c>
      <c r="AB138" s="105"/>
      <c r="AC138" s="105"/>
      <c r="AD138" s="105"/>
      <c r="AE138" s="105"/>
      <c r="AF138" s="105"/>
      <c r="AG138" s="105"/>
      <c r="AH138" s="105"/>
      <c r="AI138" s="105"/>
      <c r="AJ138" s="105"/>
      <c r="AK138" s="105"/>
      <c r="AL138" s="105"/>
      <c r="AM138" s="105"/>
      <c r="AN138" s="105"/>
      <c r="AO138" s="105"/>
      <c r="AP138" s="105"/>
      <c r="AQ138" s="105"/>
      <c r="AR138" s="105"/>
      <c r="AS138" s="105"/>
      <c r="AT138" s="105"/>
      <c r="AU138" s="105"/>
      <c r="AV138" s="105"/>
      <c r="AW138" s="105"/>
      <c r="AX138" s="105"/>
      <c r="AY138" s="105"/>
      <c r="AZ138" s="105"/>
      <c r="BA138" s="105"/>
      <c r="BB138" s="105"/>
      <c r="BC138" s="105"/>
      <c r="BD138" s="105"/>
      <c r="BE138" s="105"/>
      <c r="BF138" s="105"/>
      <c r="BG138" s="105"/>
      <c r="BH138" s="105"/>
      <c r="BI138" s="105"/>
      <c r="BJ138" s="105"/>
      <c r="BK138" s="105"/>
      <c r="BL138" s="105"/>
      <c r="BM138" s="105"/>
      <c r="BN138" s="105"/>
      <c r="BO138" s="105"/>
      <c r="BP138" s="105"/>
      <c r="BQ138" s="105"/>
      <c r="BR138" s="105"/>
      <c r="BS138" s="105"/>
      <c r="BT138" s="105"/>
      <c r="BU138" s="105"/>
      <c r="BV138" s="105"/>
      <c r="BW138" s="105"/>
      <c r="BX138" s="105"/>
      <c r="BY138" s="105"/>
      <c r="BZ138" s="105"/>
      <c r="CA138" s="105"/>
      <c r="CB138" s="105"/>
      <c r="CC138" s="105"/>
      <c r="CD138" s="105"/>
      <c r="CE138" s="105"/>
      <c r="CF138" s="105"/>
      <c r="CG138" s="105"/>
      <c r="CH138" s="105"/>
      <c r="CI138" s="105"/>
      <c r="CJ138" s="105"/>
      <c r="CK138" s="105"/>
      <c r="CL138" s="105"/>
      <c r="CM138" s="105"/>
      <c r="CN138" s="105"/>
      <c r="CO138" s="105"/>
      <c r="CP138" s="105"/>
      <c r="CQ138" s="105"/>
      <c r="CR138" s="105"/>
      <c r="CS138" s="105"/>
      <c r="CT138" s="105"/>
      <c r="CU138" s="105"/>
      <c r="CV138" s="105"/>
      <c r="CW138" s="105"/>
      <c r="CX138" s="105"/>
      <c r="CY138" s="105"/>
      <c r="CZ138" s="105"/>
      <c r="DA138" s="105"/>
      <c r="DB138" s="105"/>
      <c r="DC138" s="105"/>
      <c r="DD138" s="105"/>
      <c r="DE138" s="105"/>
      <c r="DF138" s="105"/>
      <c r="DG138" s="105"/>
      <c r="DH138" s="105"/>
      <c r="DI138" s="105"/>
      <c r="DJ138" s="105"/>
      <c r="DK138" s="105"/>
      <c r="DL138" s="105"/>
      <c r="DM138" s="105"/>
      <c r="DN138" s="105"/>
      <c r="DO138" s="105"/>
      <c r="DP138" s="105"/>
      <c r="DQ138" s="105"/>
      <c r="DR138" s="105"/>
      <c r="DS138" s="105"/>
      <c r="DT138" s="105"/>
      <c r="DU138" s="105"/>
      <c r="DV138" s="105"/>
      <c r="DW138" s="105"/>
      <c r="DX138" s="105"/>
      <c r="DY138" s="105"/>
      <c r="DZ138" s="105"/>
      <c r="EA138" s="105"/>
      <c r="EB138" s="105"/>
      <c r="EC138" s="105"/>
      <c r="ED138" s="105"/>
      <c r="EE138" s="105"/>
      <c r="EF138" s="105"/>
      <c r="EG138" s="105"/>
      <c r="EH138" s="105"/>
      <c r="EI138" s="105"/>
      <c r="EJ138" s="105"/>
      <c r="EK138" s="105"/>
      <c r="EL138" s="105"/>
      <c r="EM138" s="105"/>
      <c r="EN138" s="105"/>
      <c r="EO138" s="105"/>
      <c r="EP138" s="105"/>
      <c r="EQ138" s="105"/>
      <c r="ER138" s="105"/>
      <c r="ES138" s="105"/>
      <c r="ET138" s="105"/>
      <c r="EU138" s="105"/>
      <c r="EV138" s="105"/>
      <c r="EW138" s="105"/>
      <c r="EX138" s="105"/>
      <c r="EY138" s="105"/>
      <c r="EZ138" s="105"/>
      <c r="FA138" s="105"/>
      <c r="FB138" s="105"/>
      <c r="FC138" s="105"/>
      <c r="FD138" s="105"/>
      <c r="FE138" s="105"/>
      <c r="FF138" s="105"/>
      <c r="FG138" s="105"/>
      <c r="FH138" s="105"/>
      <c r="FI138" s="105"/>
      <c r="FJ138" s="105"/>
      <c r="FK138" s="105"/>
      <c r="FL138" s="105"/>
      <c r="FM138" s="105"/>
      <c r="FN138" s="105"/>
      <c r="FO138" s="105"/>
      <c r="FP138" s="105"/>
      <c r="FQ138" s="105"/>
      <c r="FR138" s="105"/>
      <c r="FS138" s="105"/>
      <c r="FT138" s="105"/>
      <c r="FU138" s="105"/>
      <c r="FV138" s="105"/>
      <c r="FW138" s="105"/>
      <c r="FX138" s="105"/>
      <c r="FY138" s="105"/>
      <c r="FZ138" s="105"/>
      <c r="GA138" s="105"/>
      <c r="GB138" s="105"/>
      <c r="GC138" s="105"/>
      <c r="GD138" s="105"/>
      <c r="GE138" s="105"/>
      <c r="GF138" s="105"/>
      <c r="GG138" s="105"/>
      <c r="GH138" s="105"/>
      <c r="GI138" s="105"/>
      <c r="GJ138" s="105"/>
      <c r="GK138" s="105"/>
    </row>
    <row r="139" spans="1:193" s="112" customFormat="1" x14ac:dyDescent="0.25">
      <c r="A139" s="99"/>
      <c r="B139" s="93"/>
      <c r="C139" s="93"/>
      <c r="D139" s="93"/>
      <c r="E139" s="93"/>
      <c r="F139" s="93"/>
      <c r="G139" s="132"/>
      <c r="H139" s="132"/>
      <c r="I139" s="134"/>
      <c r="J139" s="58"/>
      <c r="K139" s="31"/>
      <c r="L139" s="136"/>
      <c r="M139" s="115"/>
      <c r="N139" s="116"/>
      <c r="O139" s="20" t="s">
        <v>160</v>
      </c>
      <c r="P139" s="60">
        <v>2</v>
      </c>
      <c r="Q139" s="21">
        <v>17</v>
      </c>
      <c r="R139" s="22">
        <f xml:space="preserve"> $P$139 * $Q$139</f>
        <v>34</v>
      </c>
      <c r="S139" s="20"/>
      <c r="T139" s="21"/>
      <c r="U139" s="21"/>
      <c r="V139" s="22"/>
      <c r="W139" s="255"/>
      <c r="X139" s="97"/>
      <c r="Y139" s="136"/>
      <c r="Z139" s="135"/>
      <c r="AA139" s="137"/>
      <c r="AB139" s="105"/>
      <c r="AC139" s="105"/>
      <c r="AD139" s="105"/>
      <c r="AE139" s="105"/>
      <c r="AF139" s="105"/>
      <c r="AG139" s="105"/>
      <c r="AH139" s="105"/>
      <c r="AI139" s="105"/>
      <c r="AJ139" s="105"/>
      <c r="AK139" s="105"/>
      <c r="AL139" s="105"/>
      <c r="AM139" s="105"/>
      <c r="AN139" s="105"/>
      <c r="AO139" s="105"/>
      <c r="AP139" s="105"/>
      <c r="AQ139" s="105"/>
      <c r="AR139" s="105"/>
      <c r="AS139" s="105"/>
      <c r="AT139" s="105"/>
      <c r="AU139" s="105"/>
      <c r="AV139" s="105"/>
      <c r="AW139" s="105"/>
      <c r="AX139" s="105"/>
      <c r="AY139" s="105"/>
      <c r="AZ139" s="105"/>
      <c r="BA139" s="105"/>
      <c r="BB139" s="105"/>
      <c r="BC139" s="105"/>
      <c r="BD139" s="105"/>
      <c r="BE139" s="105"/>
      <c r="BF139" s="105"/>
      <c r="BG139" s="105"/>
      <c r="BH139" s="105"/>
      <c r="BI139" s="105"/>
      <c r="BJ139" s="105"/>
      <c r="BK139" s="105"/>
      <c r="BL139" s="105"/>
      <c r="BM139" s="105"/>
      <c r="BN139" s="105"/>
      <c r="BO139" s="105"/>
      <c r="BP139" s="105"/>
      <c r="BQ139" s="105"/>
      <c r="BR139" s="105"/>
      <c r="BS139" s="105"/>
      <c r="BT139" s="105"/>
      <c r="BU139" s="105"/>
      <c r="BV139" s="105"/>
      <c r="BW139" s="105"/>
      <c r="BX139" s="105"/>
      <c r="BY139" s="105"/>
      <c r="BZ139" s="105"/>
      <c r="CA139" s="105"/>
      <c r="CB139" s="105"/>
      <c r="CC139" s="105"/>
      <c r="CD139" s="105"/>
      <c r="CE139" s="105"/>
      <c r="CF139" s="105"/>
      <c r="CG139" s="105"/>
      <c r="CH139" s="105"/>
      <c r="CI139" s="105"/>
      <c r="CJ139" s="105"/>
      <c r="CK139" s="105"/>
      <c r="CL139" s="105"/>
      <c r="CM139" s="105"/>
      <c r="CN139" s="105"/>
      <c r="CO139" s="105"/>
      <c r="CP139" s="105"/>
      <c r="CQ139" s="105"/>
      <c r="CR139" s="105"/>
      <c r="CS139" s="105"/>
      <c r="CT139" s="105"/>
      <c r="CU139" s="105"/>
      <c r="CV139" s="105"/>
      <c r="CW139" s="105"/>
      <c r="CX139" s="105"/>
      <c r="CY139" s="105"/>
      <c r="CZ139" s="105"/>
      <c r="DA139" s="105"/>
      <c r="DB139" s="105"/>
      <c r="DC139" s="105"/>
      <c r="DD139" s="105"/>
      <c r="DE139" s="105"/>
      <c r="DF139" s="105"/>
      <c r="DG139" s="105"/>
      <c r="DH139" s="105"/>
      <c r="DI139" s="105"/>
      <c r="DJ139" s="105"/>
      <c r="DK139" s="105"/>
      <c r="DL139" s="105"/>
      <c r="DM139" s="105"/>
      <c r="DN139" s="105"/>
      <c r="DO139" s="105"/>
      <c r="DP139" s="105"/>
      <c r="DQ139" s="105"/>
      <c r="DR139" s="105"/>
      <c r="DS139" s="105"/>
      <c r="DT139" s="105"/>
      <c r="DU139" s="105"/>
      <c r="DV139" s="105"/>
      <c r="DW139" s="105"/>
      <c r="DX139" s="105"/>
      <c r="DY139" s="105"/>
      <c r="DZ139" s="105"/>
      <c r="EA139" s="105"/>
      <c r="EB139" s="105"/>
      <c r="EC139" s="105"/>
      <c r="ED139" s="105"/>
      <c r="EE139" s="105"/>
      <c r="EF139" s="105"/>
      <c r="EG139" s="105"/>
      <c r="EH139" s="105"/>
      <c r="EI139" s="105"/>
      <c r="EJ139" s="105"/>
      <c r="EK139" s="105"/>
      <c r="EL139" s="105"/>
      <c r="EM139" s="105"/>
      <c r="EN139" s="105"/>
      <c r="EO139" s="105"/>
      <c r="EP139" s="105"/>
      <c r="EQ139" s="105"/>
      <c r="ER139" s="105"/>
      <c r="ES139" s="105"/>
      <c r="ET139" s="105"/>
      <c r="EU139" s="105"/>
      <c r="EV139" s="105"/>
      <c r="EW139" s="105"/>
      <c r="EX139" s="105"/>
      <c r="EY139" s="105"/>
      <c r="EZ139" s="105"/>
      <c r="FA139" s="105"/>
      <c r="FB139" s="105"/>
      <c r="FC139" s="105"/>
      <c r="FD139" s="105"/>
      <c r="FE139" s="105"/>
      <c r="FF139" s="105"/>
      <c r="FG139" s="105"/>
      <c r="FH139" s="105"/>
      <c r="FI139" s="105"/>
      <c r="FJ139" s="105"/>
      <c r="FK139" s="105"/>
      <c r="FL139" s="105"/>
      <c r="FM139" s="105"/>
      <c r="FN139" s="105"/>
      <c r="FO139" s="105"/>
      <c r="FP139" s="105"/>
      <c r="FQ139" s="105"/>
      <c r="FR139" s="105"/>
      <c r="FS139" s="105"/>
      <c r="FT139" s="105"/>
      <c r="FU139" s="105"/>
      <c r="FV139" s="105"/>
      <c r="FW139" s="105"/>
      <c r="FX139" s="105"/>
      <c r="FY139" s="105"/>
      <c r="FZ139" s="105"/>
      <c r="GA139" s="105"/>
      <c r="GB139" s="105"/>
      <c r="GC139" s="105"/>
      <c r="GD139" s="105"/>
      <c r="GE139" s="105"/>
      <c r="GF139" s="105"/>
      <c r="GG139" s="105"/>
      <c r="GH139" s="105"/>
      <c r="GI139" s="105"/>
      <c r="GJ139" s="105"/>
      <c r="GK139" s="105"/>
    </row>
    <row r="140" spans="1:193" s="112" customFormat="1" x14ac:dyDescent="0.25">
      <c r="A140" s="99"/>
      <c r="B140" s="93"/>
      <c r="C140" s="93"/>
      <c r="D140" s="93"/>
      <c r="E140" s="93"/>
      <c r="F140" s="93"/>
      <c r="G140" s="132"/>
      <c r="H140" s="132"/>
      <c r="I140" s="58"/>
      <c r="J140" s="58"/>
      <c r="K140" s="135"/>
      <c r="L140" s="136"/>
      <c r="M140" s="115"/>
      <c r="N140" s="116"/>
      <c r="O140" s="20" t="s">
        <v>98</v>
      </c>
      <c r="P140" s="60">
        <v>0</v>
      </c>
      <c r="Q140" s="21">
        <v>17</v>
      </c>
      <c r="R140" s="22">
        <f xml:space="preserve"> $P$140 * $Q$140</f>
        <v>0</v>
      </c>
      <c r="S140" s="20"/>
      <c r="T140" s="21"/>
      <c r="U140" s="21"/>
      <c r="V140" s="22"/>
      <c r="W140" s="99"/>
      <c r="X140" s="97"/>
      <c r="Y140" s="136"/>
      <c r="Z140" s="135"/>
      <c r="AA140" s="137"/>
      <c r="AB140" s="105"/>
      <c r="AC140" s="105"/>
      <c r="AD140" s="105"/>
      <c r="AE140" s="105"/>
      <c r="AF140" s="105"/>
      <c r="AG140" s="105"/>
      <c r="AH140" s="105"/>
      <c r="AI140" s="105"/>
      <c r="AJ140" s="105"/>
      <c r="AK140" s="105"/>
      <c r="AL140" s="105"/>
      <c r="AM140" s="105"/>
      <c r="AN140" s="105"/>
      <c r="AO140" s="105"/>
      <c r="AP140" s="105"/>
      <c r="AQ140" s="105"/>
      <c r="AR140" s="105"/>
      <c r="AS140" s="105"/>
      <c r="AT140" s="105"/>
      <c r="AU140" s="105"/>
      <c r="AV140" s="105"/>
      <c r="AW140" s="105"/>
      <c r="AX140" s="105"/>
      <c r="AY140" s="105"/>
      <c r="AZ140" s="105"/>
      <c r="BA140" s="105"/>
      <c r="BB140" s="105"/>
      <c r="BC140" s="105"/>
      <c r="BD140" s="105"/>
      <c r="BE140" s="105"/>
      <c r="BF140" s="105"/>
      <c r="BG140" s="105"/>
      <c r="BH140" s="105"/>
      <c r="BI140" s="105"/>
      <c r="BJ140" s="105"/>
      <c r="BK140" s="105"/>
      <c r="BL140" s="105"/>
      <c r="BM140" s="105"/>
      <c r="BN140" s="105"/>
      <c r="BO140" s="105"/>
      <c r="BP140" s="105"/>
      <c r="BQ140" s="105"/>
      <c r="BR140" s="105"/>
      <c r="BS140" s="105"/>
      <c r="BT140" s="105"/>
      <c r="BU140" s="105"/>
      <c r="BV140" s="105"/>
      <c r="BW140" s="105"/>
      <c r="BX140" s="105"/>
      <c r="BY140" s="105"/>
      <c r="BZ140" s="105"/>
      <c r="CA140" s="105"/>
      <c r="CB140" s="105"/>
      <c r="CC140" s="105"/>
      <c r="CD140" s="105"/>
      <c r="CE140" s="105"/>
      <c r="CF140" s="105"/>
      <c r="CG140" s="105"/>
      <c r="CH140" s="105"/>
      <c r="CI140" s="105"/>
      <c r="CJ140" s="105"/>
      <c r="CK140" s="105"/>
      <c r="CL140" s="105"/>
      <c r="CM140" s="105"/>
      <c r="CN140" s="105"/>
      <c r="CO140" s="105"/>
      <c r="CP140" s="105"/>
      <c r="CQ140" s="105"/>
      <c r="CR140" s="105"/>
      <c r="CS140" s="105"/>
      <c r="CT140" s="105"/>
      <c r="CU140" s="105"/>
      <c r="CV140" s="105"/>
      <c r="CW140" s="105"/>
      <c r="CX140" s="105"/>
      <c r="CY140" s="105"/>
      <c r="CZ140" s="105"/>
      <c r="DA140" s="105"/>
      <c r="DB140" s="105"/>
      <c r="DC140" s="105"/>
      <c r="DD140" s="105"/>
      <c r="DE140" s="105"/>
      <c r="DF140" s="105"/>
      <c r="DG140" s="105"/>
      <c r="DH140" s="105"/>
      <c r="DI140" s="105"/>
      <c r="DJ140" s="105"/>
      <c r="DK140" s="105"/>
      <c r="DL140" s="105"/>
      <c r="DM140" s="105"/>
      <c r="DN140" s="105"/>
      <c r="DO140" s="105"/>
      <c r="DP140" s="105"/>
      <c r="DQ140" s="105"/>
      <c r="DR140" s="105"/>
      <c r="DS140" s="105"/>
      <c r="DT140" s="105"/>
      <c r="DU140" s="105"/>
      <c r="DV140" s="105"/>
      <c r="DW140" s="105"/>
      <c r="DX140" s="105"/>
      <c r="DY140" s="105"/>
      <c r="DZ140" s="105"/>
      <c r="EA140" s="105"/>
      <c r="EB140" s="105"/>
      <c r="EC140" s="105"/>
      <c r="ED140" s="105"/>
      <c r="EE140" s="105"/>
      <c r="EF140" s="105"/>
      <c r="EG140" s="105"/>
      <c r="EH140" s="105"/>
      <c r="EI140" s="105"/>
      <c r="EJ140" s="105"/>
      <c r="EK140" s="105"/>
      <c r="EL140" s="105"/>
      <c r="EM140" s="105"/>
      <c r="EN140" s="105"/>
      <c r="EO140" s="105"/>
      <c r="EP140" s="105"/>
      <c r="EQ140" s="105"/>
      <c r="ER140" s="105"/>
      <c r="ES140" s="105"/>
      <c r="ET140" s="105"/>
      <c r="EU140" s="105"/>
      <c r="EV140" s="105"/>
      <c r="EW140" s="105"/>
      <c r="EX140" s="105"/>
      <c r="EY140" s="105"/>
      <c r="EZ140" s="105"/>
      <c r="FA140" s="105"/>
      <c r="FB140" s="105"/>
      <c r="FC140" s="105"/>
      <c r="FD140" s="105"/>
      <c r="FE140" s="105"/>
      <c r="FF140" s="105"/>
      <c r="FG140" s="105"/>
      <c r="FH140" s="105"/>
      <c r="FI140" s="105"/>
      <c r="FJ140" s="105"/>
      <c r="FK140" s="105"/>
      <c r="FL140" s="105"/>
      <c r="FM140" s="105"/>
      <c r="FN140" s="105"/>
      <c r="FO140" s="105"/>
      <c r="FP140" s="105"/>
      <c r="FQ140" s="105"/>
      <c r="FR140" s="105"/>
      <c r="FS140" s="105"/>
      <c r="FT140" s="105"/>
      <c r="FU140" s="105"/>
      <c r="FV140" s="105"/>
      <c r="FW140" s="105"/>
      <c r="FX140" s="105"/>
      <c r="FY140" s="105"/>
      <c r="FZ140" s="105"/>
      <c r="GA140" s="105"/>
      <c r="GB140" s="105"/>
      <c r="GC140" s="105"/>
      <c r="GD140" s="105"/>
      <c r="GE140" s="105"/>
      <c r="GF140" s="105"/>
      <c r="GG140" s="105"/>
      <c r="GH140" s="105"/>
      <c r="GI140" s="105"/>
      <c r="GJ140" s="105"/>
      <c r="GK140" s="105"/>
    </row>
    <row r="141" spans="1:193" s="112" customFormat="1" ht="16.5" thickBot="1" x14ac:dyDescent="0.3">
      <c r="A141" s="101"/>
      <c r="B141" s="102"/>
      <c r="C141" s="102"/>
      <c r="D141" s="102"/>
      <c r="E141" s="102"/>
      <c r="F141" s="102"/>
      <c r="G141" s="242"/>
      <c r="H141" s="242"/>
      <c r="I141" s="89"/>
      <c r="J141" s="89"/>
      <c r="K141" s="166"/>
      <c r="L141" s="154"/>
      <c r="M141" s="118"/>
      <c r="N141" s="119"/>
      <c r="O141" s="20" t="s">
        <v>100</v>
      </c>
      <c r="P141" s="60">
        <v>0</v>
      </c>
      <c r="Q141" s="21">
        <v>17</v>
      </c>
      <c r="R141" s="22">
        <f xml:space="preserve"> $P$141 * $Q$141</f>
        <v>0</v>
      </c>
      <c r="S141" s="20"/>
      <c r="T141" s="21"/>
      <c r="U141" s="21"/>
      <c r="V141" s="22"/>
      <c r="W141" s="101"/>
      <c r="X141" s="100"/>
      <c r="Y141" s="154"/>
      <c r="Z141" s="166"/>
      <c r="AA141" s="88"/>
      <c r="AB141" s="105"/>
      <c r="AC141" s="105"/>
      <c r="AD141" s="105"/>
      <c r="AE141" s="105"/>
      <c r="AF141" s="105"/>
      <c r="AG141" s="105"/>
      <c r="AH141" s="105"/>
      <c r="AI141" s="105"/>
      <c r="AJ141" s="105"/>
      <c r="AK141" s="105"/>
      <c r="AL141" s="105"/>
      <c r="AM141" s="105"/>
      <c r="AN141" s="105"/>
      <c r="AO141" s="105"/>
      <c r="AP141" s="105"/>
      <c r="AQ141" s="105"/>
      <c r="AR141" s="105"/>
      <c r="AS141" s="105"/>
      <c r="AT141" s="105"/>
      <c r="AU141" s="105"/>
      <c r="AV141" s="105"/>
      <c r="AW141" s="105"/>
      <c r="AX141" s="105"/>
      <c r="AY141" s="105"/>
      <c r="AZ141" s="105"/>
      <c r="BA141" s="105"/>
      <c r="BB141" s="105"/>
      <c r="BC141" s="105"/>
      <c r="BD141" s="105"/>
      <c r="BE141" s="105"/>
      <c r="BF141" s="105"/>
      <c r="BG141" s="105"/>
      <c r="BH141" s="105"/>
      <c r="BI141" s="105"/>
      <c r="BJ141" s="105"/>
      <c r="BK141" s="105"/>
      <c r="BL141" s="105"/>
      <c r="BM141" s="105"/>
      <c r="BN141" s="105"/>
      <c r="BO141" s="105"/>
      <c r="BP141" s="105"/>
      <c r="BQ141" s="105"/>
      <c r="BR141" s="105"/>
      <c r="BS141" s="105"/>
      <c r="BT141" s="105"/>
      <c r="BU141" s="105"/>
      <c r="BV141" s="105"/>
      <c r="BW141" s="105"/>
      <c r="BX141" s="105"/>
      <c r="BY141" s="105"/>
      <c r="BZ141" s="105"/>
      <c r="CA141" s="105"/>
      <c r="CB141" s="105"/>
      <c r="CC141" s="105"/>
      <c r="CD141" s="105"/>
      <c r="CE141" s="105"/>
      <c r="CF141" s="105"/>
      <c r="CG141" s="105"/>
      <c r="CH141" s="105"/>
      <c r="CI141" s="105"/>
      <c r="CJ141" s="105"/>
      <c r="CK141" s="105"/>
      <c r="CL141" s="105"/>
      <c r="CM141" s="105"/>
      <c r="CN141" s="105"/>
      <c r="CO141" s="105"/>
      <c r="CP141" s="105"/>
      <c r="CQ141" s="105"/>
      <c r="CR141" s="105"/>
      <c r="CS141" s="105"/>
      <c r="CT141" s="105"/>
      <c r="CU141" s="105"/>
      <c r="CV141" s="105"/>
      <c r="CW141" s="105"/>
      <c r="CX141" s="105"/>
      <c r="CY141" s="105"/>
      <c r="CZ141" s="105"/>
      <c r="DA141" s="105"/>
      <c r="DB141" s="105"/>
      <c r="DC141" s="105"/>
      <c r="DD141" s="105"/>
      <c r="DE141" s="105"/>
      <c r="DF141" s="105"/>
      <c r="DG141" s="105"/>
      <c r="DH141" s="105"/>
      <c r="DI141" s="105"/>
      <c r="DJ141" s="105"/>
      <c r="DK141" s="105"/>
      <c r="DL141" s="105"/>
      <c r="DM141" s="105"/>
      <c r="DN141" s="105"/>
      <c r="DO141" s="105"/>
      <c r="DP141" s="105"/>
      <c r="DQ141" s="105"/>
      <c r="DR141" s="105"/>
      <c r="DS141" s="105"/>
      <c r="DT141" s="105"/>
      <c r="DU141" s="105"/>
      <c r="DV141" s="105"/>
      <c r="DW141" s="105"/>
      <c r="DX141" s="105"/>
      <c r="DY141" s="105"/>
      <c r="DZ141" s="105"/>
      <c r="EA141" s="105"/>
      <c r="EB141" s="105"/>
      <c r="EC141" s="105"/>
      <c r="ED141" s="105"/>
      <c r="EE141" s="105"/>
      <c r="EF141" s="105"/>
      <c r="EG141" s="105"/>
      <c r="EH141" s="105"/>
      <c r="EI141" s="105"/>
      <c r="EJ141" s="105"/>
      <c r="EK141" s="105"/>
      <c r="EL141" s="105"/>
      <c r="EM141" s="105"/>
      <c r="EN141" s="105"/>
      <c r="EO141" s="105"/>
      <c r="EP141" s="105"/>
      <c r="EQ141" s="105"/>
      <c r="ER141" s="105"/>
      <c r="ES141" s="105"/>
      <c r="ET141" s="105"/>
      <c r="EU141" s="105"/>
      <c r="EV141" s="105"/>
      <c r="EW141" s="105"/>
      <c r="EX141" s="105"/>
      <c r="EY141" s="105"/>
      <c r="EZ141" s="105"/>
      <c r="FA141" s="105"/>
      <c r="FB141" s="105"/>
      <c r="FC141" s="105"/>
      <c r="FD141" s="105"/>
      <c r="FE141" s="105"/>
      <c r="FF141" s="105"/>
      <c r="FG141" s="105"/>
      <c r="FH141" s="105"/>
      <c r="FI141" s="105"/>
      <c r="FJ141" s="105"/>
      <c r="FK141" s="105"/>
      <c r="FL141" s="105"/>
      <c r="FM141" s="105"/>
      <c r="FN141" s="105"/>
      <c r="FO141" s="105"/>
      <c r="FP141" s="105"/>
      <c r="FQ141" s="105"/>
      <c r="FR141" s="105"/>
      <c r="FS141" s="105"/>
      <c r="FT141" s="105"/>
      <c r="FU141" s="105"/>
      <c r="FV141" s="105"/>
      <c r="FW141" s="105"/>
      <c r="FX141" s="105"/>
      <c r="FY141" s="105"/>
      <c r="FZ141" s="105"/>
      <c r="GA141" s="105"/>
      <c r="GB141" s="105"/>
      <c r="GC141" s="105"/>
      <c r="GD141" s="105"/>
      <c r="GE141" s="105"/>
      <c r="GF141" s="105"/>
      <c r="GG141" s="105"/>
      <c r="GH141" s="105"/>
      <c r="GI141" s="105"/>
      <c r="GJ141" s="105"/>
      <c r="GK141" s="105"/>
    </row>
    <row r="142" spans="1:193" ht="15.4" customHeight="1" x14ac:dyDescent="0.25">
      <c r="G142" s="157"/>
      <c r="I142" s="80"/>
      <c r="J142" s="80"/>
      <c r="K142" s="80"/>
      <c r="O142" s="20" t="s">
        <v>185</v>
      </c>
      <c r="P142" s="60">
        <f>SUM($P$138:$P$141)</f>
        <v>4</v>
      </c>
      <c r="Q142" s="21" t="s">
        <v>102</v>
      </c>
      <c r="R142" s="22">
        <f>SUM($R$138:$R$141)</f>
        <v>68</v>
      </c>
      <c r="S142" s="20" t="s">
        <v>101</v>
      </c>
      <c r="T142" s="21">
        <f>SUM($T$138:$T$141)</f>
        <v>0</v>
      </c>
      <c r="U142" s="21" t="s">
        <v>104</v>
      </c>
      <c r="V142" s="35">
        <f>SUM($V$138:$V$141)</f>
        <v>0</v>
      </c>
      <c r="Y142" s="56"/>
      <c r="Z142" s="56"/>
      <c r="AA142" s="56"/>
      <c r="AB142" s="105"/>
      <c r="AC142" s="105"/>
      <c r="AD142" s="105"/>
      <c r="AE142" s="105"/>
      <c r="AF142" s="105"/>
      <c r="AG142" s="105"/>
      <c r="AH142" s="105"/>
      <c r="AI142" s="105"/>
      <c r="AJ142" s="105"/>
      <c r="AK142" s="105"/>
      <c r="AL142" s="105"/>
      <c r="AM142" s="105"/>
      <c r="AN142" s="105"/>
      <c r="AO142" s="105"/>
      <c r="AP142" s="105"/>
      <c r="AQ142" s="105"/>
      <c r="AR142" s="105"/>
      <c r="AS142" s="105"/>
      <c r="AT142" s="105"/>
      <c r="AU142" s="105"/>
      <c r="AV142" s="105"/>
      <c r="AW142" s="105"/>
      <c r="AX142" s="105"/>
      <c r="AY142" s="105"/>
      <c r="AZ142" s="105"/>
      <c r="BA142" s="105"/>
      <c r="BB142" s="105"/>
      <c r="BC142" s="105"/>
      <c r="BD142" s="105"/>
      <c r="BE142" s="105"/>
      <c r="BF142" s="105"/>
      <c r="BG142" s="105"/>
      <c r="BH142" s="105"/>
      <c r="BI142" s="105"/>
      <c r="BJ142" s="105"/>
      <c r="BK142" s="105"/>
      <c r="BL142" s="105"/>
      <c r="BM142" s="105"/>
      <c r="BN142" s="105"/>
      <c r="BO142" s="105"/>
      <c r="BP142" s="105"/>
      <c r="BQ142" s="105"/>
      <c r="BR142" s="105"/>
      <c r="BS142" s="105"/>
      <c r="BT142" s="105"/>
      <c r="BU142" s="105"/>
      <c r="BV142" s="105"/>
      <c r="BW142" s="105"/>
      <c r="BX142" s="105"/>
      <c r="BY142" s="105"/>
      <c r="BZ142" s="105"/>
      <c r="CA142" s="105"/>
      <c r="CB142" s="105"/>
      <c r="CC142" s="105"/>
      <c r="CD142" s="105"/>
      <c r="CE142" s="105"/>
      <c r="CF142" s="105"/>
      <c r="CG142" s="105"/>
      <c r="CH142" s="105"/>
      <c r="CI142" s="105"/>
      <c r="CJ142" s="105"/>
      <c r="CK142" s="105"/>
      <c r="CL142" s="105"/>
      <c r="CM142" s="105"/>
      <c r="CN142" s="105"/>
      <c r="CO142" s="105"/>
      <c r="CP142" s="105"/>
      <c r="CQ142" s="105"/>
      <c r="CR142" s="105"/>
      <c r="CS142" s="105"/>
      <c r="CT142" s="105"/>
      <c r="CU142" s="105"/>
      <c r="CV142" s="105"/>
      <c r="CW142" s="105"/>
      <c r="CX142" s="105"/>
      <c r="CY142" s="105"/>
      <c r="CZ142" s="105"/>
      <c r="DA142" s="105"/>
      <c r="DB142" s="105"/>
      <c r="DC142" s="105"/>
      <c r="DD142" s="105"/>
      <c r="DE142" s="105"/>
      <c r="DF142" s="105"/>
      <c r="DG142" s="105"/>
      <c r="DH142" s="105"/>
      <c r="DI142" s="105"/>
      <c r="DJ142" s="105"/>
      <c r="DK142" s="105"/>
      <c r="DL142" s="105"/>
      <c r="DM142" s="105"/>
      <c r="DN142" s="105"/>
      <c r="DO142" s="105"/>
      <c r="DP142" s="105"/>
      <c r="DQ142" s="105"/>
      <c r="DR142" s="105"/>
      <c r="DS142" s="105"/>
      <c r="DT142" s="105"/>
      <c r="DU142" s="105"/>
      <c r="DV142" s="105"/>
      <c r="DW142" s="105"/>
      <c r="DX142" s="105"/>
      <c r="DY142" s="105"/>
      <c r="DZ142" s="105"/>
      <c r="EA142" s="105"/>
      <c r="EB142" s="105"/>
      <c r="EC142" s="105"/>
      <c r="ED142" s="105"/>
      <c r="EE142" s="105"/>
      <c r="EF142" s="105"/>
      <c r="EG142" s="105"/>
      <c r="EH142" s="105"/>
      <c r="EI142" s="105"/>
      <c r="EJ142" s="105"/>
      <c r="EK142" s="105"/>
      <c r="EL142" s="105"/>
      <c r="EM142" s="105"/>
      <c r="EN142" s="105"/>
      <c r="EO142" s="105"/>
      <c r="EP142" s="105"/>
      <c r="EQ142" s="105"/>
      <c r="ER142" s="105"/>
      <c r="ES142" s="105"/>
    </row>
    <row r="143" spans="1:193" ht="15" customHeight="1" thickBot="1" x14ac:dyDescent="0.3">
      <c r="I143" s="80"/>
      <c r="J143" s="80"/>
      <c r="K143" s="80"/>
      <c r="O143" s="403" t="s">
        <v>38</v>
      </c>
      <c r="P143" s="404"/>
      <c r="Q143" s="404"/>
      <c r="R143" s="23">
        <v>136</v>
      </c>
      <c r="S143" s="403" t="s">
        <v>37</v>
      </c>
      <c r="T143" s="404"/>
      <c r="U143" s="404"/>
      <c r="V143" s="34" t="s">
        <v>153</v>
      </c>
      <c r="W143" s="105"/>
      <c r="X143" s="105"/>
      <c r="Y143" s="105"/>
      <c r="Z143" s="105"/>
      <c r="AA143" s="105"/>
      <c r="AB143" s="105"/>
      <c r="AC143" s="105"/>
      <c r="AD143" s="105"/>
      <c r="AE143" s="105"/>
      <c r="AF143" s="105"/>
      <c r="AG143" s="105"/>
      <c r="AH143" s="105"/>
      <c r="AI143" s="105"/>
      <c r="AJ143" s="105"/>
      <c r="AK143" s="105"/>
      <c r="AL143" s="105"/>
      <c r="AM143" s="105"/>
      <c r="AN143" s="105"/>
      <c r="AO143" s="105"/>
      <c r="AP143" s="105"/>
      <c r="AQ143" s="105"/>
      <c r="AR143" s="105"/>
      <c r="AS143" s="105"/>
      <c r="AT143" s="105"/>
      <c r="AU143" s="105"/>
      <c r="AV143" s="105"/>
      <c r="AW143" s="105"/>
      <c r="AX143" s="105"/>
      <c r="AY143" s="105"/>
      <c r="AZ143" s="105"/>
      <c r="BA143" s="105"/>
      <c r="BB143" s="105"/>
      <c r="BC143" s="105"/>
      <c r="BD143" s="105"/>
      <c r="BE143" s="105"/>
      <c r="BF143" s="105"/>
      <c r="BG143" s="105"/>
      <c r="BH143" s="105"/>
      <c r="BI143" s="105"/>
      <c r="BJ143" s="105"/>
      <c r="BK143" s="105"/>
      <c r="BL143" s="105"/>
      <c r="BM143" s="105"/>
      <c r="BN143" s="105"/>
      <c r="BO143" s="105"/>
      <c r="BP143" s="105"/>
      <c r="BQ143" s="105"/>
      <c r="BR143" s="105"/>
      <c r="BS143" s="105"/>
      <c r="BT143" s="105"/>
      <c r="BU143" s="105"/>
      <c r="BV143" s="105"/>
      <c r="BW143" s="105"/>
      <c r="BX143" s="105"/>
      <c r="BY143" s="105"/>
      <c r="BZ143" s="105"/>
      <c r="CA143" s="105"/>
      <c r="CB143" s="105"/>
      <c r="CC143" s="105"/>
      <c r="CD143" s="105"/>
      <c r="CE143" s="105"/>
      <c r="CF143" s="105"/>
      <c r="CG143" s="105"/>
      <c r="CH143" s="105"/>
      <c r="CI143" s="105"/>
      <c r="CJ143" s="105"/>
      <c r="CK143" s="105"/>
      <c r="CL143" s="105"/>
      <c r="CM143" s="105"/>
      <c r="CN143" s="105"/>
      <c r="CO143" s="105"/>
      <c r="CP143" s="105"/>
      <c r="CQ143" s="105"/>
      <c r="CR143" s="105"/>
      <c r="CS143" s="105"/>
      <c r="CT143" s="105"/>
      <c r="CU143" s="105"/>
      <c r="CV143" s="105"/>
      <c r="CW143" s="105"/>
      <c r="CX143" s="105"/>
      <c r="CY143" s="105"/>
      <c r="CZ143" s="105"/>
      <c r="DA143" s="105"/>
      <c r="DB143" s="105"/>
      <c r="DC143" s="105"/>
      <c r="DD143" s="105"/>
      <c r="DE143" s="105"/>
      <c r="DF143" s="105"/>
      <c r="DG143" s="105"/>
      <c r="DH143" s="105"/>
      <c r="DI143" s="105"/>
      <c r="DJ143" s="105"/>
      <c r="DK143" s="105"/>
      <c r="DL143" s="105"/>
      <c r="DM143" s="105"/>
      <c r="DN143" s="105"/>
      <c r="DO143" s="105"/>
      <c r="DP143" s="105"/>
      <c r="DQ143" s="105"/>
      <c r="DR143" s="105"/>
      <c r="DS143" s="105"/>
      <c r="DT143" s="105"/>
      <c r="DU143" s="105"/>
      <c r="DV143" s="105"/>
      <c r="DW143" s="105"/>
      <c r="DX143" s="105"/>
      <c r="DY143" s="105"/>
      <c r="DZ143" s="105"/>
      <c r="EA143" s="105"/>
      <c r="EB143" s="105"/>
      <c r="EC143" s="105"/>
      <c r="ED143" s="105"/>
      <c r="EE143" s="105"/>
      <c r="EF143" s="105"/>
      <c r="EG143" s="105"/>
      <c r="EH143" s="105"/>
      <c r="EI143" s="105"/>
      <c r="EJ143" s="105"/>
      <c r="EK143" s="105"/>
      <c r="EL143" s="105"/>
      <c r="EM143" s="105"/>
      <c r="EN143" s="105"/>
      <c r="EO143" s="105"/>
      <c r="EP143" s="105"/>
      <c r="EQ143" s="105"/>
      <c r="ER143" s="105"/>
      <c r="ES143" s="105"/>
    </row>
    <row r="144" spans="1:193" ht="15" customHeight="1" x14ac:dyDescent="0.25">
      <c r="I144" s="80"/>
      <c r="J144" s="80"/>
      <c r="K144" s="80"/>
      <c r="O144" s="19"/>
      <c r="P144" s="19"/>
      <c r="Q144" s="19"/>
      <c r="R144" s="19"/>
      <c r="S144" s="19"/>
      <c r="T144" s="19"/>
      <c r="U144" s="19"/>
      <c r="V144" s="19"/>
      <c r="W144" s="105"/>
      <c r="X144" s="105"/>
      <c r="Y144" s="105"/>
      <c r="Z144" s="105"/>
      <c r="AA144" s="105"/>
      <c r="AB144" s="105"/>
      <c r="AC144" s="105"/>
      <c r="AD144" s="105"/>
      <c r="AE144" s="105"/>
      <c r="AF144" s="105"/>
      <c r="AG144" s="105"/>
      <c r="AH144" s="105"/>
      <c r="AI144" s="105"/>
      <c r="AJ144" s="105"/>
      <c r="AK144" s="105"/>
      <c r="AL144" s="105"/>
      <c r="AM144" s="105"/>
      <c r="AN144" s="105"/>
      <c r="AO144" s="105"/>
      <c r="AP144" s="105"/>
      <c r="AQ144" s="105"/>
      <c r="AR144" s="105"/>
      <c r="AS144" s="105"/>
      <c r="AT144" s="105"/>
      <c r="AU144" s="105"/>
      <c r="AV144" s="105"/>
      <c r="AW144" s="105"/>
      <c r="AX144" s="105"/>
      <c r="AY144" s="105"/>
      <c r="AZ144" s="105"/>
      <c r="BA144" s="105"/>
      <c r="BB144" s="105"/>
      <c r="BC144" s="105"/>
      <c r="BD144" s="105"/>
      <c r="BE144" s="105"/>
      <c r="BF144" s="105"/>
      <c r="BG144" s="105"/>
      <c r="BH144" s="105"/>
      <c r="BI144" s="105"/>
      <c r="BJ144" s="105"/>
      <c r="BK144" s="105"/>
      <c r="BL144" s="105"/>
      <c r="BM144" s="105"/>
      <c r="BN144" s="105"/>
      <c r="BO144" s="105"/>
      <c r="BP144" s="105"/>
      <c r="BQ144" s="105"/>
      <c r="BR144" s="105"/>
      <c r="BS144" s="105"/>
      <c r="BT144" s="105"/>
      <c r="BU144" s="105"/>
      <c r="BV144" s="105"/>
      <c r="BW144" s="105"/>
      <c r="BX144" s="105"/>
      <c r="BY144" s="105"/>
      <c r="BZ144" s="105"/>
      <c r="CA144" s="105"/>
      <c r="CB144" s="105"/>
      <c r="CC144" s="105"/>
      <c r="CD144" s="105"/>
      <c r="CE144" s="105"/>
      <c r="CF144" s="105"/>
      <c r="CG144" s="105"/>
      <c r="CH144" s="105"/>
      <c r="CI144" s="105"/>
      <c r="CJ144" s="105"/>
      <c r="CK144" s="105"/>
      <c r="CL144" s="105"/>
      <c r="CM144" s="105"/>
      <c r="CN144" s="105"/>
      <c r="CO144" s="105"/>
      <c r="CP144" s="105"/>
      <c r="CQ144" s="105"/>
      <c r="CR144" s="105"/>
      <c r="CS144" s="105"/>
      <c r="CT144" s="105"/>
      <c r="CU144" s="105"/>
      <c r="CV144" s="105"/>
      <c r="CW144" s="105"/>
      <c r="CX144" s="105"/>
      <c r="CY144" s="105"/>
      <c r="CZ144" s="105"/>
      <c r="DA144" s="105"/>
      <c r="DB144" s="105"/>
      <c r="DC144" s="105"/>
      <c r="DD144" s="105"/>
      <c r="DE144" s="105"/>
      <c r="DF144" s="105"/>
      <c r="DG144" s="105"/>
      <c r="DH144" s="105"/>
      <c r="DI144" s="105"/>
      <c r="DJ144" s="105"/>
      <c r="DK144" s="105"/>
      <c r="DL144" s="105"/>
      <c r="DM144" s="105"/>
      <c r="DN144" s="105"/>
      <c r="DO144" s="105"/>
      <c r="DP144" s="105"/>
      <c r="DQ144" s="105"/>
      <c r="DR144" s="105"/>
      <c r="DS144" s="105"/>
      <c r="DT144" s="105"/>
      <c r="DU144" s="105"/>
      <c r="DV144" s="105"/>
      <c r="DW144" s="105"/>
      <c r="DX144" s="105"/>
      <c r="DY144" s="105"/>
      <c r="DZ144" s="105"/>
      <c r="EA144" s="105"/>
      <c r="EB144" s="105"/>
      <c r="EC144" s="105"/>
      <c r="ED144" s="105"/>
      <c r="EE144" s="105"/>
      <c r="EF144" s="105"/>
      <c r="EG144" s="105"/>
      <c r="EH144" s="105"/>
      <c r="EI144" s="105"/>
      <c r="EJ144" s="105"/>
      <c r="EK144" s="105"/>
      <c r="EL144" s="105"/>
      <c r="EM144" s="105"/>
      <c r="EN144" s="105"/>
      <c r="EO144" s="105"/>
      <c r="EP144" s="105"/>
      <c r="EQ144" s="105"/>
      <c r="ER144" s="105"/>
      <c r="ES144" s="105"/>
    </row>
    <row r="145" spans="1:149" ht="15.4" customHeight="1" thickBot="1" x14ac:dyDescent="0.3">
      <c r="AB145" s="105"/>
      <c r="AC145" s="105"/>
      <c r="AD145" s="105"/>
      <c r="AE145" s="105"/>
      <c r="AF145" s="105"/>
      <c r="AG145" s="105"/>
      <c r="AH145" s="105"/>
      <c r="AI145" s="105"/>
      <c r="AJ145" s="105"/>
      <c r="AK145" s="105"/>
      <c r="AL145" s="105"/>
      <c r="AM145" s="105"/>
      <c r="AN145" s="105"/>
      <c r="AO145" s="105"/>
      <c r="AP145" s="105"/>
      <c r="AQ145" s="105"/>
      <c r="AR145" s="105"/>
      <c r="AS145" s="105"/>
      <c r="AT145" s="105"/>
      <c r="AU145" s="105"/>
      <c r="AV145" s="105"/>
      <c r="AW145" s="105"/>
      <c r="AX145" s="105"/>
      <c r="AY145" s="105"/>
      <c r="AZ145" s="105"/>
      <c r="BA145" s="105"/>
      <c r="BB145" s="105"/>
      <c r="BC145" s="105"/>
      <c r="BD145" s="105"/>
      <c r="BE145" s="105"/>
      <c r="BF145" s="105"/>
      <c r="BG145" s="105"/>
      <c r="BH145" s="105"/>
      <c r="BI145" s="105"/>
      <c r="BJ145" s="105"/>
      <c r="BK145" s="105"/>
      <c r="BL145" s="105"/>
      <c r="BM145" s="105"/>
      <c r="BN145" s="105"/>
      <c r="BO145" s="105"/>
      <c r="BP145" s="105"/>
      <c r="BQ145" s="105"/>
      <c r="BR145" s="105"/>
      <c r="BS145" s="105"/>
      <c r="BT145" s="105"/>
      <c r="BU145" s="105"/>
      <c r="BV145" s="105"/>
      <c r="BW145" s="105"/>
      <c r="BX145" s="105"/>
      <c r="BY145" s="105"/>
      <c r="BZ145" s="105"/>
      <c r="CA145" s="105"/>
      <c r="CB145" s="105"/>
      <c r="CC145" s="105"/>
      <c r="CD145" s="105"/>
      <c r="CE145" s="105"/>
      <c r="CF145" s="105"/>
      <c r="CG145" s="105"/>
      <c r="CH145" s="105"/>
      <c r="CI145" s="105"/>
      <c r="CJ145" s="105"/>
      <c r="CK145" s="105"/>
      <c r="CL145" s="105"/>
      <c r="CM145" s="105"/>
      <c r="CN145" s="105"/>
      <c r="CO145" s="105"/>
      <c r="CP145" s="105"/>
      <c r="CQ145" s="105"/>
      <c r="CR145" s="105"/>
      <c r="CS145" s="105"/>
      <c r="CT145" s="105"/>
      <c r="CU145" s="105"/>
      <c r="CV145" s="105"/>
      <c r="CW145" s="105"/>
      <c r="CX145" s="105"/>
      <c r="CY145" s="105"/>
      <c r="CZ145" s="105"/>
      <c r="DA145" s="105"/>
      <c r="DB145" s="105"/>
      <c r="DC145" s="105"/>
      <c r="DD145" s="105"/>
      <c r="DE145" s="105"/>
      <c r="DF145" s="105"/>
      <c r="DG145" s="105"/>
      <c r="DH145" s="105"/>
      <c r="DI145" s="105"/>
      <c r="DJ145" s="105"/>
      <c r="DK145" s="105"/>
      <c r="DL145" s="105"/>
      <c r="DM145" s="105"/>
      <c r="DN145" s="105"/>
      <c r="DO145" s="105"/>
      <c r="DP145" s="105"/>
      <c r="DQ145" s="105"/>
      <c r="DR145" s="105"/>
      <c r="DS145" s="105"/>
      <c r="DT145" s="105"/>
      <c r="DU145" s="105"/>
      <c r="DV145" s="105"/>
      <c r="DW145" s="105"/>
      <c r="DX145" s="105"/>
      <c r="DY145" s="105"/>
      <c r="DZ145" s="105"/>
      <c r="EA145" s="105"/>
      <c r="EB145" s="105"/>
      <c r="EC145" s="105"/>
      <c r="ED145" s="105"/>
      <c r="EE145" s="105"/>
      <c r="EF145" s="105"/>
      <c r="EG145" s="105"/>
      <c r="EH145" s="105"/>
      <c r="EI145" s="105"/>
      <c r="EJ145" s="105"/>
      <c r="EK145" s="105"/>
      <c r="EL145" s="105"/>
      <c r="EM145" s="105"/>
      <c r="EN145" s="105"/>
      <c r="EO145" s="105"/>
      <c r="EP145" s="105"/>
      <c r="EQ145" s="105"/>
      <c r="ER145" s="105"/>
      <c r="ES145" s="105"/>
    </row>
    <row r="146" spans="1:149" ht="15.4" customHeight="1" thickBot="1" x14ac:dyDescent="0.3">
      <c r="A146" s="202" t="s">
        <v>252</v>
      </c>
      <c r="B146" s="203"/>
      <c r="C146" s="203"/>
      <c r="D146" s="203"/>
      <c r="E146" s="203"/>
      <c r="F146" s="203"/>
      <c r="G146" s="214"/>
      <c r="H146" s="214"/>
      <c r="I146" s="205"/>
      <c r="J146" s="205"/>
      <c r="K146" s="206"/>
      <c r="L146" s="207"/>
      <c r="M146" s="208"/>
      <c r="N146" s="209"/>
      <c r="O146" s="16"/>
      <c r="P146" s="78"/>
      <c r="Q146" s="17"/>
      <c r="R146" s="18"/>
      <c r="S146" s="16"/>
      <c r="T146" s="17"/>
      <c r="U146" s="17"/>
      <c r="V146" s="18"/>
      <c r="W146" s="202"/>
      <c r="X146" s="210"/>
      <c r="Y146" s="207"/>
      <c r="Z146" s="206"/>
      <c r="AA146" s="215" t="s">
        <v>231</v>
      </c>
      <c r="AB146" s="105"/>
      <c r="AC146" s="105"/>
      <c r="AD146" s="105"/>
      <c r="AE146" s="105"/>
      <c r="AF146" s="105"/>
      <c r="AG146" s="105"/>
      <c r="AH146" s="105"/>
      <c r="AI146" s="105"/>
      <c r="AJ146" s="105"/>
      <c r="AK146" s="105"/>
      <c r="AL146" s="105"/>
      <c r="AM146" s="105"/>
      <c r="AN146" s="105"/>
      <c r="AO146" s="105"/>
      <c r="AP146" s="105"/>
      <c r="AQ146" s="105"/>
      <c r="AR146" s="105"/>
      <c r="AS146" s="105"/>
      <c r="AT146" s="105"/>
      <c r="AU146" s="105"/>
      <c r="AV146" s="105"/>
      <c r="AW146" s="105"/>
      <c r="AX146" s="105"/>
      <c r="AY146" s="105"/>
      <c r="AZ146" s="105"/>
      <c r="BA146" s="105"/>
      <c r="BB146" s="105"/>
      <c r="BC146" s="105"/>
      <c r="BD146" s="105"/>
      <c r="BE146" s="105"/>
      <c r="BF146" s="105"/>
      <c r="BG146" s="105"/>
      <c r="BH146" s="105"/>
      <c r="BI146" s="105"/>
      <c r="BJ146" s="105"/>
      <c r="BK146" s="105"/>
      <c r="BL146" s="105"/>
      <c r="BM146" s="105"/>
      <c r="BN146" s="105"/>
      <c r="BO146" s="105"/>
      <c r="BP146" s="105"/>
      <c r="BQ146" s="105"/>
      <c r="BR146" s="105"/>
      <c r="BS146" s="105"/>
      <c r="BT146" s="105"/>
      <c r="BU146" s="105"/>
      <c r="BV146" s="105"/>
      <c r="BW146" s="105"/>
      <c r="BX146" s="105"/>
      <c r="BY146" s="105"/>
      <c r="BZ146" s="105"/>
      <c r="CA146" s="105"/>
      <c r="CB146" s="105"/>
      <c r="CC146" s="105"/>
      <c r="CD146" s="105"/>
      <c r="CE146" s="105"/>
      <c r="CF146" s="105"/>
      <c r="CG146" s="105"/>
      <c r="CH146" s="105"/>
      <c r="CI146" s="105"/>
      <c r="CJ146" s="105"/>
      <c r="CK146" s="105"/>
      <c r="CL146" s="105"/>
      <c r="CM146" s="105"/>
      <c r="CN146" s="105"/>
      <c r="CO146" s="105"/>
      <c r="CP146" s="105"/>
      <c r="CQ146" s="105"/>
      <c r="CR146" s="105"/>
      <c r="CS146" s="105"/>
      <c r="CT146" s="105"/>
      <c r="CU146" s="105"/>
      <c r="CV146" s="105"/>
      <c r="CW146" s="105"/>
      <c r="CX146" s="105"/>
      <c r="CY146" s="105"/>
      <c r="CZ146" s="105"/>
      <c r="DA146" s="105"/>
      <c r="DB146" s="105"/>
      <c r="DC146" s="105"/>
      <c r="DD146" s="105"/>
      <c r="DE146" s="105"/>
      <c r="DF146" s="105"/>
      <c r="DG146" s="105"/>
      <c r="DH146" s="105"/>
      <c r="DI146" s="105"/>
      <c r="DJ146" s="105"/>
      <c r="DK146" s="105"/>
      <c r="DL146" s="105"/>
      <c r="DM146" s="105"/>
      <c r="DN146" s="105"/>
      <c r="DO146" s="105"/>
      <c r="DP146" s="105"/>
      <c r="DQ146" s="105"/>
      <c r="DR146" s="105"/>
      <c r="DS146" s="105"/>
      <c r="DT146" s="105"/>
      <c r="DU146" s="105"/>
      <c r="DV146" s="105"/>
      <c r="DW146" s="105"/>
      <c r="DX146" s="105"/>
      <c r="DY146" s="105"/>
      <c r="DZ146" s="105"/>
      <c r="EA146" s="105"/>
      <c r="EB146" s="105"/>
      <c r="EC146" s="105"/>
      <c r="ED146" s="105"/>
      <c r="EE146" s="105"/>
      <c r="EF146" s="105"/>
      <c r="EG146" s="105"/>
      <c r="EH146" s="105"/>
      <c r="EI146" s="105"/>
      <c r="EJ146" s="105"/>
      <c r="EK146" s="105"/>
      <c r="EL146" s="105"/>
      <c r="EM146" s="105"/>
      <c r="EN146" s="105"/>
      <c r="EO146" s="105"/>
      <c r="EP146" s="105"/>
      <c r="EQ146" s="105"/>
      <c r="ER146" s="105"/>
      <c r="ES146" s="105"/>
    </row>
    <row r="147" spans="1:149" ht="15.4" customHeight="1" x14ac:dyDescent="0.25">
      <c r="G147" s="157"/>
      <c r="I147" s="80"/>
      <c r="J147" s="80"/>
      <c r="K147" s="80"/>
      <c r="O147" s="20" t="s">
        <v>185</v>
      </c>
      <c r="P147" s="60">
        <v>0</v>
      </c>
      <c r="Q147" s="21" t="s">
        <v>102</v>
      </c>
      <c r="R147" s="22">
        <v>0</v>
      </c>
      <c r="S147" s="20" t="s">
        <v>101</v>
      </c>
      <c r="T147" s="21">
        <v>0</v>
      </c>
      <c r="U147" s="21" t="s">
        <v>104</v>
      </c>
      <c r="V147" s="35">
        <v>0</v>
      </c>
      <c r="Y147" s="56"/>
      <c r="Z147" s="56"/>
      <c r="AA147" s="56"/>
      <c r="AB147" s="105"/>
      <c r="AC147" s="105"/>
      <c r="AD147" s="105"/>
      <c r="AE147" s="105"/>
      <c r="AF147" s="105"/>
      <c r="AG147" s="105"/>
      <c r="AH147" s="105"/>
      <c r="AI147" s="105"/>
      <c r="AJ147" s="105"/>
      <c r="AK147" s="105"/>
      <c r="AL147" s="105"/>
      <c r="AM147" s="105"/>
      <c r="AN147" s="105"/>
      <c r="AO147" s="105"/>
      <c r="AP147" s="105"/>
      <c r="AQ147" s="105"/>
      <c r="AR147" s="105"/>
      <c r="AS147" s="105"/>
      <c r="AT147" s="105"/>
      <c r="AU147" s="105"/>
      <c r="AV147" s="105"/>
      <c r="AW147" s="105"/>
      <c r="AX147" s="105"/>
      <c r="AY147" s="105"/>
      <c r="AZ147" s="105"/>
      <c r="BA147" s="105"/>
      <c r="BB147" s="105"/>
      <c r="BC147" s="105"/>
      <c r="BD147" s="105"/>
      <c r="BE147" s="105"/>
      <c r="BF147" s="105"/>
      <c r="BG147" s="105"/>
      <c r="BH147" s="105"/>
      <c r="BI147" s="105"/>
      <c r="BJ147" s="105"/>
      <c r="BK147" s="105"/>
      <c r="BL147" s="105"/>
      <c r="BM147" s="105"/>
      <c r="BN147" s="105"/>
      <c r="BO147" s="105"/>
      <c r="BP147" s="105"/>
      <c r="BQ147" s="105"/>
      <c r="BR147" s="105"/>
      <c r="BS147" s="105"/>
      <c r="BT147" s="105"/>
      <c r="BU147" s="105"/>
      <c r="BV147" s="105"/>
      <c r="BW147" s="105"/>
      <c r="BX147" s="105"/>
      <c r="BY147" s="105"/>
      <c r="BZ147" s="105"/>
      <c r="CA147" s="105"/>
      <c r="CB147" s="105"/>
      <c r="CC147" s="105"/>
      <c r="CD147" s="105"/>
      <c r="CE147" s="105"/>
      <c r="CF147" s="105"/>
      <c r="CG147" s="105"/>
      <c r="CH147" s="105"/>
      <c r="CI147" s="105"/>
      <c r="CJ147" s="105"/>
      <c r="CK147" s="105"/>
      <c r="CL147" s="105"/>
      <c r="CM147" s="105"/>
      <c r="CN147" s="105"/>
      <c r="CO147" s="105"/>
      <c r="CP147" s="105"/>
      <c r="CQ147" s="105"/>
      <c r="CR147" s="105"/>
      <c r="CS147" s="105"/>
      <c r="CT147" s="105"/>
      <c r="CU147" s="105"/>
      <c r="CV147" s="105"/>
      <c r="CW147" s="105"/>
      <c r="CX147" s="105"/>
      <c r="CY147" s="105"/>
      <c r="CZ147" s="105"/>
      <c r="DA147" s="105"/>
      <c r="DB147" s="105"/>
      <c r="DC147" s="105"/>
      <c r="DD147" s="105"/>
      <c r="DE147" s="105"/>
      <c r="DF147" s="105"/>
      <c r="DG147" s="105"/>
      <c r="DH147" s="105"/>
      <c r="DI147" s="105"/>
      <c r="DJ147" s="105"/>
      <c r="DK147" s="105"/>
      <c r="DL147" s="105"/>
      <c r="DM147" s="105"/>
      <c r="DN147" s="105"/>
      <c r="DO147" s="105"/>
      <c r="DP147" s="105"/>
      <c r="DQ147" s="105"/>
      <c r="DR147" s="105"/>
      <c r="DS147" s="105"/>
      <c r="DT147" s="105"/>
      <c r="DU147" s="105"/>
      <c r="DV147" s="105"/>
      <c r="DW147" s="105"/>
      <c r="DX147" s="105"/>
      <c r="DY147" s="105"/>
      <c r="DZ147" s="105"/>
      <c r="EA147" s="105"/>
      <c r="EB147" s="105"/>
      <c r="EC147" s="105"/>
      <c r="ED147" s="105"/>
      <c r="EE147" s="105"/>
      <c r="EF147" s="105"/>
      <c r="EG147" s="105"/>
      <c r="EH147" s="105"/>
      <c r="EI147" s="105"/>
      <c r="EJ147" s="105"/>
      <c r="EK147" s="105"/>
      <c r="EL147" s="105"/>
      <c r="EM147" s="105"/>
      <c r="EN147" s="105"/>
      <c r="EO147" s="105"/>
      <c r="EP147" s="105"/>
      <c r="EQ147" s="105"/>
      <c r="ER147" s="105"/>
      <c r="ES147" s="105"/>
    </row>
    <row r="148" spans="1:149" ht="15.4" customHeight="1" thickBot="1" x14ac:dyDescent="0.3">
      <c r="I148" s="80"/>
      <c r="J148" s="80"/>
      <c r="K148" s="80"/>
      <c r="O148" s="403" t="s">
        <v>38</v>
      </c>
      <c r="P148" s="404"/>
      <c r="Q148" s="404"/>
      <c r="R148" s="23">
        <v>0</v>
      </c>
      <c r="S148" s="403" t="s">
        <v>37</v>
      </c>
      <c r="T148" s="404"/>
      <c r="U148" s="404"/>
      <c r="V148" s="34" t="s">
        <v>153</v>
      </c>
      <c r="W148" s="105"/>
      <c r="X148" s="105"/>
      <c r="Y148" s="105"/>
      <c r="Z148" s="105"/>
      <c r="AA148" s="105"/>
      <c r="AB148" s="105"/>
      <c r="AC148" s="105"/>
      <c r="AD148" s="105"/>
      <c r="AE148" s="105"/>
      <c r="AF148" s="105"/>
      <c r="AG148" s="105"/>
      <c r="AH148" s="105"/>
      <c r="AI148" s="105"/>
      <c r="AJ148" s="105"/>
      <c r="AK148" s="105"/>
      <c r="AL148" s="105"/>
      <c r="AM148" s="105"/>
      <c r="AN148" s="105"/>
      <c r="AO148" s="105"/>
      <c r="AP148" s="105"/>
      <c r="AQ148" s="105"/>
      <c r="AR148" s="105"/>
      <c r="AS148" s="105"/>
      <c r="AT148" s="105"/>
      <c r="AU148" s="105"/>
      <c r="AV148" s="105"/>
      <c r="AW148" s="105"/>
      <c r="AX148" s="105"/>
      <c r="AY148" s="105"/>
      <c r="AZ148" s="105"/>
      <c r="BA148" s="105"/>
      <c r="BB148" s="105"/>
      <c r="BC148" s="105"/>
      <c r="BD148" s="105"/>
      <c r="BE148" s="105"/>
      <c r="BF148" s="105"/>
      <c r="BG148" s="105"/>
      <c r="BH148" s="105"/>
      <c r="BI148" s="105"/>
      <c r="BJ148" s="105"/>
      <c r="BK148" s="105"/>
      <c r="BL148" s="105"/>
      <c r="BM148" s="105"/>
      <c r="BN148" s="105"/>
      <c r="BO148" s="105"/>
      <c r="BP148" s="105"/>
      <c r="BQ148" s="105"/>
      <c r="BR148" s="105"/>
      <c r="BS148" s="105"/>
      <c r="BT148" s="105"/>
      <c r="BU148" s="105"/>
      <c r="BV148" s="105"/>
      <c r="BW148" s="105"/>
      <c r="BX148" s="105"/>
      <c r="BY148" s="105"/>
      <c r="BZ148" s="105"/>
      <c r="CA148" s="105"/>
      <c r="CB148" s="105"/>
      <c r="CC148" s="105"/>
      <c r="CD148" s="105"/>
      <c r="CE148" s="105"/>
      <c r="CF148" s="105"/>
      <c r="CG148" s="105"/>
      <c r="CH148" s="105"/>
      <c r="CI148" s="105"/>
      <c r="CJ148" s="105"/>
      <c r="CK148" s="105"/>
      <c r="CL148" s="105"/>
      <c r="CM148" s="105"/>
      <c r="CN148" s="105"/>
      <c r="CO148" s="105"/>
      <c r="CP148" s="105"/>
      <c r="CQ148" s="105"/>
      <c r="CR148" s="105"/>
      <c r="CS148" s="105"/>
      <c r="CT148" s="105"/>
      <c r="CU148" s="105"/>
      <c r="CV148" s="105"/>
      <c r="CW148" s="105"/>
      <c r="CX148" s="105"/>
      <c r="CY148" s="105"/>
      <c r="CZ148" s="105"/>
      <c r="DA148" s="105"/>
      <c r="DB148" s="105"/>
      <c r="DC148" s="105"/>
      <c r="DD148" s="105"/>
      <c r="DE148" s="105"/>
      <c r="DF148" s="105"/>
      <c r="DG148" s="105"/>
      <c r="DH148" s="105"/>
      <c r="DI148" s="105"/>
      <c r="DJ148" s="105"/>
      <c r="DK148" s="105"/>
      <c r="DL148" s="105"/>
      <c r="DM148" s="105"/>
      <c r="DN148" s="105"/>
      <c r="DO148" s="105"/>
      <c r="DP148" s="105"/>
      <c r="DQ148" s="105"/>
      <c r="DR148" s="105"/>
      <c r="DS148" s="105"/>
      <c r="DT148" s="105"/>
      <c r="DU148" s="105"/>
      <c r="DV148" s="105"/>
      <c r="DW148" s="105"/>
      <c r="DX148" s="105"/>
      <c r="DY148" s="105"/>
      <c r="DZ148" s="105"/>
      <c r="EA148" s="105"/>
      <c r="EB148" s="105"/>
      <c r="EC148" s="105"/>
      <c r="ED148" s="105"/>
      <c r="EE148" s="105"/>
      <c r="EF148" s="105"/>
      <c r="EG148" s="105"/>
      <c r="EH148" s="105"/>
      <c r="EI148" s="105"/>
      <c r="EJ148" s="105"/>
      <c r="EK148" s="105"/>
      <c r="EL148" s="105"/>
      <c r="EM148" s="105"/>
      <c r="EN148" s="105"/>
      <c r="EO148" s="105"/>
      <c r="EP148" s="105"/>
      <c r="EQ148" s="105"/>
      <c r="ER148" s="105"/>
      <c r="ES148" s="105"/>
    </row>
    <row r="149" spans="1:149" ht="15.4" customHeight="1" x14ac:dyDescent="0.25">
      <c r="AB149" s="105"/>
      <c r="AC149" s="105"/>
      <c r="AD149" s="105"/>
      <c r="AE149" s="105"/>
      <c r="AF149" s="105"/>
      <c r="AG149" s="105"/>
      <c r="AH149" s="105"/>
      <c r="AI149" s="105"/>
      <c r="AJ149" s="105"/>
      <c r="AK149" s="105"/>
      <c r="AL149" s="105"/>
      <c r="AM149" s="105"/>
      <c r="AN149" s="105"/>
      <c r="AO149" s="105"/>
      <c r="AP149" s="105"/>
      <c r="AQ149" s="105"/>
      <c r="AR149" s="105"/>
      <c r="AS149" s="105"/>
      <c r="AT149" s="105"/>
      <c r="AU149" s="105"/>
      <c r="AV149" s="105"/>
      <c r="AW149" s="105"/>
      <c r="AX149" s="105"/>
      <c r="AY149" s="105"/>
      <c r="AZ149" s="105"/>
      <c r="BA149" s="105"/>
      <c r="BB149" s="105"/>
      <c r="BC149" s="105"/>
      <c r="BD149" s="105"/>
      <c r="BE149" s="105"/>
      <c r="BF149" s="105"/>
      <c r="BG149" s="105"/>
      <c r="BH149" s="105"/>
      <c r="BI149" s="105"/>
      <c r="BJ149" s="105"/>
      <c r="BK149" s="105"/>
      <c r="BL149" s="105"/>
      <c r="BM149" s="105"/>
      <c r="BN149" s="105"/>
      <c r="BO149" s="105"/>
      <c r="BP149" s="105"/>
      <c r="BQ149" s="105"/>
      <c r="BR149" s="105"/>
      <c r="BS149" s="105"/>
      <c r="BT149" s="105"/>
      <c r="BU149" s="105"/>
      <c r="BV149" s="105"/>
      <c r="BW149" s="105"/>
      <c r="BX149" s="105"/>
      <c r="BY149" s="105"/>
      <c r="BZ149" s="105"/>
      <c r="CA149" s="105"/>
      <c r="CB149" s="105"/>
      <c r="CC149" s="105"/>
      <c r="CD149" s="105"/>
      <c r="CE149" s="105"/>
      <c r="CF149" s="105"/>
      <c r="CG149" s="105"/>
      <c r="CH149" s="105"/>
      <c r="CI149" s="105"/>
      <c r="CJ149" s="105"/>
      <c r="CK149" s="105"/>
      <c r="CL149" s="105"/>
      <c r="CM149" s="105"/>
      <c r="CN149" s="105"/>
      <c r="CO149" s="105"/>
      <c r="CP149" s="105"/>
      <c r="CQ149" s="105"/>
      <c r="CR149" s="105"/>
      <c r="CS149" s="105"/>
      <c r="CT149" s="105"/>
      <c r="CU149" s="105"/>
      <c r="CV149" s="105"/>
      <c r="CW149" s="105"/>
      <c r="CX149" s="105"/>
      <c r="CY149" s="105"/>
      <c r="CZ149" s="105"/>
      <c r="DA149" s="105"/>
      <c r="DB149" s="105"/>
      <c r="DC149" s="105"/>
      <c r="DD149" s="105"/>
      <c r="DE149" s="105"/>
      <c r="DF149" s="105"/>
      <c r="DG149" s="105"/>
      <c r="DH149" s="105"/>
      <c r="DI149" s="105"/>
      <c r="DJ149" s="105"/>
      <c r="DK149" s="105"/>
      <c r="DL149" s="105"/>
      <c r="DM149" s="105"/>
      <c r="DN149" s="105"/>
      <c r="DO149" s="105"/>
      <c r="DP149" s="105"/>
      <c r="DQ149" s="105"/>
      <c r="DR149" s="105"/>
      <c r="DS149" s="105"/>
      <c r="DT149" s="105"/>
      <c r="DU149" s="105"/>
      <c r="DV149" s="105"/>
      <c r="DW149" s="105"/>
      <c r="DX149" s="105"/>
      <c r="DY149" s="105"/>
      <c r="DZ149" s="105"/>
      <c r="EA149" s="105"/>
      <c r="EB149" s="105"/>
      <c r="EC149" s="105"/>
      <c r="ED149" s="105"/>
      <c r="EE149" s="105"/>
      <c r="EF149" s="105"/>
      <c r="EG149" s="105"/>
      <c r="EH149" s="105"/>
      <c r="EI149" s="105"/>
      <c r="EJ149" s="105"/>
      <c r="EK149" s="105"/>
      <c r="EL149" s="105"/>
      <c r="EM149" s="105"/>
      <c r="EN149" s="105"/>
      <c r="EO149" s="105"/>
      <c r="EP149" s="105"/>
      <c r="EQ149" s="105"/>
      <c r="ER149" s="105"/>
      <c r="ES149" s="105"/>
    </row>
    <row r="150" spans="1:149" ht="15.4" customHeight="1" x14ac:dyDescent="0.25">
      <c r="AB150" s="105"/>
      <c r="AC150" s="105"/>
      <c r="AD150" s="105"/>
      <c r="AE150" s="105"/>
      <c r="AF150" s="105"/>
      <c r="AG150" s="105"/>
      <c r="AH150" s="105"/>
      <c r="AI150" s="105"/>
      <c r="AJ150" s="105"/>
      <c r="AK150" s="105"/>
      <c r="AL150" s="105"/>
      <c r="AM150" s="105"/>
      <c r="AN150" s="105"/>
      <c r="AO150" s="105"/>
      <c r="AP150" s="105"/>
      <c r="AQ150" s="105"/>
      <c r="AR150" s="105"/>
      <c r="AS150" s="105"/>
      <c r="AT150" s="105"/>
      <c r="AU150" s="105"/>
      <c r="AV150" s="105"/>
      <c r="AW150" s="105"/>
      <c r="AX150" s="105"/>
      <c r="AY150" s="105"/>
      <c r="AZ150" s="105"/>
      <c r="BA150" s="105"/>
      <c r="BB150" s="105"/>
      <c r="BC150" s="105"/>
      <c r="BD150" s="105"/>
      <c r="BE150" s="105"/>
      <c r="BF150" s="105"/>
      <c r="BG150" s="105"/>
    </row>
    <row r="151" spans="1:149" ht="15.4" customHeight="1" x14ac:dyDescent="0.25">
      <c r="AB151" s="105"/>
      <c r="AC151" s="105"/>
      <c r="AD151" s="105"/>
      <c r="AE151" s="105"/>
      <c r="AF151" s="105"/>
      <c r="AG151" s="105"/>
      <c r="AH151" s="105"/>
      <c r="AI151" s="105"/>
      <c r="AJ151" s="105"/>
      <c r="AK151" s="105"/>
      <c r="AL151" s="105"/>
      <c r="AM151" s="105"/>
      <c r="AN151" s="105"/>
      <c r="AO151" s="105"/>
      <c r="AP151" s="105"/>
      <c r="AQ151" s="105"/>
      <c r="AR151" s="105"/>
      <c r="AS151" s="105"/>
      <c r="AT151" s="105"/>
      <c r="AU151" s="105"/>
      <c r="AV151" s="105"/>
      <c r="AW151" s="105"/>
      <c r="AX151" s="105"/>
      <c r="AY151" s="105"/>
      <c r="AZ151" s="105"/>
      <c r="BA151" s="105"/>
      <c r="BB151" s="105"/>
      <c r="BC151" s="105"/>
      <c r="BD151" s="105"/>
      <c r="BE151" s="105"/>
      <c r="BF151" s="105"/>
      <c r="BG151" s="105"/>
    </row>
    <row r="152" spans="1:149" ht="15.4" customHeight="1" x14ac:dyDescent="0.25">
      <c r="AB152" s="105"/>
      <c r="AC152" s="105"/>
      <c r="AD152" s="105"/>
      <c r="AE152" s="105"/>
      <c r="AF152" s="105"/>
      <c r="AG152" s="105"/>
      <c r="AH152" s="105"/>
      <c r="AI152" s="105"/>
      <c r="AJ152" s="105"/>
      <c r="AK152" s="105"/>
      <c r="AL152" s="105"/>
      <c r="AM152" s="105"/>
      <c r="AN152" s="105"/>
      <c r="AO152" s="105"/>
      <c r="AP152" s="105"/>
      <c r="AQ152" s="105"/>
      <c r="AR152" s="105"/>
      <c r="AS152" s="105"/>
      <c r="AT152" s="105"/>
      <c r="AU152" s="105"/>
      <c r="AV152" s="105"/>
      <c r="AW152" s="105"/>
      <c r="AX152" s="105"/>
      <c r="AY152" s="105"/>
      <c r="AZ152" s="105"/>
      <c r="BA152" s="105"/>
      <c r="BB152" s="105"/>
      <c r="BC152" s="105"/>
      <c r="BD152" s="105"/>
      <c r="BE152" s="105"/>
      <c r="BF152" s="105"/>
      <c r="BG152" s="105"/>
    </row>
    <row r="153" spans="1:149" ht="15.4" customHeight="1" x14ac:dyDescent="0.25">
      <c r="AB153" s="105"/>
      <c r="AC153" s="105"/>
      <c r="AD153" s="105"/>
      <c r="AE153" s="105"/>
      <c r="AF153" s="105"/>
      <c r="AG153" s="105"/>
      <c r="AH153" s="105"/>
      <c r="AI153" s="105"/>
      <c r="AJ153" s="105"/>
      <c r="AK153" s="105"/>
      <c r="AL153" s="105"/>
      <c r="AM153" s="105"/>
      <c r="AN153" s="105"/>
      <c r="AO153" s="105"/>
      <c r="AP153" s="105"/>
      <c r="AQ153" s="105"/>
      <c r="AR153" s="105"/>
      <c r="AS153" s="105"/>
      <c r="AT153" s="105"/>
      <c r="AU153" s="105"/>
      <c r="AV153" s="105"/>
      <c r="AW153" s="105"/>
      <c r="AX153" s="105"/>
      <c r="AY153" s="105"/>
      <c r="AZ153" s="105"/>
      <c r="BA153" s="105"/>
      <c r="BB153" s="105"/>
      <c r="BC153" s="105"/>
      <c r="BD153" s="105"/>
      <c r="BE153" s="105"/>
      <c r="BF153" s="105"/>
      <c r="BG153" s="105"/>
    </row>
    <row r="154" spans="1:149" ht="15.4" customHeight="1" x14ac:dyDescent="0.25">
      <c r="S154" s="423"/>
      <c r="T154" s="423"/>
      <c r="U154" s="423"/>
      <c r="AB154" s="105"/>
      <c r="AC154" s="105"/>
      <c r="AD154" s="105"/>
      <c r="AE154" s="105"/>
      <c r="AF154" s="105"/>
      <c r="AG154" s="105"/>
      <c r="AH154" s="105"/>
      <c r="AI154" s="105"/>
      <c r="AJ154" s="105"/>
      <c r="AK154" s="105"/>
      <c r="AL154" s="105"/>
      <c r="AM154" s="105"/>
      <c r="AN154" s="105"/>
      <c r="AO154" s="105"/>
      <c r="AP154" s="105"/>
      <c r="AQ154" s="105"/>
      <c r="AR154" s="105"/>
      <c r="AS154" s="105"/>
      <c r="AT154" s="105"/>
      <c r="AU154" s="105"/>
      <c r="AV154" s="105"/>
      <c r="AW154" s="105"/>
      <c r="AX154" s="105"/>
      <c r="AY154" s="105"/>
      <c r="AZ154" s="105"/>
      <c r="BA154" s="105"/>
      <c r="BB154" s="105"/>
      <c r="BC154" s="105"/>
      <c r="BD154" s="105"/>
      <c r="BE154" s="105"/>
      <c r="BF154" s="105"/>
      <c r="BG154" s="105"/>
    </row>
    <row r="155" spans="1:149" ht="15.4" customHeight="1" x14ac:dyDescent="0.25">
      <c r="AB155" s="105"/>
      <c r="AC155" s="105"/>
      <c r="AD155" s="105"/>
      <c r="AE155" s="105"/>
      <c r="AF155" s="105"/>
      <c r="AG155" s="105"/>
      <c r="AH155" s="105"/>
      <c r="AI155" s="105"/>
      <c r="AJ155" s="105"/>
      <c r="AK155" s="105"/>
      <c r="AL155" s="105"/>
      <c r="AM155" s="105"/>
      <c r="AN155" s="105"/>
      <c r="AO155" s="105"/>
      <c r="AP155" s="105"/>
      <c r="AQ155" s="105"/>
      <c r="AR155" s="105"/>
      <c r="AS155" s="105"/>
      <c r="AT155" s="105"/>
      <c r="AU155" s="105"/>
      <c r="AV155" s="105"/>
      <c r="AW155" s="105"/>
      <c r="AX155" s="105"/>
      <c r="AY155" s="105"/>
      <c r="AZ155" s="105"/>
      <c r="BA155" s="105"/>
      <c r="BB155" s="105"/>
      <c r="BC155" s="105"/>
      <c r="BD155" s="105"/>
      <c r="BE155" s="105"/>
      <c r="BF155" s="105"/>
      <c r="BG155" s="105"/>
    </row>
    <row r="156" spans="1:149" ht="15.4" customHeight="1" x14ac:dyDescent="0.25">
      <c r="AB156" s="105"/>
      <c r="AC156" s="105"/>
      <c r="AD156" s="105"/>
      <c r="AE156" s="105"/>
      <c r="AF156" s="105"/>
      <c r="AG156" s="105"/>
      <c r="AH156" s="105"/>
      <c r="AI156" s="105"/>
      <c r="AJ156" s="105"/>
      <c r="AK156" s="105"/>
      <c r="AL156" s="105"/>
      <c r="AM156" s="105"/>
      <c r="AN156" s="105"/>
      <c r="AO156" s="105"/>
      <c r="AP156" s="105"/>
      <c r="AQ156" s="105"/>
      <c r="AR156" s="105"/>
      <c r="AS156" s="105"/>
      <c r="AT156" s="105"/>
      <c r="AU156" s="105"/>
      <c r="AV156" s="105"/>
      <c r="AW156" s="105"/>
      <c r="AX156" s="105"/>
      <c r="AY156" s="105"/>
      <c r="AZ156" s="105"/>
      <c r="BA156" s="105"/>
      <c r="BB156" s="105"/>
      <c r="BC156" s="105"/>
      <c r="BD156" s="105"/>
      <c r="BE156" s="105"/>
      <c r="BF156" s="105"/>
      <c r="BG156" s="105"/>
    </row>
    <row r="157" spans="1:149" ht="15.4" customHeight="1" x14ac:dyDescent="0.25">
      <c r="AB157" s="105"/>
      <c r="AC157" s="105"/>
      <c r="AD157" s="105"/>
      <c r="AE157" s="105"/>
      <c r="AF157" s="105"/>
      <c r="AG157" s="105"/>
      <c r="AH157" s="105"/>
      <c r="AI157" s="105"/>
      <c r="AJ157" s="105"/>
      <c r="AK157" s="105"/>
      <c r="AL157" s="105"/>
      <c r="AM157" s="105"/>
      <c r="AN157" s="105"/>
      <c r="AO157" s="105"/>
      <c r="AP157" s="105"/>
      <c r="AQ157" s="105"/>
      <c r="AR157" s="105"/>
      <c r="AS157" s="105"/>
      <c r="AT157" s="105"/>
      <c r="AU157" s="105"/>
      <c r="AV157" s="105"/>
      <c r="AW157" s="105"/>
      <c r="AX157" s="105"/>
      <c r="AY157" s="105"/>
      <c r="AZ157" s="105"/>
      <c r="BA157" s="105"/>
      <c r="BB157" s="105"/>
      <c r="BC157" s="105"/>
      <c r="BD157" s="105"/>
      <c r="BE157" s="105"/>
      <c r="BF157" s="105"/>
      <c r="BG157" s="105"/>
    </row>
    <row r="158" spans="1:149" x14ac:dyDescent="0.25">
      <c r="AB158" s="105"/>
      <c r="AC158" s="105"/>
      <c r="AD158" s="105"/>
      <c r="AE158" s="105"/>
      <c r="AF158" s="105"/>
      <c r="AG158" s="105"/>
      <c r="AH158" s="105"/>
      <c r="AI158" s="105"/>
      <c r="AJ158" s="105"/>
      <c r="AK158" s="105"/>
      <c r="AL158" s="105"/>
      <c r="AM158" s="105"/>
      <c r="AN158" s="105"/>
      <c r="AO158" s="105"/>
      <c r="AP158" s="105"/>
      <c r="AQ158" s="105"/>
      <c r="AR158" s="105"/>
      <c r="AS158" s="105"/>
      <c r="AT158" s="105"/>
      <c r="AU158" s="105"/>
      <c r="AV158" s="105"/>
      <c r="AW158" s="105"/>
      <c r="AX158" s="105"/>
      <c r="AY158" s="105"/>
      <c r="AZ158" s="105"/>
      <c r="BA158" s="105"/>
      <c r="BB158" s="105"/>
      <c r="BC158" s="105"/>
      <c r="BD158" s="105"/>
      <c r="BE158" s="105"/>
      <c r="BF158" s="105"/>
      <c r="BG158" s="105"/>
    </row>
    <row r="159" spans="1:149" x14ac:dyDescent="0.25">
      <c r="AB159" s="105"/>
      <c r="AC159" s="105"/>
      <c r="AD159" s="105"/>
      <c r="AE159" s="105"/>
      <c r="AF159" s="105"/>
      <c r="AG159" s="105"/>
      <c r="AH159" s="105"/>
      <c r="AI159" s="105"/>
      <c r="AJ159" s="105"/>
      <c r="AK159" s="105"/>
      <c r="AL159" s="105"/>
      <c r="AM159" s="105"/>
      <c r="AN159" s="105"/>
      <c r="AO159" s="105"/>
      <c r="AP159" s="105"/>
      <c r="AQ159" s="105"/>
      <c r="AR159" s="105"/>
      <c r="AS159" s="105"/>
      <c r="AT159" s="105"/>
      <c r="AU159" s="105"/>
      <c r="AV159" s="105"/>
      <c r="AW159" s="105"/>
      <c r="AX159" s="105"/>
      <c r="AY159" s="105"/>
      <c r="AZ159" s="105"/>
      <c r="BA159" s="105"/>
      <c r="BB159" s="105"/>
      <c r="BC159" s="105"/>
      <c r="BD159" s="105"/>
      <c r="BE159" s="105"/>
      <c r="BF159" s="105"/>
      <c r="BG159" s="105"/>
    </row>
    <row r="160" spans="1:149" x14ac:dyDescent="0.25">
      <c r="AB160" s="105"/>
      <c r="AC160" s="105"/>
      <c r="AD160" s="105"/>
      <c r="AE160" s="105"/>
      <c r="AF160" s="105"/>
      <c r="AG160" s="105"/>
      <c r="AH160" s="105"/>
      <c r="AI160" s="105"/>
      <c r="AJ160" s="105"/>
      <c r="AK160" s="105"/>
      <c r="AL160" s="105"/>
      <c r="AM160" s="105"/>
      <c r="AN160" s="105"/>
      <c r="AO160" s="105"/>
      <c r="AP160" s="105"/>
      <c r="AQ160" s="105"/>
      <c r="AR160" s="105"/>
      <c r="AS160" s="105"/>
      <c r="AT160" s="105"/>
      <c r="AU160" s="105"/>
      <c r="AV160" s="105"/>
      <c r="AW160" s="105"/>
      <c r="AX160" s="105"/>
      <c r="AY160" s="105"/>
      <c r="AZ160" s="105"/>
      <c r="BA160" s="105"/>
      <c r="BB160" s="105"/>
      <c r="BC160" s="105"/>
      <c r="BD160" s="105"/>
      <c r="BE160" s="105"/>
      <c r="BF160" s="105"/>
      <c r="BG160" s="105"/>
    </row>
    <row r="161" spans="7:59" x14ac:dyDescent="0.25">
      <c r="AB161" s="105"/>
      <c r="AC161" s="105"/>
      <c r="AD161" s="105"/>
      <c r="AE161" s="105"/>
      <c r="AF161" s="105"/>
      <c r="AG161" s="105"/>
      <c r="AH161" s="105"/>
      <c r="AI161" s="105"/>
      <c r="AJ161" s="105"/>
      <c r="AK161" s="105"/>
      <c r="AL161" s="105"/>
      <c r="AM161" s="105"/>
      <c r="AN161" s="105"/>
      <c r="AO161" s="105"/>
      <c r="AP161" s="105"/>
      <c r="AQ161" s="105"/>
      <c r="AR161" s="105"/>
      <c r="AS161" s="105"/>
      <c r="AT161" s="105"/>
      <c r="AU161" s="105"/>
      <c r="AV161" s="105"/>
      <c r="AW161" s="105"/>
      <c r="AX161" s="105"/>
      <c r="AY161" s="105"/>
      <c r="AZ161" s="105"/>
      <c r="BA161" s="105"/>
      <c r="BB161" s="105"/>
      <c r="BC161" s="105"/>
      <c r="BD161" s="105"/>
      <c r="BE161" s="105"/>
      <c r="BF161" s="105"/>
      <c r="BG161" s="105"/>
    </row>
    <row r="170" spans="7:59" x14ac:dyDescent="0.25">
      <c r="G170" s="56" t="s">
        <v>215</v>
      </c>
    </row>
    <row r="251" hidden="1" x14ac:dyDescent="0.25"/>
    <row r="252" hidden="1" x14ac:dyDescent="0.25"/>
    <row r="253" hidden="1" x14ac:dyDescent="0.25"/>
    <row r="254" hidden="1" x14ac:dyDescent="0.25"/>
    <row r="255" hidden="1" x14ac:dyDescent="0.25"/>
    <row r="256" hidden="1" x14ac:dyDescent="0.25"/>
    <row r="257" hidden="1" x14ac:dyDescent="0.25"/>
    <row r="258" hidden="1" x14ac:dyDescent="0.25"/>
    <row r="259" hidden="1" x14ac:dyDescent="0.25"/>
    <row r="260" hidden="1" x14ac:dyDescent="0.25"/>
    <row r="261" hidden="1" x14ac:dyDescent="0.25"/>
    <row r="262" hidden="1" x14ac:dyDescent="0.25"/>
    <row r="263" hidden="1" x14ac:dyDescent="0.25"/>
    <row r="264" hidden="1" x14ac:dyDescent="0.25"/>
    <row r="265" hidden="1" x14ac:dyDescent="0.25"/>
    <row r="266" hidden="1" x14ac:dyDescent="0.25"/>
    <row r="267" hidden="1" x14ac:dyDescent="0.25"/>
    <row r="268" hidden="1" x14ac:dyDescent="0.25"/>
    <row r="269" hidden="1" x14ac:dyDescent="0.25"/>
    <row r="270" hidden="1" x14ac:dyDescent="0.25"/>
    <row r="271" hidden="1" x14ac:dyDescent="0.25"/>
    <row r="272" hidden="1" x14ac:dyDescent="0.25"/>
    <row r="273" hidden="1" x14ac:dyDescent="0.25"/>
    <row r="274" hidden="1" x14ac:dyDescent="0.25"/>
    <row r="275" hidden="1" x14ac:dyDescent="0.25"/>
    <row r="276" hidden="1" x14ac:dyDescent="0.25"/>
    <row r="277" hidden="1" x14ac:dyDescent="0.25"/>
    <row r="278" hidden="1" x14ac:dyDescent="0.25"/>
    <row r="279" hidden="1" x14ac:dyDescent="0.25"/>
    <row r="280" hidden="1" x14ac:dyDescent="0.25"/>
    <row r="281" hidden="1" x14ac:dyDescent="0.25"/>
    <row r="282" hidden="1" x14ac:dyDescent="0.25"/>
    <row r="283" hidden="1" x14ac:dyDescent="0.25"/>
    <row r="284" hidden="1" x14ac:dyDescent="0.25"/>
    <row r="285" hidden="1" x14ac:dyDescent="0.25"/>
    <row r="286" hidden="1" x14ac:dyDescent="0.25"/>
    <row r="287" hidden="1" x14ac:dyDescent="0.25"/>
    <row r="288" hidden="1" x14ac:dyDescent="0.25"/>
    <row r="289" hidden="1" x14ac:dyDescent="0.25"/>
    <row r="290" hidden="1" x14ac:dyDescent="0.25"/>
    <row r="291" hidden="1" x14ac:dyDescent="0.25"/>
    <row r="292" hidden="1" x14ac:dyDescent="0.25"/>
    <row r="293" hidden="1" x14ac:dyDescent="0.25"/>
    <row r="294" hidden="1" x14ac:dyDescent="0.25"/>
    <row r="295" hidden="1" x14ac:dyDescent="0.25"/>
    <row r="296" hidden="1" x14ac:dyDescent="0.25"/>
    <row r="297" hidden="1" x14ac:dyDescent="0.25"/>
    <row r="298" hidden="1" x14ac:dyDescent="0.25"/>
    <row r="299" hidden="1" x14ac:dyDescent="0.25"/>
    <row r="300" hidden="1" x14ac:dyDescent="0.25"/>
    <row r="301" hidden="1" x14ac:dyDescent="0.25"/>
    <row r="302" hidden="1" x14ac:dyDescent="0.25"/>
    <row r="303" hidden="1" x14ac:dyDescent="0.25"/>
    <row r="304" hidden="1" x14ac:dyDescent="0.25"/>
    <row r="305" spans="18:18" hidden="1" x14ac:dyDescent="0.25"/>
    <row r="306" spans="18:18" hidden="1" x14ac:dyDescent="0.25"/>
    <row r="307" spans="18:18" hidden="1" x14ac:dyDescent="0.25"/>
    <row r="308" spans="18:18" hidden="1" x14ac:dyDescent="0.25"/>
    <row r="309" spans="18:18" hidden="1" x14ac:dyDescent="0.25"/>
    <row r="310" spans="18:18" hidden="1" x14ac:dyDescent="0.25"/>
    <row r="311" spans="18:18" hidden="1" x14ac:dyDescent="0.25"/>
    <row r="312" spans="18:18" hidden="1" x14ac:dyDescent="0.25"/>
    <row r="313" spans="18:18" hidden="1" x14ac:dyDescent="0.25"/>
    <row r="314" spans="18:18" hidden="1" x14ac:dyDescent="0.25"/>
    <row r="315" spans="18:18" hidden="1" x14ac:dyDescent="0.25"/>
    <row r="316" spans="18:18" hidden="1" x14ac:dyDescent="0.25"/>
    <row r="317" spans="18:18" hidden="1" x14ac:dyDescent="0.25"/>
    <row r="318" spans="18:18" hidden="1" x14ac:dyDescent="0.25"/>
    <row r="319" spans="18:18" x14ac:dyDescent="0.25">
      <c r="R319" s="38">
        <v>160</v>
      </c>
    </row>
    <row r="328" spans="23:23" x14ac:dyDescent="0.25">
      <c r="W328" s="56" t="s">
        <v>215</v>
      </c>
    </row>
    <row r="330" spans="23:23" ht="12" customHeight="1" x14ac:dyDescent="0.25"/>
  </sheetData>
  <mergeCells count="53">
    <mergeCell ref="A2:I2"/>
    <mergeCell ref="A3:A5"/>
    <mergeCell ref="B3:B5"/>
    <mergeCell ref="C3:C5"/>
    <mergeCell ref="D3:D5"/>
    <mergeCell ref="E3:E5"/>
    <mergeCell ref="F3:F5"/>
    <mergeCell ref="G3:G5"/>
    <mergeCell ref="H3:H5"/>
    <mergeCell ref="I3:I5"/>
    <mergeCell ref="O27:Q27"/>
    <mergeCell ref="S27:U27"/>
    <mergeCell ref="J3:J5"/>
    <mergeCell ref="K3:K5"/>
    <mergeCell ref="L3:V3"/>
    <mergeCell ref="AA3:AA5"/>
    <mergeCell ref="L4:R4"/>
    <mergeCell ref="S4:V4"/>
    <mergeCell ref="O14:Q14"/>
    <mergeCell ref="S14:U14"/>
    <mergeCell ref="W3:W5"/>
    <mergeCell ref="X3:X5"/>
    <mergeCell ref="Y3:Z4"/>
    <mergeCell ref="O35:Q35"/>
    <mergeCell ref="S35:U35"/>
    <mergeCell ref="O45:Q45"/>
    <mergeCell ref="S45:U45"/>
    <mergeCell ref="O54:Q54"/>
    <mergeCell ref="S54:U54"/>
    <mergeCell ref="O106:Q106"/>
    <mergeCell ref="S106:U106"/>
    <mergeCell ref="O63:Q63"/>
    <mergeCell ref="S63:U63"/>
    <mergeCell ref="O74:Q74"/>
    <mergeCell ref="S74:U74"/>
    <mergeCell ref="O83:Q83"/>
    <mergeCell ref="S83:U83"/>
    <mergeCell ref="O87:Q87"/>
    <mergeCell ref="S87:U87"/>
    <mergeCell ref="O94:Q94"/>
    <mergeCell ref="S94:U94"/>
    <mergeCell ref="S95:U95"/>
    <mergeCell ref="O116:Q116"/>
    <mergeCell ref="S116:U116"/>
    <mergeCell ref="O126:Q126"/>
    <mergeCell ref="S126:U126"/>
    <mergeCell ref="O136:Q136"/>
    <mergeCell ref="S136:U136"/>
    <mergeCell ref="O143:Q143"/>
    <mergeCell ref="S143:U143"/>
    <mergeCell ref="O148:Q148"/>
    <mergeCell ref="S148:U148"/>
    <mergeCell ref="S154:U154"/>
  </mergeCells>
  <conditionalFormatting sqref="K3:K14">
    <cfRule type="cellIs" dxfId="220" priority="14" operator="lessThan">
      <formula>0</formula>
    </cfRule>
  </conditionalFormatting>
  <conditionalFormatting sqref="K16:K25">
    <cfRule type="cellIs" dxfId="219" priority="12" operator="lessThan">
      <formula>0</formula>
    </cfRule>
  </conditionalFormatting>
  <conditionalFormatting sqref="K27">
    <cfRule type="cellIs" dxfId="218" priority="45" operator="lessThan">
      <formula>0</formula>
    </cfRule>
  </conditionalFormatting>
  <conditionalFormatting sqref="K37:K39">
    <cfRule type="cellIs" dxfId="217" priority="19" operator="lessThan">
      <formula>0</formula>
    </cfRule>
  </conditionalFormatting>
  <conditionalFormatting sqref="K45">
    <cfRule type="cellIs" dxfId="216" priority="44" operator="lessThan">
      <formula>0</formula>
    </cfRule>
  </conditionalFormatting>
  <conditionalFormatting sqref="K52">
    <cfRule type="cellIs" dxfId="215" priority="30" operator="lessThan">
      <formula>0</formula>
    </cfRule>
  </conditionalFormatting>
  <conditionalFormatting sqref="K54 K62">
    <cfRule type="cellIs" dxfId="214" priority="46" operator="lessThan">
      <formula>0</formula>
    </cfRule>
  </conditionalFormatting>
  <conditionalFormatting sqref="K73:K74">
    <cfRule type="cellIs" dxfId="213" priority="42" operator="lessThan">
      <formula>0</formula>
    </cfRule>
  </conditionalFormatting>
  <conditionalFormatting sqref="K76:K80">
    <cfRule type="cellIs" dxfId="212" priority="8" operator="lessThan">
      <formula>0</formula>
    </cfRule>
  </conditionalFormatting>
  <conditionalFormatting sqref="K85:K87">
    <cfRule type="cellIs" dxfId="211" priority="41" operator="lessThan">
      <formula>0</formula>
    </cfRule>
  </conditionalFormatting>
  <conditionalFormatting sqref="K94 K105:K106 K125:K126">
    <cfRule type="cellIs" dxfId="210" priority="40" operator="lessThan">
      <formula>0</formula>
    </cfRule>
  </conditionalFormatting>
  <conditionalFormatting sqref="K111:K116">
    <cfRule type="cellIs" dxfId="209" priority="22" operator="lessThan">
      <formula>0</formula>
    </cfRule>
  </conditionalFormatting>
  <conditionalFormatting sqref="K118:K122">
    <cfRule type="cellIs" dxfId="208" priority="4" operator="lessThan">
      <formula>0</formula>
    </cfRule>
  </conditionalFormatting>
  <conditionalFormatting sqref="K129:K136">
    <cfRule type="cellIs" dxfId="207" priority="17" operator="lessThan">
      <formula>0</formula>
    </cfRule>
  </conditionalFormatting>
  <conditionalFormatting sqref="K138:K144">
    <cfRule type="cellIs" dxfId="206" priority="1" operator="lessThan">
      <formula>0</formula>
    </cfRule>
  </conditionalFormatting>
  <conditionalFormatting sqref="K146:K148">
    <cfRule type="cellIs" dxfId="205" priority="29" operator="lessThan">
      <formula>0</formula>
    </cfRule>
  </conditionalFormatting>
  <conditionalFormatting sqref="K97:L97">
    <cfRule type="cellIs" dxfId="204" priority="6" operator="lessThan">
      <formula>0</formula>
    </cfRule>
  </conditionalFormatting>
  <conditionalFormatting sqref="K1:N2">
    <cfRule type="cellIs" dxfId="203" priority="43" operator="lessThan">
      <formula>0</formula>
    </cfRule>
  </conditionalFormatting>
  <conditionalFormatting sqref="K29:N36">
    <cfRule type="cellIs" dxfId="202" priority="31" operator="lessThan">
      <formula>0</formula>
    </cfRule>
  </conditionalFormatting>
  <conditionalFormatting sqref="K40:N43">
    <cfRule type="cellIs" dxfId="201" priority="35" operator="lessThan">
      <formula>0</formula>
    </cfRule>
  </conditionalFormatting>
  <conditionalFormatting sqref="K46:N51">
    <cfRule type="cellIs" dxfId="200" priority="11" operator="lessThan">
      <formula>0</formula>
    </cfRule>
  </conditionalFormatting>
  <conditionalFormatting sqref="K55:N61">
    <cfRule type="cellIs" dxfId="199" priority="10" operator="lessThan">
      <formula>0</formula>
    </cfRule>
  </conditionalFormatting>
  <conditionalFormatting sqref="K66:N72">
    <cfRule type="cellIs" dxfId="198" priority="9" operator="lessThan">
      <formula>0</formula>
    </cfRule>
  </conditionalFormatting>
  <conditionalFormatting sqref="K75:N75 L76:M76">
    <cfRule type="cellIs" dxfId="197" priority="34" operator="lessThan">
      <formula>0</formula>
    </cfRule>
  </conditionalFormatting>
  <conditionalFormatting sqref="K88:N92">
    <cfRule type="cellIs" dxfId="196" priority="7" operator="lessThan">
      <formula>0</formula>
    </cfRule>
  </conditionalFormatting>
  <conditionalFormatting sqref="K95:N96 N97 K98:N104">
    <cfRule type="cellIs" dxfId="195" priority="21" operator="lessThan">
      <formula>0</formula>
    </cfRule>
  </conditionalFormatting>
  <conditionalFormatting sqref="K107:N110">
    <cfRule type="cellIs" dxfId="194" priority="5" operator="lessThan">
      <formula>0</formula>
    </cfRule>
  </conditionalFormatting>
  <conditionalFormatting sqref="K117:N117">
    <cfRule type="cellIs" dxfId="193" priority="32" operator="lessThan">
      <formula>0</formula>
    </cfRule>
  </conditionalFormatting>
  <conditionalFormatting sqref="K123:N124">
    <cfRule type="cellIs" dxfId="192" priority="33" operator="lessThan">
      <formula>0</formula>
    </cfRule>
  </conditionalFormatting>
  <conditionalFormatting sqref="L6:L12">
    <cfRule type="cellIs" dxfId="191" priority="37" operator="lessThan">
      <formula>0</formula>
    </cfRule>
  </conditionalFormatting>
  <conditionalFormatting sqref="L129:L133">
    <cfRule type="cellIs" dxfId="190" priority="36" operator="lessThan">
      <formula>0</formula>
    </cfRule>
  </conditionalFormatting>
  <conditionalFormatting sqref="L37:M37">
    <cfRule type="cellIs" dxfId="189" priority="27" operator="lessThan">
      <formula>0</formula>
    </cfRule>
  </conditionalFormatting>
  <conditionalFormatting sqref="L119:M120">
    <cfRule type="cellIs" dxfId="188" priority="23" operator="lessThan">
      <formula>0</formula>
    </cfRule>
  </conditionalFormatting>
  <conditionalFormatting sqref="L5:N5 L7:N7 L9:M9 L10:N12">
    <cfRule type="cellIs" dxfId="187" priority="39" operator="lessThan">
      <formula>0</formula>
    </cfRule>
  </conditionalFormatting>
  <conditionalFormatting sqref="L16:N27">
    <cfRule type="cellIs" dxfId="186" priority="25" operator="lessThan">
      <formula>0</formula>
    </cfRule>
  </conditionalFormatting>
  <conditionalFormatting sqref="L38:N39">
    <cfRule type="cellIs" dxfId="185" priority="20" operator="lessThan">
      <formula>0</formula>
    </cfRule>
  </conditionalFormatting>
  <conditionalFormatting sqref="L77:N81">
    <cfRule type="cellIs" dxfId="184" priority="18" operator="lessThan">
      <formula>0</formula>
    </cfRule>
  </conditionalFormatting>
  <conditionalFormatting sqref="L85:N85">
    <cfRule type="cellIs" dxfId="183" priority="38" operator="lessThan">
      <formula>0</formula>
    </cfRule>
  </conditionalFormatting>
  <conditionalFormatting sqref="L111:N114">
    <cfRule type="cellIs" dxfId="182" priority="24" operator="lessThan">
      <formula>0</formula>
    </cfRule>
  </conditionalFormatting>
  <conditionalFormatting sqref="L118:N118">
    <cfRule type="cellIs" dxfId="181" priority="16" operator="lessThan">
      <formula>0</formula>
    </cfRule>
  </conditionalFormatting>
  <conditionalFormatting sqref="L138:N141">
    <cfRule type="cellIs" dxfId="180" priority="2" operator="lessThan">
      <formula>0</formula>
    </cfRule>
  </conditionalFormatting>
  <conditionalFormatting sqref="L146:N146">
    <cfRule type="cellIs" dxfId="179" priority="28" operator="lessThan">
      <formula>0</formula>
    </cfRule>
  </conditionalFormatting>
  <conditionalFormatting sqref="M6">
    <cfRule type="cellIs" dxfId="178" priority="13" operator="lessThan">
      <formula>0</formula>
    </cfRule>
  </conditionalFormatting>
  <conditionalFormatting sqref="M121">
    <cfRule type="cellIs" dxfId="177" priority="3" operator="lessThan">
      <formula>0</formula>
    </cfRule>
  </conditionalFormatting>
  <conditionalFormatting sqref="M8:N8">
    <cfRule type="cellIs" dxfId="176" priority="15" operator="lessThan">
      <formula>0</formula>
    </cfRule>
  </conditionalFormatting>
  <conditionalFormatting sqref="M129:N129">
    <cfRule type="cellIs" dxfId="175" priority="26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51B1F-1F8E-4AF1-A92E-5610C8EC3DF8}">
  <sheetPr codeName="Лист45"/>
  <dimension ref="A1:KQ330"/>
  <sheetViews>
    <sheetView topLeftCell="A73" zoomScale="57" zoomScaleNormal="57" zoomScaleSheetLayoutView="50" workbookViewId="0">
      <selection activeCell="O89" sqref="O89:V94"/>
    </sheetView>
  </sheetViews>
  <sheetFormatPr defaultColWidth="9.28515625" defaultRowHeight="15.75" x14ac:dyDescent="0.25"/>
  <cols>
    <col min="1" max="1" width="10.42578125" style="56" customWidth="1"/>
    <col min="2" max="2" width="17.28515625" style="56" customWidth="1"/>
    <col min="3" max="3" width="9.7109375" style="56" customWidth="1"/>
    <col min="4" max="4" width="35.7109375" style="56" customWidth="1"/>
    <col min="5" max="5" width="18.42578125" style="56" customWidth="1"/>
    <col min="6" max="6" width="9.7109375" style="56" customWidth="1"/>
    <col min="7" max="7" width="22.7109375" style="56" customWidth="1"/>
    <col min="8" max="8" width="21.28515625" style="56" customWidth="1"/>
    <col min="9" max="9" width="18.7109375" style="56" customWidth="1"/>
    <col min="10" max="10" width="18" style="56" customWidth="1"/>
    <col min="11" max="11" width="20.28515625" style="56" customWidth="1"/>
    <col min="12" max="12" width="7.7109375" style="56" customWidth="1"/>
    <col min="13" max="13" width="19" style="56" customWidth="1"/>
    <col min="14" max="14" width="18.28515625" style="56" customWidth="1"/>
    <col min="15" max="15" width="16.5703125" style="38" customWidth="1"/>
    <col min="16" max="17" width="9" style="38" customWidth="1"/>
    <col min="18" max="18" width="8.42578125" style="38" customWidth="1"/>
    <col min="19" max="19" width="15.28515625" style="38" customWidth="1"/>
    <col min="20" max="20" width="9" style="38" customWidth="1"/>
    <col min="21" max="21" width="12.7109375" style="38" customWidth="1"/>
    <col min="22" max="22" width="9" style="38" customWidth="1"/>
    <col min="23" max="23" width="26.28515625" style="56" customWidth="1"/>
    <col min="24" max="24" width="16.28515625" style="56" customWidth="1"/>
    <col min="25" max="25" width="14" style="173" customWidth="1"/>
    <col min="26" max="26" width="13.7109375" style="173" customWidth="1"/>
    <col min="27" max="27" width="86.28515625" style="172" customWidth="1"/>
    <col min="28" max="28" width="9.28515625" style="56"/>
    <col min="29" max="29" width="16.28515625" style="56" customWidth="1"/>
    <col min="30" max="16384" width="9.28515625" style="56"/>
  </cols>
  <sheetData>
    <row r="1" spans="1:30" x14ac:dyDescent="0.25">
      <c r="A1" s="108">
        <v>19</v>
      </c>
      <c r="B1" s="103"/>
      <c r="C1" s="103"/>
      <c r="D1" s="103"/>
      <c r="E1" s="103"/>
      <c r="F1" s="103"/>
      <c r="G1" s="103"/>
      <c r="H1" s="103"/>
      <c r="I1" s="103"/>
      <c r="J1" s="109"/>
      <c r="K1" s="103"/>
      <c r="L1" s="103"/>
      <c r="M1" s="103"/>
      <c r="N1" s="103"/>
      <c r="O1" s="1"/>
      <c r="P1" s="1"/>
      <c r="Q1" s="1"/>
      <c r="R1" s="1"/>
      <c r="S1" s="1"/>
      <c r="T1" s="1"/>
      <c r="U1" s="1"/>
      <c r="V1" s="1"/>
      <c r="W1" s="103"/>
      <c r="X1" s="103"/>
      <c r="Y1" s="103"/>
      <c r="Z1" s="103"/>
      <c r="AA1" s="110"/>
      <c r="AB1" s="103"/>
      <c r="AC1" s="103"/>
      <c r="AD1" s="103"/>
    </row>
    <row r="2" spans="1:30" s="112" customFormat="1" ht="16.5" customHeight="1" thickBot="1" x14ac:dyDescent="0.3">
      <c r="A2" s="394" t="s">
        <v>384</v>
      </c>
      <c r="B2" s="394"/>
      <c r="C2" s="394"/>
      <c r="D2" s="394"/>
      <c r="E2" s="394"/>
      <c r="F2" s="394"/>
      <c r="G2" s="394"/>
      <c r="H2" s="394"/>
      <c r="I2" s="394"/>
      <c r="J2" s="36"/>
      <c r="K2" s="105"/>
      <c r="L2" s="105"/>
      <c r="M2" s="111" t="s">
        <v>262</v>
      </c>
      <c r="N2" s="105"/>
      <c r="O2" s="24"/>
      <c r="P2" s="37"/>
      <c r="Q2" s="24"/>
      <c r="R2" s="24"/>
      <c r="S2" s="24"/>
      <c r="T2" s="24"/>
      <c r="U2" s="24"/>
      <c r="V2" s="19"/>
      <c r="W2" s="104"/>
      <c r="X2" s="104"/>
      <c r="Y2" s="104"/>
      <c r="Z2" s="104"/>
      <c r="AA2" s="113" t="s">
        <v>385</v>
      </c>
      <c r="AB2" s="105"/>
      <c r="AC2" s="105"/>
      <c r="AD2" s="105"/>
    </row>
    <row r="3" spans="1:30" s="112" customFormat="1" ht="16.5" customHeight="1" thickBot="1" x14ac:dyDescent="0.3">
      <c r="A3" s="395" t="s">
        <v>0</v>
      </c>
      <c r="B3" s="398" t="s">
        <v>1</v>
      </c>
      <c r="C3" s="398" t="s">
        <v>2</v>
      </c>
      <c r="D3" s="398" t="s">
        <v>3</v>
      </c>
      <c r="E3" s="398" t="s">
        <v>4</v>
      </c>
      <c r="F3" s="398" t="s">
        <v>5</v>
      </c>
      <c r="G3" s="398" t="s">
        <v>31</v>
      </c>
      <c r="H3" s="398" t="s">
        <v>28</v>
      </c>
      <c r="I3" s="398" t="s">
        <v>36</v>
      </c>
      <c r="J3" s="405" t="s">
        <v>30</v>
      </c>
      <c r="K3" s="407" t="s">
        <v>29</v>
      </c>
      <c r="L3" s="410" t="s">
        <v>6</v>
      </c>
      <c r="M3" s="411"/>
      <c r="N3" s="411"/>
      <c r="O3" s="411"/>
      <c r="P3" s="411"/>
      <c r="Q3" s="411"/>
      <c r="R3" s="411"/>
      <c r="S3" s="411"/>
      <c r="T3" s="411"/>
      <c r="U3" s="411"/>
      <c r="V3" s="412"/>
      <c r="W3" s="395" t="s">
        <v>7</v>
      </c>
      <c r="X3" s="419" t="s">
        <v>8</v>
      </c>
      <c r="Y3" s="395" t="s">
        <v>32</v>
      </c>
      <c r="Z3" s="419"/>
      <c r="AA3" s="413" t="s">
        <v>246</v>
      </c>
      <c r="AB3" s="105"/>
      <c r="AC3" s="105"/>
      <c r="AD3" s="105"/>
    </row>
    <row r="4" spans="1:30" s="112" customFormat="1" ht="16.899999999999999" customHeight="1" thickBot="1" x14ac:dyDescent="0.3">
      <c r="A4" s="396"/>
      <c r="B4" s="399"/>
      <c r="C4" s="399"/>
      <c r="D4" s="399"/>
      <c r="E4" s="399"/>
      <c r="F4" s="399"/>
      <c r="G4" s="399"/>
      <c r="H4" s="399"/>
      <c r="I4" s="399"/>
      <c r="J4" s="406"/>
      <c r="K4" s="408"/>
      <c r="L4" s="410" t="s">
        <v>9</v>
      </c>
      <c r="M4" s="411"/>
      <c r="N4" s="411"/>
      <c r="O4" s="411"/>
      <c r="P4" s="411"/>
      <c r="Q4" s="411"/>
      <c r="R4" s="412"/>
      <c r="S4" s="415" t="s">
        <v>10</v>
      </c>
      <c r="T4" s="416"/>
      <c r="U4" s="416"/>
      <c r="V4" s="417"/>
      <c r="W4" s="396"/>
      <c r="X4" s="420"/>
      <c r="Y4" s="396"/>
      <c r="Z4" s="420"/>
      <c r="AA4" s="414"/>
      <c r="AB4" s="105"/>
      <c r="AC4" s="105"/>
      <c r="AD4" s="105"/>
    </row>
    <row r="5" spans="1:30" s="112" customFormat="1" ht="67.5" customHeight="1" thickBot="1" x14ac:dyDescent="0.3">
      <c r="A5" s="397"/>
      <c r="B5" s="400"/>
      <c r="C5" s="400"/>
      <c r="D5" s="400"/>
      <c r="E5" s="400"/>
      <c r="F5" s="400"/>
      <c r="G5" s="400"/>
      <c r="H5" s="400"/>
      <c r="I5" s="400"/>
      <c r="J5" s="406"/>
      <c r="K5" s="409"/>
      <c r="L5" s="90" t="s">
        <v>223</v>
      </c>
      <c r="M5" s="91" t="s">
        <v>224</v>
      </c>
      <c r="N5" s="92" t="s">
        <v>225</v>
      </c>
      <c r="O5" s="65" t="s">
        <v>11</v>
      </c>
      <c r="P5" s="66" t="s">
        <v>26</v>
      </c>
      <c r="Q5" s="66" t="s">
        <v>173</v>
      </c>
      <c r="R5" s="67" t="s">
        <v>174</v>
      </c>
      <c r="S5" s="65" t="s">
        <v>12</v>
      </c>
      <c r="T5" s="66" t="s">
        <v>26</v>
      </c>
      <c r="U5" s="66" t="s">
        <v>27</v>
      </c>
      <c r="V5" s="67" t="s">
        <v>13</v>
      </c>
      <c r="W5" s="418"/>
      <c r="X5" s="421"/>
      <c r="Y5" s="27" t="s">
        <v>35</v>
      </c>
      <c r="Z5" s="28" t="s">
        <v>33</v>
      </c>
      <c r="AA5" s="414"/>
      <c r="AB5" s="105"/>
      <c r="AC5" s="105"/>
      <c r="AD5" s="105"/>
    </row>
    <row r="6" spans="1:30" s="112" customFormat="1" ht="47.25" x14ac:dyDescent="0.25">
      <c r="A6" s="96" t="s">
        <v>14</v>
      </c>
      <c r="B6" s="55" t="s">
        <v>293</v>
      </c>
      <c r="C6" s="122">
        <v>883</v>
      </c>
      <c r="D6" s="185" t="s">
        <v>294</v>
      </c>
      <c r="E6" s="121" t="s">
        <v>295</v>
      </c>
      <c r="F6" s="122">
        <v>1</v>
      </c>
      <c r="G6" s="114" t="s">
        <v>333</v>
      </c>
      <c r="H6" s="114">
        <v>45281.767361111109</v>
      </c>
      <c r="I6" s="57">
        <f>(H6-G6)*24</f>
        <v>15.416666666627862</v>
      </c>
      <c r="J6" s="123">
        <v>8.75</v>
      </c>
      <c r="K6" s="228">
        <f>$J$6 - $I$6</f>
        <v>-6.6666666666278616</v>
      </c>
      <c r="L6" s="229">
        <f>(N6-M6)*24</f>
        <v>58.750000000116415</v>
      </c>
      <c r="M6" s="126">
        <v>45279.298611111109</v>
      </c>
      <c r="N6" s="127">
        <v>45281.746527777781</v>
      </c>
      <c r="O6" s="16" t="s">
        <v>230</v>
      </c>
      <c r="P6" s="78">
        <v>2</v>
      </c>
      <c r="Q6" s="17">
        <v>17</v>
      </c>
      <c r="R6" s="18">
        <f>Q6*P6</f>
        <v>34</v>
      </c>
      <c r="S6" s="42" t="s">
        <v>324</v>
      </c>
      <c r="T6" s="39">
        <v>0</v>
      </c>
      <c r="U6" s="17">
        <v>6</v>
      </c>
      <c r="V6" s="18">
        <v>0</v>
      </c>
      <c r="W6" s="106" t="s">
        <v>341</v>
      </c>
      <c r="X6" s="95" t="s">
        <v>23</v>
      </c>
      <c r="Y6" s="125">
        <f>-IF(K6&gt;0,K6*0,K6)</f>
        <v>6.6666666666278616</v>
      </c>
      <c r="Z6" s="234">
        <f>Y6</f>
        <v>6.6666666666278616</v>
      </c>
      <c r="AA6" s="243" t="s">
        <v>379</v>
      </c>
      <c r="AB6" s="56"/>
      <c r="AC6" s="56"/>
      <c r="AD6" s="105"/>
    </row>
    <row r="7" spans="1:30" s="117" customFormat="1" x14ac:dyDescent="0.25">
      <c r="A7" s="99"/>
      <c r="B7" s="93"/>
      <c r="C7" s="131"/>
      <c r="D7" s="131"/>
      <c r="E7" s="131"/>
      <c r="F7" s="131">
        <v>2</v>
      </c>
      <c r="G7" s="132">
        <f>H6</f>
        <v>45281.767361111109</v>
      </c>
      <c r="H7" s="132">
        <v>45282.861111111109</v>
      </c>
      <c r="I7" s="58">
        <f>(H7-G7)*24</f>
        <v>26.25</v>
      </c>
      <c r="J7" s="134">
        <f>J6</f>
        <v>8.75</v>
      </c>
      <c r="K7" s="231">
        <f>$J$7 - $I$7</f>
        <v>-17.5</v>
      </c>
      <c r="L7" s="230">
        <f>(N7-M7)*24</f>
        <v>23.083333333313931</v>
      </c>
      <c r="M7" s="115">
        <v>45281.756944444445</v>
      </c>
      <c r="N7" s="116">
        <v>45282.71875</v>
      </c>
      <c r="O7" s="41" t="s">
        <v>210</v>
      </c>
      <c r="P7" s="60">
        <v>0</v>
      </c>
      <c r="Q7" s="21">
        <v>17</v>
      </c>
      <c r="R7" s="22">
        <v>0</v>
      </c>
      <c r="S7" s="41"/>
      <c r="T7" s="40"/>
      <c r="U7" s="21"/>
      <c r="V7" s="22"/>
      <c r="W7" s="99"/>
      <c r="X7" s="97"/>
      <c r="Y7" s="136">
        <f>-IF(K7&gt;0,K7*0,K7)</f>
        <v>17.5</v>
      </c>
      <c r="Z7" s="235">
        <f>Y7+Z6</f>
        <v>24.166666666627862</v>
      </c>
      <c r="AA7" s="244"/>
      <c r="AB7" s="56"/>
      <c r="AC7" s="56"/>
      <c r="AD7" s="105"/>
    </row>
    <row r="8" spans="1:30" s="112" customFormat="1" x14ac:dyDescent="0.25">
      <c r="A8" s="99"/>
      <c r="B8" s="93"/>
      <c r="C8" s="130"/>
      <c r="D8" s="130"/>
      <c r="E8" s="130"/>
      <c r="F8" s="131"/>
      <c r="G8" s="132"/>
      <c r="H8" s="132"/>
      <c r="I8" s="58"/>
      <c r="J8" s="134"/>
      <c r="K8" s="231"/>
      <c r="L8" s="230"/>
      <c r="M8" s="115"/>
      <c r="N8" s="116"/>
      <c r="O8" s="41" t="s">
        <v>93</v>
      </c>
      <c r="P8" s="40">
        <v>0</v>
      </c>
      <c r="Q8" s="40">
        <v>10</v>
      </c>
      <c r="R8" s="22">
        <v>0</v>
      </c>
      <c r="S8" s="41"/>
      <c r="T8" s="40"/>
      <c r="U8" s="21"/>
      <c r="V8" s="22"/>
      <c r="W8" s="99"/>
      <c r="X8" s="97"/>
      <c r="Y8" s="136"/>
      <c r="Z8" s="235"/>
      <c r="AA8" s="233"/>
      <c r="AB8" s="56"/>
      <c r="AC8" s="56"/>
      <c r="AD8" s="105"/>
    </row>
    <row r="9" spans="1:30" s="112" customFormat="1" x14ac:dyDescent="0.25">
      <c r="A9" s="99"/>
      <c r="B9" s="93"/>
      <c r="C9" s="130"/>
      <c r="D9" s="130"/>
      <c r="E9" s="130"/>
      <c r="F9" s="130"/>
      <c r="G9" s="132"/>
      <c r="H9" s="186"/>
      <c r="I9" s="58"/>
      <c r="J9" s="134"/>
      <c r="K9" s="231"/>
      <c r="L9" s="230"/>
      <c r="M9" s="115"/>
      <c r="N9" s="216"/>
      <c r="O9" s="41" t="s">
        <v>239</v>
      </c>
      <c r="P9" s="40">
        <v>3</v>
      </c>
      <c r="Q9" s="40">
        <v>17</v>
      </c>
      <c r="R9" s="22">
        <f>Q9*P9</f>
        <v>51</v>
      </c>
      <c r="S9" s="41"/>
      <c r="T9" s="40"/>
      <c r="U9" s="21"/>
      <c r="V9" s="22"/>
      <c r="W9" s="99"/>
      <c r="X9" s="97"/>
      <c r="Y9" s="136"/>
      <c r="Z9" s="235"/>
      <c r="AA9" s="244"/>
      <c r="AB9" s="56"/>
      <c r="AC9" s="56"/>
      <c r="AD9" s="105"/>
    </row>
    <row r="10" spans="1:30" s="112" customFormat="1" x14ac:dyDescent="0.25">
      <c r="A10" s="99"/>
      <c r="B10" s="93"/>
      <c r="C10" s="130"/>
      <c r="D10" s="130"/>
      <c r="E10" s="130"/>
      <c r="F10" s="130"/>
      <c r="G10" s="186"/>
      <c r="H10" s="186"/>
      <c r="I10" s="58"/>
      <c r="J10" s="134"/>
      <c r="K10" s="235"/>
      <c r="L10" s="230"/>
      <c r="M10" s="115"/>
      <c r="N10" s="116"/>
      <c r="O10" s="41"/>
      <c r="P10" s="40"/>
      <c r="Q10" s="40"/>
      <c r="R10" s="22"/>
      <c r="S10" s="41"/>
      <c r="T10" s="40"/>
      <c r="U10" s="21"/>
      <c r="V10" s="22"/>
      <c r="W10" s="99"/>
      <c r="X10" s="97"/>
      <c r="Y10" s="136"/>
      <c r="Z10" s="235"/>
      <c r="AA10" s="244"/>
      <c r="AB10" s="56"/>
      <c r="AC10" s="56"/>
      <c r="AD10" s="105"/>
    </row>
    <row r="11" spans="1:30" s="112" customFormat="1" x14ac:dyDescent="0.25">
      <c r="A11" s="99"/>
      <c r="B11" s="93"/>
      <c r="C11" s="130"/>
      <c r="D11" s="130"/>
      <c r="E11" s="130"/>
      <c r="F11" s="130"/>
      <c r="G11" s="186"/>
      <c r="H11" s="186"/>
      <c r="I11" s="58"/>
      <c r="J11" s="134"/>
      <c r="K11" s="235"/>
      <c r="L11" s="230"/>
      <c r="M11" s="115"/>
      <c r="N11" s="116"/>
      <c r="O11" s="41"/>
      <c r="P11" s="40"/>
      <c r="Q11" s="40"/>
      <c r="R11" s="22"/>
      <c r="S11" s="41"/>
      <c r="T11" s="40"/>
      <c r="U11" s="21"/>
      <c r="V11" s="22"/>
      <c r="W11" s="99"/>
      <c r="X11" s="97"/>
      <c r="Y11" s="136"/>
      <c r="Z11" s="235"/>
      <c r="AA11" s="244"/>
      <c r="AB11" s="56"/>
      <c r="AC11" s="56"/>
      <c r="AD11" s="105"/>
    </row>
    <row r="12" spans="1:30" s="112" customFormat="1" ht="16.5" thickBot="1" x14ac:dyDescent="0.3">
      <c r="A12" s="101"/>
      <c r="B12" s="102"/>
      <c r="C12" s="187"/>
      <c r="D12" s="187"/>
      <c r="E12" s="187"/>
      <c r="F12" s="187"/>
      <c r="G12" s="188"/>
      <c r="H12" s="188"/>
      <c r="I12" s="89"/>
      <c r="J12" s="165"/>
      <c r="K12" s="236"/>
      <c r="L12" s="237"/>
      <c r="M12" s="118"/>
      <c r="N12" s="119"/>
      <c r="O12" s="41"/>
      <c r="P12" s="40"/>
      <c r="Q12" s="40"/>
      <c r="R12" s="22"/>
      <c r="S12" s="41"/>
      <c r="T12" s="40"/>
      <c r="U12" s="21"/>
      <c r="V12" s="22"/>
      <c r="W12" s="101"/>
      <c r="X12" s="100"/>
      <c r="Y12" s="154"/>
      <c r="Z12" s="236"/>
      <c r="AA12" s="245" t="s">
        <v>268</v>
      </c>
      <c r="AB12" s="56"/>
      <c r="AC12" s="56"/>
      <c r="AD12" s="105"/>
    </row>
    <row r="13" spans="1:30" s="112" customFormat="1" ht="18.75" x14ac:dyDescent="0.25">
      <c r="A13" s="105"/>
      <c r="B13" s="105"/>
      <c r="C13" s="105"/>
      <c r="D13" s="105"/>
      <c r="E13" s="105"/>
      <c r="F13" s="117"/>
      <c r="G13" s="120"/>
      <c r="H13" s="120"/>
      <c r="I13" s="80"/>
      <c r="J13" s="80"/>
      <c r="K13" s="80"/>
      <c r="L13" s="80"/>
      <c r="M13" s="80"/>
      <c r="N13" s="80"/>
      <c r="O13" s="20" t="s">
        <v>101</v>
      </c>
      <c r="P13" s="60">
        <f>SUM(P6:P9)</f>
        <v>5</v>
      </c>
      <c r="Q13" s="21" t="s">
        <v>102</v>
      </c>
      <c r="R13" s="22">
        <f>SUM(R6:R9)</f>
        <v>85</v>
      </c>
      <c r="S13" s="20" t="s">
        <v>103</v>
      </c>
      <c r="T13" s="21">
        <v>0</v>
      </c>
      <c r="U13" s="21" t="s">
        <v>104</v>
      </c>
      <c r="V13" s="35">
        <v>0</v>
      </c>
      <c r="W13" s="105"/>
      <c r="X13" s="105"/>
      <c r="Y13" s="80"/>
      <c r="Z13" s="80"/>
      <c r="AA13" s="59"/>
      <c r="AB13" s="56"/>
      <c r="AC13" s="56"/>
      <c r="AD13" s="105"/>
    </row>
    <row r="14" spans="1:30" s="112" customFormat="1" ht="16.149999999999999" customHeight="1" thickBot="1" x14ac:dyDescent="0.3">
      <c r="A14" s="105"/>
      <c r="B14" s="105"/>
      <c r="C14" s="105"/>
      <c r="D14" s="105"/>
      <c r="E14" s="105"/>
      <c r="F14" s="105"/>
      <c r="G14" s="105"/>
      <c r="H14" s="80"/>
      <c r="I14" s="80"/>
      <c r="J14" s="80"/>
      <c r="K14" s="105"/>
      <c r="L14" s="80"/>
      <c r="M14" s="80"/>
      <c r="N14" s="80"/>
      <c r="O14" s="403" t="s">
        <v>38</v>
      </c>
      <c r="P14" s="404"/>
      <c r="Q14" s="404"/>
      <c r="R14" s="23">
        <v>88</v>
      </c>
      <c r="S14" s="403" t="s">
        <v>37</v>
      </c>
      <c r="T14" s="404"/>
      <c r="U14" s="404"/>
      <c r="V14" s="34">
        <v>0</v>
      </c>
      <c r="W14" s="105"/>
      <c r="X14" s="105"/>
      <c r="Y14" s="105"/>
      <c r="Z14" s="105"/>
      <c r="AA14" s="105"/>
      <c r="AB14" s="105"/>
      <c r="AC14" s="105"/>
      <c r="AD14" s="105"/>
    </row>
    <row r="15" spans="1:30" s="112" customFormat="1" ht="16.149999999999999" customHeight="1" thickBot="1" x14ac:dyDescent="0.3">
      <c r="A15" s="105"/>
      <c r="B15" s="105"/>
      <c r="C15" s="105"/>
      <c r="D15" s="105"/>
      <c r="E15" s="105"/>
      <c r="F15" s="105"/>
      <c r="G15" s="105"/>
      <c r="H15" s="105"/>
      <c r="I15" s="105"/>
      <c r="J15" s="105"/>
      <c r="K15" s="105"/>
      <c r="L15" s="105"/>
      <c r="M15" s="105"/>
      <c r="N15" s="105"/>
      <c r="O15" s="19"/>
      <c r="P15" s="19"/>
      <c r="Q15" s="19"/>
      <c r="R15" s="19"/>
      <c r="S15" s="19"/>
      <c r="T15" s="19"/>
      <c r="U15" s="19"/>
      <c r="V15" s="19"/>
      <c r="W15" s="105"/>
      <c r="X15" s="105"/>
      <c r="Y15" s="105"/>
      <c r="Z15" s="105"/>
      <c r="AA15" s="105"/>
      <c r="AB15" s="105"/>
      <c r="AC15" s="105"/>
      <c r="AD15" s="105"/>
    </row>
    <row r="16" spans="1:30" s="117" customFormat="1" ht="78.75" x14ac:dyDescent="0.25">
      <c r="A16" s="96" t="s">
        <v>15</v>
      </c>
      <c r="B16" s="121" t="s">
        <v>240</v>
      </c>
      <c r="C16" s="122">
        <v>60002</v>
      </c>
      <c r="D16" s="122" t="s">
        <v>264</v>
      </c>
      <c r="E16" s="121" t="s">
        <v>265</v>
      </c>
      <c r="F16" s="122">
        <v>1</v>
      </c>
      <c r="G16" s="114">
        <v>45262.833333333336</v>
      </c>
      <c r="H16" s="114" t="s">
        <v>272</v>
      </c>
      <c r="I16" s="57">
        <v>134.66666666662786</v>
      </c>
      <c r="J16" s="123">
        <v>13.4</v>
      </c>
      <c r="K16" s="228">
        <f>$J$16 - $I$16</f>
        <v>-121.26666666662786</v>
      </c>
      <c r="L16" s="125">
        <v>10.750000000116415</v>
      </c>
      <c r="M16" s="126">
        <v>45262.447916666664</v>
      </c>
      <c r="N16" s="127" t="s">
        <v>273</v>
      </c>
      <c r="O16" s="42" t="s">
        <v>166</v>
      </c>
      <c r="P16" s="39">
        <v>0</v>
      </c>
      <c r="Q16" s="39">
        <v>10</v>
      </c>
      <c r="R16" s="18">
        <f t="shared" ref="R16:R21" si="0">Q16*P16</f>
        <v>0</v>
      </c>
      <c r="S16" s="76" t="s">
        <v>92</v>
      </c>
      <c r="T16" s="39">
        <v>0</v>
      </c>
      <c r="U16" s="17">
        <v>20</v>
      </c>
      <c r="V16" s="18">
        <f t="shared" ref="V16:V22" si="1">U16*T16</f>
        <v>0</v>
      </c>
      <c r="W16" s="106" t="s">
        <v>350</v>
      </c>
      <c r="X16" s="95" t="s">
        <v>39</v>
      </c>
      <c r="Y16" s="125">
        <f t="shared" ref="Y16:Y24" si="2">-IF(K16&gt;0,K16*0,K16)</f>
        <v>121.26666666662786</v>
      </c>
      <c r="Z16" s="124">
        <f>Y16</f>
        <v>121.26666666662786</v>
      </c>
      <c r="AA16" s="128" t="s">
        <v>271</v>
      </c>
      <c r="AB16" s="105"/>
      <c r="AC16" s="129"/>
      <c r="AD16" s="105"/>
    </row>
    <row r="17" spans="1:145" s="112" customFormat="1" ht="31.5" x14ac:dyDescent="0.25">
      <c r="A17" s="99"/>
      <c r="B17" s="93"/>
      <c r="C17" s="130"/>
      <c r="D17" s="130"/>
      <c r="E17" s="130"/>
      <c r="F17" s="131">
        <v>2</v>
      </c>
      <c r="G17" s="132" t="s">
        <v>272</v>
      </c>
      <c r="H17" s="132" t="s">
        <v>277</v>
      </c>
      <c r="I17" s="58">
        <v>87</v>
      </c>
      <c r="J17" s="134">
        <v>13.4</v>
      </c>
      <c r="K17" s="231">
        <f>$J$17 - $I$17</f>
        <v>-73.599999999999994</v>
      </c>
      <c r="L17" s="136">
        <v>9.9999999999417923</v>
      </c>
      <c r="M17" s="115" t="s">
        <v>276</v>
      </c>
      <c r="N17" s="116" t="s">
        <v>277</v>
      </c>
      <c r="O17" s="41" t="s">
        <v>87</v>
      </c>
      <c r="P17" s="40">
        <v>0</v>
      </c>
      <c r="Q17" s="40">
        <v>17</v>
      </c>
      <c r="R17" s="22">
        <f t="shared" si="0"/>
        <v>0</v>
      </c>
      <c r="S17" s="69" t="s">
        <v>97</v>
      </c>
      <c r="T17" s="40">
        <v>0</v>
      </c>
      <c r="U17" s="21">
        <v>20</v>
      </c>
      <c r="V17" s="22">
        <f t="shared" si="1"/>
        <v>0</v>
      </c>
      <c r="W17" s="99"/>
      <c r="X17" s="97"/>
      <c r="Y17" s="136">
        <f t="shared" si="2"/>
        <v>73.599999999999994</v>
      </c>
      <c r="Z17" s="135">
        <f t="shared" ref="Z17:Z24" si="3">Y17+Z16</f>
        <v>194.86666666662785</v>
      </c>
      <c r="AA17" s="137" t="s">
        <v>275</v>
      </c>
      <c r="AB17" s="105"/>
      <c r="AC17" s="129"/>
      <c r="AD17" s="105"/>
    </row>
    <row r="18" spans="1:145" s="112" customFormat="1" x14ac:dyDescent="0.25">
      <c r="A18" s="99"/>
      <c r="B18" s="93"/>
      <c r="C18" s="130"/>
      <c r="D18" s="130"/>
      <c r="E18" s="130"/>
      <c r="F18" s="131">
        <v>3</v>
      </c>
      <c r="G18" s="133" t="s">
        <v>277</v>
      </c>
      <c r="H18" s="132">
        <v>45274.604166666664</v>
      </c>
      <c r="I18" s="134">
        <v>60.833333333255723</v>
      </c>
      <c r="J18" s="134">
        <v>13.4</v>
      </c>
      <c r="K18" s="231">
        <f>$J$18 - $I$18</f>
        <v>-47.433333333255725</v>
      </c>
      <c r="L18" s="136">
        <v>59.333333333255723</v>
      </c>
      <c r="M18" s="115">
        <v>45272.131944444445</v>
      </c>
      <c r="N18" s="116">
        <v>45274.604166666664</v>
      </c>
      <c r="O18" s="41" t="s">
        <v>100</v>
      </c>
      <c r="P18" s="40">
        <v>0</v>
      </c>
      <c r="Q18" s="40">
        <v>17</v>
      </c>
      <c r="R18" s="22">
        <f t="shared" si="0"/>
        <v>0</v>
      </c>
      <c r="S18" s="69" t="s">
        <v>199</v>
      </c>
      <c r="T18" s="40">
        <v>0</v>
      </c>
      <c r="U18" s="21">
        <v>20</v>
      </c>
      <c r="V18" s="22">
        <f t="shared" si="1"/>
        <v>0</v>
      </c>
      <c r="W18" s="99"/>
      <c r="X18" s="97"/>
      <c r="Y18" s="136">
        <f t="shared" si="2"/>
        <v>47.433333333255725</v>
      </c>
      <c r="Z18" s="135">
        <f t="shared" si="3"/>
        <v>242.29999999988357</v>
      </c>
      <c r="AA18" s="137" t="s">
        <v>284</v>
      </c>
      <c r="AB18" s="129"/>
      <c r="AC18" s="129"/>
      <c r="AD18" s="105"/>
    </row>
    <row r="19" spans="1:145" s="112" customFormat="1" ht="15.75" customHeight="1" x14ac:dyDescent="0.25">
      <c r="A19" s="139"/>
      <c r="B19" s="140"/>
      <c r="C19" s="140"/>
      <c r="D19" s="140"/>
      <c r="E19" s="140"/>
      <c r="F19" s="141">
        <v>4</v>
      </c>
      <c r="G19" s="142">
        <v>45274.604166666664</v>
      </c>
      <c r="H19" s="142">
        <v>45275.875</v>
      </c>
      <c r="I19" s="58">
        <v>30.500000000058208</v>
      </c>
      <c r="J19" s="143">
        <v>13.4</v>
      </c>
      <c r="K19" s="231">
        <f>$J$19 - $I$19</f>
        <v>-17.100000000058209</v>
      </c>
      <c r="L19" s="136">
        <v>20.166666666744277</v>
      </c>
      <c r="M19" s="115">
        <v>45274.604166666664</v>
      </c>
      <c r="N19" s="116">
        <v>45275.444444444445</v>
      </c>
      <c r="O19" s="41" t="s">
        <v>155</v>
      </c>
      <c r="P19" s="30">
        <v>0</v>
      </c>
      <c r="Q19" s="30">
        <v>10</v>
      </c>
      <c r="R19" s="70">
        <f t="shared" si="0"/>
        <v>0</v>
      </c>
      <c r="S19" s="41" t="s">
        <v>92</v>
      </c>
      <c r="T19" s="30">
        <v>1</v>
      </c>
      <c r="U19" s="30">
        <v>20</v>
      </c>
      <c r="V19" s="70">
        <f t="shared" si="1"/>
        <v>20</v>
      </c>
      <c r="W19" s="98"/>
      <c r="X19" s="144"/>
      <c r="Y19" s="136">
        <f t="shared" si="2"/>
        <v>17.100000000058209</v>
      </c>
      <c r="Z19" s="145">
        <f t="shared" si="3"/>
        <v>259.39999999994177</v>
      </c>
      <c r="AA19" s="146" t="s">
        <v>289</v>
      </c>
      <c r="AB19" s="105"/>
      <c r="AC19" s="105"/>
      <c r="AD19" s="105"/>
      <c r="AE19" s="105"/>
      <c r="AF19" s="105"/>
      <c r="AG19" s="105"/>
      <c r="AH19" s="105"/>
      <c r="AI19" s="105"/>
      <c r="AJ19" s="105"/>
      <c r="AK19" s="105"/>
      <c r="AL19" s="105"/>
      <c r="AM19" s="105"/>
      <c r="AN19" s="105"/>
      <c r="AO19" s="105"/>
      <c r="AP19" s="105"/>
      <c r="AQ19" s="105"/>
      <c r="AR19" s="105"/>
      <c r="AS19" s="105"/>
      <c r="AT19" s="105"/>
      <c r="AU19" s="105"/>
      <c r="AV19" s="105"/>
      <c r="AW19" s="105"/>
      <c r="AX19" s="105"/>
      <c r="AY19" s="105"/>
      <c r="AZ19" s="105"/>
      <c r="BA19" s="105"/>
      <c r="BB19" s="105"/>
      <c r="BC19" s="105"/>
      <c r="BD19" s="105"/>
      <c r="BE19" s="105"/>
      <c r="BF19" s="105"/>
      <c r="BG19" s="105"/>
      <c r="BH19" s="105"/>
      <c r="BI19" s="105"/>
      <c r="BJ19" s="105"/>
      <c r="BK19" s="105"/>
      <c r="BL19" s="105"/>
      <c r="BM19" s="105"/>
      <c r="BN19" s="105"/>
      <c r="BO19" s="105"/>
      <c r="BP19" s="105"/>
      <c r="BQ19" s="105"/>
      <c r="BR19" s="105"/>
      <c r="BS19" s="105"/>
      <c r="BT19" s="105"/>
      <c r="BU19" s="105"/>
      <c r="BV19" s="105"/>
      <c r="BW19" s="105"/>
      <c r="BX19" s="105"/>
      <c r="BY19" s="105"/>
      <c r="BZ19" s="105"/>
      <c r="CA19" s="105"/>
      <c r="CB19" s="105"/>
      <c r="CC19" s="105"/>
      <c r="CD19" s="105"/>
      <c r="CE19" s="105"/>
      <c r="CF19" s="105"/>
      <c r="CG19" s="105"/>
      <c r="CH19" s="105"/>
      <c r="CI19" s="105"/>
      <c r="CJ19" s="105"/>
      <c r="CK19" s="105"/>
      <c r="CL19" s="105"/>
      <c r="CM19" s="105"/>
      <c r="CN19" s="105"/>
      <c r="CO19" s="105"/>
      <c r="CP19" s="105"/>
      <c r="CQ19" s="105"/>
      <c r="CR19" s="105"/>
      <c r="CS19" s="105"/>
      <c r="CT19" s="105"/>
      <c r="CU19" s="105"/>
      <c r="CV19" s="105"/>
      <c r="CW19" s="105"/>
      <c r="CX19" s="105"/>
      <c r="CY19" s="105"/>
      <c r="CZ19" s="105"/>
      <c r="DA19" s="105"/>
      <c r="DB19" s="105"/>
      <c r="DC19" s="105"/>
      <c r="DD19" s="105"/>
      <c r="DE19" s="105"/>
      <c r="DF19" s="105"/>
      <c r="DG19" s="105"/>
      <c r="DH19" s="105"/>
      <c r="DI19" s="105"/>
      <c r="DJ19" s="105"/>
      <c r="DK19" s="105"/>
      <c r="DL19" s="105"/>
      <c r="DM19" s="105"/>
      <c r="DN19" s="105"/>
      <c r="DO19" s="105"/>
      <c r="DP19" s="105"/>
      <c r="DQ19" s="105"/>
      <c r="DR19" s="105"/>
      <c r="DS19" s="105"/>
      <c r="DT19" s="105"/>
      <c r="DU19" s="105"/>
      <c r="DV19" s="105"/>
      <c r="DW19" s="105"/>
      <c r="DX19" s="105"/>
      <c r="DY19" s="105"/>
      <c r="DZ19" s="105"/>
      <c r="EA19" s="105"/>
      <c r="EB19" s="105"/>
      <c r="EC19" s="105"/>
      <c r="ED19" s="105"/>
      <c r="EE19" s="105"/>
      <c r="EF19" s="105"/>
      <c r="EG19" s="105"/>
      <c r="EH19" s="105"/>
      <c r="EI19" s="105"/>
      <c r="EJ19" s="105"/>
      <c r="EK19" s="105"/>
      <c r="EL19" s="105"/>
      <c r="EM19" s="105"/>
      <c r="EN19" s="105"/>
      <c r="EO19" s="105"/>
    </row>
    <row r="20" spans="1:145" s="112" customFormat="1" ht="31.5" x14ac:dyDescent="0.25">
      <c r="A20" s="139"/>
      <c r="B20" s="140"/>
      <c r="C20" s="140"/>
      <c r="D20" s="140"/>
      <c r="E20" s="140"/>
      <c r="F20" s="141">
        <v>5</v>
      </c>
      <c r="G20" s="142">
        <v>45275.875</v>
      </c>
      <c r="H20" s="142">
        <v>45279.024305555555</v>
      </c>
      <c r="I20" s="58">
        <v>75.583333333313931</v>
      </c>
      <c r="J20" s="143">
        <v>13.4</v>
      </c>
      <c r="K20" s="231">
        <f>$J$20 - $I$20</f>
        <v>-62.183333333313932</v>
      </c>
      <c r="L20" s="136">
        <v>30.916666666686069</v>
      </c>
      <c r="M20" s="115">
        <v>45275.885416666664</v>
      </c>
      <c r="N20" s="116">
        <v>45277.173611111109</v>
      </c>
      <c r="O20" s="41" t="s">
        <v>88</v>
      </c>
      <c r="P20" s="30">
        <v>0</v>
      </c>
      <c r="Q20" s="30">
        <v>17</v>
      </c>
      <c r="R20" s="70">
        <f t="shared" si="0"/>
        <v>0</v>
      </c>
      <c r="S20" s="69" t="s">
        <v>233</v>
      </c>
      <c r="T20" s="30">
        <v>0</v>
      </c>
      <c r="U20" s="30">
        <v>20</v>
      </c>
      <c r="V20" s="70">
        <f t="shared" si="1"/>
        <v>0</v>
      </c>
      <c r="W20" s="98"/>
      <c r="X20" s="144"/>
      <c r="Y20" s="136">
        <f t="shared" si="2"/>
        <v>62.183333333313932</v>
      </c>
      <c r="Z20" s="145">
        <f t="shared" si="3"/>
        <v>321.58333333325572</v>
      </c>
      <c r="AA20" s="147" t="s">
        <v>292</v>
      </c>
      <c r="AB20" s="105"/>
      <c r="AC20" s="105"/>
      <c r="AD20" s="105"/>
      <c r="AE20" s="105"/>
      <c r="AF20" s="105"/>
      <c r="AG20" s="105"/>
      <c r="AH20" s="105"/>
      <c r="AI20" s="105"/>
      <c r="AJ20" s="105"/>
      <c r="AK20" s="105"/>
      <c r="AL20" s="105"/>
      <c r="AM20" s="105"/>
      <c r="AN20" s="105"/>
      <c r="AO20" s="105"/>
      <c r="AP20" s="105"/>
      <c r="AQ20" s="105"/>
      <c r="AR20" s="105"/>
      <c r="AS20" s="105"/>
      <c r="AT20" s="105"/>
      <c r="AU20" s="105"/>
      <c r="AV20" s="105"/>
      <c r="AW20" s="105"/>
      <c r="AX20" s="105"/>
      <c r="AY20" s="105"/>
      <c r="AZ20" s="105"/>
      <c r="BA20" s="105"/>
      <c r="BB20" s="105"/>
      <c r="BC20" s="105"/>
      <c r="BD20" s="105"/>
      <c r="BE20" s="105"/>
      <c r="BF20" s="105"/>
      <c r="BG20" s="105"/>
      <c r="BH20" s="105"/>
      <c r="BI20" s="105"/>
      <c r="BJ20" s="105"/>
      <c r="BK20" s="105"/>
      <c r="BL20" s="105"/>
      <c r="BM20" s="105"/>
      <c r="BN20" s="105"/>
      <c r="BO20" s="105"/>
      <c r="BP20" s="105"/>
      <c r="BQ20" s="105"/>
      <c r="BR20" s="105"/>
      <c r="BS20" s="105"/>
      <c r="BT20" s="105"/>
      <c r="BU20" s="105"/>
      <c r="BV20" s="105"/>
      <c r="BW20" s="105"/>
      <c r="BX20" s="105"/>
      <c r="BY20" s="105"/>
      <c r="BZ20" s="105"/>
      <c r="CA20" s="105"/>
      <c r="CB20" s="105"/>
      <c r="CC20" s="105"/>
      <c r="CD20" s="105"/>
      <c r="CE20" s="105"/>
      <c r="CF20" s="105"/>
      <c r="CG20" s="105"/>
      <c r="CH20" s="105"/>
      <c r="CI20" s="105"/>
      <c r="CJ20" s="105"/>
      <c r="CK20" s="105"/>
      <c r="CL20" s="105"/>
      <c r="CM20" s="105"/>
      <c r="CN20" s="105"/>
      <c r="CO20" s="105"/>
      <c r="CP20" s="105"/>
      <c r="CQ20" s="105"/>
      <c r="CR20" s="105"/>
      <c r="CS20" s="105"/>
      <c r="CT20" s="105"/>
      <c r="CU20" s="105"/>
      <c r="CV20" s="105"/>
      <c r="CW20" s="105"/>
      <c r="CX20" s="105"/>
      <c r="CY20" s="105"/>
      <c r="CZ20" s="105"/>
      <c r="DA20" s="105"/>
      <c r="DB20" s="105"/>
      <c r="DC20" s="105"/>
      <c r="DD20" s="105"/>
      <c r="DE20" s="105"/>
      <c r="DF20" s="105"/>
      <c r="DG20" s="105"/>
      <c r="DH20" s="105"/>
      <c r="DI20" s="105"/>
      <c r="DJ20" s="105"/>
      <c r="DK20" s="105"/>
      <c r="DL20" s="105"/>
      <c r="DM20" s="105"/>
      <c r="DN20" s="105"/>
      <c r="DO20" s="105"/>
      <c r="DP20" s="105"/>
      <c r="DQ20" s="105"/>
      <c r="DR20" s="105"/>
      <c r="DS20" s="105"/>
      <c r="DT20" s="105"/>
      <c r="DU20" s="105"/>
      <c r="DV20" s="105"/>
      <c r="DW20" s="105"/>
      <c r="DX20" s="105"/>
      <c r="DY20" s="105"/>
      <c r="DZ20" s="105"/>
      <c r="EA20" s="105"/>
      <c r="EB20" s="105"/>
      <c r="EC20" s="105"/>
      <c r="ED20" s="105"/>
      <c r="EE20" s="105"/>
      <c r="EF20" s="105"/>
      <c r="EG20" s="105"/>
      <c r="EH20" s="105"/>
      <c r="EI20" s="105"/>
      <c r="EJ20" s="105"/>
      <c r="EK20" s="105"/>
      <c r="EL20" s="105"/>
      <c r="EM20" s="105"/>
      <c r="EN20" s="105"/>
      <c r="EO20" s="105"/>
    </row>
    <row r="21" spans="1:145" s="112" customFormat="1" ht="31.5" x14ac:dyDescent="0.25">
      <c r="A21" s="139"/>
      <c r="B21" s="140"/>
      <c r="C21" s="140"/>
      <c r="D21" s="140"/>
      <c r="E21" s="140"/>
      <c r="F21" s="141">
        <v>6</v>
      </c>
      <c r="G21" s="142">
        <v>45279.024305555555</v>
      </c>
      <c r="H21" s="142" t="s">
        <v>330</v>
      </c>
      <c r="I21" s="58">
        <v>38.416666666686069</v>
      </c>
      <c r="J21" s="143">
        <v>13.4</v>
      </c>
      <c r="K21" s="231">
        <f>$J$21 - $I$21</f>
        <v>-25.016666666686071</v>
      </c>
      <c r="L21" s="136">
        <v>29.599999999918509</v>
      </c>
      <c r="M21" s="115">
        <v>45279.006944444445</v>
      </c>
      <c r="N21" s="116">
        <v>45280.240277777775</v>
      </c>
      <c r="O21" s="83" t="s">
        <v>98</v>
      </c>
      <c r="P21" s="30">
        <v>0</v>
      </c>
      <c r="Q21" s="30">
        <v>17</v>
      </c>
      <c r="R21" s="70">
        <f t="shared" si="0"/>
        <v>0</v>
      </c>
      <c r="S21" s="41" t="s">
        <v>243</v>
      </c>
      <c r="T21" s="30">
        <v>0</v>
      </c>
      <c r="U21" s="30">
        <v>20</v>
      </c>
      <c r="V21" s="70">
        <f t="shared" si="1"/>
        <v>0</v>
      </c>
      <c r="W21" s="81"/>
      <c r="X21" s="144"/>
      <c r="Y21" s="136">
        <f t="shared" si="2"/>
        <v>25.016666666686071</v>
      </c>
      <c r="Z21" s="145">
        <f t="shared" si="3"/>
        <v>346.59999999994182</v>
      </c>
      <c r="AA21" s="147" t="s">
        <v>325</v>
      </c>
      <c r="AB21" s="105"/>
      <c r="AC21" s="105"/>
      <c r="AD21" s="105"/>
      <c r="AE21" s="105"/>
      <c r="AF21" s="105"/>
      <c r="AG21" s="105"/>
      <c r="AH21" s="105"/>
      <c r="AI21" s="105"/>
      <c r="AJ21" s="105"/>
      <c r="AK21" s="105"/>
      <c r="AL21" s="105"/>
      <c r="AM21" s="105"/>
      <c r="AN21" s="105"/>
      <c r="AO21" s="105"/>
      <c r="AP21" s="105"/>
      <c r="AQ21" s="105"/>
      <c r="AR21" s="105"/>
      <c r="AS21" s="105"/>
      <c r="AT21" s="105"/>
      <c r="AU21" s="105"/>
      <c r="AV21" s="105"/>
      <c r="AW21" s="105"/>
      <c r="AX21" s="105"/>
      <c r="AY21" s="105"/>
      <c r="AZ21" s="105"/>
      <c r="BA21" s="105"/>
      <c r="BB21" s="105"/>
      <c r="BC21" s="105"/>
      <c r="BD21" s="105"/>
      <c r="BE21" s="105"/>
      <c r="BF21" s="105"/>
      <c r="BG21" s="105"/>
      <c r="BH21" s="105"/>
      <c r="BI21" s="105"/>
      <c r="BJ21" s="105"/>
      <c r="BK21" s="105"/>
      <c r="BL21" s="105"/>
      <c r="BM21" s="105"/>
      <c r="BN21" s="105"/>
      <c r="BO21" s="105"/>
      <c r="BP21" s="105"/>
      <c r="BQ21" s="105"/>
      <c r="BR21" s="105"/>
      <c r="BS21" s="105"/>
      <c r="BT21" s="105"/>
      <c r="BU21" s="105"/>
      <c r="BV21" s="105"/>
      <c r="BW21" s="105"/>
      <c r="BX21" s="105"/>
      <c r="BY21" s="105"/>
      <c r="BZ21" s="105"/>
      <c r="CA21" s="105"/>
      <c r="CB21" s="105"/>
      <c r="CC21" s="105"/>
      <c r="CD21" s="105"/>
      <c r="CE21" s="105"/>
      <c r="CF21" s="105"/>
      <c r="CG21" s="105"/>
      <c r="CH21" s="105"/>
      <c r="CI21" s="105"/>
      <c r="CJ21" s="105"/>
      <c r="CK21" s="105"/>
      <c r="CL21" s="105"/>
      <c r="CM21" s="105"/>
      <c r="CN21" s="105"/>
      <c r="CO21" s="105"/>
      <c r="CP21" s="105"/>
      <c r="CQ21" s="105"/>
      <c r="CR21" s="105"/>
      <c r="CS21" s="105"/>
      <c r="CT21" s="105"/>
      <c r="CU21" s="105"/>
      <c r="CV21" s="105"/>
      <c r="CW21" s="105"/>
      <c r="CX21" s="105"/>
      <c r="CY21" s="105"/>
      <c r="CZ21" s="105"/>
      <c r="DA21" s="105"/>
      <c r="DB21" s="105"/>
      <c r="DC21" s="105"/>
      <c r="DD21" s="105"/>
      <c r="DE21" s="105"/>
      <c r="DF21" s="105"/>
      <c r="DG21" s="105"/>
      <c r="DH21" s="105"/>
      <c r="DI21" s="105"/>
      <c r="DJ21" s="105"/>
      <c r="DK21" s="105"/>
      <c r="DL21" s="105"/>
      <c r="DM21" s="105"/>
      <c r="DN21" s="105"/>
      <c r="DO21" s="105"/>
      <c r="DP21" s="105"/>
      <c r="DQ21" s="105"/>
      <c r="DR21" s="105"/>
      <c r="DS21" s="105"/>
      <c r="DT21" s="105"/>
      <c r="DU21" s="105"/>
      <c r="DV21" s="105"/>
      <c r="DW21" s="105"/>
      <c r="DX21" s="105"/>
      <c r="DY21" s="105"/>
      <c r="DZ21" s="105"/>
      <c r="EA21" s="105"/>
      <c r="EB21" s="105"/>
      <c r="EC21" s="105"/>
      <c r="ED21" s="105"/>
      <c r="EE21" s="105"/>
      <c r="EF21" s="105"/>
      <c r="EG21" s="105"/>
      <c r="EH21" s="105"/>
      <c r="EI21" s="105"/>
      <c r="EJ21" s="105"/>
      <c r="EK21" s="105"/>
      <c r="EL21" s="105"/>
      <c r="EM21" s="105"/>
      <c r="EN21" s="105"/>
      <c r="EO21" s="105"/>
    </row>
    <row r="22" spans="1:145" s="112" customFormat="1" ht="31.5" customHeight="1" x14ac:dyDescent="0.25">
      <c r="A22" s="139"/>
      <c r="B22" s="140"/>
      <c r="C22" s="140"/>
      <c r="D22" s="140"/>
      <c r="E22" s="140"/>
      <c r="F22" s="141">
        <v>7</v>
      </c>
      <c r="G22" s="142" t="s">
        <v>330</v>
      </c>
      <c r="H22" s="256">
        <v>45281.722222222219</v>
      </c>
      <c r="I22" s="143">
        <v>26.333333333255723</v>
      </c>
      <c r="J22" s="143">
        <v>13.4</v>
      </c>
      <c r="K22" s="231">
        <f>$J$22 - $I$22</f>
        <v>-12.933333333255723</v>
      </c>
      <c r="L22" s="136">
        <v>5.5000000001164153</v>
      </c>
      <c r="M22" s="115">
        <v>45280.798611111109</v>
      </c>
      <c r="N22" s="116" t="s">
        <v>334</v>
      </c>
      <c r="O22" s="83"/>
      <c r="P22" s="30"/>
      <c r="Q22" s="30"/>
      <c r="R22" s="70"/>
      <c r="S22" s="69" t="s">
        <v>95</v>
      </c>
      <c r="T22" s="30">
        <v>0</v>
      </c>
      <c r="U22" s="30">
        <v>20</v>
      </c>
      <c r="V22" s="70">
        <f t="shared" si="1"/>
        <v>0</v>
      </c>
      <c r="W22" s="98"/>
      <c r="X22" s="144"/>
      <c r="Y22" s="136">
        <f t="shared" si="2"/>
        <v>12.933333333255723</v>
      </c>
      <c r="Z22" s="145">
        <f t="shared" si="3"/>
        <v>359.53333333319756</v>
      </c>
      <c r="AA22" s="147" t="s">
        <v>362</v>
      </c>
      <c r="AB22" s="105"/>
      <c r="AC22" s="105"/>
      <c r="AD22" s="105"/>
      <c r="AE22" s="105"/>
      <c r="AF22" s="105"/>
      <c r="AG22" s="105"/>
      <c r="AH22" s="105"/>
      <c r="AI22" s="105"/>
      <c r="AJ22" s="105"/>
      <c r="AK22" s="105"/>
      <c r="AL22" s="105"/>
      <c r="AM22" s="105"/>
      <c r="AN22" s="105"/>
      <c r="AO22" s="105"/>
      <c r="AP22" s="105"/>
      <c r="AQ22" s="105"/>
      <c r="AR22" s="105"/>
      <c r="AS22" s="105"/>
      <c r="AT22" s="105"/>
      <c r="AU22" s="105"/>
      <c r="AV22" s="105"/>
      <c r="AW22" s="105"/>
      <c r="AX22" s="105"/>
      <c r="AY22" s="105"/>
      <c r="AZ22" s="105"/>
      <c r="BA22" s="105"/>
      <c r="BB22" s="105"/>
      <c r="BC22" s="105"/>
      <c r="BD22" s="105"/>
      <c r="BE22" s="105"/>
      <c r="BF22" s="105"/>
      <c r="BG22" s="105"/>
      <c r="BH22" s="105"/>
      <c r="BI22" s="105"/>
      <c r="BJ22" s="105"/>
      <c r="BK22" s="105"/>
      <c r="BL22" s="105"/>
      <c r="BM22" s="105"/>
      <c r="BN22" s="105"/>
      <c r="BO22" s="105"/>
      <c r="BP22" s="105"/>
      <c r="BQ22" s="105"/>
      <c r="BR22" s="105"/>
      <c r="BS22" s="105"/>
      <c r="BT22" s="105"/>
      <c r="BU22" s="105"/>
      <c r="BV22" s="105"/>
      <c r="BW22" s="105"/>
      <c r="BX22" s="105"/>
      <c r="BY22" s="105"/>
      <c r="BZ22" s="105"/>
      <c r="CA22" s="105"/>
      <c r="CB22" s="105"/>
      <c r="CC22" s="105"/>
      <c r="CD22" s="105"/>
      <c r="CE22" s="105"/>
      <c r="CF22" s="105"/>
      <c r="CG22" s="105"/>
      <c r="CH22" s="105"/>
      <c r="CI22" s="105"/>
      <c r="CJ22" s="105"/>
      <c r="CK22" s="105"/>
      <c r="CL22" s="105"/>
      <c r="CM22" s="105"/>
      <c r="CN22" s="105"/>
      <c r="CO22" s="105"/>
      <c r="CP22" s="105"/>
      <c r="CQ22" s="105"/>
      <c r="CR22" s="105"/>
      <c r="CS22" s="105"/>
      <c r="CT22" s="105"/>
      <c r="CU22" s="105"/>
      <c r="CV22" s="105"/>
      <c r="CW22" s="105"/>
      <c r="CX22" s="105"/>
      <c r="CY22" s="105"/>
      <c r="CZ22" s="105"/>
      <c r="DA22" s="105"/>
      <c r="DB22" s="105"/>
      <c r="DC22" s="105"/>
      <c r="DD22" s="105"/>
      <c r="DE22" s="105"/>
      <c r="DF22" s="105"/>
      <c r="DG22" s="105"/>
      <c r="DH22" s="105"/>
      <c r="DI22" s="105"/>
      <c r="DJ22" s="105"/>
      <c r="DK22" s="105"/>
      <c r="DL22" s="105"/>
      <c r="DM22" s="105"/>
      <c r="DN22" s="105"/>
      <c r="DO22" s="105"/>
      <c r="DP22" s="105"/>
      <c r="DQ22" s="105"/>
      <c r="DR22" s="105"/>
      <c r="DS22" s="105"/>
      <c r="DT22" s="105"/>
      <c r="DU22" s="105"/>
      <c r="DV22" s="105"/>
      <c r="DW22" s="105"/>
      <c r="DX22" s="105"/>
      <c r="DY22" s="105"/>
      <c r="DZ22" s="105"/>
      <c r="EA22" s="105"/>
      <c r="EB22" s="105"/>
      <c r="EC22" s="105"/>
      <c r="ED22" s="105"/>
      <c r="EE22" s="105"/>
      <c r="EF22" s="105"/>
      <c r="EG22" s="105"/>
      <c r="EH22" s="105"/>
      <c r="EI22" s="105"/>
      <c r="EJ22" s="105"/>
      <c r="EK22" s="105"/>
      <c r="EL22" s="105"/>
      <c r="EM22" s="105"/>
      <c r="EN22" s="105"/>
      <c r="EO22" s="105"/>
    </row>
    <row r="23" spans="1:145" s="112" customFormat="1" ht="31.5" customHeight="1" x14ac:dyDescent="0.25">
      <c r="A23" s="139"/>
      <c r="B23" s="140"/>
      <c r="C23" s="140"/>
      <c r="D23" s="140"/>
      <c r="E23" s="140"/>
      <c r="F23" s="141">
        <v>8</v>
      </c>
      <c r="G23" s="142">
        <v>45281.722222222219</v>
      </c>
      <c r="H23" s="142">
        <v>45282.586805555555</v>
      </c>
      <c r="I23" s="143">
        <v>24.666666666744277</v>
      </c>
      <c r="J23" s="143">
        <v>13.4</v>
      </c>
      <c r="K23" s="231">
        <f>$J$23 - $I$23</f>
        <v>-11.266666666744277</v>
      </c>
      <c r="L23" s="136">
        <f>(N23-M23)*24</f>
        <v>8.5833333333721384</v>
      </c>
      <c r="M23" s="115">
        <v>45281.788194444445</v>
      </c>
      <c r="N23" s="116">
        <v>45282.145833333336</v>
      </c>
      <c r="O23" s="83"/>
      <c r="P23" s="30"/>
      <c r="Q23" s="30"/>
      <c r="R23" s="70"/>
      <c r="S23" s="69"/>
      <c r="T23" s="30"/>
      <c r="U23" s="30"/>
      <c r="V23" s="70"/>
      <c r="W23" s="98"/>
      <c r="X23" s="144"/>
      <c r="Y23" s="136">
        <f t="shared" si="2"/>
        <v>11.266666666744277</v>
      </c>
      <c r="Z23" s="145">
        <f t="shared" si="3"/>
        <v>370.79999999994186</v>
      </c>
      <c r="AA23" s="146"/>
      <c r="AB23" s="105"/>
      <c r="AC23" s="105"/>
      <c r="AD23" s="105"/>
      <c r="AE23" s="105"/>
      <c r="AF23" s="105"/>
      <c r="AG23" s="105"/>
      <c r="AH23" s="105"/>
      <c r="AI23" s="105"/>
      <c r="AJ23" s="105"/>
      <c r="AK23" s="105"/>
      <c r="AL23" s="105"/>
      <c r="AM23" s="105"/>
      <c r="AN23" s="105"/>
      <c r="AO23" s="105"/>
      <c r="AP23" s="105"/>
      <c r="AQ23" s="105"/>
      <c r="AR23" s="105"/>
      <c r="AS23" s="105"/>
      <c r="AT23" s="105"/>
      <c r="AU23" s="105"/>
      <c r="AV23" s="105"/>
      <c r="AW23" s="105"/>
      <c r="AX23" s="105"/>
      <c r="AY23" s="105"/>
      <c r="AZ23" s="105"/>
      <c r="BA23" s="105"/>
      <c r="BB23" s="105"/>
      <c r="BC23" s="105"/>
      <c r="BD23" s="105"/>
      <c r="BE23" s="105"/>
      <c r="BF23" s="105"/>
      <c r="BG23" s="105"/>
      <c r="BH23" s="105"/>
      <c r="BI23" s="105"/>
      <c r="BJ23" s="105"/>
      <c r="BK23" s="105"/>
      <c r="BL23" s="105"/>
      <c r="BM23" s="105"/>
      <c r="BN23" s="105"/>
      <c r="BO23" s="105"/>
      <c r="BP23" s="105"/>
      <c r="BQ23" s="105"/>
      <c r="BR23" s="105"/>
      <c r="BS23" s="105"/>
      <c r="BT23" s="105"/>
      <c r="BU23" s="105"/>
      <c r="BV23" s="105"/>
      <c r="BW23" s="105"/>
      <c r="BX23" s="105"/>
      <c r="BY23" s="105"/>
      <c r="BZ23" s="105"/>
      <c r="CA23" s="105"/>
      <c r="CB23" s="105"/>
      <c r="CC23" s="105"/>
      <c r="CD23" s="105"/>
      <c r="CE23" s="105"/>
      <c r="CF23" s="105"/>
      <c r="CG23" s="105"/>
      <c r="CH23" s="105"/>
      <c r="CI23" s="105"/>
      <c r="CJ23" s="105"/>
      <c r="CK23" s="105"/>
      <c r="CL23" s="105"/>
      <c r="CM23" s="105"/>
      <c r="CN23" s="105"/>
      <c r="CO23" s="105"/>
      <c r="CP23" s="105"/>
      <c r="CQ23" s="105"/>
      <c r="CR23" s="105"/>
      <c r="CS23" s="105"/>
      <c r="CT23" s="105"/>
      <c r="CU23" s="105"/>
      <c r="CV23" s="105"/>
      <c r="CW23" s="105"/>
      <c r="CX23" s="105"/>
      <c r="CY23" s="105"/>
      <c r="CZ23" s="105"/>
      <c r="DA23" s="105"/>
      <c r="DB23" s="105"/>
      <c r="DC23" s="105"/>
      <c r="DD23" s="105"/>
      <c r="DE23" s="105"/>
      <c r="DF23" s="105"/>
      <c r="DG23" s="105"/>
      <c r="DH23" s="105"/>
      <c r="DI23" s="105"/>
      <c r="DJ23" s="105"/>
      <c r="DK23" s="105"/>
      <c r="DL23" s="105"/>
      <c r="DM23" s="105"/>
      <c r="DN23" s="105"/>
      <c r="DO23" s="105"/>
      <c r="DP23" s="105"/>
      <c r="DQ23" s="105"/>
      <c r="DR23" s="105"/>
      <c r="DS23" s="105"/>
      <c r="DT23" s="105"/>
      <c r="DU23" s="105"/>
      <c r="DV23" s="105"/>
      <c r="DW23" s="105"/>
      <c r="DX23" s="105"/>
      <c r="DY23" s="105"/>
      <c r="DZ23" s="105"/>
      <c r="EA23" s="105"/>
      <c r="EB23" s="105"/>
      <c r="EC23" s="105"/>
      <c r="ED23" s="105"/>
      <c r="EE23" s="105"/>
      <c r="EF23" s="105"/>
      <c r="EG23" s="105"/>
      <c r="EH23" s="105"/>
      <c r="EI23" s="105"/>
      <c r="EJ23" s="105"/>
      <c r="EK23" s="105"/>
      <c r="EL23" s="105"/>
      <c r="EM23" s="105"/>
      <c r="EN23" s="105"/>
      <c r="EO23" s="105"/>
    </row>
    <row r="24" spans="1:145" s="112" customFormat="1" ht="31.5" customHeight="1" x14ac:dyDescent="0.25">
      <c r="A24" s="139"/>
      <c r="B24" s="140"/>
      <c r="C24" s="140"/>
      <c r="D24" s="140"/>
      <c r="E24" s="140"/>
      <c r="F24" s="141">
        <v>9</v>
      </c>
      <c r="G24" s="142">
        <f>H23</f>
        <v>45282.586805555555</v>
      </c>
      <c r="H24" s="256" t="s">
        <v>34</v>
      </c>
      <c r="I24" s="143">
        <f>(AA2-G24)*24</f>
        <v>3.9166666666860692</v>
      </c>
      <c r="J24" s="143">
        <f>J23</f>
        <v>13.4</v>
      </c>
      <c r="K24" s="231">
        <f>$J$24 - $I$24</f>
        <v>9.4833333333139311</v>
      </c>
      <c r="L24" s="136"/>
      <c r="M24" s="115"/>
      <c r="N24" s="116"/>
      <c r="O24" s="83"/>
      <c r="P24" s="30"/>
      <c r="Q24" s="30"/>
      <c r="R24" s="70"/>
      <c r="S24" s="69"/>
      <c r="T24" s="30"/>
      <c r="U24" s="30"/>
      <c r="V24" s="70"/>
      <c r="W24" s="98"/>
      <c r="X24" s="144"/>
      <c r="Y24" s="136">
        <f t="shared" si="2"/>
        <v>0</v>
      </c>
      <c r="Z24" s="145">
        <f t="shared" si="3"/>
        <v>370.79999999994186</v>
      </c>
      <c r="AA24" s="146"/>
      <c r="AB24" s="105"/>
      <c r="AC24" s="105"/>
      <c r="AD24" s="105"/>
      <c r="AE24" s="105"/>
      <c r="AF24" s="105"/>
      <c r="AG24" s="105"/>
      <c r="AH24" s="105"/>
      <c r="AI24" s="105"/>
      <c r="AJ24" s="105"/>
      <c r="AK24" s="105"/>
      <c r="AL24" s="105"/>
      <c r="AM24" s="105"/>
      <c r="AN24" s="105"/>
      <c r="AO24" s="105"/>
      <c r="AP24" s="105"/>
      <c r="AQ24" s="105"/>
      <c r="AR24" s="105"/>
      <c r="AS24" s="105"/>
      <c r="AT24" s="105"/>
      <c r="AU24" s="105"/>
      <c r="AV24" s="105"/>
      <c r="AW24" s="105"/>
      <c r="AX24" s="105"/>
      <c r="AY24" s="105"/>
      <c r="AZ24" s="105"/>
      <c r="BA24" s="105"/>
      <c r="BB24" s="105"/>
      <c r="BC24" s="105"/>
      <c r="BD24" s="105"/>
      <c r="BE24" s="105"/>
      <c r="BF24" s="105"/>
      <c r="BG24" s="105"/>
      <c r="BH24" s="105"/>
      <c r="BI24" s="105"/>
      <c r="BJ24" s="105"/>
      <c r="BK24" s="105"/>
      <c r="BL24" s="105"/>
      <c r="BM24" s="105"/>
      <c r="BN24" s="105"/>
      <c r="BO24" s="105"/>
      <c r="BP24" s="105"/>
      <c r="BQ24" s="105"/>
      <c r="BR24" s="105"/>
      <c r="BS24" s="105"/>
      <c r="BT24" s="105"/>
      <c r="BU24" s="105"/>
      <c r="BV24" s="105"/>
      <c r="BW24" s="105"/>
      <c r="BX24" s="105"/>
      <c r="BY24" s="105"/>
      <c r="BZ24" s="105"/>
      <c r="CA24" s="105"/>
      <c r="CB24" s="105"/>
      <c r="CC24" s="105"/>
      <c r="CD24" s="105"/>
      <c r="CE24" s="105"/>
      <c r="CF24" s="105"/>
      <c r="CG24" s="105"/>
      <c r="CH24" s="105"/>
      <c r="CI24" s="105"/>
      <c r="CJ24" s="105"/>
      <c r="CK24" s="105"/>
      <c r="CL24" s="105"/>
      <c r="CM24" s="105"/>
      <c r="CN24" s="105"/>
      <c r="CO24" s="105"/>
      <c r="CP24" s="105"/>
      <c r="CQ24" s="105"/>
      <c r="CR24" s="105"/>
      <c r="CS24" s="105"/>
      <c r="CT24" s="105"/>
      <c r="CU24" s="105"/>
      <c r="CV24" s="105"/>
      <c r="CW24" s="105"/>
      <c r="CX24" s="105"/>
      <c r="CY24" s="105"/>
      <c r="CZ24" s="105"/>
      <c r="DA24" s="105"/>
      <c r="DB24" s="105"/>
      <c r="DC24" s="105"/>
      <c r="DD24" s="105"/>
      <c r="DE24" s="105"/>
      <c r="DF24" s="105"/>
      <c r="DG24" s="105"/>
      <c r="DH24" s="105"/>
      <c r="DI24" s="105"/>
      <c r="DJ24" s="105"/>
      <c r="DK24" s="105"/>
      <c r="DL24" s="105"/>
      <c r="DM24" s="105"/>
      <c r="DN24" s="105"/>
      <c r="DO24" s="105"/>
      <c r="DP24" s="105"/>
      <c r="DQ24" s="105"/>
      <c r="DR24" s="105"/>
      <c r="DS24" s="105"/>
      <c r="DT24" s="105"/>
      <c r="DU24" s="105"/>
      <c r="DV24" s="105"/>
      <c r="DW24" s="105"/>
      <c r="DX24" s="105"/>
      <c r="DY24" s="105"/>
      <c r="DZ24" s="105"/>
      <c r="EA24" s="105"/>
      <c r="EB24" s="105"/>
      <c r="EC24" s="105"/>
      <c r="ED24" s="105"/>
      <c r="EE24" s="105"/>
      <c r="EF24" s="105"/>
      <c r="EG24" s="105"/>
      <c r="EH24" s="105"/>
      <c r="EI24" s="105"/>
      <c r="EJ24" s="105"/>
      <c r="EK24" s="105"/>
      <c r="EL24" s="105"/>
      <c r="EM24" s="105"/>
      <c r="EN24" s="105"/>
      <c r="EO24" s="105"/>
    </row>
    <row r="25" spans="1:145" s="112" customFormat="1" ht="31.5" customHeight="1" thickBot="1" x14ac:dyDescent="0.3">
      <c r="A25" s="148"/>
      <c r="B25" s="149"/>
      <c r="C25" s="149"/>
      <c r="D25" s="149"/>
      <c r="E25" s="149"/>
      <c r="F25" s="150"/>
      <c r="G25" s="151"/>
      <c r="H25" s="220"/>
      <c r="I25" s="152"/>
      <c r="J25" s="152"/>
      <c r="K25" s="166"/>
      <c r="L25" s="154"/>
      <c r="M25" s="118"/>
      <c r="N25" s="119"/>
      <c r="O25" s="83"/>
      <c r="P25" s="30"/>
      <c r="Q25" s="30"/>
      <c r="R25" s="70"/>
      <c r="S25" s="69"/>
      <c r="T25" s="30"/>
      <c r="U25" s="30"/>
      <c r="V25" s="70"/>
      <c r="W25" s="107"/>
      <c r="X25" s="155"/>
      <c r="Y25" s="154"/>
      <c r="Z25" s="153"/>
      <c r="AA25" s="156" t="s">
        <v>386</v>
      </c>
      <c r="AB25" s="105"/>
      <c r="AC25" s="105"/>
      <c r="AD25" s="105"/>
      <c r="AE25" s="105"/>
      <c r="AF25" s="105"/>
      <c r="AG25" s="105"/>
      <c r="AH25" s="105"/>
      <c r="AI25" s="105"/>
      <c r="AJ25" s="105"/>
      <c r="AK25" s="105"/>
      <c r="AL25" s="105"/>
      <c r="AM25" s="105"/>
      <c r="AN25" s="105"/>
      <c r="AO25" s="105"/>
      <c r="AP25" s="105"/>
      <c r="AQ25" s="105"/>
      <c r="AR25" s="105"/>
      <c r="AS25" s="105"/>
      <c r="AT25" s="105"/>
      <c r="AU25" s="105"/>
      <c r="AV25" s="105"/>
      <c r="AW25" s="105"/>
      <c r="AX25" s="105"/>
      <c r="AY25" s="105"/>
      <c r="AZ25" s="105"/>
      <c r="BA25" s="105"/>
      <c r="BB25" s="105"/>
      <c r="BC25" s="105"/>
      <c r="BD25" s="105"/>
      <c r="BE25" s="105"/>
      <c r="BF25" s="105"/>
      <c r="BG25" s="105"/>
      <c r="BH25" s="105"/>
      <c r="BI25" s="105"/>
      <c r="BJ25" s="105"/>
      <c r="BK25" s="105"/>
      <c r="BL25" s="105"/>
      <c r="BM25" s="105"/>
      <c r="BN25" s="105"/>
      <c r="BO25" s="105"/>
      <c r="BP25" s="105"/>
      <c r="BQ25" s="105"/>
      <c r="BR25" s="105"/>
      <c r="BS25" s="105"/>
      <c r="BT25" s="105"/>
      <c r="BU25" s="105"/>
      <c r="BV25" s="105"/>
      <c r="BW25" s="105"/>
      <c r="BX25" s="105"/>
      <c r="BY25" s="105"/>
      <c r="BZ25" s="105"/>
      <c r="CA25" s="105"/>
      <c r="CB25" s="105"/>
      <c r="CC25" s="105"/>
      <c r="CD25" s="105"/>
      <c r="CE25" s="105"/>
      <c r="CF25" s="105"/>
      <c r="CG25" s="105"/>
      <c r="CH25" s="105"/>
      <c r="CI25" s="105"/>
      <c r="CJ25" s="105"/>
      <c r="CK25" s="105"/>
      <c r="CL25" s="105"/>
      <c r="CM25" s="105"/>
      <c r="CN25" s="105"/>
      <c r="CO25" s="105"/>
      <c r="CP25" s="105"/>
      <c r="CQ25" s="105"/>
      <c r="CR25" s="105"/>
      <c r="CS25" s="105"/>
      <c r="CT25" s="105"/>
      <c r="CU25" s="105"/>
      <c r="CV25" s="105"/>
      <c r="CW25" s="105"/>
      <c r="CX25" s="105"/>
      <c r="CY25" s="105"/>
      <c r="CZ25" s="105"/>
      <c r="DA25" s="105"/>
      <c r="DB25" s="105"/>
      <c r="DC25" s="105"/>
      <c r="DD25" s="105"/>
      <c r="DE25" s="105"/>
      <c r="DF25" s="105"/>
      <c r="DG25" s="105"/>
      <c r="DH25" s="105"/>
      <c r="DI25" s="105"/>
      <c r="DJ25" s="105"/>
      <c r="DK25" s="105"/>
      <c r="DL25" s="105"/>
      <c r="DM25" s="105"/>
      <c r="DN25" s="105"/>
      <c r="DO25" s="105"/>
      <c r="DP25" s="105"/>
      <c r="DQ25" s="105"/>
      <c r="DR25" s="105"/>
      <c r="DS25" s="105"/>
      <c r="DT25" s="105"/>
      <c r="DU25" s="105"/>
      <c r="DV25" s="105"/>
      <c r="DW25" s="105"/>
      <c r="DX25" s="105"/>
      <c r="DY25" s="105"/>
      <c r="DZ25" s="105"/>
      <c r="EA25" s="105"/>
      <c r="EB25" s="105"/>
      <c r="EC25" s="105"/>
      <c r="ED25" s="105"/>
      <c r="EE25" s="105"/>
      <c r="EF25" s="105"/>
      <c r="EG25" s="105"/>
      <c r="EH25" s="105"/>
      <c r="EI25" s="105"/>
      <c r="EJ25" s="105"/>
      <c r="EK25" s="105"/>
      <c r="EL25" s="105"/>
      <c r="EM25" s="105"/>
      <c r="EN25" s="105"/>
      <c r="EO25" s="105"/>
    </row>
    <row r="26" spans="1:145" s="112" customFormat="1" ht="16.149999999999999" customHeight="1" x14ac:dyDescent="0.25">
      <c r="A26" s="56"/>
      <c r="B26" s="56"/>
      <c r="C26" s="56"/>
      <c r="D26" s="56"/>
      <c r="E26" s="56"/>
      <c r="F26" s="56"/>
      <c r="G26" s="56"/>
      <c r="H26" s="56"/>
      <c r="I26" s="56"/>
      <c r="J26" s="56"/>
      <c r="K26" s="56"/>
      <c r="L26" s="80"/>
      <c r="M26" s="80"/>
      <c r="N26" s="80"/>
      <c r="O26" s="20" t="s">
        <v>103</v>
      </c>
      <c r="P26" s="60">
        <f>SUM(P16:P21)</f>
        <v>0</v>
      </c>
      <c r="Q26" s="21" t="s">
        <v>102</v>
      </c>
      <c r="R26" s="22">
        <f>SUM(R16:R21)</f>
        <v>0</v>
      </c>
      <c r="S26" s="20" t="s">
        <v>103</v>
      </c>
      <c r="T26" s="21">
        <f>SUM(T16:T22)</f>
        <v>1</v>
      </c>
      <c r="U26" s="21" t="s">
        <v>104</v>
      </c>
      <c r="V26" s="35">
        <f>SUM(V16:V22)</f>
        <v>20</v>
      </c>
      <c r="W26" s="56"/>
      <c r="X26" s="56"/>
      <c r="Y26" s="56"/>
      <c r="Z26" s="56"/>
      <c r="AA26" s="56"/>
      <c r="AB26" s="105"/>
      <c r="AC26" s="105"/>
      <c r="AD26" s="105"/>
      <c r="AE26" s="105"/>
      <c r="AF26" s="105"/>
      <c r="AG26" s="105"/>
      <c r="AH26" s="105"/>
      <c r="AI26" s="105"/>
      <c r="AJ26" s="105"/>
      <c r="AK26" s="105"/>
      <c r="AL26" s="105"/>
      <c r="AM26" s="105"/>
      <c r="AN26" s="105"/>
      <c r="AO26" s="105"/>
      <c r="AP26" s="105"/>
      <c r="AQ26" s="105"/>
      <c r="AR26" s="105"/>
      <c r="AS26" s="105"/>
      <c r="AT26" s="105"/>
      <c r="AU26" s="105"/>
      <c r="AV26" s="105"/>
      <c r="AW26" s="105"/>
      <c r="AX26" s="105"/>
      <c r="AY26" s="105"/>
      <c r="AZ26" s="105"/>
      <c r="BA26" s="105"/>
      <c r="BB26" s="105"/>
      <c r="BC26" s="105"/>
      <c r="BD26" s="105"/>
      <c r="BE26" s="105"/>
      <c r="BF26" s="105"/>
      <c r="BG26" s="105"/>
      <c r="BH26" s="105"/>
      <c r="BI26" s="105"/>
      <c r="BJ26" s="105"/>
      <c r="BK26" s="105"/>
      <c r="BL26" s="105"/>
      <c r="BM26" s="105"/>
      <c r="BN26" s="105"/>
      <c r="BO26" s="105"/>
      <c r="BP26" s="105"/>
      <c r="BQ26" s="105"/>
      <c r="BR26" s="105"/>
      <c r="BS26" s="105"/>
      <c r="BT26" s="105"/>
      <c r="BU26" s="105"/>
      <c r="BV26" s="105"/>
      <c r="BW26" s="105"/>
      <c r="BX26" s="105"/>
      <c r="BY26" s="105"/>
      <c r="BZ26" s="105"/>
      <c r="CA26" s="105"/>
      <c r="CB26" s="105"/>
      <c r="CC26" s="105"/>
      <c r="CD26" s="105"/>
      <c r="CE26" s="105"/>
      <c r="CF26" s="105"/>
      <c r="CG26" s="105"/>
      <c r="CH26" s="105"/>
      <c r="CI26" s="105"/>
      <c r="CJ26" s="105"/>
      <c r="CK26" s="105"/>
      <c r="CL26" s="105"/>
      <c r="CM26" s="105"/>
      <c r="CN26" s="105"/>
      <c r="CO26" s="105"/>
      <c r="CP26" s="105"/>
      <c r="CQ26" s="105"/>
      <c r="CR26" s="105"/>
      <c r="CS26" s="105"/>
      <c r="CT26" s="105"/>
      <c r="CU26" s="105"/>
      <c r="CV26" s="105"/>
      <c r="CW26" s="105"/>
      <c r="CX26" s="105"/>
      <c r="CY26" s="105"/>
      <c r="CZ26" s="105"/>
      <c r="DA26" s="105"/>
      <c r="DB26" s="105"/>
      <c r="DC26" s="105"/>
      <c r="DD26" s="105"/>
      <c r="DE26" s="105"/>
      <c r="DF26" s="105"/>
      <c r="DG26" s="105"/>
      <c r="DH26" s="105"/>
      <c r="DI26" s="105"/>
      <c r="DJ26" s="105"/>
      <c r="DK26" s="105"/>
      <c r="DL26" s="105"/>
      <c r="DM26" s="105"/>
      <c r="DN26" s="105"/>
      <c r="DO26" s="105"/>
      <c r="DP26" s="105"/>
      <c r="DQ26" s="105"/>
      <c r="DR26" s="105"/>
      <c r="DS26" s="105"/>
      <c r="DT26" s="105"/>
      <c r="DU26" s="105"/>
      <c r="DV26" s="105"/>
      <c r="DW26" s="105"/>
      <c r="DX26" s="105"/>
      <c r="DY26" s="105"/>
      <c r="DZ26" s="105"/>
      <c r="EA26" s="105"/>
      <c r="EB26" s="105"/>
      <c r="EC26" s="105"/>
      <c r="ED26" s="105"/>
      <c r="EE26" s="105"/>
      <c r="EF26" s="105"/>
      <c r="EG26" s="105"/>
      <c r="EH26" s="105"/>
      <c r="EI26" s="105"/>
      <c r="EJ26" s="105"/>
      <c r="EK26" s="105"/>
      <c r="EL26" s="105"/>
      <c r="EM26" s="105"/>
      <c r="EN26" s="105"/>
      <c r="EO26" s="105"/>
    </row>
    <row r="27" spans="1:145" s="112" customFormat="1" ht="16.149999999999999" customHeight="1" thickBot="1" x14ac:dyDescent="0.3">
      <c r="A27" s="56"/>
      <c r="B27" s="56"/>
      <c r="C27" s="56"/>
      <c r="D27" s="56"/>
      <c r="E27" s="56"/>
      <c r="F27" s="56"/>
      <c r="G27" s="157"/>
      <c r="H27" s="56"/>
      <c r="I27" s="80"/>
      <c r="J27" s="158"/>
      <c r="K27" s="80"/>
      <c r="L27" s="80"/>
      <c r="M27" s="80"/>
      <c r="N27" s="80"/>
      <c r="O27" s="401" t="s">
        <v>38</v>
      </c>
      <c r="P27" s="402"/>
      <c r="Q27" s="402"/>
      <c r="R27" s="23">
        <v>0</v>
      </c>
      <c r="S27" s="403" t="s">
        <v>37</v>
      </c>
      <c r="T27" s="404"/>
      <c r="U27" s="404"/>
      <c r="V27" s="34">
        <v>20</v>
      </c>
      <c r="W27" s="56"/>
      <c r="X27" s="56"/>
      <c r="Y27" s="56"/>
      <c r="Z27" s="56"/>
      <c r="AA27" s="56"/>
      <c r="AB27" s="105"/>
      <c r="AC27" s="105"/>
      <c r="AD27" s="105"/>
      <c r="AE27" s="105"/>
      <c r="AF27" s="105"/>
      <c r="AG27" s="105"/>
      <c r="AH27" s="105"/>
      <c r="AI27" s="105"/>
      <c r="AJ27" s="105"/>
      <c r="AK27" s="105"/>
      <c r="AL27" s="105"/>
      <c r="AM27" s="105"/>
      <c r="AN27" s="105"/>
      <c r="AO27" s="105"/>
      <c r="AP27" s="105"/>
      <c r="AQ27" s="105"/>
      <c r="AR27" s="105"/>
      <c r="AS27" s="105"/>
      <c r="AT27" s="105"/>
      <c r="AU27" s="105"/>
      <c r="AV27" s="105"/>
      <c r="AW27" s="105"/>
      <c r="AX27" s="105"/>
      <c r="AY27" s="105"/>
      <c r="AZ27" s="105"/>
      <c r="BA27" s="105"/>
      <c r="BB27" s="105"/>
      <c r="BC27" s="105"/>
      <c r="BD27" s="105"/>
      <c r="BE27" s="105"/>
      <c r="BF27" s="105"/>
      <c r="BG27" s="105"/>
      <c r="BH27" s="105"/>
      <c r="BI27" s="105"/>
      <c r="BJ27" s="105"/>
      <c r="BK27" s="105"/>
      <c r="BL27" s="105"/>
      <c r="BM27" s="105"/>
      <c r="BN27" s="105"/>
      <c r="BO27" s="105"/>
      <c r="BP27" s="105"/>
      <c r="BQ27" s="105"/>
      <c r="BR27" s="105"/>
      <c r="BS27" s="105"/>
      <c r="BT27" s="105"/>
      <c r="BU27" s="105"/>
      <c r="BV27" s="105"/>
      <c r="BW27" s="105"/>
      <c r="BX27" s="105"/>
      <c r="BY27" s="105"/>
      <c r="BZ27" s="105"/>
      <c r="CA27" s="105"/>
      <c r="CB27" s="105"/>
      <c r="CC27" s="105"/>
      <c r="CD27" s="105"/>
      <c r="CE27" s="105"/>
      <c r="CF27" s="105"/>
      <c r="CG27" s="105"/>
      <c r="CH27" s="105"/>
      <c r="CI27" s="105"/>
      <c r="CJ27" s="105"/>
      <c r="CK27" s="105"/>
      <c r="CL27" s="105"/>
      <c r="CM27" s="105"/>
      <c r="CN27" s="105"/>
      <c r="CO27" s="105"/>
      <c r="CP27" s="105"/>
      <c r="CQ27" s="105"/>
      <c r="CR27" s="105"/>
      <c r="CS27" s="105"/>
      <c r="CT27" s="105"/>
      <c r="CU27" s="105"/>
      <c r="CV27" s="105"/>
      <c r="CW27" s="105"/>
      <c r="CX27" s="105"/>
      <c r="CY27" s="105"/>
      <c r="CZ27" s="105"/>
      <c r="DA27" s="105"/>
      <c r="DB27" s="105"/>
      <c r="DC27" s="105"/>
      <c r="DD27" s="105"/>
      <c r="DE27" s="105"/>
      <c r="DF27" s="105"/>
      <c r="DG27" s="105"/>
      <c r="DH27" s="105"/>
      <c r="DI27" s="105"/>
      <c r="DJ27" s="105"/>
      <c r="DK27" s="105"/>
      <c r="DL27" s="105"/>
      <c r="DM27" s="105"/>
      <c r="DN27" s="105"/>
      <c r="DO27" s="105"/>
      <c r="DP27" s="105"/>
      <c r="DQ27" s="105"/>
      <c r="DR27" s="105"/>
      <c r="DS27" s="105"/>
      <c r="DT27" s="105"/>
      <c r="DU27" s="105"/>
      <c r="DV27" s="105"/>
      <c r="DW27" s="105"/>
      <c r="DX27" s="105"/>
      <c r="DY27" s="105"/>
      <c r="DZ27" s="105"/>
      <c r="EA27" s="105"/>
      <c r="EB27" s="105"/>
      <c r="EC27" s="105"/>
      <c r="ED27" s="105"/>
      <c r="EE27" s="105"/>
      <c r="EF27" s="105"/>
      <c r="EG27" s="105"/>
      <c r="EH27" s="105"/>
      <c r="EI27" s="105"/>
      <c r="EJ27" s="105"/>
      <c r="EK27" s="105"/>
      <c r="EL27" s="105"/>
      <c r="EM27" s="105"/>
      <c r="EN27" s="105"/>
      <c r="EO27" s="105"/>
    </row>
    <row r="28" spans="1:145" s="112" customFormat="1" ht="16.149999999999999" customHeight="1" thickBot="1" x14ac:dyDescent="0.3">
      <c r="A28" s="157"/>
      <c r="B28" s="56"/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25"/>
      <c r="P28" s="25"/>
      <c r="Q28" s="25"/>
      <c r="R28" s="19"/>
      <c r="S28" s="19"/>
      <c r="T28" s="19"/>
      <c r="U28" s="19"/>
      <c r="V28" s="19"/>
      <c r="W28" s="56"/>
      <c r="X28" s="56"/>
      <c r="Y28" s="56"/>
      <c r="Z28" s="56"/>
      <c r="AA28" s="56"/>
      <c r="AB28" s="105"/>
      <c r="AC28" s="105"/>
      <c r="AD28" s="105"/>
      <c r="AE28" s="105"/>
      <c r="AF28" s="105"/>
      <c r="AG28" s="105"/>
      <c r="AH28" s="105"/>
      <c r="AI28" s="105"/>
      <c r="AJ28" s="105"/>
      <c r="AK28" s="105"/>
      <c r="AL28" s="105"/>
      <c r="AM28" s="105"/>
      <c r="AN28" s="105"/>
      <c r="AO28" s="105"/>
      <c r="AP28" s="105"/>
      <c r="AQ28" s="105"/>
      <c r="AR28" s="105"/>
      <c r="AS28" s="105"/>
      <c r="AT28" s="105"/>
      <c r="AU28" s="105"/>
      <c r="AV28" s="105"/>
      <c r="AW28" s="105"/>
      <c r="AX28" s="105"/>
      <c r="AY28" s="105"/>
      <c r="AZ28" s="105"/>
      <c r="BA28" s="105"/>
      <c r="BB28" s="105"/>
      <c r="BC28" s="105"/>
      <c r="BD28" s="105"/>
      <c r="BE28" s="105"/>
      <c r="BF28" s="105"/>
      <c r="BG28" s="105"/>
      <c r="BH28" s="105"/>
      <c r="BI28" s="105"/>
      <c r="BJ28" s="105"/>
      <c r="BK28" s="105"/>
      <c r="BL28" s="105"/>
      <c r="BM28" s="105"/>
      <c r="BN28" s="105"/>
      <c r="BO28" s="105"/>
      <c r="BP28" s="105"/>
      <c r="BQ28" s="105"/>
      <c r="BR28" s="105"/>
      <c r="BS28" s="105"/>
      <c r="BT28" s="105"/>
      <c r="BU28" s="105"/>
      <c r="BV28" s="105"/>
      <c r="BW28" s="105"/>
      <c r="BX28" s="105"/>
      <c r="BY28" s="105"/>
      <c r="BZ28" s="105"/>
      <c r="CA28" s="105"/>
      <c r="CB28" s="105"/>
      <c r="CC28" s="105"/>
      <c r="CD28" s="105"/>
      <c r="CE28" s="105"/>
      <c r="CF28" s="105"/>
      <c r="CG28" s="105"/>
      <c r="CH28" s="105"/>
      <c r="CI28" s="105"/>
      <c r="CJ28" s="105"/>
      <c r="CK28" s="105"/>
      <c r="CL28" s="105"/>
      <c r="CM28" s="105"/>
      <c r="CN28" s="105"/>
      <c r="CO28" s="105"/>
      <c r="CP28" s="105"/>
      <c r="CQ28" s="105"/>
      <c r="CR28" s="105"/>
      <c r="CS28" s="105"/>
      <c r="CT28" s="105"/>
      <c r="CU28" s="105"/>
      <c r="CV28" s="105"/>
      <c r="CW28" s="105"/>
      <c r="CX28" s="105"/>
      <c r="CY28" s="105"/>
      <c r="CZ28" s="105"/>
      <c r="DA28" s="105"/>
      <c r="DB28" s="105"/>
      <c r="DC28" s="105"/>
      <c r="DD28" s="105"/>
      <c r="DE28" s="105"/>
      <c r="DF28" s="105"/>
      <c r="DG28" s="105"/>
      <c r="DH28" s="105"/>
      <c r="DI28" s="105"/>
      <c r="DJ28" s="105"/>
      <c r="DK28" s="105"/>
      <c r="DL28" s="105"/>
      <c r="DM28" s="105"/>
      <c r="DN28" s="105"/>
      <c r="DO28" s="105"/>
      <c r="DP28" s="105"/>
      <c r="DQ28" s="105"/>
      <c r="DR28" s="105"/>
      <c r="DS28" s="105"/>
      <c r="DT28" s="105"/>
      <c r="DU28" s="105"/>
      <c r="DV28" s="105"/>
      <c r="DW28" s="105"/>
      <c r="DX28" s="105"/>
      <c r="DY28" s="105"/>
      <c r="DZ28" s="105"/>
      <c r="EA28" s="105"/>
      <c r="EB28" s="105"/>
      <c r="EC28" s="105"/>
      <c r="ED28" s="105"/>
      <c r="EE28" s="105"/>
      <c r="EF28" s="105"/>
      <c r="EG28" s="105"/>
      <c r="EH28" s="105"/>
      <c r="EI28" s="105"/>
      <c r="EJ28" s="105"/>
      <c r="EK28" s="105"/>
      <c r="EL28" s="105"/>
      <c r="EM28" s="105"/>
      <c r="EN28" s="105"/>
      <c r="EO28" s="105"/>
    </row>
    <row r="29" spans="1:145" s="112" customFormat="1" x14ac:dyDescent="0.25">
      <c r="A29" s="96" t="s">
        <v>16</v>
      </c>
      <c r="B29" s="55"/>
      <c r="C29" s="55"/>
      <c r="D29" s="55" t="s">
        <v>245</v>
      </c>
      <c r="E29" s="55"/>
      <c r="F29" s="55"/>
      <c r="G29" s="189"/>
      <c r="H29" s="189"/>
      <c r="I29" s="57"/>
      <c r="J29" s="57"/>
      <c r="K29" s="124"/>
      <c r="L29" s="125"/>
      <c r="M29" s="126"/>
      <c r="N29" s="127"/>
      <c r="O29" s="42" t="s">
        <v>160</v>
      </c>
      <c r="P29" s="39">
        <v>0</v>
      </c>
      <c r="Q29" s="17">
        <v>17</v>
      </c>
      <c r="R29" s="18">
        <v>0</v>
      </c>
      <c r="S29" s="42" t="s">
        <v>216</v>
      </c>
      <c r="T29" s="39">
        <v>0</v>
      </c>
      <c r="U29" s="17">
        <v>20</v>
      </c>
      <c r="V29" s="18">
        <v>0</v>
      </c>
      <c r="W29" s="106" t="s">
        <v>270</v>
      </c>
      <c r="X29" s="95" t="s">
        <v>23</v>
      </c>
      <c r="Y29" s="125"/>
      <c r="Z29" s="124"/>
      <c r="AA29" s="128" t="s">
        <v>326</v>
      </c>
      <c r="AB29" s="105"/>
      <c r="AC29" s="129"/>
      <c r="AD29" s="105"/>
    </row>
    <row r="30" spans="1:145" s="130" customFormat="1" x14ac:dyDescent="0.25">
      <c r="A30" s="99"/>
      <c r="B30" s="93"/>
      <c r="C30" s="93"/>
      <c r="D30" s="93"/>
      <c r="E30" s="93"/>
      <c r="F30" s="93"/>
      <c r="G30" s="190"/>
      <c r="H30" s="162"/>
      <c r="I30" s="58"/>
      <c r="J30" s="58"/>
      <c r="K30" s="135"/>
      <c r="L30" s="136"/>
      <c r="M30" s="115"/>
      <c r="N30" s="116"/>
      <c r="O30" s="41" t="s">
        <v>226</v>
      </c>
      <c r="P30" s="40">
        <v>0</v>
      </c>
      <c r="Q30" s="21">
        <v>14</v>
      </c>
      <c r="R30" s="22">
        <v>0</v>
      </c>
      <c r="S30" s="41" t="s">
        <v>214</v>
      </c>
      <c r="T30" s="40">
        <v>0</v>
      </c>
      <c r="U30" s="21">
        <v>20</v>
      </c>
      <c r="V30" s="22">
        <v>0</v>
      </c>
      <c r="W30" s="99"/>
      <c r="X30" s="97"/>
      <c r="Y30" s="136"/>
      <c r="Z30" s="135"/>
      <c r="AA30" s="137"/>
      <c r="AB30" s="105"/>
      <c r="AC30" s="129"/>
      <c r="AD30" s="105"/>
      <c r="AE30" s="112"/>
      <c r="AF30" s="112"/>
      <c r="AG30" s="112"/>
      <c r="AH30" s="112"/>
      <c r="AI30" s="112"/>
      <c r="AJ30" s="112"/>
      <c r="AK30" s="112"/>
      <c r="AL30" s="112"/>
      <c r="AM30" s="112"/>
      <c r="AN30" s="112"/>
      <c r="AO30" s="112"/>
      <c r="AP30" s="112"/>
      <c r="AQ30" s="112"/>
      <c r="AR30" s="112"/>
      <c r="AS30" s="112"/>
      <c r="AT30" s="112"/>
      <c r="AU30" s="112"/>
      <c r="AV30" s="112"/>
      <c r="AW30" s="112"/>
      <c r="AX30" s="112"/>
      <c r="AY30" s="112"/>
      <c r="AZ30" s="112"/>
      <c r="BA30" s="112"/>
      <c r="BB30" s="112"/>
      <c r="BC30" s="112"/>
      <c r="BD30" s="112"/>
      <c r="BE30" s="112"/>
      <c r="BF30" s="112"/>
      <c r="BG30" s="112"/>
      <c r="BH30" s="112"/>
      <c r="BI30" s="112"/>
      <c r="BJ30" s="112"/>
      <c r="BK30" s="112"/>
      <c r="BL30" s="112"/>
      <c r="BM30" s="112"/>
      <c r="BN30" s="112"/>
      <c r="BO30" s="112"/>
      <c r="BP30" s="112"/>
      <c r="BQ30" s="112"/>
      <c r="BR30" s="112"/>
      <c r="BS30" s="112"/>
      <c r="BT30" s="112"/>
      <c r="BU30" s="112"/>
      <c r="BV30" s="112"/>
      <c r="BW30" s="112"/>
      <c r="BX30" s="112"/>
      <c r="BY30" s="112"/>
      <c r="BZ30" s="112"/>
      <c r="CA30" s="112"/>
      <c r="CB30" s="112"/>
      <c r="CC30" s="112"/>
      <c r="CD30" s="112"/>
      <c r="CE30" s="112"/>
      <c r="CF30" s="112"/>
      <c r="CG30" s="112"/>
      <c r="CH30" s="112"/>
      <c r="CI30" s="112"/>
      <c r="CJ30" s="112"/>
      <c r="CK30" s="112"/>
      <c r="CL30" s="112"/>
      <c r="CM30" s="112"/>
      <c r="CN30" s="112"/>
      <c r="CO30" s="112"/>
      <c r="CP30" s="112"/>
      <c r="CQ30" s="112"/>
      <c r="CR30" s="112"/>
      <c r="CS30" s="112"/>
      <c r="CT30" s="112"/>
      <c r="CU30" s="112"/>
      <c r="CV30" s="112"/>
      <c r="CW30" s="112"/>
      <c r="CX30" s="112"/>
      <c r="CY30" s="112"/>
      <c r="CZ30" s="112"/>
      <c r="DA30" s="112"/>
      <c r="DB30" s="112"/>
      <c r="DC30" s="191"/>
    </row>
    <row r="31" spans="1:145" s="130" customFormat="1" x14ac:dyDescent="0.25">
      <c r="A31" s="99"/>
      <c r="B31" s="93"/>
      <c r="C31" s="93"/>
      <c r="D31" s="93"/>
      <c r="E31" s="93"/>
      <c r="F31" s="93"/>
      <c r="G31" s="162"/>
      <c r="H31" s="162"/>
      <c r="I31" s="58"/>
      <c r="J31" s="58"/>
      <c r="K31" s="135"/>
      <c r="L31" s="136"/>
      <c r="M31" s="115"/>
      <c r="N31" s="116"/>
      <c r="O31" s="41" t="s">
        <v>191</v>
      </c>
      <c r="P31" s="40">
        <v>0</v>
      </c>
      <c r="Q31" s="21">
        <v>17</v>
      </c>
      <c r="R31" s="22">
        <v>0</v>
      </c>
      <c r="S31" s="84" t="s">
        <v>213</v>
      </c>
      <c r="T31" s="21">
        <v>0</v>
      </c>
      <c r="U31" s="21">
        <v>20</v>
      </c>
      <c r="V31" s="22">
        <v>0</v>
      </c>
      <c r="W31" s="99"/>
      <c r="X31" s="97"/>
      <c r="Y31" s="136"/>
      <c r="Z31" s="135"/>
      <c r="AA31" s="137"/>
      <c r="AB31" s="105"/>
      <c r="AC31" s="129"/>
      <c r="AD31" s="105"/>
      <c r="AE31" s="112"/>
      <c r="AF31" s="112"/>
      <c r="AG31" s="112"/>
      <c r="AH31" s="112"/>
      <c r="AI31" s="112"/>
      <c r="AJ31" s="112"/>
      <c r="AK31" s="112"/>
      <c r="AL31" s="112"/>
      <c r="AM31" s="112"/>
      <c r="AN31" s="112"/>
      <c r="AO31" s="112"/>
      <c r="AP31" s="112"/>
      <c r="AQ31" s="112"/>
      <c r="AR31" s="112"/>
      <c r="AS31" s="112"/>
      <c r="AT31" s="112"/>
      <c r="AU31" s="112"/>
      <c r="AV31" s="112"/>
      <c r="AW31" s="112"/>
      <c r="AX31" s="112"/>
      <c r="AY31" s="112"/>
      <c r="AZ31" s="112"/>
      <c r="BA31" s="112"/>
      <c r="BB31" s="112"/>
      <c r="BC31" s="112"/>
      <c r="BD31" s="112"/>
      <c r="BE31" s="112"/>
      <c r="BF31" s="112"/>
      <c r="BG31" s="112"/>
      <c r="BH31" s="112"/>
      <c r="BI31" s="112"/>
      <c r="BJ31" s="112"/>
      <c r="BK31" s="112"/>
      <c r="BL31" s="112"/>
      <c r="BM31" s="112"/>
      <c r="BN31" s="112"/>
      <c r="BO31" s="112"/>
      <c r="BP31" s="112"/>
      <c r="BQ31" s="112"/>
      <c r="BR31" s="112"/>
      <c r="BS31" s="112"/>
      <c r="BT31" s="112"/>
      <c r="BU31" s="112"/>
      <c r="BV31" s="112"/>
      <c r="BW31" s="112"/>
      <c r="BX31" s="112"/>
      <c r="BY31" s="112"/>
      <c r="BZ31" s="112"/>
      <c r="CA31" s="112"/>
      <c r="CB31" s="112"/>
      <c r="CC31" s="112"/>
      <c r="CD31" s="112"/>
      <c r="CE31" s="112"/>
      <c r="CF31" s="112"/>
      <c r="CG31" s="112"/>
      <c r="CH31" s="112"/>
      <c r="CI31" s="112"/>
      <c r="CJ31" s="112"/>
      <c r="CK31" s="112"/>
      <c r="CL31" s="112"/>
      <c r="CM31" s="112"/>
      <c r="CN31" s="112"/>
      <c r="CO31" s="112"/>
      <c r="CP31" s="112"/>
      <c r="CQ31" s="112"/>
      <c r="CR31" s="112"/>
      <c r="CS31" s="112"/>
      <c r="CT31" s="112"/>
      <c r="CU31" s="112"/>
      <c r="CV31" s="112"/>
      <c r="CW31" s="112"/>
      <c r="CX31" s="112"/>
      <c r="CY31" s="112"/>
      <c r="CZ31" s="112"/>
      <c r="DA31" s="112"/>
      <c r="DB31" s="112"/>
      <c r="DC31" s="191"/>
    </row>
    <row r="32" spans="1:145" s="112" customFormat="1" x14ac:dyDescent="0.25">
      <c r="A32" s="99"/>
      <c r="B32" s="93"/>
      <c r="C32" s="93"/>
      <c r="D32" s="93"/>
      <c r="E32" s="93"/>
      <c r="F32" s="93"/>
      <c r="G32" s="162"/>
      <c r="H32" s="162"/>
      <c r="I32" s="58"/>
      <c r="J32" s="58"/>
      <c r="K32" s="135"/>
      <c r="L32" s="136"/>
      <c r="M32" s="58"/>
      <c r="N32" s="135"/>
      <c r="O32" s="41" t="s">
        <v>172</v>
      </c>
      <c r="P32" s="40">
        <v>0</v>
      </c>
      <c r="Q32" s="21">
        <v>17</v>
      </c>
      <c r="R32" s="22">
        <v>0</v>
      </c>
      <c r="S32" s="84"/>
      <c r="T32" s="21"/>
      <c r="U32" s="21"/>
      <c r="V32" s="22"/>
      <c r="W32" s="99"/>
      <c r="X32" s="97"/>
      <c r="Y32" s="136"/>
      <c r="Z32" s="135"/>
      <c r="AA32" s="137"/>
      <c r="AB32" s="105"/>
      <c r="AC32" s="129"/>
      <c r="AD32" s="105"/>
    </row>
    <row r="33" spans="1:30" s="112" customFormat="1" ht="16.5" thickBot="1" x14ac:dyDescent="0.3">
      <c r="A33" s="101"/>
      <c r="B33" s="102"/>
      <c r="C33" s="102"/>
      <c r="D33" s="102"/>
      <c r="E33" s="102"/>
      <c r="F33" s="102"/>
      <c r="G33" s="164"/>
      <c r="H33" s="102"/>
      <c r="I33" s="89"/>
      <c r="J33" s="89"/>
      <c r="K33" s="166"/>
      <c r="L33" s="154"/>
      <c r="M33" s="89"/>
      <c r="N33" s="166"/>
      <c r="O33" s="41" t="s">
        <v>190</v>
      </c>
      <c r="P33" s="40">
        <v>0</v>
      </c>
      <c r="Q33" s="21">
        <v>17</v>
      </c>
      <c r="R33" s="22">
        <v>0</v>
      </c>
      <c r="S33" s="84"/>
      <c r="T33" s="21"/>
      <c r="U33" s="21"/>
      <c r="V33" s="22"/>
      <c r="W33" s="101"/>
      <c r="X33" s="100"/>
      <c r="Y33" s="154"/>
      <c r="Z33" s="166"/>
      <c r="AA33" s="88"/>
      <c r="AB33" s="105"/>
      <c r="AC33" s="129"/>
      <c r="AD33" s="105"/>
    </row>
    <row r="34" spans="1:30" s="112" customFormat="1" ht="18.75" x14ac:dyDescent="0.25">
      <c r="A34" s="105"/>
      <c r="B34" s="105"/>
      <c r="C34" s="105"/>
      <c r="D34" s="105"/>
      <c r="E34" s="105"/>
      <c r="F34" s="105"/>
      <c r="G34" s="105"/>
      <c r="H34" s="105"/>
      <c r="I34" s="80"/>
      <c r="J34" s="80"/>
      <c r="K34" s="80"/>
      <c r="L34" s="105"/>
      <c r="M34" s="105"/>
      <c r="N34" s="105"/>
      <c r="O34" s="20" t="s">
        <v>101</v>
      </c>
      <c r="P34" s="60">
        <v>0</v>
      </c>
      <c r="Q34" s="21" t="s">
        <v>102</v>
      </c>
      <c r="R34" s="22">
        <v>0</v>
      </c>
      <c r="S34" s="20" t="s">
        <v>103</v>
      </c>
      <c r="T34" s="21">
        <v>0</v>
      </c>
      <c r="U34" s="21" t="s">
        <v>104</v>
      </c>
      <c r="V34" s="35">
        <v>0</v>
      </c>
      <c r="W34" s="105"/>
      <c r="X34" s="105"/>
      <c r="Y34" s="80"/>
      <c r="Z34" s="80"/>
      <c r="AA34" s="179"/>
      <c r="AB34" s="105"/>
      <c r="AC34" s="129"/>
      <c r="AD34" s="105"/>
    </row>
    <row r="35" spans="1:30" s="112" customFormat="1" ht="16.5" customHeight="1" thickBot="1" x14ac:dyDescent="0.3">
      <c r="A35" s="105"/>
      <c r="B35" s="105"/>
      <c r="C35" s="105"/>
      <c r="D35" s="105"/>
      <c r="E35" s="105"/>
      <c r="F35" s="105"/>
      <c r="G35" s="105"/>
      <c r="H35" s="105"/>
      <c r="I35" s="80"/>
      <c r="J35" s="80"/>
      <c r="K35" s="105"/>
      <c r="L35" s="105"/>
      <c r="M35" s="105"/>
      <c r="N35" s="105"/>
      <c r="O35" s="401" t="s">
        <v>38</v>
      </c>
      <c r="P35" s="402"/>
      <c r="Q35" s="402"/>
      <c r="R35" s="23">
        <v>0</v>
      </c>
      <c r="S35" s="403" t="s">
        <v>37</v>
      </c>
      <c r="T35" s="404"/>
      <c r="U35" s="404"/>
      <c r="V35" s="34">
        <v>0</v>
      </c>
      <c r="W35" s="105"/>
      <c r="X35" s="105"/>
      <c r="Y35" s="105"/>
      <c r="Z35" s="105"/>
      <c r="AA35" s="105"/>
      <c r="AB35" s="105"/>
      <c r="AC35" s="129"/>
      <c r="AD35" s="105"/>
    </row>
    <row r="36" spans="1:30" s="112" customFormat="1" ht="16.5" thickBot="1" x14ac:dyDescent="0.3">
      <c r="A36" s="159"/>
      <c r="B36" s="105"/>
      <c r="C36" s="105"/>
      <c r="D36" s="105"/>
      <c r="E36" s="105"/>
      <c r="F36" s="105"/>
      <c r="G36" s="105"/>
      <c r="H36" s="105"/>
      <c r="I36" s="80"/>
      <c r="J36" s="80"/>
      <c r="K36" s="105"/>
      <c r="L36" s="105"/>
      <c r="M36" s="105"/>
      <c r="N36" s="105"/>
      <c r="O36" s="25"/>
      <c r="P36" s="25"/>
      <c r="Q36" s="25"/>
      <c r="R36" s="19"/>
      <c r="S36" s="19"/>
      <c r="T36" s="19"/>
      <c r="U36" s="19"/>
      <c r="V36" s="19"/>
      <c r="W36" s="105"/>
      <c r="X36" s="105"/>
      <c r="Y36" s="105"/>
      <c r="Z36" s="105"/>
      <c r="AA36" s="105"/>
      <c r="AB36" s="105"/>
      <c r="AC36" s="129"/>
      <c r="AD36" s="105"/>
    </row>
    <row r="37" spans="1:30" s="117" customFormat="1" x14ac:dyDescent="0.25">
      <c r="A37" s="96" t="s">
        <v>17</v>
      </c>
      <c r="B37" s="121" t="s">
        <v>296</v>
      </c>
      <c r="C37" s="55"/>
      <c r="D37" s="121" t="s">
        <v>237</v>
      </c>
      <c r="E37" s="121"/>
      <c r="F37" s="55"/>
      <c r="G37" s="160"/>
      <c r="H37" s="160"/>
      <c r="I37" s="57"/>
      <c r="J37" s="123"/>
      <c r="K37" s="29"/>
      <c r="L37" s="125"/>
      <c r="M37" s="126"/>
      <c r="N37" s="192"/>
      <c r="O37" s="42" t="s">
        <v>211</v>
      </c>
      <c r="P37" s="39">
        <v>0</v>
      </c>
      <c r="Q37" s="39">
        <v>10</v>
      </c>
      <c r="R37" s="18">
        <v>0</v>
      </c>
      <c r="S37" s="76" t="s">
        <v>95</v>
      </c>
      <c r="T37" s="17">
        <v>0</v>
      </c>
      <c r="U37" s="17">
        <v>20</v>
      </c>
      <c r="V37" s="18">
        <v>0</v>
      </c>
      <c r="W37" s="106" t="s">
        <v>270</v>
      </c>
      <c r="X37" s="95" t="s">
        <v>23</v>
      </c>
      <c r="Y37" s="125"/>
      <c r="Z37" s="124"/>
      <c r="AA37" s="128" t="s">
        <v>327</v>
      </c>
      <c r="AB37" s="105"/>
      <c r="AC37" s="105"/>
      <c r="AD37" s="105"/>
    </row>
    <row r="38" spans="1:30" s="117" customFormat="1" x14ac:dyDescent="0.25">
      <c r="A38" s="99"/>
      <c r="B38" s="161"/>
      <c r="C38" s="131"/>
      <c r="D38" s="131"/>
      <c r="E38" s="131"/>
      <c r="F38" s="131"/>
      <c r="G38" s="133"/>
      <c r="H38" s="133"/>
      <c r="I38" s="134"/>
      <c r="J38" s="134"/>
      <c r="K38" s="31"/>
      <c r="L38" s="136"/>
      <c r="M38" s="115"/>
      <c r="N38" s="116"/>
      <c r="O38" s="41" t="s">
        <v>87</v>
      </c>
      <c r="P38" s="40">
        <v>0</v>
      </c>
      <c r="Q38" s="40">
        <v>17</v>
      </c>
      <c r="R38" s="22">
        <v>0</v>
      </c>
      <c r="S38" s="41" t="s">
        <v>266</v>
      </c>
      <c r="T38" s="21">
        <v>0</v>
      </c>
      <c r="U38" s="21">
        <v>20</v>
      </c>
      <c r="V38" s="22">
        <v>0</v>
      </c>
      <c r="W38" s="99"/>
      <c r="X38" s="97"/>
      <c r="Y38" s="136"/>
      <c r="Z38" s="135"/>
      <c r="AA38" s="137"/>
      <c r="AB38" s="105"/>
      <c r="AC38" s="105"/>
      <c r="AD38" s="105"/>
    </row>
    <row r="39" spans="1:30" s="117" customFormat="1" x14ac:dyDescent="0.25">
      <c r="A39" s="99"/>
      <c r="B39" s="161"/>
      <c r="C39" s="131"/>
      <c r="D39" s="131"/>
      <c r="E39" s="131"/>
      <c r="F39" s="131"/>
      <c r="G39" s="133"/>
      <c r="H39" s="186"/>
      <c r="I39" s="134"/>
      <c r="J39" s="134"/>
      <c r="K39" s="135"/>
      <c r="L39" s="136"/>
      <c r="M39" s="115"/>
      <c r="N39" s="116"/>
      <c r="O39" s="41" t="s">
        <v>94</v>
      </c>
      <c r="P39" s="40">
        <v>0</v>
      </c>
      <c r="Q39" s="21">
        <v>17</v>
      </c>
      <c r="R39" s="22">
        <v>0</v>
      </c>
      <c r="S39" s="41" t="s">
        <v>304</v>
      </c>
      <c r="T39" s="21">
        <v>0</v>
      </c>
      <c r="U39" s="30">
        <v>20</v>
      </c>
      <c r="V39" s="70">
        <v>0</v>
      </c>
      <c r="W39" s="99"/>
      <c r="X39" s="97"/>
      <c r="Y39" s="136"/>
      <c r="Z39" s="135"/>
      <c r="AA39" s="137"/>
      <c r="AB39" s="105"/>
      <c r="AC39" s="105"/>
      <c r="AD39" s="105"/>
    </row>
    <row r="40" spans="1:30" s="112" customFormat="1" x14ac:dyDescent="0.25">
      <c r="A40" s="99"/>
      <c r="B40" s="161"/>
      <c r="C40" s="93"/>
      <c r="D40" s="93"/>
      <c r="E40" s="161"/>
      <c r="F40" s="93"/>
      <c r="G40" s="133"/>
      <c r="H40" s="186"/>
      <c r="I40" s="58"/>
      <c r="J40" s="134"/>
      <c r="K40" s="135"/>
      <c r="L40" s="136"/>
      <c r="M40" s="115"/>
      <c r="N40" s="116"/>
      <c r="O40" s="41" t="s">
        <v>98</v>
      </c>
      <c r="P40" s="40">
        <v>0</v>
      </c>
      <c r="Q40" s="21">
        <v>17</v>
      </c>
      <c r="R40" s="22">
        <v>0</v>
      </c>
      <c r="S40" s="85"/>
      <c r="T40" s="32"/>
      <c r="U40" s="32"/>
      <c r="V40" s="72"/>
      <c r="W40" s="99"/>
      <c r="X40" s="97"/>
      <c r="Y40" s="136"/>
      <c r="Z40" s="135"/>
      <c r="AA40" s="193"/>
      <c r="AB40" s="105"/>
      <c r="AC40" s="129"/>
      <c r="AD40" s="105"/>
    </row>
    <row r="41" spans="1:30" s="112" customFormat="1" ht="15.75" customHeight="1" x14ac:dyDescent="0.25">
      <c r="A41" s="99"/>
      <c r="B41" s="161"/>
      <c r="C41" s="93"/>
      <c r="D41" s="93"/>
      <c r="E41" s="93"/>
      <c r="F41" s="93"/>
      <c r="G41" s="115"/>
      <c r="H41" s="115"/>
      <c r="I41" s="58"/>
      <c r="J41" s="134"/>
      <c r="K41" s="135"/>
      <c r="L41" s="136"/>
      <c r="M41" s="115"/>
      <c r="N41" s="116"/>
      <c r="O41" s="41" t="s">
        <v>100</v>
      </c>
      <c r="P41" s="40">
        <v>0</v>
      </c>
      <c r="Q41" s="60">
        <v>17</v>
      </c>
      <c r="R41" s="22">
        <v>0</v>
      </c>
      <c r="S41" s="71"/>
      <c r="T41" s="32"/>
      <c r="U41" s="32"/>
      <c r="V41" s="72"/>
      <c r="W41" s="99"/>
      <c r="X41" s="97"/>
      <c r="Y41" s="136"/>
      <c r="Z41" s="135"/>
      <c r="AA41" s="193"/>
      <c r="AB41" s="105"/>
      <c r="AC41" s="105"/>
      <c r="AD41" s="105"/>
    </row>
    <row r="42" spans="1:30" s="112" customFormat="1" x14ac:dyDescent="0.25">
      <c r="A42" s="99"/>
      <c r="B42" s="161"/>
      <c r="C42" s="130"/>
      <c r="D42" s="130"/>
      <c r="E42" s="130"/>
      <c r="F42" s="130"/>
      <c r="G42" s="130"/>
      <c r="H42" s="162"/>
      <c r="I42" s="58"/>
      <c r="J42" s="134"/>
      <c r="K42" s="135"/>
      <c r="L42" s="136"/>
      <c r="M42" s="115"/>
      <c r="N42" s="116"/>
      <c r="O42" s="41" t="s">
        <v>155</v>
      </c>
      <c r="P42" s="32">
        <v>0</v>
      </c>
      <c r="Q42" s="32">
        <v>10</v>
      </c>
      <c r="R42" s="22">
        <v>0</v>
      </c>
      <c r="S42" s="71"/>
      <c r="T42" s="32"/>
      <c r="U42" s="32"/>
      <c r="V42" s="72"/>
      <c r="W42" s="99"/>
      <c r="X42" s="97"/>
      <c r="Y42" s="136"/>
      <c r="Z42" s="135"/>
      <c r="AA42" s="137"/>
      <c r="AB42" s="105"/>
      <c r="AC42" s="105"/>
      <c r="AD42" s="105"/>
    </row>
    <row r="43" spans="1:30" s="112" customFormat="1" ht="16.5" thickBot="1" x14ac:dyDescent="0.3">
      <c r="A43" s="101"/>
      <c r="B43" s="163"/>
      <c r="C43" s="102"/>
      <c r="D43" s="102"/>
      <c r="E43" s="102"/>
      <c r="F43" s="102"/>
      <c r="G43" s="164"/>
      <c r="H43" s="102"/>
      <c r="I43" s="165"/>
      <c r="J43" s="165"/>
      <c r="K43" s="166"/>
      <c r="L43" s="154"/>
      <c r="M43" s="118"/>
      <c r="N43" s="119"/>
      <c r="O43" s="41" t="s">
        <v>88</v>
      </c>
      <c r="P43" s="32">
        <v>0</v>
      </c>
      <c r="Q43" s="32">
        <v>17</v>
      </c>
      <c r="R43" s="22">
        <v>0</v>
      </c>
      <c r="S43" s="71"/>
      <c r="T43" s="32"/>
      <c r="U43" s="32"/>
      <c r="V43" s="72"/>
      <c r="W43" s="101"/>
      <c r="X43" s="100"/>
      <c r="Y43" s="101"/>
      <c r="Z43" s="166"/>
      <c r="AA43" s="88"/>
      <c r="AB43" s="105"/>
      <c r="AC43" s="105"/>
      <c r="AD43" s="105"/>
    </row>
    <row r="44" spans="1:30" s="112" customFormat="1" ht="18.75" x14ac:dyDescent="0.25">
      <c r="A44" s="105"/>
      <c r="B44" s="105"/>
      <c r="C44" s="105"/>
      <c r="D44" s="105"/>
      <c r="E44" s="105"/>
      <c r="L44" s="56"/>
      <c r="M44" s="56"/>
      <c r="N44" s="56"/>
      <c r="O44" s="20" t="s">
        <v>101</v>
      </c>
      <c r="P44" s="60">
        <v>0</v>
      </c>
      <c r="Q44" s="21" t="s">
        <v>102</v>
      </c>
      <c r="R44" s="22">
        <v>0</v>
      </c>
      <c r="S44" s="20" t="s">
        <v>103</v>
      </c>
      <c r="T44" s="21">
        <v>0</v>
      </c>
      <c r="U44" s="21" t="s">
        <v>104</v>
      </c>
      <c r="V44" s="35">
        <v>0</v>
      </c>
      <c r="W44" s="105"/>
      <c r="X44" s="105"/>
      <c r="Y44" s="105"/>
      <c r="Z44" s="105"/>
      <c r="AA44" s="105"/>
      <c r="AB44" s="105"/>
      <c r="AC44" s="105"/>
      <c r="AD44" s="105"/>
    </row>
    <row r="45" spans="1:30" s="112" customFormat="1" ht="16.149999999999999" customHeight="1" thickBot="1" x14ac:dyDescent="0.3">
      <c r="A45" s="105"/>
      <c r="B45" s="105"/>
      <c r="C45" s="105"/>
      <c r="D45" s="105"/>
      <c r="E45" s="105"/>
      <c r="F45" s="105"/>
      <c r="G45" s="105"/>
      <c r="H45" s="105"/>
      <c r="I45" s="80"/>
      <c r="J45" s="80"/>
      <c r="K45" s="105"/>
      <c r="L45" s="56"/>
      <c r="M45" s="56"/>
      <c r="N45" s="56"/>
      <c r="O45" s="403" t="s">
        <v>38</v>
      </c>
      <c r="P45" s="404"/>
      <c r="Q45" s="404"/>
      <c r="R45" s="23">
        <v>0</v>
      </c>
      <c r="S45" s="403" t="s">
        <v>37</v>
      </c>
      <c r="T45" s="404"/>
      <c r="U45" s="404"/>
      <c r="V45" s="34">
        <v>0</v>
      </c>
      <c r="W45" s="105"/>
      <c r="X45" s="105"/>
      <c r="Y45" s="105"/>
      <c r="Z45" s="105"/>
      <c r="AA45" s="105"/>
      <c r="AB45" s="105"/>
      <c r="AC45" s="105"/>
      <c r="AD45" s="105"/>
    </row>
    <row r="46" spans="1:30" s="112" customFormat="1" ht="16.5" customHeight="1" thickBot="1" x14ac:dyDescent="0.3">
      <c r="A46" s="159"/>
      <c r="B46" s="105"/>
      <c r="C46" s="105"/>
      <c r="D46" s="105"/>
      <c r="E46" s="105"/>
      <c r="F46" s="105"/>
      <c r="G46" s="105"/>
      <c r="H46" s="105"/>
      <c r="I46" s="80"/>
      <c r="J46" s="158"/>
      <c r="K46" s="105"/>
      <c r="L46" s="105"/>
      <c r="M46" s="105"/>
      <c r="N46" s="105"/>
      <c r="O46" s="19"/>
      <c r="P46" s="68"/>
      <c r="Q46" s="19"/>
      <c r="R46" s="19"/>
      <c r="S46" s="19"/>
      <c r="T46" s="19"/>
      <c r="U46" s="19"/>
      <c r="V46" s="19"/>
      <c r="W46" s="105"/>
      <c r="X46" s="105"/>
      <c r="Y46" s="105"/>
      <c r="Z46" s="105"/>
      <c r="AA46" s="105"/>
      <c r="AB46" s="105"/>
      <c r="AC46" s="129"/>
      <c r="AD46" s="105"/>
    </row>
    <row r="47" spans="1:30" s="117" customFormat="1" x14ac:dyDescent="0.25">
      <c r="A47" s="96" t="s">
        <v>18</v>
      </c>
      <c r="B47" s="55" t="s">
        <v>241</v>
      </c>
      <c r="C47" s="122">
        <v>3301</v>
      </c>
      <c r="D47" s="122" t="s">
        <v>306</v>
      </c>
      <c r="E47" s="122" t="s">
        <v>356</v>
      </c>
      <c r="F47" s="122">
        <v>1</v>
      </c>
      <c r="G47" s="189" t="s">
        <v>371</v>
      </c>
      <c r="H47" s="189">
        <v>45282.625</v>
      </c>
      <c r="I47" s="57">
        <f>(H47-G47)*24</f>
        <v>21</v>
      </c>
      <c r="J47" s="123">
        <v>14</v>
      </c>
      <c r="K47" s="228">
        <f>$J$47 - $I$47</f>
        <v>-7</v>
      </c>
      <c r="L47" s="125">
        <f>(N47-M47)*24</f>
        <v>12.500000000058208</v>
      </c>
      <c r="M47" s="126">
        <v>45281.916666666664</v>
      </c>
      <c r="N47" s="127">
        <v>45282.4375</v>
      </c>
      <c r="O47" s="42" t="s">
        <v>279</v>
      </c>
      <c r="P47" s="39">
        <v>1</v>
      </c>
      <c r="Q47" s="39">
        <v>17</v>
      </c>
      <c r="R47" s="18">
        <f t="shared" ref="R47:R52" si="4">Q47*P47</f>
        <v>17</v>
      </c>
      <c r="S47" s="42" t="s">
        <v>274</v>
      </c>
      <c r="T47" s="39">
        <v>0</v>
      </c>
      <c r="U47" s="39">
        <v>25</v>
      </c>
      <c r="V47" s="18">
        <v>0</v>
      </c>
      <c r="W47" s="106" t="s">
        <v>188</v>
      </c>
      <c r="X47" s="95"/>
      <c r="Y47" s="125">
        <f>-IF(K47&gt;0,K47*0,K47)</f>
        <v>7</v>
      </c>
      <c r="Z47" s="124">
        <f>Y47</f>
        <v>7</v>
      </c>
      <c r="AA47" s="128"/>
      <c r="AB47" s="105"/>
      <c r="AC47" s="129"/>
      <c r="AD47" s="105"/>
    </row>
    <row r="48" spans="1:30" s="117" customFormat="1" x14ac:dyDescent="0.25">
      <c r="A48" s="99"/>
      <c r="B48" s="93"/>
      <c r="C48" s="131"/>
      <c r="D48" s="131"/>
      <c r="E48" s="194"/>
      <c r="F48" s="131"/>
      <c r="G48" s="132"/>
      <c r="H48" s="132"/>
      <c r="I48" s="195"/>
      <c r="J48" s="134"/>
      <c r="K48" s="31"/>
      <c r="L48" s="136"/>
      <c r="M48" s="115"/>
      <c r="N48" s="116"/>
      <c r="O48" s="41" t="s">
        <v>285</v>
      </c>
      <c r="P48" s="40">
        <v>0</v>
      </c>
      <c r="Q48" s="40">
        <v>17</v>
      </c>
      <c r="R48" s="22">
        <f t="shared" si="4"/>
        <v>0</v>
      </c>
      <c r="S48" s="41" t="s">
        <v>183</v>
      </c>
      <c r="T48" s="40">
        <v>0</v>
      </c>
      <c r="U48" s="40">
        <v>20</v>
      </c>
      <c r="V48" s="70">
        <v>0</v>
      </c>
      <c r="W48" s="99" t="s">
        <v>308</v>
      </c>
      <c r="X48" s="97"/>
      <c r="Y48" s="136"/>
      <c r="Z48" s="135"/>
      <c r="AA48" s="137"/>
      <c r="AB48" s="105"/>
      <c r="AC48" s="129"/>
      <c r="AD48" s="105"/>
    </row>
    <row r="49" spans="1:31" s="117" customFormat="1" x14ac:dyDescent="0.25">
      <c r="A49" s="138"/>
      <c r="B49" s="131"/>
      <c r="C49" s="131"/>
      <c r="D49" s="131"/>
      <c r="E49" s="131"/>
      <c r="F49" s="131"/>
      <c r="G49" s="132"/>
      <c r="H49" s="132"/>
      <c r="I49" s="134"/>
      <c r="J49" s="134"/>
      <c r="K49" s="31"/>
      <c r="L49" s="136"/>
      <c r="M49" s="115"/>
      <c r="N49" s="116"/>
      <c r="O49" s="41" t="s">
        <v>280</v>
      </c>
      <c r="P49" s="40">
        <v>0</v>
      </c>
      <c r="Q49" s="40">
        <v>17</v>
      </c>
      <c r="R49" s="22">
        <f t="shared" si="4"/>
        <v>0</v>
      </c>
      <c r="S49" s="41" t="s">
        <v>160</v>
      </c>
      <c r="T49" s="40">
        <v>0</v>
      </c>
      <c r="U49" s="40">
        <v>16</v>
      </c>
      <c r="V49" s="72">
        <v>0</v>
      </c>
      <c r="W49" s="99"/>
      <c r="X49" s="97"/>
      <c r="Y49" s="136"/>
      <c r="Z49" s="135"/>
      <c r="AA49" s="137"/>
      <c r="AB49" s="105"/>
      <c r="AC49" s="105"/>
      <c r="AD49" s="105"/>
    </row>
    <row r="50" spans="1:31" s="112" customFormat="1" x14ac:dyDescent="0.25">
      <c r="A50" s="99"/>
      <c r="B50" s="93"/>
      <c r="C50" s="130"/>
      <c r="D50" s="130"/>
      <c r="E50" s="194"/>
      <c r="F50" s="93"/>
      <c r="G50" s="132"/>
      <c r="H50" s="132"/>
      <c r="I50" s="58"/>
      <c r="J50" s="134"/>
      <c r="K50" s="31"/>
      <c r="L50" s="225"/>
      <c r="M50" s="115"/>
      <c r="N50" s="116"/>
      <c r="O50" s="41" t="s">
        <v>286</v>
      </c>
      <c r="P50" s="40">
        <v>0</v>
      </c>
      <c r="Q50" s="40">
        <v>17</v>
      </c>
      <c r="R50" s="22">
        <f t="shared" si="4"/>
        <v>0</v>
      </c>
      <c r="S50" s="41" t="s">
        <v>388</v>
      </c>
      <c r="T50" s="40">
        <v>0</v>
      </c>
      <c r="U50" s="40">
        <v>20</v>
      </c>
      <c r="V50" s="72">
        <v>0</v>
      </c>
      <c r="W50" s="99"/>
      <c r="X50" s="97"/>
      <c r="Y50" s="136"/>
      <c r="Z50" s="135"/>
      <c r="AA50" s="137"/>
      <c r="AB50" s="105"/>
      <c r="AC50" s="105"/>
      <c r="AD50" s="105"/>
    </row>
    <row r="51" spans="1:31" s="112" customFormat="1" x14ac:dyDescent="0.25">
      <c r="A51" s="99"/>
      <c r="B51" s="93"/>
      <c r="C51" s="130"/>
      <c r="D51" s="130"/>
      <c r="E51" s="194"/>
      <c r="F51" s="93"/>
      <c r="G51" s="132"/>
      <c r="H51" s="132"/>
      <c r="I51" s="58"/>
      <c r="J51" s="134"/>
      <c r="K51" s="31"/>
      <c r="L51" s="225"/>
      <c r="M51" s="115"/>
      <c r="N51" s="116"/>
      <c r="O51" s="41" t="s">
        <v>281</v>
      </c>
      <c r="P51" s="40">
        <v>0</v>
      </c>
      <c r="Q51" s="40">
        <v>17</v>
      </c>
      <c r="R51" s="22">
        <f t="shared" si="4"/>
        <v>0</v>
      </c>
      <c r="S51" s="41"/>
      <c r="T51" s="40"/>
      <c r="U51" s="40"/>
      <c r="V51" s="72"/>
      <c r="W51" s="99"/>
      <c r="X51" s="97"/>
      <c r="Y51" s="136"/>
      <c r="Z51" s="135"/>
      <c r="AA51" s="137"/>
      <c r="AB51" s="105"/>
      <c r="AC51" s="105"/>
      <c r="AD51" s="105"/>
    </row>
    <row r="52" spans="1:31" s="112" customFormat="1" ht="16.5" thickBot="1" x14ac:dyDescent="0.3">
      <c r="A52" s="101"/>
      <c r="B52" s="102"/>
      <c r="C52" s="187"/>
      <c r="D52" s="187"/>
      <c r="E52" s="187"/>
      <c r="F52" s="187"/>
      <c r="G52" s="187"/>
      <c r="H52" s="167"/>
      <c r="I52" s="165"/>
      <c r="J52" s="165"/>
      <c r="K52" s="33"/>
      <c r="L52" s="169"/>
      <c r="M52" s="165"/>
      <c r="N52" s="168"/>
      <c r="O52" s="41" t="s">
        <v>387</v>
      </c>
      <c r="P52" s="40">
        <v>2</v>
      </c>
      <c r="Q52" s="40">
        <v>17</v>
      </c>
      <c r="R52" s="22">
        <f t="shared" si="4"/>
        <v>34</v>
      </c>
      <c r="S52" s="41" t="s">
        <v>253</v>
      </c>
      <c r="T52" s="40">
        <v>0</v>
      </c>
      <c r="U52" s="40">
        <v>20</v>
      </c>
      <c r="V52" s="22">
        <v>0</v>
      </c>
      <c r="W52" s="101"/>
      <c r="X52" s="100"/>
      <c r="Y52" s="154"/>
      <c r="Z52" s="166"/>
      <c r="AA52" s="196" t="s">
        <v>389</v>
      </c>
      <c r="AB52" s="105"/>
      <c r="AC52" s="105"/>
      <c r="AD52" s="105"/>
    </row>
    <row r="53" spans="1:31" s="105" customFormat="1" ht="18.75" x14ac:dyDescent="0.25">
      <c r="J53" s="80"/>
      <c r="L53" s="56"/>
      <c r="M53" s="56"/>
      <c r="N53" s="56"/>
      <c r="O53" s="41" t="s">
        <v>193</v>
      </c>
      <c r="P53" s="60">
        <f>SUM(P47:P52)</f>
        <v>3</v>
      </c>
      <c r="Q53" s="21" t="s">
        <v>102</v>
      </c>
      <c r="R53" s="22">
        <f>SUM(R47:R52)</f>
        <v>51</v>
      </c>
      <c r="S53" s="20" t="s">
        <v>103</v>
      </c>
      <c r="T53" s="21">
        <v>0</v>
      </c>
      <c r="U53" s="21" t="s">
        <v>104</v>
      </c>
      <c r="V53" s="35">
        <v>0</v>
      </c>
      <c r="AB53" s="112"/>
      <c r="AE53" s="112"/>
    </row>
    <row r="54" spans="1:31" s="105" customFormat="1" ht="16.149999999999999" customHeight="1" thickBot="1" x14ac:dyDescent="0.3">
      <c r="I54" s="80"/>
      <c r="J54" s="80"/>
      <c r="L54" s="56"/>
      <c r="M54" s="56"/>
      <c r="N54" s="56"/>
      <c r="O54" s="403" t="s">
        <v>38</v>
      </c>
      <c r="P54" s="404"/>
      <c r="Q54" s="404"/>
      <c r="R54" s="61">
        <v>102</v>
      </c>
      <c r="S54" s="403" t="s">
        <v>37</v>
      </c>
      <c r="T54" s="404"/>
      <c r="U54" s="404"/>
      <c r="V54" s="34">
        <v>100</v>
      </c>
      <c r="AE54" s="112"/>
    </row>
    <row r="55" spans="1:31" s="105" customFormat="1" ht="16.5" thickBot="1" x14ac:dyDescent="0.3">
      <c r="A55" s="159"/>
      <c r="I55" s="80"/>
      <c r="J55" s="80"/>
      <c r="O55" s="19"/>
      <c r="P55" s="19"/>
      <c r="Q55" s="19"/>
      <c r="R55" s="19"/>
      <c r="S55" s="19"/>
      <c r="T55" s="19"/>
      <c r="U55" s="19"/>
      <c r="V55" s="19"/>
      <c r="AC55" s="129"/>
      <c r="AE55" s="112"/>
    </row>
    <row r="56" spans="1:31" s="105" customFormat="1" ht="33.75" customHeight="1" x14ac:dyDescent="0.25">
      <c r="A56" s="96" t="s">
        <v>19</v>
      </c>
      <c r="B56" s="55" t="s">
        <v>156</v>
      </c>
      <c r="C56" s="55">
        <v>207</v>
      </c>
      <c r="D56" s="121" t="s">
        <v>200</v>
      </c>
      <c r="E56" s="121" t="s">
        <v>250</v>
      </c>
      <c r="F56" s="55">
        <v>1</v>
      </c>
      <c r="G56" s="121" t="s">
        <v>256</v>
      </c>
      <c r="H56" s="160">
        <v>45267.702777777777</v>
      </c>
      <c r="I56" s="57">
        <v>286.8666666666395</v>
      </c>
      <c r="J56" s="123">
        <v>13.75</v>
      </c>
      <c r="K56" s="228">
        <f>$J$56 - $I$56</f>
        <v>-273.1166666666395</v>
      </c>
      <c r="L56" s="125"/>
      <c r="M56" s="126" t="s">
        <v>251</v>
      </c>
      <c r="N56" s="127"/>
      <c r="O56" s="74" t="s">
        <v>157</v>
      </c>
      <c r="P56" s="39">
        <v>0</v>
      </c>
      <c r="Q56" s="75">
        <v>10</v>
      </c>
      <c r="R56" s="18">
        <v>0</v>
      </c>
      <c r="S56" s="76" t="s">
        <v>91</v>
      </c>
      <c r="T56" s="39">
        <v>0</v>
      </c>
      <c r="U56" s="39">
        <v>18</v>
      </c>
      <c r="V56" s="18">
        <v>0</v>
      </c>
      <c r="W56" s="106" t="s">
        <v>269</v>
      </c>
      <c r="X56" s="95" t="s">
        <v>23</v>
      </c>
      <c r="Y56" s="125">
        <f>-IF(K56&gt;0,K56*0,K56)</f>
        <v>273.1166666666395</v>
      </c>
      <c r="Z56" s="124">
        <f>Y56</f>
        <v>273.1166666666395</v>
      </c>
      <c r="AA56" s="197" t="s">
        <v>329</v>
      </c>
      <c r="AB56" s="56"/>
      <c r="AE56" s="112"/>
    </row>
    <row r="57" spans="1:31" s="105" customFormat="1" ht="31.5" x14ac:dyDescent="0.25">
      <c r="A57" s="99"/>
      <c r="B57" s="93"/>
      <c r="C57" s="131"/>
      <c r="D57" s="131"/>
      <c r="E57" s="131"/>
      <c r="F57" s="93">
        <v>2</v>
      </c>
      <c r="G57" s="162">
        <v>45267.702777777777</v>
      </c>
      <c r="H57" s="162">
        <v>45270.526388888888</v>
      </c>
      <c r="I57" s="134">
        <v>67.766666666662786</v>
      </c>
      <c r="J57" s="58">
        <v>13.75</v>
      </c>
      <c r="K57" s="231">
        <f>$J$57 - $I$57</f>
        <v>-54.016666666662786</v>
      </c>
      <c r="L57" s="136"/>
      <c r="M57" s="115" t="s">
        <v>251</v>
      </c>
      <c r="N57" s="135"/>
      <c r="O57" s="77" t="s">
        <v>86</v>
      </c>
      <c r="P57" s="40">
        <v>0</v>
      </c>
      <c r="Q57" s="73">
        <v>17</v>
      </c>
      <c r="R57" s="22">
        <v>0</v>
      </c>
      <c r="S57" s="69" t="s">
        <v>158</v>
      </c>
      <c r="T57" s="40">
        <v>0</v>
      </c>
      <c r="U57" s="40">
        <v>18</v>
      </c>
      <c r="V57" s="22">
        <v>0</v>
      </c>
      <c r="W57" s="99"/>
      <c r="X57" s="97"/>
      <c r="Y57" s="136">
        <f>-IF(K57&gt;0,K57*0,K57)</f>
        <v>54.016666666662786</v>
      </c>
      <c r="Z57" s="135">
        <f>Y57+Z56</f>
        <v>327.13333333330229</v>
      </c>
      <c r="AA57" s="94" t="s">
        <v>352</v>
      </c>
      <c r="AB57" s="56"/>
      <c r="AC57" s="129"/>
      <c r="AE57" s="117"/>
    </row>
    <row r="58" spans="1:31" s="105" customFormat="1" ht="31.5" x14ac:dyDescent="0.25">
      <c r="A58" s="99"/>
      <c r="B58" s="93"/>
      <c r="C58" s="93"/>
      <c r="D58" s="93"/>
      <c r="E58" s="161"/>
      <c r="F58" s="93">
        <v>3</v>
      </c>
      <c r="G58" s="162">
        <v>45270.526388888888</v>
      </c>
      <c r="H58" s="198" t="s">
        <v>290</v>
      </c>
      <c r="I58" s="58">
        <v>183.48333333333721</v>
      </c>
      <c r="J58" s="58">
        <v>13.75</v>
      </c>
      <c r="K58" s="231">
        <f>$J$58 - $I$58</f>
        <v>-169.73333333333721</v>
      </c>
      <c r="L58" s="136"/>
      <c r="M58" s="115" t="s">
        <v>251</v>
      </c>
      <c r="N58" s="135"/>
      <c r="O58" s="77" t="s">
        <v>89</v>
      </c>
      <c r="P58" s="40">
        <v>0</v>
      </c>
      <c r="Q58" s="73">
        <v>17</v>
      </c>
      <c r="R58" s="22">
        <v>0</v>
      </c>
      <c r="S58" s="69" t="s">
        <v>96</v>
      </c>
      <c r="T58" s="40">
        <v>0</v>
      </c>
      <c r="U58" s="40">
        <v>20</v>
      </c>
      <c r="V58" s="22">
        <v>0</v>
      </c>
      <c r="W58" s="99"/>
      <c r="X58" s="97"/>
      <c r="Y58" s="136">
        <f>-IF(K58&gt;0,K58*0,K58)</f>
        <v>169.73333333333721</v>
      </c>
      <c r="Z58" s="135">
        <f>Y58+Z57</f>
        <v>496.8666666666395</v>
      </c>
      <c r="AA58" s="147" t="s">
        <v>291</v>
      </c>
      <c r="AB58" s="56"/>
      <c r="AE58" s="112"/>
    </row>
    <row r="59" spans="1:31" s="105" customFormat="1" ht="47.25" x14ac:dyDescent="0.25">
      <c r="A59" s="99"/>
      <c r="B59" s="93"/>
      <c r="C59" s="93"/>
      <c r="D59" s="93"/>
      <c r="E59" s="93"/>
      <c r="F59" s="93">
        <v>4</v>
      </c>
      <c r="G59" s="162" t="s">
        <v>290</v>
      </c>
      <c r="H59" s="162" t="s">
        <v>372</v>
      </c>
      <c r="I59" s="58">
        <v>97.466666666732635</v>
      </c>
      <c r="J59" s="58">
        <v>13.75</v>
      </c>
      <c r="K59" s="231">
        <f>$J$59 - $I$59</f>
        <v>-83.716666666732635</v>
      </c>
      <c r="L59" s="136"/>
      <c r="M59" s="115" t="s">
        <v>251</v>
      </c>
      <c r="N59" s="135"/>
      <c r="O59" s="77" t="s">
        <v>159</v>
      </c>
      <c r="P59" s="40">
        <v>0</v>
      </c>
      <c r="Q59" s="73">
        <v>10</v>
      </c>
      <c r="R59" s="22">
        <v>0</v>
      </c>
      <c r="S59" s="69" t="s">
        <v>152</v>
      </c>
      <c r="T59" s="40">
        <v>0</v>
      </c>
      <c r="U59" s="21">
        <v>20</v>
      </c>
      <c r="V59" s="22">
        <v>0</v>
      </c>
      <c r="W59" s="99"/>
      <c r="X59" s="97"/>
      <c r="Y59" s="136">
        <f>-IF(K59&gt;0,K59*0,K59)</f>
        <v>83.716666666732635</v>
      </c>
      <c r="Z59" s="135">
        <f>Y59+Z58</f>
        <v>580.58333333337214</v>
      </c>
      <c r="AA59" s="258" t="s">
        <v>373</v>
      </c>
      <c r="AB59" s="56"/>
      <c r="AC59" s="129"/>
      <c r="AE59" s="112"/>
    </row>
    <row r="60" spans="1:31" s="105" customFormat="1" x14ac:dyDescent="0.25">
      <c r="A60" s="99"/>
      <c r="B60" s="93"/>
      <c r="C60" s="93"/>
      <c r="D60" s="93"/>
      <c r="E60" s="93"/>
      <c r="F60" s="93">
        <v>5</v>
      </c>
      <c r="G60" s="162" t="str">
        <f>H59</f>
        <v>22.12.2023 05:35</v>
      </c>
      <c r="H60" s="162" t="s">
        <v>34</v>
      </c>
      <c r="I60" s="58">
        <f>(AA2-G60)*24</f>
        <v>12.416666666627862</v>
      </c>
      <c r="J60" s="58">
        <f>J59</f>
        <v>13.75</v>
      </c>
      <c r="K60" s="231">
        <f>$J$60 - $I$60</f>
        <v>1.3333333333721384</v>
      </c>
      <c r="L60" s="136"/>
      <c r="M60" s="115" t="s">
        <v>251</v>
      </c>
      <c r="N60" s="135"/>
      <c r="O60" s="41"/>
      <c r="P60" s="40"/>
      <c r="Q60" s="40"/>
      <c r="R60" s="22"/>
      <c r="S60" s="69" t="s">
        <v>97</v>
      </c>
      <c r="T60" s="40">
        <v>0</v>
      </c>
      <c r="U60" s="21">
        <v>20</v>
      </c>
      <c r="V60" s="22">
        <v>0</v>
      </c>
      <c r="W60" s="99"/>
      <c r="X60" s="97"/>
      <c r="Y60" s="136">
        <f>-IF(K60&gt;0,K60*0,K60)</f>
        <v>0</v>
      </c>
      <c r="Z60" s="135">
        <f>Y60+Z59</f>
        <v>580.58333333337214</v>
      </c>
      <c r="AA60" s="199"/>
      <c r="AB60" s="56"/>
      <c r="AC60" s="129"/>
      <c r="AE60" s="112"/>
    </row>
    <row r="61" spans="1:31" s="105" customFormat="1" ht="16.5" thickBot="1" x14ac:dyDescent="0.3">
      <c r="A61" s="101"/>
      <c r="B61" s="102"/>
      <c r="C61" s="102"/>
      <c r="D61" s="102"/>
      <c r="E61" s="102"/>
      <c r="F61" s="102"/>
      <c r="G61" s="164"/>
      <c r="H61" s="164"/>
      <c r="I61" s="89"/>
      <c r="J61" s="89"/>
      <c r="K61" s="166"/>
      <c r="L61" s="154"/>
      <c r="M61" s="89"/>
      <c r="N61" s="166"/>
      <c r="O61" s="41"/>
      <c r="P61" s="40"/>
      <c r="Q61" s="40"/>
      <c r="R61" s="22"/>
      <c r="S61" s="69" t="s">
        <v>105</v>
      </c>
      <c r="T61" s="40">
        <v>0</v>
      </c>
      <c r="U61" s="21">
        <v>20</v>
      </c>
      <c r="V61" s="22">
        <v>0</v>
      </c>
      <c r="W61" s="101"/>
      <c r="X61" s="100"/>
      <c r="Y61" s="154"/>
      <c r="Z61" s="166"/>
      <c r="AA61" s="200"/>
      <c r="AB61" s="56"/>
      <c r="AC61" s="129"/>
      <c r="AE61" s="112"/>
    </row>
    <row r="62" spans="1:31" s="105" customFormat="1" ht="18.75" x14ac:dyDescent="0.25">
      <c r="G62" s="120"/>
      <c r="H62" s="120"/>
      <c r="I62" s="80"/>
      <c r="J62" s="80"/>
      <c r="K62" s="80"/>
      <c r="L62" s="56"/>
      <c r="M62" s="56"/>
      <c r="N62" s="56"/>
      <c r="O62" s="20" t="s">
        <v>101</v>
      </c>
      <c r="P62" s="60">
        <v>0</v>
      </c>
      <c r="Q62" s="21" t="s">
        <v>102</v>
      </c>
      <c r="R62" s="22">
        <v>0</v>
      </c>
      <c r="S62" s="20" t="s">
        <v>103</v>
      </c>
      <c r="T62" s="21">
        <v>0</v>
      </c>
      <c r="U62" s="21" t="s">
        <v>104</v>
      </c>
      <c r="V62" s="35">
        <v>0</v>
      </c>
      <c r="AA62" s="170"/>
      <c r="AB62" s="56"/>
    </row>
    <row r="63" spans="1:31" s="105" customFormat="1" ht="16.149999999999999" customHeight="1" thickBot="1" x14ac:dyDescent="0.3">
      <c r="A63" s="80"/>
      <c r="B63" s="80"/>
      <c r="C63" s="80"/>
      <c r="D63" s="80"/>
      <c r="E63" s="80"/>
      <c r="F63" s="80"/>
      <c r="G63" s="80"/>
      <c r="H63" s="80"/>
      <c r="I63" s="80"/>
      <c r="J63" s="80"/>
      <c r="K63" s="80"/>
      <c r="L63" s="56"/>
      <c r="M63" s="56"/>
      <c r="N63" s="56"/>
      <c r="O63" s="403" t="s">
        <v>38</v>
      </c>
      <c r="P63" s="404"/>
      <c r="Q63" s="404"/>
      <c r="R63" s="23">
        <v>0</v>
      </c>
      <c r="S63" s="403" t="s">
        <v>37</v>
      </c>
      <c r="T63" s="404"/>
      <c r="U63" s="404"/>
      <c r="V63" s="34">
        <v>0</v>
      </c>
      <c r="AA63" s="170"/>
      <c r="AB63" s="56"/>
    </row>
    <row r="64" spans="1:31" s="105" customFormat="1" ht="15.4" customHeight="1" x14ac:dyDescent="0.25">
      <c r="A64" s="171"/>
      <c r="B64" s="80"/>
      <c r="C64" s="80"/>
      <c r="D64" s="80"/>
      <c r="E64" s="80"/>
      <c r="F64" s="80"/>
      <c r="G64" s="80"/>
      <c r="H64" s="80"/>
      <c r="I64" s="80"/>
      <c r="J64" s="80"/>
      <c r="K64" s="80"/>
      <c r="L64" s="80"/>
      <c r="M64" s="80"/>
      <c r="N64" s="80"/>
      <c r="O64" s="19"/>
      <c r="P64" s="19"/>
      <c r="Q64" s="19"/>
      <c r="R64" s="19"/>
      <c r="S64" s="19"/>
      <c r="T64" s="19"/>
      <c r="U64" s="19"/>
      <c r="V64" s="19"/>
      <c r="AA64" s="170"/>
      <c r="AB64" s="56"/>
    </row>
    <row r="65" spans="1:28" s="105" customFormat="1" ht="15.75" customHeight="1" thickBot="1" x14ac:dyDescent="0.3">
      <c r="A65" s="171"/>
      <c r="B65" s="80"/>
      <c r="C65" s="80"/>
      <c r="D65" s="80"/>
      <c r="E65" s="80"/>
      <c r="F65" s="80"/>
      <c r="G65" s="80"/>
      <c r="H65" s="80"/>
      <c r="I65" s="80"/>
      <c r="J65" s="80"/>
      <c r="K65" s="80"/>
      <c r="L65" s="80"/>
      <c r="M65" s="80"/>
      <c r="N65" s="80"/>
      <c r="O65" s="19"/>
      <c r="P65" s="19"/>
      <c r="Q65" s="19"/>
      <c r="R65" s="19"/>
      <c r="S65" s="19"/>
      <c r="T65" s="19"/>
      <c r="U65" s="19"/>
      <c r="V65" s="19"/>
      <c r="AA65" s="172"/>
      <c r="AB65" s="173"/>
    </row>
    <row r="66" spans="1:28" s="105" customFormat="1" ht="15.75" customHeight="1" x14ac:dyDescent="0.25">
      <c r="A66" s="86" t="s">
        <v>20</v>
      </c>
      <c r="B66" s="55" t="s">
        <v>301</v>
      </c>
      <c r="C66" s="55">
        <v>112</v>
      </c>
      <c r="D66" s="55" t="s">
        <v>390</v>
      </c>
      <c r="E66" s="55" t="s">
        <v>391</v>
      </c>
      <c r="F66" s="55"/>
      <c r="G66" s="160" t="s">
        <v>197</v>
      </c>
      <c r="H66" s="160"/>
      <c r="I66" s="57"/>
      <c r="J66" s="57"/>
      <c r="K66" s="29"/>
      <c r="L66" s="125"/>
      <c r="M66" s="126"/>
      <c r="N66" s="127"/>
      <c r="O66" s="16" t="s">
        <v>90</v>
      </c>
      <c r="P66" s="39">
        <v>0</v>
      </c>
      <c r="Q66" s="39">
        <v>17</v>
      </c>
      <c r="R66" s="17">
        <v>0</v>
      </c>
      <c r="S66" s="39" t="s">
        <v>244</v>
      </c>
      <c r="T66" s="39">
        <v>0</v>
      </c>
      <c r="U66" s="39">
        <v>20</v>
      </c>
      <c r="V66" s="254">
        <v>0</v>
      </c>
      <c r="W66" s="252" t="s">
        <v>197</v>
      </c>
      <c r="X66" s="95" t="s">
        <v>23</v>
      </c>
      <c r="Y66" s="125"/>
      <c r="Z66" s="124"/>
      <c r="AA66" s="87"/>
      <c r="AB66" s="173"/>
    </row>
    <row r="67" spans="1:28" s="105" customFormat="1" x14ac:dyDescent="0.25">
      <c r="A67" s="99"/>
      <c r="B67" s="93"/>
      <c r="C67" s="93"/>
      <c r="D67" s="82"/>
      <c r="E67" s="161"/>
      <c r="F67" s="93"/>
      <c r="G67" s="162"/>
      <c r="H67" s="162"/>
      <c r="I67" s="58"/>
      <c r="J67" s="58"/>
      <c r="K67" s="31"/>
      <c r="L67" s="136"/>
      <c r="M67" s="115"/>
      <c r="N67" s="116"/>
      <c r="O67" s="20" t="s">
        <v>180</v>
      </c>
      <c r="P67" s="40">
        <v>0</v>
      </c>
      <c r="Q67" s="40">
        <v>10</v>
      </c>
      <c r="R67" s="21">
        <v>0</v>
      </c>
      <c r="S67" s="40" t="s">
        <v>365</v>
      </c>
      <c r="T67" s="40">
        <v>0</v>
      </c>
      <c r="U67" s="40">
        <v>20</v>
      </c>
      <c r="V67" s="35">
        <v>0</v>
      </c>
      <c r="W67" s="178"/>
      <c r="X67" s="97"/>
      <c r="Y67" s="136"/>
      <c r="Z67" s="135"/>
      <c r="AA67" s="174"/>
      <c r="AB67" s="173"/>
    </row>
    <row r="68" spans="1:28" s="105" customFormat="1" x14ac:dyDescent="0.25">
      <c r="A68" s="99"/>
      <c r="B68" s="93"/>
      <c r="C68" s="93"/>
      <c r="D68" s="93"/>
      <c r="E68" s="93"/>
      <c r="F68" s="93"/>
      <c r="G68" s="162"/>
      <c r="H68" s="162"/>
      <c r="I68" s="58"/>
      <c r="J68" s="58"/>
      <c r="K68" s="31"/>
      <c r="L68" s="136"/>
      <c r="M68" s="115"/>
      <c r="N68" s="116"/>
      <c r="O68" s="20" t="s">
        <v>164</v>
      </c>
      <c r="P68" s="40">
        <v>0</v>
      </c>
      <c r="Q68" s="40">
        <v>17</v>
      </c>
      <c r="R68" s="21">
        <v>0</v>
      </c>
      <c r="S68" s="40" t="s">
        <v>248</v>
      </c>
      <c r="T68" s="40">
        <v>0</v>
      </c>
      <c r="U68" s="40">
        <v>18</v>
      </c>
      <c r="V68" s="35">
        <v>0</v>
      </c>
      <c r="W68" s="178"/>
      <c r="X68" s="97"/>
      <c r="Y68" s="136"/>
      <c r="Z68" s="135"/>
      <c r="AA68" s="174"/>
      <c r="AB68" s="173"/>
    </row>
    <row r="69" spans="1:28" s="105" customFormat="1" x14ac:dyDescent="0.25">
      <c r="A69" s="99"/>
      <c r="B69" s="93"/>
      <c r="C69" s="93"/>
      <c r="D69" s="93"/>
      <c r="E69" s="93"/>
      <c r="F69" s="93"/>
      <c r="G69" s="162"/>
      <c r="H69" s="162"/>
      <c r="I69" s="58"/>
      <c r="J69" s="58"/>
      <c r="K69" s="31"/>
      <c r="L69" s="136"/>
      <c r="M69" s="115"/>
      <c r="N69" s="116"/>
      <c r="O69" s="20" t="s">
        <v>332</v>
      </c>
      <c r="P69" s="40">
        <v>0</v>
      </c>
      <c r="Q69" s="40">
        <v>12</v>
      </c>
      <c r="R69" s="21">
        <v>0</v>
      </c>
      <c r="S69" s="40" t="s">
        <v>192</v>
      </c>
      <c r="T69" s="40">
        <v>0</v>
      </c>
      <c r="U69" s="40">
        <v>20</v>
      </c>
      <c r="V69" s="35">
        <v>0</v>
      </c>
      <c r="W69" s="178"/>
      <c r="X69" s="97"/>
      <c r="Y69" s="136"/>
      <c r="Z69" s="135"/>
      <c r="AA69" s="174"/>
      <c r="AB69" s="173"/>
    </row>
    <row r="70" spans="1:28" s="105" customFormat="1" x14ac:dyDescent="0.25">
      <c r="A70" s="99"/>
      <c r="B70" s="93"/>
      <c r="C70" s="93"/>
      <c r="D70" s="93"/>
      <c r="E70" s="93"/>
      <c r="F70" s="93"/>
      <c r="G70" s="162"/>
      <c r="H70" s="162"/>
      <c r="I70" s="58"/>
      <c r="J70" s="58"/>
      <c r="K70" s="31"/>
      <c r="L70" s="136"/>
      <c r="M70" s="115"/>
      <c r="N70" s="116"/>
      <c r="O70" s="69"/>
      <c r="P70" s="40"/>
      <c r="Q70" s="40"/>
      <c r="R70" s="21"/>
      <c r="S70" s="40"/>
      <c r="T70" s="40"/>
      <c r="U70" s="40"/>
      <c r="V70" s="35"/>
      <c r="W70" s="178"/>
      <c r="X70" s="97"/>
      <c r="Y70" s="136"/>
      <c r="Z70" s="135"/>
      <c r="AA70" s="174"/>
      <c r="AB70" s="173"/>
    </row>
    <row r="71" spans="1:28" s="105" customFormat="1" x14ac:dyDescent="0.25">
      <c r="A71" s="99"/>
      <c r="B71" s="93"/>
      <c r="C71" s="93"/>
      <c r="D71" s="93"/>
      <c r="E71" s="93"/>
      <c r="F71" s="93"/>
      <c r="G71" s="162"/>
      <c r="H71" s="162"/>
      <c r="I71" s="58"/>
      <c r="J71" s="58"/>
      <c r="K71" s="135"/>
      <c r="L71" s="136"/>
      <c r="M71" s="115"/>
      <c r="N71" s="116"/>
      <c r="O71" s="69"/>
      <c r="P71" s="40"/>
      <c r="Q71" s="40"/>
      <c r="R71" s="21"/>
      <c r="S71" s="40"/>
      <c r="T71" s="40"/>
      <c r="U71" s="40"/>
      <c r="V71" s="35"/>
      <c r="W71" s="178"/>
      <c r="X71" s="97"/>
      <c r="Y71" s="136"/>
      <c r="Z71" s="135"/>
      <c r="AA71" s="174"/>
      <c r="AB71" s="173"/>
    </row>
    <row r="72" spans="1:28" s="105" customFormat="1" ht="16.5" thickBot="1" x14ac:dyDescent="0.3">
      <c r="A72" s="101"/>
      <c r="B72" s="102"/>
      <c r="C72" s="102"/>
      <c r="D72" s="163"/>
      <c r="E72" s="102"/>
      <c r="F72" s="102"/>
      <c r="G72" s="164"/>
      <c r="H72" s="164"/>
      <c r="I72" s="89"/>
      <c r="J72" s="89"/>
      <c r="K72" s="166"/>
      <c r="L72" s="154"/>
      <c r="M72" s="89"/>
      <c r="N72" s="166"/>
      <c r="O72" s="69"/>
      <c r="P72" s="21"/>
      <c r="Q72" s="40"/>
      <c r="R72" s="21"/>
      <c r="S72" s="40"/>
      <c r="T72" s="40"/>
      <c r="U72" s="40"/>
      <c r="V72" s="35"/>
      <c r="W72" s="253"/>
      <c r="X72" s="100"/>
      <c r="Y72" s="154"/>
      <c r="Z72" s="166"/>
      <c r="AA72" s="201"/>
      <c r="AB72" s="173"/>
    </row>
    <row r="73" spans="1:28" s="105" customFormat="1" ht="17.649999999999999" customHeight="1" x14ac:dyDescent="0.25">
      <c r="I73" s="80"/>
      <c r="J73" s="80"/>
      <c r="L73" s="56"/>
      <c r="M73" s="56"/>
      <c r="N73" s="56"/>
      <c r="O73" s="20" t="s">
        <v>101</v>
      </c>
      <c r="P73" s="60">
        <v>0</v>
      </c>
      <c r="Q73" s="21" t="s">
        <v>102</v>
      </c>
      <c r="R73" s="21">
        <v>0</v>
      </c>
      <c r="S73" s="21" t="s">
        <v>103</v>
      </c>
      <c r="T73" s="21">
        <v>0</v>
      </c>
      <c r="U73" s="21" t="s">
        <v>104</v>
      </c>
      <c r="V73" s="35">
        <v>0</v>
      </c>
    </row>
    <row r="74" spans="1:28" s="105" customFormat="1" ht="16.149999999999999" customHeight="1" thickBot="1" x14ac:dyDescent="0.3">
      <c r="I74" s="80"/>
      <c r="J74" s="80"/>
      <c r="L74" s="56"/>
      <c r="M74" s="56"/>
      <c r="N74" s="56"/>
      <c r="O74" s="403" t="s">
        <v>38</v>
      </c>
      <c r="P74" s="404"/>
      <c r="Q74" s="404"/>
      <c r="R74" s="261">
        <v>0</v>
      </c>
      <c r="S74" s="404" t="s">
        <v>37</v>
      </c>
      <c r="T74" s="404"/>
      <c r="U74" s="404"/>
      <c r="V74" s="34">
        <v>0</v>
      </c>
    </row>
    <row r="75" spans="1:28" s="105" customFormat="1" ht="15.75" customHeight="1" thickBot="1" x14ac:dyDescent="0.3">
      <c r="A75" s="159"/>
      <c r="I75" s="80"/>
      <c r="J75" s="158"/>
      <c r="O75" s="19"/>
      <c r="P75" s="19"/>
      <c r="Q75" s="19"/>
      <c r="R75" s="19"/>
      <c r="S75" s="19"/>
      <c r="T75" s="19"/>
      <c r="U75" s="19"/>
      <c r="V75" s="19"/>
    </row>
    <row r="76" spans="1:28" s="105" customFormat="1" ht="47.25" x14ac:dyDescent="0.25">
      <c r="A76" s="96" t="s">
        <v>21</v>
      </c>
      <c r="B76" s="55" t="s">
        <v>322</v>
      </c>
      <c r="C76" s="122">
        <v>1004</v>
      </c>
      <c r="D76" s="185" t="s">
        <v>228</v>
      </c>
      <c r="E76" s="121" t="s">
        <v>345</v>
      </c>
      <c r="F76" s="122">
        <v>1</v>
      </c>
      <c r="G76" s="160">
        <v>45276.083333333336</v>
      </c>
      <c r="H76" s="114">
        <v>45278.930555555555</v>
      </c>
      <c r="I76" s="123">
        <f>(H76-G76)*24</f>
        <v>68.333333333255723</v>
      </c>
      <c r="J76" s="57">
        <v>12.9</v>
      </c>
      <c r="K76" s="228">
        <f>$J$76 - $I$76</f>
        <v>-55.433333333255725</v>
      </c>
      <c r="L76" s="125">
        <v>57</v>
      </c>
      <c r="M76" s="126" t="s">
        <v>288</v>
      </c>
      <c r="N76" s="217">
        <v>45278.875</v>
      </c>
      <c r="O76" s="42" t="s">
        <v>217</v>
      </c>
      <c r="P76" s="39">
        <v>0</v>
      </c>
      <c r="Q76" s="75">
        <v>20</v>
      </c>
      <c r="R76" s="18">
        <f t="shared" ref="R76:R81" si="5">Q76*P76</f>
        <v>0</v>
      </c>
      <c r="S76" s="64" t="s">
        <v>171</v>
      </c>
      <c r="T76" s="39">
        <v>1</v>
      </c>
      <c r="U76" s="17">
        <v>20</v>
      </c>
      <c r="V76" s="18">
        <f>U76*T76</f>
        <v>20</v>
      </c>
      <c r="W76" s="106" t="s">
        <v>188</v>
      </c>
      <c r="X76" s="95" t="s">
        <v>23</v>
      </c>
      <c r="Y76" s="125">
        <f>-IF(K76&gt;0,K76*0,K76)</f>
        <v>55.433333333255725</v>
      </c>
      <c r="Z76" s="234">
        <f>Y76</f>
        <v>55.433333333255725</v>
      </c>
      <c r="AA76" s="197" t="s">
        <v>312</v>
      </c>
    </row>
    <row r="77" spans="1:28" s="105" customFormat="1" x14ac:dyDescent="0.25">
      <c r="A77" s="138"/>
      <c r="B77" s="131"/>
      <c r="C77" s="131"/>
      <c r="D77" s="131"/>
      <c r="E77" s="93"/>
      <c r="F77" s="93">
        <v>2</v>
      </c>
      <c r="G77" s="132">
        <v>45278.930555555555</v>
      </c>
      <c r="H77" s="132">
        <v>45279.986111111109</v>
      </c>
      <c r="I77" s="134">
        <f>(H77-G77)*24</f>
        <v>25.333333333313931</v>
      </c>
      <c r="J77" s="58">
        <v>14.4</v>
      </c>
      <c r="K77" s="231">
        <f>$J$77 - $I$77</f>
        <v>-10.93333333331393</v>
      </c>
      <c r="L77" s="136">
        <v>15.333333333197515</v>
      </c>
      <c r="M77" s="115" t="s">
        <v>313</v>
      </c>
      <c r="N77" s="116">
        <v>45279.909722222219</v>
      </c>
      <c r="O77" s="41" t="s">
        <v>247</v>
      </c>
      <c r="P77" s="40">
        <v>1</v>
      </c>
      <c r="Q77" s="73">
        <v>20</v>
      </c>
      <c r="R77" s="22">
        <f t="shared" si="5"/>
        <v>20</v>
      </c>
      <c r="S77" s="63" t="s">
        <v>192</v>
      </c>
      <c r="T77" s="40">
        <v>0</v>
      </c>
      <c r="U77" s="21">
        <v>20</v>
      </c>
      <c r="V77" s="70">
        <f>U77*T77</f>
        <v>0</v>
      </c>
      <c r="W77" s="99" t="s">
        <v>267</v>
      </c>
      <c r="X77" s="97"/>
      <c r="Y77" s="136">
        <f>-IF(K77&gt;0,K77*0,K77)</f>
        <v>10.93333333331393</v>
      </c>
      <c r="Z77" s="235">
        <f>Y77+Z76</f>
        <v>66.366666666569657</v>
      </c>
      <c r="AA77" s="174" t="s">
        <v>347</v>
      </c>
    </row>
    <row r="78" spans="1:28" s="105" customFormat="1" x14ac:dyDescent="0.25">
      <c r="A78" s="138"/>
      <c r="B78" s="131"/>
      <c r="C78" s="131"/>
      <c r="D78" s="131"/>
      <c r="E78" s="93"/>
      <c r="F78" s="131">
        <v>3</v>
      </c>
      <c r="G78" s="162">
        <v>45279.986111111109</v>
      </c>
      <c r="H78" s="131" t="s">
        <v>336</v>
      </c>
      <c r="I78" s="134">
        <f>(H78-G78)*24</f>
        <v>28.000000000116415</v>
      </c>
      <c r="J78" s="58">
        <v>15.4</v>
      </c>
      <c r="K78" s="231">
        <f>$J$78 - $I$78</f>
        <v>-12.600000000116415</v>
      </c>
      <c r="L78" s="136">
        <v>12.666666666569654</v>
      </c>
      <c r="M78" s="115">
        <v>45280.451388888891</v>
      </c>
      <c r="N78" s="116" t="s">
        <v>337</v>
      </c>
      <c r="O78" s="41" t="s">
        <v>218</v>
      </c>
      <c r="P78" s="40">
        <v>0</v>
      </c>
      <c r="Q78" s="73">
        <v>20</v>
      </c>
      <c r="R78" s="22">
        <f t="shared" si="5"/>
        <v>0</v>
      </c>
      <c r="S78" s="63" t="s">
        <v>244</v>
      </c>
      <c r="T78" s="40">
        <v>0</v>
      </c>
      <c r="U78" s="21">
        <v>20</v>
      </c>
      <c r="V78" s="70">
        <f>U78*T78</f>
        <v>0</v>
      </c>
      <c r="W78" s="99"/>
      <c r="X78" s="97"/>
      <c r="Y78" s="136">
        <f>-IF(K78&gt;0,K78*0,K78)</f>
        <v>12.600000000116415</v>
      </c>
      <c r="Z78" s="235">
        <f>Y78+Z77</f>
        <v>78.966666666686066</v>
      </c>
      <c r="AA78" s="174" t="s">
        <v>348</v>
      </c>
    </row>
    <row r="79" spans="1:28" s="105" customFormat="1" x14ac:dyDescent="0.25">
      <c r="A79" s="138"/>
      <c r="B79" s="131"/>
      <c r="C79" s="93"/>
      <c r="D79" s="93"/>
      <c r="E79" s="93"/>
      <c r="F79" s="93">
        <v>4</v>
      </c>
      <c r="G79" s="131" t="s">
        <v>336</v>
      </c>
      <c r="H79" s="132">
        <v>45282.815972222219</v>
      </c>
      <c r="I79" s="134">
        <f>(H79-G79)*24</f>
        <v>39.916666666511446</v>
      </c>
      <c r="J79" s="58">
        <v>15.4</v>
      </c>
      <c r="K79" s="231">
        <f>$J$79 - $I$79</f>
        <v>-24.516666666511448</v>
      </c>
      <c r="L79" s="136">
        <f>(N79-M79)*24</f>
        <v>28.650000000139698</v>
      </c>
      <c r="M79" s="115">
        <v>45281.416666666664</v>
      </c>
      <c r="N79" s="116">
        <v>45282.61041666667</v>
      </c>
      <c r="O79" s="41" t="s">
        <v>219</v>
      </c>
      <c r="P79" s="40">
        <v>1</v>
      </c>
      <c r="Q79" s="40">
        <v>20</v>
      </c>
      <c r="R79" s="70">
        <f t="shared" si="5"/>
        <v>20</v>
      </c>
      <c r="S79" s="63" t="s">
        <v>177</v>
      </c>
      <c r="T79" s="40">
        <v>0</v>
      </c>
      <c r="U79" s="21">
        <v>20</v>
      </c>
      <c r="V79" s="70">
        <f>U79*T79</f>
        <v>0</v>
      </c>
      <c r="W79" s="99"/>
      <c r="X79" s="97"/>
      <c r="Y79" s="136">
        <f>-IF(K79&gt;0,K79*0,K79)</f>
        <v>24.516666666511448</v>
      </c>
      <c r="Z79" s="235">
        <f>Y79+Z78</f>
        <v>103.48333333319752</v>
      </c>
      <c r="AA79" s="137"/>
    </row>
    <row r="80" spans="1:28" s="105" customFormat="1" x14ac:dyDescent="0.25">
      <c r="A80" s="138"/>
      <c r="B80" s="131"/>
      <c r="C80" s="93"/>
      <c r="D80" s="93"/>
      <c r="E80" s="93"/>
      <c r="F80" s="93">
        <v>5</v>
      </c>
      <c r="G80" s="132">
        <f>H79</f>
        <v>45282.815972222219</v>
      </c>
      <c r="H80" s="132" t="s">
        <v>34</v>
      </c>
      <c r="I80" s="134"/>
      <c r="J80" s="58"/>
      <c r="K80" s="31"/>
      <c r="L80" s="136"/>
      <c r="M80" s="115"/>
      <c r="N80" s="116"/>
      <c r="O80" s="41" t="s">
        <v>90</v>
      </c>
      <c r="P80" s="40">
        <v>0</v>
      </c>
      <c r="Q80" s="40">
        <v>17</v>
      </c>
      <c r="R80" s="70">
        <f t="shared" si="5"/>
        <v>0</v>
      </c>
      <c r="S80" s="63" t="s">
        <v>366</v>
      </c>
      <c r="T80" s="40">
        <v>1</v>
      </c>
      <c r="U80" s="21">
        <v>20</v>
      </c>
      <c r="V80" s="72">
        <f>U80*T80</f>
        <v>20</v>
      </c>
      <c r="W80" s="99"/>
      <c r="X80" s="97"/>
      <c r="Y80" s="136"/>
      <c r="Z80" s="235"/>
      <c r="AA80" s="137"/>
    </row>
    <row r="81" spans="1:28" s="105" customFormat="1" ht="16.5" thickBot="1" x14ac:dyDescent="0.3">
      <c r="A81" s="175"/>
      <c r="B81" s="167"/>
      <c r="C81" s="102"/>
      <c r="D81" s="102"/>
      <c r="E81" s="102"/>
      <c r="F81" s="102"/>
      <c r="G81" s="102"/>
      <c r="H81" s="102"/>
      <c r="I81" s="89"/>
      <c r="J81" s="89"/>
      <c r="K81" s="166"/>
      <c r="L81" s="154"/>
      <c r="M81" s="118"/>
      <c r="N81" s="119"/>
      <c r="O81" s="63" t="s">
        <v>164</v>
      </c>
      <c r="P81" s="40">
        <v>0</v>
      </c>
      <c r="Q81" s="40">
        <v>17</v>
      </c>
      <c r="R81" s="70">
        <f t="shared" si="5"/>
        <v>0</v>
      </c>
      <c r="S81" s="63"/>
      <c r="T81" s="40"/>
      <c r="U81" s="21"/>
      <c r="V81" s="72"/>
      <c r="W81" s="101"/>
      <c r="X81" s="100"/>
      <c r="Y81" s="154"/>
      <c r="Z81" s="236"/>
      <c r="AA81" s="88" t="s">
        <v>335</v>
      </c>
    </row>
    <row r="82" spans="1:28" s="105" customFormat="1" ht="17.649999999999999" customHeight="1" x14ac:dyDescent="0.25">
      <c r="A82" s="129"/>
      <c r="G82" s="120"/>
      <c r="H82" s="120"/>
      <c r="I82" s="80"/>
      <c r="K82" s="80"/>
      <c r="L82" s="56"/>
      <c r="M82" s="56"/>
      <c r="N82" s="56"/>
      <c r="O82" s="20" t="s">
        <v>101</v>
      </c>
      <c r="P82" s="60">
        <f>SUM(P76:P81)</f>
        <v>2</v>
      </c>
      <c r="Q82" s="21" t="s">
        <v>102</v>
      </c>
      <c r="R82" s="22">
        <f>SUM(R76:R81)</f>
        <v>40</v>
      </c>
      <c r="S82" s="20" t="s">
        <v>103</v>
      </c>
      <c r="T82" s="21">
        <f>SUM(T76:T80)</f>
        <v>2</v>
      </c>
      <c r="U82" s="21" t="s">
        <v>104</v>
      </c>
      <c r="V82" s="35">
        <f>SUM(V76:V80)</f>
        <v>40</v>
      </c>
      <c r="AA82" s="176"/>
      <c r="AB82" s="176"/>
    </row>
    <row r="83" spans="1:28" s="105" customFormat="1" ht="16.149999999999999" customHeight="1" thickBot="1" x14ac:dyDescent="0.3">
      <c r="A83" s="129"/>
      <c r="I83" s="80"/>
      <c r="L83" s="56"/>
      <c r="M83" s="56"/>
      <c r="N83" s="56"/>
      <c r="O83" s="403" t="s">
        <v>38</v>
      </c>
      <c r="P83" s="404"/>
      <c r="Q83" s="404"/>
      <c r="R83" s="23">
        <v>320</v>
      </c>
      <c r="S83" s="403" t="s">
        <v>37</v>
      </c>
      <c r="T83" s="404"/>
      <c r="U83" s="404"/>
      <c r="V83" s="34">
        <v>90</v>
      </c>
    </row>
    <row r="84" spans="1:28" s="105" customFormat="1" ht="16.149999999999999" customHeight="1" thickBot="1" x14ac:dyDescent="0.3">
      <c r="A84" s="129"/>
      <c r="I84" s="80"/>
      <c r="J84" s="80"/>
      <c r="O84" s="19"/>
      <c r="P84" s="19"/>
      <c r="Q84" s="19"/>
      <c r="R84" s="26"/>
      <c r="S84" s="19"/>
      <c r="T84" s="19"/>
      <c r="U84" s="19"/>
      <c r="V84" s="19"/>
    </row>
    <row r="85" spans="1:28" s="105" customFormat="1" ht="32.25" thickBot="1" x14ac:dyDescent="0.3">
      <c r="A85" s="202" t="s">
        <v>22</v>
      </c>
      <c r="B85" s="203"/>
      <c r="C85" s="203"/>
      <c r="D85" s="203" t="s">
        <v>182</v>
      </c>
      <c r="E85" s="203"/>
      <c r="F85" s="203"/>
      <c r="G85" s="204"/>
      <c r="H85" s="204"/>
      <c r="I85" s="205"/>
      <c r="J85" s="205"/>
      <c r="K85" s="206"/>
      <c r="L85" s="207"/>
      <c r="M85" s="208"/>
      <c r="N85" s="209"/>
      <c r="O85" s="16"/>
      <c r="P85" s="78"/>
      <c r="Q85" s="17"/>
      <c r="R85" s="18"/>
      <c r="S85" s="16"/>
      <c r="T85" s="17"/>
      <c r="U85" s="17"/>
      <c r="V85" s="18"/>
      <c r="W85" s="202" t="s">
        <v>201</v>
      </c>
      <c r="X85" s="210" t="s">
        <v>23</v>
      </c>
      <c r="Y85" s="207">
        <v>0</v>
      </c>
      <c r="Z85" s="206">
        <v>0</v>
      </c>
      <c r="AA85" s="211" t="s">
        <v>222</v>
      </c>
    </row>
    <row r="86" spans="1:28" s="105" customFormat="1" ht="17.649999999999999" customHeight="1" x14ac:dyDescent="0.25">
      <c r="I86" s="80"/>
      <c r="J86" s="80"/>
      <c r="L86" s="56"/>
      <c r="M86" s="56"/>
      <c r="N86" s="56"/>
      <c r="O86" s="20" t="s">
        <v>101</v>
      </c>
      <c r="P86" s="60">
        <v>0</v>
      </c>
      <c r="Q86" s="21" t="s">
        <v>102</v>
      </c>
      <c r="R86" s="22">
        <v>0</v>
      </c>
      <c r="S86" s="20" t="s">
        <v>103</v>
      </c>
      <c r="T86" s="21">
        <v>0</v>
      </c>
      <c r="U86" s="21" t="s">
        <v>104</v>
      </c>
      <c r="V86" s="35">
        <v>0</v>
      </c>
      <c r="AA86" s="170"/>
    </row>
    <row r="87" spans="1:28" s="105" customFormat="1" ht="16.149999999999999" customHeight="1" thickBot="1" x14ac:dyDescent="0.3">
      <c r="I87" s="80"/>
      <c r="J87" s="80"/>
      <c r="L87" s="56"/>
      <c r="M87" s="56"/>
      <c r="N87" s="56"/>
      <c r="O87" s="403" t="s">
        <v>38</v>
      </c>
      <c r="P87" s="404"/>
      <c r="Q87" s="404"/>
      <c r="R87" s="23">
        <v>0</v>
      </c>
      <c r="S87" s="403" t="s">
        <v>37</v>
      </c>
      <c r="T87" s="404"/>
      <c r="U87" s="404"/>
      <c r="V87" s="34" t="s">
        <v>23</v>
      </c>
      <c r="AA87" s="176"/>
    </row>
    <row r="88" spans="1:28" s="105" customFormat="1" ht="15.75" customHeight="1" thickBot="1" x14ac:dyDescent="0.3">
      <c r="I88" s="80"/>
      <c r="J88" s="80"/>
      <c r="O88" s="19"/>
      <c r="P88" s="68"/>
      <c r="Q88" s="19"/>
      <c r="R88" s="19"/>
      <c r="S88" s="19"/>
      <c r="T88" s="19"/>
      <c r="U88" s="19"/>
      <c r="V88" s="19"/>
      <c r="AA88" s="176"/>
    </row>
    <row r="89" spans="1:28" s="105" customFormat="1" ht="31.5" x14ac:dyDescent="0.25">
      <c r="A89" s="96" t="s">
        <v>24</v>
      </c>
      <c r="B89" s="55" t="s">
        <v>242</v>
      </c>
      <c r="C89" s="55">
        <v>2532</v>
      </c>
      <c r="D89" s="55" t="s">
        <v>258</v>
      </c>
      <c r="E89" s="121" t="s">
        <v>259</v>
      </c>
      <c r="F89" s="55">
        <v>1</v>
      </c>
      <c r="G89" s="160">
        <v>45260.041666666664</v>
      </c>
      <c r="H89" s="160">
        <v>45281.159722222219</v>
      </c>
      <c r="I89" s="123">
        <v>506.83333333331393</v>
      </c>
      <c r="J89" s="57">
        <v>24</v>
      </c>
      <c r="K89" s="228">
        <f>$J$89 - $I$89</f>
        <v>-482.83333333331393</v>
      </c>
      <c r="L89" s="125">
        <v>479.49999999994179</v>
      </c>
      <c r="M89" s="126">
        <v>45260.25</v>
      </c>
      <c r="N89" s="127" t="s">
        <v>338</v>
      </c>
      <c r="O89" s="76" t="s">
        <v>234</v>
      </c>
      <c r="P89" s="17">
        <v>3</v>
      </c>
      <c r="Q89" s="17">
        <v>17</v>
      </c>
      <c r="R89" s="18">
        <f>Q89*P89</f>
        <v>51</v>
      </c>
      <c r="S89" s="42" t="s">
        <v>179</v>
      </c>
      <c r="T89" s="17">
        <v>0</v>
      </c>
      <c r="U89" s="17">
        <v>20</v>
      </c>
      <c r="V89" s="18">
        <v>0</v>
      </c>
      <c r="W89" s="106" t="s">
        <v>188</v>
      </c>
      <c r="X89" s="95" t="s">
        <v>153</v>
      </c>
      <c r="Y89" s="125">
        <f>-IF(K89&gt;0,K89*0,K89)</f>
        <v>482.83333333331393</v>
      </c>
      <c r="Z89" s="124">
        <f>Y89</f>
        <v>482.83333333331393</v>
      </c>
      <c r="AA89" s="226" t="s">
        <v>302</v>
      </c>
    </row>
    <row r="90" spans="1:28" s="105" customFormat="1" ht="31.5" x14ac:dyDescent="0.25">
      <c r="A90" s="99"/>
      <c r="B90" s="93"/>
      <c r="C90" s="93"/>
      <c r="D90" s="161"/>
      <c r="E90" s="93"/>
      <c r="F90" s="93">
        <v>2</v>
      </c>
      <c r="G90" s="162">
        <v>45281.159722222219</v>
      </c>
      <c r="H90" s="162" t="s">
        <v>34</v>
      </c>
      <c r="I90" s="58">
        <f>(AA2-G90)*24</f>
        <v>38.166666666744277</v>
      </c>
      <c r="J90" s="58">
        <v>24</v>
      </c>
      <c r="K90" s="231">
        <f>$J$90 - $I$90</f>
        <v>-14.166666666744277</v>
      </c>
      <c r="L90" s="136"/>
      <c r="M90" s="58" t="s">
        <v>339</v>
      </c>
      <c r="N90" s="135"/>
      <c r="O90" s="69" t="s">
        <v>257</v>
      </c>
      <c r="P90" s="21">
        <v>4</v>
      </c>
      <c r="Q90" s="21">
        <v>17</v>
      </c>
      <c r="R90" s="22">
        <f>Q90*P90</f>
        <v>68</v>
      </c>
      <c r="S90" s="41" t="s">
        <v>227</v>
      </c>
      <c r="T90" s="21">
        <v>0</v>
      </c>
      <c r="U90" s="21">
        <v>20</v>
      </c>
      <c r="V90" s="72">
        <v>0</v>
      </c>
      <c r="W90" s="99" t="s">
        <v>343</v>
      </c>
      <c r="X90" s="97"/>
      <c r="Y90" s="136">
        <f>-IF(K90&gt;0,K90*0,K90)</f>
        <v>14.166666666744277</v>
      </c>
      <c r="Z90" s="135">
        <f>Y90+Z89</f>
        <v>497.00000000005821</v>
      </c>
      <c r="AA90" s="137" t="s">
        <v>396</v>
      </c>
    </row>
    <row r="91" spans="1:28" s="105" customFormat="1" x14ac:dyDescent="0.25">
      <c r="A91" s="99"/>
      <c r="B91" s="93"/>
      <c r="C91" s="93"/>
      <c r="D91" s="93"/>
      <c r="E91" s="93"/>
      <c r="F91" s="93"/>
      <c r="G91" s="162"/>
      <c r="H91" s="162"/>
      <c r="I91" s="58"/>
      <c r="J91" s="58"/>
      <c r="K91" s="135"/>
      <c r="L91" s="136"/>
      <c r="M91" s="58"/>
      <c r="N91" s="135"/>
      <c r="O91" s="69" t="s">
        <v>167</v>
      </c>
      <c r="P91" s="21">
        <v>4</v>
      </c>
      <c r="Q91" s="21">
        <v>17</v>
      </c>
      <c r="R91" s="22">
        <f>Q91*P91</f>
        <v>68</v>
      </c>
      <c r="S91" s="41" t="s">
        <v>184</v>
      </c>
      <c r="T91" s="21">
        <v>0</v>
      </c>
      <c r="U91" s="21">
        <v>20</v>
      </c>
      <c r="V91" s="72">
        <v>0</v>
      </c>
      <c r="W91" s="99"/>
      <c r="X91" s="97"/>
      <c r="Y91" s="136"/>
      <c r="Z91" s="135"/>
      <c r="AA91" s="174"/>
    </row>
    <row r="92" spans="1:28" s="105" customFormat="1" ht="16.5" thickBot="1" x14ac:dyDescent="0.3">
      <c r="A92" s="101"/>
      <c r="B92" s="102"/>
      <c r="C92" s="102"/>
      <c r="D92" s="163"/>
      <c r="E92" s="163"/>
      <c r="F92" s="102"/>
      <c r="G92" s="164"/>
      <c r="H92" s="164"/>
      <c r="I92" s="89"/>
      <c r="J92" s="89"/>
      <c r="K92" s="166"/>
      <c r="L92" s="154"/>
      <c r="M92" s="89"/>
      <c r="N92" s="166"/>
      <c r="O92" s="20"/>
      <c r="P92" s="21"/>
      <c r="Q92" s="21"/>
      <c r="R92" s="22"/>
      <c r="S92" s="20" t="s">
        <v>235</v>
      </c>
      <c r="T92" s="21">
        <v>0</v>
      </c>
      <c r="U92" s="21">
        <v>15</v>
      </c>
      <c r="V92" s="72">
        <v>0</v>
      </c>
      <c r="W92" s="101"/>
      <c r="X92" s="100"/>
      <c r="Y92" s="154"/>
      <c r="Z92" s="166"/>
      <c r="AA92" s="88"/>
    </row>
    <row r="93" spans="1:28" s="105" customFormat="1" ht="17.649999999999999" customHeight="1" x14ac:dyDescent="0.25">
      <c r="I93" s="80"/>
      <c r="J93" s="80"/>
      <c r="L93" s="56"/>
      <c r="M93" s="56"/>
      <c r="N93" s="56"/>
      <c r="O93" s="20" t="s">
        <v>101</v>
      </c>
      <c r="P93" s="60">
        <f>SUM(P89:P91)</f>
        <v>11</v>
      </c>
      <c r="Q93" s="21" t="s">
        <v>102</v>
      </c>
      <c r="R93" s="22">
        <f>SUM(R89:R91)</f>
        <v>187</v>
      </c>
      <c r="S93" s="20" t="s">
        <v>103</v>
      </c>
      <c r="T93" s="21">
        <v>0</v>
      </c>
      <c r="U93" s="21" t="s">
        <v>104</v>
      </c>
      <c r="V93" s="35">
        <v>0</v>
      </c>
      <c r="Y93" s="80"/>
      <c r="Z93" s="80"/>
      <c r="AA93" s="176"/>
    </row>
    <row r="94" spans="1:28" s="105" customFormat="1" ht="16.149999999999999" customHeight="1" thickBot="1" x14ac:dyDescent="0.3">
      <c r="I94" s="80"/>
      <c r="J94" s="80"/>
      <c r="L94" s="56"/>
      <c r="M94" s="56"/>
      <c r="N94" s="56"/>
      <c r="O94" s="403" t="s">
        <v>38</v>
      </c>
      <c r="P94" s="404"/>
      <c r="Q94" s="404"/>
      <c r="R94" s="61">
        <v>0</v>
      </c>
      <c r="S94" s="403" t="s">
        <v>37</v>
      </c>
      <c r="T94" s="404"/>
      <c r="U94" s="404"/>
      <c r="V94" s="34">
        <v>0</v>
      </c>
      <c r="Y94" s="80"/>
      <c r="Z94" s="80"/>
      <c r="AA94" s="176"/>
    </row>
    <row r="95" spans="1:28" s="105" customFormat="1" ht="16.149999999999999" customHeight="1" x14ac:dyDescent="0.25">
      <c r="I95" s="80"/>
      <c r="J95" s="80"/>
      <c r="O95" s="19"/>
      <c r="P95" s="19"/>
      <c r="Q95" s="19"/>
      <c r="R95" s="26"/>
      <c r="S95" s="422"/>
      <c r="T95" s="422"/>
      <c r="U95" s="422"/>
      <c r="V95" s="19"/>
      <c r="Y95" s="80"/>
      <c r="Z95" s="80"/>
      <c r="AA95" s="176"/>
    </row>
    <row r="96" spans="1:28" s="105" customFormat="1" ht="15.75" customHeight="1" thickBot="1" x14ac:dyDescent="0.3">
      <c r="I96" s="80"/>
      <c r="J96" s="80"/>
      <c r="O96" s="19"/>
      <c r="P96" s="19"/>
      <c r="Q96" s="19"/>
      <c r="R96" s="26"/>
      <c r="S96" s="19"/>
      <c r="T96" s="19"/>
      <c r="U96" s="19"/>
      <c r="V96" s="19"/>
      <c r="Y96" s="80"/>
      <c r="Z96" s="80"/>
      <c r="AA96" s="176"/>
    </row>
    <row r="97" spans="1:303" s="105" customFormat="1" ht="31.5" x14ac:dyDescent="0.25">
      <c r="A97" s="96" t="s">
        <v>25</v>
      </c>
      <c r="B97" s="55" t="s">
        <v>303</v>
      </c>
      <c r="C97" s="55">
        <v>3195</v>
      </c>
      <c r="D97" s="55" t="s">
        <v>212</v>
      </c>
      <c r="E97" s="55" t="s">
        <v>307</v>
      </c>
      <c r="F97" s="55">
        <v>1</v>
      </c>
      <c r="G97" s="160">
        <v>45282.666666666664</v>
      </c>
      <c r="H97" s="160" t="s">
        <v>34</v>
      </c>
      <c r="I97" s="123">
        <f>(AA2-G97)*24</f>
        <v>2.0000000000582077</v>
      </c>
      <c r="J97" s="177">
        <f>'Нормативы времени'!J9</f>
        <v>14</v>
      </c>
      <c r="K97" s="228">
        <f>$J$97 - $I$97</f>
        <v>11.999999999941792</v>
      </c>
      <c r="L97" s="125"/>
      <c r="M97" s="126">
        <v>45282.576388888891</v>
      </c>
      <c r="N97" s="127"/>
      <c r="O97" s="42" t="s">
        <v>165</v>
      </c>
      <c r="P97" s="39">
        <v>0</v>
      </c>
      <c r="Q97" s="17">
        <v>17</v>
      </c>
      <c r="R97" s="18">
        <f t="shared" ref="R97:R102" si="6">Q97*P97</f>
        <v>0</v>
      </c>
      <c r="S97" s="42" t="s">
        <v>220</v>
      </c>
      <c r="T97" s="39">
        <v>0</v>
      </c>
      <c r="U97" s="39">
        <v>20</v>
      </c>
      <c r="V97" s="18">
        <v>0</v>
      </c>
      <c r="W97" s="96" t="s">
        <v>260</v>
      </c>
      <c r="X97" s="95"/>
      <c r="Y97" s="125">
        <f>-IF(K97&gt;0,K97*0,K97)</f>
        <v>0</v>
      </c>
      <c r="Z97" s="124">
        <f>Y97</f>
        <v>0</v>
      </c>
      <c r="AA97" s="128"/>
    </row>
    <row r="98" spans="1:303" s="105" customFormat="1" ht="15.75" customHeight="1" x14ac:dyDescent="0.25">
      <c r="A98" s="99"/>
      <c r="B98" s="93"/>
      <c r="C98" s="93"/>
      <c r="D98" s="93"/>
      <c r="E98" s="93"/>
      <c r="F98" s="93"/>
      <c r="G98" s="162"/>
      <c r="H98" s="133"/>
      <c r="I98" s="58"/>
      <c r="J98" s="58"/>
      <c r="K98" s="31"/>
      <c r="L98" s="136"/>
      <c r="M98" s="115"/>
      <c r="N98" s="180"/>
      <c r="O98" s="41" t="s">
        <v>172</v>
      </c>
      <c r="P98" s="40">
        <v>0</v>
      </c>
      <c r="Q98" s="21">
        <v>17</v>
      </c>
      <c r="R98" s="22">
        <f t="shared" si="6"/>
        <v>0</v>
      </c>
      <c r="S98" s="41" t="s">
        <v>184</v>
      </c>
      <c r="T98" s="40">
        <v>0</v>
      </c>
      <c r="U98" s="40">
        <v>20</v>
      </c>
      <c r="V98" s="72">
        <v>0</v>
      </c>
      <c r="W98" s="99"/>
      <c r="X98" s="97"/>
      <c r="Y98" s="136"/>
      <c r="Z98" s="135"/>
      <c r="AA98" s="137"/>
    </row>
    <row r="99" spans="1:303" s="105" customFormat="1" x14ac:dyDescent="0.25">
      <c r="A99" s="99"/>
      <c r="B99" s="93"/>
      <c r="C99" s="93"/>
      <c r="D99" s="93"/>
      <c r="E99" s="93"/>
      <c r="F99" s="93"/>
      <c r="G99" s="162"/>
      <c r="H99" s="133"/>
      <c r="I99" s="58"/>
      <c r="J99" s="58"/>
      <c r="K99" s="135"/>
      <c r="L99" s="136"/>
      <c r="M99" s="115"/>
      <c r="N99" s="135"/>
      <c r="O99" s="41" t="s">
        <v>86</v>
      </c>
      <c r="P99" s="40">
        <v>0</v>
      </c>
      <c r="Q99" s="21">
        <v>17</v>
      </c>
      <c r="R99" s="22">
        <f t="shared" si="6"/>
        <v>0</v>
      </c>
      <c r="S99" s="41" t="s">
        <v>209</v>
      </c>
      <c r="T99" s="40">
        <v>0</v>
      </c>
      <c r="U99" s="21">
        <v>20</v>
      </c>
      <c r="V99" s="70">
        <v>0</v>
      </c>
      <c r="W99" s="99"/>
      <c r="X99" s="97"/>
      <c r="Y99" s="136"/>
      <c r="Z99" s="135"/>
      <c r="AA99" s="137"/>
    </row>
    <row r="100" spans="1:303" s="105" customFormat="1" x14ac:dyDescent="0.25">
      <c r="A100" s="99"/>
      <c r="B100" s="93"/>
      <c r="C100" s="93"/>
      <c r="D100" s="93"/>
      <c r="E100" s="93"/>
      <c r="F100" s="93"/>
      <c r="G100" s="133"/>
      <c r="H100" s="133"/>
      <c r="I100" s="58"/>
      <c r="J100" s="58"/>
      <c r="K100" s="135"/>
      <c r="L100" s="136"/>
      <c r="M100" s="58"/>
      <c r="N100" s="135"/>
      <c r="O100" s="41" t="s">
        <v>170</v>
      </c>
      <c r="P100" s="40">
        <v>2</v>
      </c>
      <c r="Q100" s="21">
        <v>17</v>
      </c>
      <c r="R100" s="22">
        <f t="shared" si="6"/>
        <v>34</v>
      </c>
      <c r="S100" s="41" t="s">
        <v>178</v>
      </c>
      <c r="T100" s="40">
        <v>0</v>
      </c>
      <c r="U100" s="21">
        <v>20</v>
      </c>
      <c r="V100" s="72">
        <v>0</v>
      </c>
      <c r="W100" s="99"/>
      <c r="X100" s="97"/>
      <c r="Y100" s="136"/>
      <c r="Z100" s="135"/>
      <c r="AA100" s="137"/>
    </row>
    <row r="101" spans="1:303" s="105" customFormat="1" x14ac:dyDescent="0.25">
      <c r="A101" s="99"/>
      <c r="B101" s="93"/>
      <c r="C101" s="93"/>
      <c r="D101" s="93"/>
      <c r="E101" s="93"/>
      <c r="F101" s="93"/>
      <c r="G101" s="133"/>
      <c r="H101" s="162"/>
      <c r="I101" s="58"/>
      <c r="J101" s="58"/>
      <c r="K101" s="135"/>
      <c r="L101" s="136"/>
      <c r="M101" s="58"/>
      <c r="N101" s="116"/>
      <c r="O101" s="41" t="s">
        <v>190</v>
      </c>
      <c r="P101" s="40">
        <v>0</v>
      </c>
      <c r="Q101" s="21">
        <v>17</v>
      </c>
      <c r="R101" s="22">
        <f t="shared" si="6"/>
        <v>0</v>
      </c>
      <c r="S101" s="41" t="s">
        <v>181</v>
      </c>
      <c r="T101" s="40">
        <v>0</v>
      </c>
      <c r="U101" s="21">
        <v>20</v>
      </c>
      <c r="V101" s="72">
        <v>0</v>
      </c>
      <c r="W101" s="99"/>
      <c r="X101" s="97"/>
      <c r="Y101" s="136"/>
      <c r="Z101" s="135"/>
      <c r="AA101" s="174"/>
    </row>
    <row r="102" spans="1:303" s="105" customFormat="1" x14ac:dyDescent="0.25">
      <c r="A102" s="99"/>
      <c r="B102" s="93"/>
      <c r="C102" s="93"/>
      <c r="D102" s="93"/>
      <c r="E102" s="93"/>
      <c r="F102" s="93"/>
      <c r="G102" s="133"/>
      <c r="H102" s="162"/>
      <c r="I102" s="58"/>
      <c r="J102" s="58"/>
      <c r="K102" s="135"/>
      <c r="L102" s="136"/>
      <c r="M102" s="58"/>
      <c r="N102" s="135"/>
      <c r="O102" s="41" t="s">
        <v>305</v>
      </c>
      <c r="P102" s="40">
        <v>1</v>
      </c>
      <c r="Q102" s="21">
        <v>17</v>
      </c>
      <c r="R102" s="22">
        <f t="shared" si="6"/>
        <v>17</v>
      </c>
      <c r="S102" s="41" t="s">
        <v>179</v>
      </c>
      <c r="T102" s="40">
        <v>0</v>
      </c>
      <c r="U102" s="21">
        <v>20</v>
      </c>
      <c r="V102" s="72">
        <v>0</v>
      </c>
      <c r="W102" s="99"/>
      <c r="X102" s="97"/>
      <c r="Y102" s="136"/>
      <c r="Z102" s="135"/>
      <c r="AA102" s="137"/>
    </row>
    <row r="103" spans="1:303" s="105" customFormat="1" x14ac:dyDescent="0.25">
      <c r="A103" s="99"/>
      <c r="B103" s="93"/>
      <c r="C103" s="93"/>
      <c r="D103" s="93"/>
      <c r="E103" s="93"/>
      <c r="F103" s="93"/>
      <c r="G103" s="162"/>
      <c r="H103" s="162"/>
      <c r="I103" s="58"/>
      <c r="J103" s="58"/>
      <c r="K103" s="135"/>
      <c r="L103" s="136"/>
      <c r="M103" s="58"/>
      <c r="N103" s="135"/>
      <c r="O103" s="41"/>
      <c r="P103" s="40"/>
      <c r="Q103" s="21"/>
      <c r="R103" s="22"/>
      <c r="S103" s="69"/>
      <c r="T103" s="40"/>
      <c r="U103" s="21"/>
      <c r="V103" s="22"/>
      <c r="W103" s="99"/>
      <c r="X103" s="97"/>
      <c r="Y103" s="136"/>
      <c r="Z103" s="135"/>
      <c r="AA103" s="137"/>
    </row>
    <row r="104" spans="1:303" s="93" customFormat="1" ht="16.5" thickBot="1" x14ac:dyDescent="0.3">
      <c r="A104" s="101"/>
      <c r="B104" s="102"/>
      <c r="C104" s="102"/>
      <c r="D104" s="102"/>
      <c r="E104" s="102"/>
      <c r="F104" s="102"/>
      <c r="G104" s="164"/>
      <c r="H104" s="164"/>
      <c r="I104" s="89"/>
      <c r="J104" s="89"/>
      <c r="K104" s="166"/>
      <c r="L104" s="154"/>
      <c r="M104" s="89"/>
      <c r="N104" s="166"/>
      <c r="O104" s="41"/>
      <c r="P104" s="40"/>
      <c r="Q104" s="21"/>
      <c r="R104" s="22"/>
      <c r="S104" s="69"/>
      <c r="T104" s="40"/>
      <c r="U104" s="21"/>
      <c r="V104" s="22"/>
      <c r="W104" s="101"/>
      <c r="X104" s="100"/>
      <c r="Y104" s="154"/>
      <c r="Z104" s="166"/>
      <c r="AA104" s="88"/>
      <c r="AB104" s="105"/>
      <c r="AC104" s="105"/>
      <c r="AD104" s="105"/>
      <c r="AE104" s="105"/>
      <c r="AF104" s="105"/>
      <c r="AG104" s="105"/>
      <c r="AH104" s="105"/>
      <c r="AI104" s="105"/>
      <c r="AJ104" s="105"/>
      <c r="AK104" s="105"/>
      <c r="AL104" s="105"/>
      <c r="AM104" s="105"/>
      <c r="AN104" s="105"/>
      <c r="AO104" s="105"/>
      <c r="AP104" s="105"/>
      <c r="AQ104" s="105"/>
      <c r="AR104" s="105"/>
      <c r="AS104" s="105"/>
      <c r="AT104" s="105"/>
      <c r="AU104" s="105"/>
      <c r="AV104" s="105"/>
      <c r="AW104" s="105"/>
      <c r="AX104" s="105"/>
      <c r="AY104" s="105"/>
      <c r="AZ104" s="105"/>
      <c r="BA104" s="105"/>
      <c r="BB104" s="105"/>
      <c r="BC104" s="105"/>
      <c r="BD104" s="105"/>
      <c r="BE104" s="105"/>
      <c r="BF104" s="178"/>
    </row>
    <row r="105" spans="1:303" s="105" customFormat="1" ht="18.75" x14ac:dyDescent="0.25">
      <c r="G105" s="120"/>
      <c r="H105" s="120"/>
      <c r="I105" s="80"/>
      <c r="J105" s="80"/>
      <c r="K105" s="80"/>
      <c r="L105" s="56"/>
      <c r="M105" s="56"/>
      <c r="N105" s="56"/>
      <c r="O105" s="20" t="s">
        <v>101</v>
      </c>
      <c r="P105" s="60">
        <f>SUM(P97:P102)</f>
        <v>3</v>
      </c>
      <c r="Q105" s="21" t="s">
        <v>102</v>
      </c>
      <c r="R105" s="22">
        <f>SUM(R97:R102)</f>
        <v>51</v>
      </c>
      <c r="S105" s="20" t="s">
        <v>103</v>
      </c>
      <c r="T105" s="21">
        <v>0</v>
      </c>
      <c r="U105" s="21" t="s">
        <v>104</v>
      </c>
      <c r="V105" s="35">
        <v>0</v>
      </c>
      <c r="Y105" s="80"/>
      <c r="Z105" s="80"/>
      <c r="AA105" s="179"/>
    </row>
    <row r="106" spans="1:303" s="105" customFormat="1" ht="16.149999999999999" customHeight="1" thickBot="1" x14ac:dyDescent="0.3">
      <c r="I106" s="80"/>
      <c r="J106" s="80"/>
      <c r="L106" s="56"/>
      <c r="M106" s="56"/>
      <c r="N106" s="56"/>
      <c r="O106" s="403" t="s">
        <v>38</v>
      </c>
      <c r="P106" s="404"/>
      <c r="Q106" s="404"/>
      <c r="R106" s="61">
        <v>102</v>
      </c>
      <c r="S106" s="403" t="s">
        <v>37</v>
      </c>
      <c r="T106" s="404"/>
      <c r="U106" s="404"/>
      <c r="V106" s="34">
        <v>0</v>
      </c>
      <c r="Y106" s="80"/>
      <c r="Z106" s="80"/>
      <c r="AA106" s="176"/>
    </row>
    <row r="107" spans="1:303" s="105" customFormat="1" ht="18.75" customHeight="1" thickBot="1" x14ac:dyDescent="0.3">
      <c r="I107" s="80"/>
      <c r="J107" s="158"/>
      <c r="O107" s="19"/>
      <c r="P107" s="19"/>
      <c r="Q107" s="19"/>
      <c r="R107" s="26"/>
      <c r="S107" s="19"/>
      <c r="T107" s="19"/>
      <c r="U107" s="19"/>
      <c r="V107" s="19"/>
      <c r="Y107" s="80"/>
      <c r="Z107" s="80"/>
      <c r="AA107" s="176"/>
    </row>
    <row r="108" spans="1:303" s="105" customFormat="1" ht="47.25" x14ac:dyDescent="0.25">
      <c r="A108" s="96" t="s">
        <v>40</v>
      </c>
      <c r="B108" s="55" t="s">
        <v>321</v>
      </c>
      <c r="C108" s="55">
        <v>340</v>
      </c>
      <c r="D108" s="185" t="s">
        <v>189</v>
      </c>
      <c r="E108" s="55" t="s">
        <v>316</v>
      </c>
      <c r="F108" s="122">
        <v>1</v>
      </c>
      <c r="G108" s="160">
        <v>45279.083333333336</v>
      </c>
      <c r="H108" s="160" t="s">
        <v>34</v>
      </c>
      <c r="I108" s="123">
        <f>(AA2-G108)*24</f>
        <v>87.999999999941792</v>
      </c>
      <c r="J108" s="177">
        <v>10.75</v>
      </c>
      <c r="K108" s="228">
        <f>$J$108 - $I$108</f>
        <v>-77.249999999941792</v>
      </c>
      <c r="L108" s="125"/>
      <c r="M108" s="126" t="s">
        <v>354</v>
      </c>
      <c r="N108" s="127"/>
      <c r="O108" s="16"/>
      <c r="P108" s="39"/>
      <c r="Q108" s="39"/>
      <c r="R108" s="18"/>
      <c r="S108" s="42" t="s">
        <v>175</v>
      </c>
      <c r="T108" s="17">
        <v>0</v>
      </c>
      <c r="U108" s="17">
        <v>20</v>
      </c>
      <c r="V108" s="18">
        <v>0</v>
      </c>
      <c r="W108" s="96" t="s">
        <v>392</v>
      </c>
      <c r="X108" s="95"/>
      <c r="Y108" s="125">
        <f>-IF(K108&gt;0,K108*0,K108)</f>
        <v>77.249999999941792</v>
      </c>
      <c r="Z108" s="124">
        <f>Y108</f>
        <v>77.249999999941792</v>
      </c>
      <c r="AA108" s="128" t="s">
        <v>393</v>
      </c>
    </row>
    <row r="109" spans="1:303" s="105" customFormat="1" x14ac:dyDescent="0.25">
      <c r="A109" s="99"/>
      <c r="B109" s="93"/>
      <c r="C109" s="93"/>
      <c r="D109" s="93"/>
      <c r="E109" s="93"/>
      <c r="F109" s="93"/>
      <c r="G109" s="162"/>
      <c r="H109" s="162"/>
      <c r="I109" s="58"/>
      <c r="J109" s="58"/>
      <c r="K109" s="31"/>
      <c r="L109" s="136"/>
      <c r="M109" s="58"/>
      <c r="N109" s="135"/>
      <c r="O109" s="20"/>
      <c r="P109" s="40"/>
      <c r="Q109" s="21"/>
      <c r="R109" s="70"/>
      <c r="S109" s="20" t="s">
        <v>176</v>
      </c>
      <c r="T109" s="40">
        <v>0</v>
      </c>
      <c r="U109" s="40">
        <v>20</v>
      </c>
      <c r="V109" s="22">
        <v>0</v>
      </c>
      <c r="W109" s="99"/>
      <c r="X109" s="97"/>
      <c r="Y109" s="136"/>
      <c r="Z109" s="135"/>
      <c r="AA109" s="137"/>
    </row>
    <row r="110" spans="1:303" s="105" customFormat="1" x14ac:dyDescent="0.25">
      <c r="A110" s="99"/>
      <c r="B110" s="93"/>
      <c r="C110" s="93"/>
      <c r="D110" s="93"/>
      <c r="E110" s="93"/>
      <c r="F110" s="93"/>
      <c r="G110" s="162"/>
      <c r="H110" s="162"/>
      <c r="I110" s="58"/>
      <c r="J110" s="58"/>
      <c r="K110" s="31"/>
      <c r="L110" s="136"/>
      <c r="M110" s="58"/>
      <c r="N110" s="135"/>
      <c r="O110" s="20"/>
      <c r="P110" s="40"/>
      <c r="Q110" s="21"/>
      <c r="R110" s="70"/>
      <c r="S110" s="41" t="s">
        <v>177</v>
      </c>
      <c r="T110" s="40">
        <v>0</v>
      </c>
      <c r="U110" s="40">
        <v>20</v>
      </c>
      <c r="V110" s="22">
        <v>0</v>
      </c>
      <c r="W110" s="99"/>
      <c r="X110" s="97"/>
      <c r="Y110" s="136"/>
      <c r="Z110" s="135"/>
      <c r="AA110" s="137"/>
    </row>
    <row r="111" spans="1:303" s="93" customFormat="1" x14ac:dyDescent="0.25">
      <c r="A111" s="99"/>
      <c r="G111" s="162"/>
      <c r="H111" s="162"/>
      <c r="I111" s="58"/>
      <c r="J111" s="58"/>
      <c r="K111" s="31"/>
      <c r="L111" s="136"/>
      <c r="M111" s="58"/>
      <c r="N111" s="135"/>
      <c r="O111" s="41"/>
      <c r="P111" s="40"/>
      <c r="Q111" s="21"/>
      <c r="R111" s="22"/>
      <c r="S111" s="79" t="s">
        <v>162</v>
      </c>
      <c r="T111" s="40">
        <v>0</v>
      </c>
      <c r="U111" s="21">
        <v>20</v>
      </c>
      <c r="V111" s="22">
        <v>0</v>
      </c>
      <c r="W111" s="99"/>
      <c r="X111" s="97"/>
      <c r="Y111" s="136"/>
      <c r="Z111" s="135"/>
      <c r="AA111" s="137"/>
      <c r="AB111" s="105"/>
      <c r="AC111" s="105"/>
      <c r="AD111" s="105"/>
      <c r="AE111" s="105"/>
      <c r="AF111" s="105"/>
      <c r="AG111" s="105"/>
      <c r="AH111" s="105"/>
      <c r="AI111" s="105"/>
      <c r="AJ111" s="105"/>
      <c r="AK111" s="105"/>
      <c r="AL111" s="105"/>
      <c r="AM111" s="105"/>
      <c r="AN111" s="105"/>
      <c r="AO111" s="105"/>
      <c r="AP111" s="105"/>
      <c r="AQ111" s="105"/>
      <c r="AR111" s="105"/>
      <c r="AS111" s="105"/>
      <c r="AT111" s="105"/>
      <c r="AU111" s="105"/>
      <c r="AV111" s="105"/>
      <c r="AW111" s="105"/>
      <c r="AX111" s="105"/>
      <c r="AY111" s="105"/>
      <c r="AZ111" s="105"/>
      <c r="BA111" s="105"/>
      <c r="BB111" s="105"/>
      <c r="BC111" s="105"/>
      <c r="BD111" s="105"/>
      <c r="BE111" s="105"/>
      <c r="BF111" s="105"/>
      <c r="BG111" s="105"/>
      <c r="BH111" s="105"/>
      <c r="BI111" s="105"/>
      <c r="BJ111" s="105"/>
      <c r="BK111" s="105"/>
      <c r="BL111" s="105"/>
      <c r="BM111" s="105"/>
      <c r="BN111" s="105"/>
      <c r="BO111" s="105"/>
      <c r="BP111" s="105"/>
      <c r="BQ111" s="105"/>
      <c r="BR111" s="105"/>
      <c r="BS111" s="105"/>
      <c r="BT111" s="105"/>
      <c r="BU111" s="105"/>
      <c r="BV111" s="105"/>
      <c r="BW111" s="105"/>
      <c r="BX111" s="105"/>
      <c r="BY111" s="105"/>
      <c r="BZ111" s="105"/>
      <c r="CA111" s="105"/>
      <c r="CB111" s="105"/>
      <c r="CC111" s="105"/>
      <c r="CD111" s="105"/>
      <c r="CE111" s="105"/>
      <c r="CF111" s="105"/>
      <c r="CG111" s="105"/>
      <c r="CH111" s="105"/>
      <c r="CI111" s="105"/>
      <c r="CJ111" s="105"/>
      <c r="CK111" s="105"/>
      <c r="CL111" s="105"/>
      <c r="CM111" s="105"/>
      <c r="CN111" s="105"/>
      <c r="CO111" s="105"/>
      <c r="CP111" s="105"/>
      <c r="CQ111" s="105"/>
      <c r="CR111" s="105"/>
      <c r="CS111" s="105"/>
      <c r="CT111" s="105"/>
      <c r="CU111" s="105"/>
      <c r="CV111" s="105"/>
      <c r="CW111" s="105"/>
      <c r="CX111" s="105"/>
      <c r="CY111" s="105"/>
      <c r="CZ111" s="105"/>
      <c r="DA111" s="105"/>
      <c r="DB111" s="105"/>
      <c r="DC111" s="105"/>
      <c r="DD111" s="105"/>
      <c r="DE111" s="105"/>
      <c r="DF111" s="105"/>
      <c r="DG111" s="105"/>
      <c r="DH111" s="105"/>
      <c r="DI111" s="105"/>
      <c r="DJ111" s="105"/>
      <c r="DK111" s="105"/>
      <c r="DL111" s="105"/>
      <c r="DM111" s="105"/>
      <c r="DN111" s="105"/>
      <c r="DO111" s="105"/>
      <c r="DP111" s="105"/>
      <c r="DQ111" s="105"/>
      <c r="DR111" s="105"/>
      <c r="DS111" s="105"/>
      <c r="DT111" s="105"/>
      <c r="DU111" s="105"/>
      <c r="DV111" s="105"/>
      <c r="DW111" s="105"/>
      <c r="DX111" s="105"/>
      <c r="DY111" s="105"/>
      <c r="DZ111" s="105"/>
      <c r="EA111" s="105"/>
      <c r="EB111" s="105"/>
      <c r="EC111" s="105"/>
      <c r="ED111" s="105"/>
      <c r="EE111" s="105"/>
      <c r="EF111" s="105"/>
      <c r="EG111" s="105"/>
      <c r="EH111" s="105"/>
      <c r="EI111" s="105"/>
      <c r="EJ111" s="105"/>
      <c r="EK111" s="105"/>
      <c r="EL111" s="105"/>
      <c r="EM111" s="105"/>
      <c r="EN111" s="105"/>
      <c r="EO111" s="105"/>
      <c r="EP111" s="105"/>
      <c r="EQ111" s="105"/>
      <c r="ER111" s="105"/>
      <c r="ES111" s="105"/>
      <c r="ET111" s="105"/>
      <c r="EU111" s="105"/>
      <c r="EV111" s="105"/>
      <c r="EW111" s="105"/>
      <c r="EX111" s="105"/>
      <c r="EY111" s="105"/>
      <c r="EZ111" s="105"/>
      <c r="FA111" s="105"/>
      <c r="FB111" s="105"/>
      <c r="FC111" s="105"/>
      <c r="FD111" s="105"/>
      <c r="FE111" s="105"/>
      <c r="FF111" s="105"/>
      <c r="FG111" s="105"/>
      <c r="FH111" s="105"/>
      <c r="FI111" s="105"/>
      <c r="FJ111" s="105"/>
      <c r="FK111" s="105"/>
      <c r="FL111" s="105"/>
      <c r="FM111" s="105"/>
      <c r="FN111" s="105"/>
      <c r="FO111" s="105"/>
      <c r="FP111" s="105"/>
      <c r="FQ111" s="105"/>
      <c r="FR111" s="105"/>
      <c r="FS111" s="105"/>
      <c r="FT111" s="105"/>
      <c r="FU111" s="105"/>
      <c r="FV111" s="105"/>
      <c r="FW111" s="105"/>
      <c r="FX111" s="105"/>
      <c r="FY111" s="105"/>
      <c r="FZ111" s="105"/>
      <c r="GA111" s="105"/>
      <c r="GB111" s="105"/>
      <c r="GC111" s="105"/>
      <c r="GD111" s="105"/>
      <c r="GE111" s="105"/>
      <c r="GF111" s="105"/>
      <c r="GG111" s="105"/>
      <c r="GH111" s="105"/>
      <c r="GI111" s="105"/>
      <c r="GJ111" s="105"/>
      <c r="GK111" s="105"/>
      <c r="GL111" s="105"/>
      <c r="GM111" s="105"/>
      <c r="GN111" s="105"/>
      <c r="GO111" s="105"/>
      <c r="GP111" s="105"/>
      <c r="GQ111" s="105"/>
      <c r="GR111" s="105"/>
      <c r="GS111" s="105"/>
      <c r="GT111" s="105"/>
      <c r="GU111" s="105"/>
      <c r="GV111" s="105"/>
      <c r="GW111" s="105"/>
      <c r="GX111" s="105"/>
      <c r="GY111" s="105"/>
      <c r="GZ111" s="105"/>
      <c r="HA111" s="105"/>
      <c r="HB111" s="105"/>
      <c r="HC111" s="105"/>
      <c r="HD111" s="105"/>
      <c r="HE111" s="105"/>
      <c r="HF111" s="105"/>
      <c r="HG111" s="105"/>
      <c r="HH111" s="105"/>
      <c r="HI111" s="105"/>
      <c r="HJ111" s="105"/>
      <c r="HK111" s="105"/>
      <c r="HL111" s="105"/>
      <c r="HM111" s="105"/>
      <c r="HN111" s="105"/>
      <c r="HO111" s="105"/>
      <c r="HP111" s="105"/>
      <c r="HQ111" s="105"/>
      <c r="HR111" s="105"/>
      <c r="HS111" s="105"/>
      <c r="HT111" s="105"/>
      <c r="HU111" s="105"/>
      <c r="HV111" s="105"/>
      <c r="HW111" s="105"/>
      <c r="HX111" s="105"/>
      <c r="HY111" s="105"/>
      <c r="HZ111" s="105"/>
      <c r="IA111" s="105"/>
      <c r="IB111" s="105"/>
      <c r="IC111" s="105"/>
      <c r="ID111" s="105"/>
      <c r="IE111" s="105"/>
      <c r="IF111" s="105"/>
      <c r="IG111" s="105"/>
      <c r="IH111" s="105"/>
      <c r="II111" s="105"/>
      <c r="IJ111" s="105"/>
      <c r="IK111" s="105"/>
      <c r="IL111" s="105"/>
      <c r="IM111" s="105"/>
      <c r="IN111" s="105"/>
      <c r="IO111" s="105"/>
      <c r="IP111" s="105"/>
      <c r="IQ111" s="105"/>
      <c r="IR111" s="105"/>
      <c r="IS111" s="105"/>
      <c r="IT111" s="105"/>
      <c r="IU111" s="105"/>
      <c r="IV111" s="105"/>
      <c r="IW111" s="105"/>
      <c r="IX111" s="105"/>
      <c r="IY111" s="105"/>
      <c r="IZ111" s="105"/>
      <c r="JA111" s="105"/>
      <c r="JB111" s="105"/>
      <c r="JC111" s="105"/>
      <c r="JD111" s="105"/>
      <c r="JE111" s="105"/>
      <c r="JF111" s="105"/>
      <c r="JG111" s="105"/>
      <c r="JH111" s="105"/>
      <c r="JI111" s="105"/>
      <c r="JJ111" s="105"/>
      <c r="JK111" s="105"/>
      <c r="JL111" s="105"/>
      <c r="JM111" s="105"/>
      <c r="JN111" s="105"/>
      <c r="JO111" s="105"/>
      <c r="JP111" s="105"/>
      <c r="JQ111" s="105"/>
      <c r="JR111" s="105"/>
      <c r="JS111" s="105"/>
      <c r="JT111" s="105"/>
      <c r="JU111" s="105"/>
      <c r="JV111" s="105"/>
      <c r="JW111" s="105"/>
      <c r="JX111" s="105"/>
      <c r="JY111" s="105"/>
      <c r="JZ111" s="105"/>
      <c r="KA111" s="105"/>
      <c r="KB111" s="105"/>
      <c r="KC111" s="105"/>
      <c r="KD111" s="105"/>
      <c r="KE111" s="105"/>
      <c r="KF111" s="105"/>
      <c r="KG111" s="105"/>
      <c r="KH111" s="105"/>
      <c r="KI111" s="105"/>
      <c r="KJ111" s="105"/>
      <c r="KK111" s="105"/>
      <c r="KL111" s="105"/>
      <c r="KM111" s="105"/>
      <c r="KN111" s="105"/>
      <c r="KO111" s="105"/>
      <c r="KP111" s="105"/>
      <c r="KQ111" s="105"/>
    </row>
    <row r="112" spans="1:303" s="105" customFormat="1" x14ac:dyDescent="0.25">
      <c r="A112" s="99"/>
      <c r="B112" s="93"/>
      <c r="C112" s="93"/>
      <c r="D112" s="93"/>
      <c r="E112" s="93"/>
      <c r="F112" s="93"/>
      <c r="G112" s="162"/>
      <c r="H112" s="162"/>
      <c r="I112" s="58"/>
      <c r="J112" s="58"/>
      <c r="K112" s="31"/>
      <c r="L112" s="136"/>
      <c r="M112" s="58"/>
      <c r="N112" s="135"/>
      <c r="O112" s="41"/>
      <c r="P112" s="40"/>
      <c r="Q112" s="21"/>
      <c r="R112" s="22"/>
      <c r="S112" s="41" t="s">
        <v>96</v>
      </c>
      <c r="T112" s="40">
        <v>0</v>
      </c>
      <c r="U112" s="21">
        <v>10</v>
      </c>
      <c r="V112" s="22">
        <v>0</v>
      </c>
      <c r="W112" s="99"/>
      <c r="X112" s="97"/>
      <c r="Y112" s="136"/>
      <c r="Z112" s="135"/>
      <c r="AA112" s="137"/>
    </row>
    <row r="113" spans="1:303" s="105" customFormat="1" ht="16.149999999999999" customHeight="1" x14ac:dyDescent="0.25">
      <c r="A113" s="99"/>
      <c r="B113" s="93"/>
      <c r="C113" s="93"/>
      <c r="D113" s="93"/>
      <c r="E113" s="93"/>
      <c r="F113" s="93"/>
      <c r="G113" s="162"/>
      <c r="H113" s="162"/>
      <c r="I113" s="134"/>
      <c r="J113" s="143"/>
      <c r="K113" s="31"/>
      <c r="L113" s="136"/>
      <c r="M113" s="58"/>
      <c r="N113" s="135"/>
      <c r="O113" s="20"/>
      <c r="P113" s="60"/>
      <c r="Q113" s="21"/>
      <c r="R113" s="22"/>
      <c r="S113" s="20"/>
      <c r="T113" s="21"/>
      <c r="U113" s="21"/>
      <c r="V113" s="22"/>
      <c r="W113" s="99"/>
      <c r="X113" s="97"/>
      <c r="Y113" s="136"/>
      <c r="Z113" s="135"/>
      <c r="AA113" s="212"/>
    </row>
    <row r="114" spans="1:303" s="93" customFormat="1" ht="16.149999999999999" customHeight="1" thickBot="1" x14ac:dyDescent="0.3">
      <c r="A114" s="101"/>
      <c r="B114" s="102"/>
      <c r="C114" s="102"/>
      <c r="D114" s="102"/>
      <c r="E114" s="102"/>
      <c r="F114" s="102"/>
      <c r="G114" s="164"/>
      <c r="H114" s="164"/>
      <c r="I114" s="89"/>
      <c r="J114" s="89"/>
      <c r="K114" s="33"/>
      <c r="L114" s="154"/>
      <c r="M114" s="89"/>
      <c r="N114" s="166"/>
      <c r="O114" s="20"/>
      <c r="P114" s="60"/>
      <c r="Q114" s="21"/>
      <c r="R114" s="22"/>
      <c r="S114" s="20"/>
      <c r="T114" s="21"/>
      <c r="U114" s="21"/>
      <c r="V114" s="22"/>
      <c r="W114" s="101"/>
      <c r="X114" s="100"/>
      <c r="Y114" s="154"/>
      <c r="Z114" s="166"/>
      <c r="AA114" s="213"/>
      <c r="AB114" s="105"/>
      <c r="AC114" s="105"/>
      <c r="AD114" s="105"/>
      <c r="AE114" s="105"/>
      <c r="AF114" s="105"/>
      <c r="AG114" s="105"/>
      <c r="AH114" s="105"/>
      <c r="AI114" s="105"/>
      <c r="AJ114" s="105"/>
      <c r="AK114" s="105"/>
      <c r="AL114" s="105"/>
      <c r="AM114" s="105"/>
      <c r="AN114" s="105"/>
      <c r="AO114" s="105"/>
      <c r="AP114" s="105"/>
      <c r="AQ114" s="105"/>
      <c r="AR114" s="105"/>
      <c r="AS114" s="105"/>
      <c r="AT114" s="105"/>
      <c r="AU114" s="105"/>
      <c r="AV114" s="105"/>
      <c r="AW114" s="105"/>
      <c r="AX114" s="105"/>
      <c r="AY114" s="105"/>
      <c r="AZ114" s="105"/>
      <c r="BA114" s="105"/>
      <c r="BB114" s="105"/>
      <c r="BC114" s="105"/>
      <c r="BD114" s="105"/>
      <c r="BE114" s="105"/>
      <c r="BF114" s="105"/>
      <c r="BG114" s="105"/>
      <c r="BH114" s="105"/>
      <c r="BI114" s="105"/>
      <c r="BJ114" s="105"/>
      <c r="BK114" s="105"/>
      <c r="BL114" s="105"/>
      <c r="BM114" s="105"/>
      <c r="BN114" s="105"/>
      <c r="BO114" s="105"/>
      <c r="BP114" s="105"/>
      <c r="BQ114" s="105"/>
      <c r="BR114" s="105"/>
      <c r="BS114" s="105"/>
      <c r="BT114" s="105"/>
      <c r="BU114" s="105"/>
      <c r="BV114" s="105"/>
      <c r="BW114" s="105"/>
      <c r="BX114" s="105"/>
      <c r="BY114" s="105"/>
      <c r="BZ114" s="105"/>
      <c r="CA114" s="105"/>
      <c r="CB114" s="105"/>
      <c r="CC114" s="105"/>
      <c r="CD114" s="105"/>
      <c r="CE114" s="105"/>
      <c r="CF114" s="105"/>
      <c r="CG114" s="105"/>
      <c r="CH114" s="105"/>
      <c r="CI114" s="105"/>
      <c r="CJ114" s="105"/>
      <c r="CK114" s="105"/>
      <c r="CL114" s="105"/>
      <c r="CM114" s="105"/>
      <c r="CN114" s="105"/>
      <c r="CO114" s="105"/>
      <c r="CP114" s="105"/>
      <c r="CQ114" s="105"/>
      <c r="CR114" s="105"/>
      <c r="CS114" s="105"/>
      <c r="CT114" s="105"/>
      <c r="CU114" s="105"/>
      <c r="CV114" s="105"/>
      <c r="CW114" s="105"/>
      <c r="CX114" s="105"/>
      <c r="CY114" s="105"/>
      <c r="CZ114" s="105"/>
      <c r="DA114" s="105"/>
      <c r="DB114" s="105"/>
      <c r="DC114" s="105"/>
      <c r="DD114" s="105"/>
      <c r="DE114" s="105"/>
      <c r="DF114" s="105"/>
      <c r="DG114" s="105"/>
      <c r="DH114" s="105"/>
      <c r="DI114" s="105"/>
      <c r="DJ114" s="105"/>
      <c r="DK114" s="105"/>
      <c r="DL114" s="105"/>
      <c r="DM114" s="105"/>
      <c r="DN114" s="105"/>
      <c r="DO114" s="105"/>
      <c r="DP114" s="105"/>
      <c r="DQ114" s="105"/>
      <c r="DR114" s="105"/>
      <c r="DS114" s="105"/>
      <c r="DT114" s="105"/>
      <c r="DU114" s="105"/>
      <c r="DV114" s="105"/>
      <c r="DW114" s="105"/>
      <c r="DX114" s="105"/>
      <c r="DY114" s="105"/>
      <c r="DZ114" s="105"/>
      <c r="EA114" s="105"/>
      <c r="EB114" s="105"/>
      <c r="EC114" s="105"/>
      <c r="ED114" s="105"/>
      <c r="EE114" s="105"/>
      <c r="EF114" s="105"/>
      <c r="EG114" s="105"/>
      <c r="EH114" s="105"/>
      <c r="EI114" s="105"/>
      <c r="EJ114" s="105"/>
      <c r="EK114" s="105"/>
      <c r="EL114" s="105"/>
      <c r="EM114" s="105"/>
      <c r="EN114" s="105"/>
      <c r="EO114" s="105"/>
      <c r="EP114" s="105"/>
      <c r="EQ114" s="105"/>
      <c r="ER114" s="105"/>
      <c r="ES114" s="105"/>
      <c r="ET114" s="105"/>
      <c r="EU114" s="105"/>
      <c r="EV114" s="105"/>
      <c r="EW114" s="105"/>
      <c r="EX114" s="105"/>
      <c r="EY114" s="105"/>
      <c r="EZ114" s="105"/>
      <c r="FA114" s="105"/>
      <c r="FB114" s="105"/>
      <c r="FC114" s="105"/>
      <c r="FD114" s="105"/>
      <c r="FE114" s="105"/>
      <c r="FF114" s="105"/>
      <c r="FG114" s="105"/>
      <c r="FH114" s="105"/>
      <c r="FI114" s="105"/>
      <c r="FJ114" s="105"/>
      <c r="FK114" s="105"/>
      <c r="FL114" s="105"/>
      <c r="FM114" s="105"/>
      <c r="FN114" s="105"/>
      <c r="FO114" s="105"/>
      <c r="FP114" s="105"/>
      <c r="FQ114" s="105"/>
      <c r="FR114" s="105"/>
      <c r="FS114" s="105"/>
      <c r="FT114" s="105"/>
      <c r="FU114" s="105"/>
      <c r="FV114" s="105"/>
      <c r="FW114" s="105"/>
      <c r="FX114" s="105"/>
      <c r="FY114" s="105"/>
      <c r="FZ114" s="105"/>
      <c r="GA114" s="105"/>
      <c r="GB114" s="105"/>
      <c r="GC114" s="105"/>
      <c r="GD114" s="105"/>
      <c r="GE114" s="105"/>
      <c r="GF114" s="105"/>
      <c r="GG114" s="105"/>
      <c r="GH114" s="105"/>
      <c r="GI114" s="105"/>
      <c r="GJ114" s="105"/>
      <c r="GK114" s="105"/>
      <c r="GL114" s="105"/>
      <c r="GM114" s="105"/>
      <c r="GN114" s="105"/>
      <c r="GO114" s="105"/>
      <c r="GP114" s="105"/>
      <c r="GQ114" s="105"/>
      <c r="GR114" s="105"/>
      <c r="GS114" s="105"/>
      <c r="GT114" s="105"/>
      <c r="GU114" s="105"/>
      <c r="GV114" s="105"/>
      <c r="GW114" s="105"/>
      <c r="GX114" s="105"/>
      <c r="GY114" s="105"/>
      <c r="GZ114" s="105"/>
      <c r="HA114" s="105"/>
      <c r="HB114" s="105"/>
      <c r="HC114" s="105"/>
      <c r="HD114" s="105"/>
      <c r="HE114" s="105"/>
      <c r="HF114" s="105"/>
      <c r="HG114" s="105"/>
      <c r="HH114" s="105"/>
      <c r="HI114" s="105"/>
      <c r="HJ114" s="105"/>
      <c r="HK114" s="105"/>
      <c r="HL114" s="105"/>
      <c r="HM114" s="105"/>
      <c r="HN114" s="105"/>
      <c r="HO114" s="105"/>
      <c r="HP114" s="105"/>
      <c r="HQ114" s="105"/>
      <c r="HR114" s="105"/>
      <c r="HS114" s="105"/>
      <c r="HT114" s="105"/>
      <c r="HU114" s="105"/>
      <c r="HV114" s="105"/>
      <c r="HW114" s="105"/>
      <c r="HX114" s="105"/>
      <c r="HY114" s="105"/>
      <c r="HZ114" s="105"/>
      <c r="IA114" s="105"/>
      <c r="IB114" s="105"/>
      <c r="IC114" s="105"/>
      <c r="ID114" s="105"/>
      <c r="IE114" s="105"/>
      <c r="IF114" s="105"/>
      <c r="IG114" s="105"/>
      <c r="IH114" s="105"/>
      <c r="II114" s="105"/>
      <c r="IJ114" s="105"/>
      <c r="IK114" s="105"/>
      <c r="IL114" s="105"/>
      <c r="IM114" s="105"/>
      <c r="IN114" s="105"/>
      <c r="IO114" s="105"/>
      <c r="IP114" s="105"/>
      <c r="IQ114" s="105"/>
      <c r="IR114" s="105"/>
      <c r="IS114" s="105"/>
      <c r="IT114" s="105"/>
      <c r="IU114" s="105"/>
      <c r="IV114" s="105"/>
      <c r="IW114" s="105"/>
      <c r="IX114" s="105"/>
      <c r="IY114" s="105"/>
      <c r="IZ114" s="105"/>
      <c r="JA114" s="105"/>
      <c r="JB114" s="105"/>
      <c r="JC114" s="105"/>
      <c r="JD114" s="105"/>
      <c r="JE114" s="105"/>
      <c r="JF114" s="105"/>
      <c r="JG114" s="105"/>
      <c r="JH114" s="105"/>
      <c r="JI114" s="105"/>
      <c r="JJ114" s="105"/>
      <c r="JK114" s="105"/>
      <c r="JL114" s="105"/>
      <c r="JM114" s="105"/>
      <c r="JN114" s="105"/>
      <c r="JO114" s="105"/>
      <c r="JP114" s="105"/>
      <c r="JQ114" s="105"/>
      <c r="JR114" s="105"/>
      <c r="JS114" s="105"/>
      <c r="JT114" s="105"/>
      <c r="JU114" s="105"/>
      <c r="JV114" s="105"/>
      <c r="JW114" s="105"/>
      <c r="JX114" s="105"/>
      <c r="JY114" s="105"/>
      <c r="JZ114" s="105"/>
      <c r="KA114" s="105"/>
      <c r="KB114" s="105"/>
      <c r="KC114" s="105"/>
      <c r="KD114" s="105"/>
      <c r="KE114" s="105"/>
      <c r="KF114" s="105"/>
      <c r="KG114" s="105"/>
      <c r="KH114" s="105"/>
      <c r="KI114" s="105"/>
      <c r="KJ114" s="105"/>
      <c r="KK114" s="105"/>
      <c r="KL114" s="105"/>
      <c r="KM114" s="105"/>
      <c r="KN114" s="105"/>
      <c r="KO114" s="105"/>
      <c r="KP114" s="105"/>
      <c r="KQ114" s="105"/>
    </row>
    <row r="115" spans="1:303" s="105" customFormat="1" ht="16.149999999999999" customHeight="1" x14ac:dyDescent="0.25">
      <c r="G115" s="120"/>
      <c r="I115" s="80"/>
      <c r="J115" s="80"/>
      <c r="K115" s="80"/>
      <c r="L115" s="56"/>
      <c r="M115" s="56"/>
      <c r="N115" s="56"/>
      <c r="O115" s="20" t="s">
        <v>185</v>
      </c>
      <c r="P115" s="60">
        <v>0</v>
      </c>
      <c r="Q115" s="21" t="s">
        <v>186</v>
      </c>
      <c r="R115" s="22">
        <v>0</v>
      </c>
      <c r="S115" s="20" t="s">
        <v>103</v>
      </c>
      <c r="T115" s="21">
        <v>0</v>
      </c>
      <c r="U115" s="21" t="s">
        <v>104</v>
      </c>
      <c r="V115" s="35">
        <v>0</v>
      </c>
      <c r="Y115" s="80"/>
      <c r="Z115" s="80"/>
      <c r="AA115" s="80"/>
    </row>
    <row r="116" spans="1:303" s="105" customFormat="1" ht="16.149999999999999" customHeight="1" thickBot="1" x14ac:dyDescent="0.3">
      <c r="I116" s="80"/>
      <c r="J116" s="80"/>
      <c r="L116" s="56"/>
      <c r="M116" s="56"/>
      <c r="N116" s="56"/>
      <c r="O116" s="403" t="s">
        <v>38</v>
      </c>
      <c r="P116" s="404"/>
      <c r="Q116" s="404"/>
      <c r="R116" s="61">
        <v>0</v>
      </c>
      <c r="S116" s="403" t="s">
        <v>37</v>
      </c>
      <c r="T116" s="404"/>
      <c r="U116" s="404"/>
      <c r="V116" s="34">
        <v>0</v>
      </c>
      <c r="Y116" s="80"/>
      <c r="Z116" s="80"/>
      <c r="AA116" s="176"/>
    </row>
    <row r="117" spans="1:303" s="105" customFormat="1" ht="16.149999999999999" customHeight="1" thickBot="1" x14ac:dyDescent="0.3">
      <c r="I117" s="80"/>
      <c r="J117" s="80"/>
      <c r="O117" s="19"/>
      <c r="P117" s="19"/>
      <c r="Q117" s="19"/>
      <c r="R117" s="26"/>
      <c r="S117" s="19"/>
      <c r="T117" s="19"/>
      <c r="U117" s="19"/>
      <c r="V117" s="19"/>
      <c r="Y117" s="80"/>
      <c r="Z117" s="80"/>
      <c r="AA117" s="176"/>
    </row>
    <row r="118" spans="1:303" s="105" customFormat="1" ht="47.25" x14ac:dyDescent="0.25">
      <c r="A118" s="96" t="s">
        <v>99</v>
      </c>
      <c r="B118" s="55" t="s">
        <v>320</v>
      </c>
      <c r="C118" s="55">
        <v>532</v>
      </c>
      <c r="D118" s="121" t="s">
        <v>206</v>
      </c>
      <c r="E118" s="121" t="s">
        <v>374</v>
      </c>
      <c r="F118" s="55">
        <v>2</v>
      </c>
      <c r="G118" s="160">
        <v>45281.541666666664</v>
      </c>
      <c r="H118" s="160">
        <v>45282.635416666664</v>
      </c>
      <c r="I118" s="57">
        <f>(H118-G118)*24</f>
        <v>26.25</v>
      </c>
      <c r="J118" s="57">
        <f>'Нормативы времени'!F15</f>
        <v>8.75</v>
      </c>
      <c r="K118" s="228">
        <f>$J$118 - $I$118</f>
        <v>-17.5</v>
      </c>
      <c r="L118" s="125">
        <f>(N118-M118)*24</f>
        <v>25.583333333255723</v>
      </c>
      <c r="M118" s="126">
        <v>45281.434027777781</v>
      </c>
      <c r="N118" s="126">
        <v>45282.5</v>
      </c>
      <c r="O118" s="64" t="s">
        <v>232</v>
      </c>
      <c r="P118" s="39">
        <v>2</v>
      </c>
      <c r="Q118" s="39">
        <v>20</v>
      </c>
      <c r="R118" s="18">
        <f>Q118*P118</f>
        <v>40</v>
      </c>
      <c r="S118" s="16" t="s">
        <v>161</v>
      </c>
      <c r="T118" s="17">
        <v>0</v>
      </c>
      <c r="U118" s="17">
        <v>20</v>
      </c>
      <c r="V118" s="18">
        <v>0</v>
      </c>
      <c r="W118" s="96" t="s">
        <v>395</v>
      </c>
      <c r="X118" s="95"/>
      <c r="Y118" s="125">
        <f>-IF(K118&gt;0,K118*0,K118)</f>
        <v>17.5</v>
      </c>
      <c r="Z118" s="124">
        <f>Y118</f>
        <v>17.5</v>
      </c>
      <c r="AA118" s="128" t="s">
        <v>394</v>
      </c>
    </row>
    <row r="119" spans="1:303" s="105" customFormat="1" x14ac:dyDescent="0.25">
      <c r="A119" s="99"/>
      <c r="B119" s="93"/>
      <c r="C119" s="93"/>
      <c r="D119" s="93"/>
      <c r="E119" s="93"/>
      <c r="F119" s="93"/>
      <c r="G119" s="132"/>
      <c r="H119" s="162"/>
      <c r="I119" s="58"/>
      <c r="J119" s="58"/>
      <c r="K119" s="31"/>
      <c r="L119" s="136"/>
      <c r="M119" s="115"/>
      <c r="N119" s="180"/>
      <c r="O119" s="41" t="s">
        <v>168</v>
      </c>
      <c r="P119" s="40">
        <v>2</v>
      </c>
      <c r="Q119" s="40">
        <v>20</v>
      </c>
      <c r="R119" s="22">
        <f>Q119*P119</f>
        <v>40</v>
      </c>
      <c r="S119" s="63" t="s">
        <v>194</v>
      </c>
      <c r="T119" s="40">
        <v>0</v>
      </c>
      <c r="U119" s="40">
        <v>18</v>
      </c>
      <c r="V119" s="70">
        <v>0</v>
      </c>
      <c r="W119" s="99"/>
      <c r="X119" s="97"/>
      <c r="Y119" s="136"/>
      <c r="Z119" s="135"/>
      <c r="AA119" s="137"/>
    </row>
    <row r="120" spans="1:303" s="105" customFormat="1" x14ac:dyDescent="0.25">
      <c r="A120" s="99"/>
      <c r="B120" s="93"/>
      <c r="C120" s="93"/>
      <c r="D120" s="93"/>
      <c r="E120" s="93"/>
      <c r="F120" s="93"/>
      <c r="G120" s="132"/>
      <c r="H120" s="132"/>
      <c r="I120" s="58"/>
      <c r="J120" s="58"/>
      <c r="K120" s="31"/>
      <c r="L120" s="136"/>
      <c r="M120" s="115"/>
      <c r="N120" s="180"/>
      <c r="O120" s="41" t="s">
        <v>255</v>
      </c>
      <c r="P120" s="40">
        <v>2</v>
      </c>
      <c r="Q120" s="40">
        <v>20</v>
      </c>
      <c r="R120" s="22">
        <f>Q120*P120</f>
        <v>40</v>
      </c>
      <c r="S120" s="20" t="s">
        <v>163</v>
      </c>
      <c r="T120" s="40">
        <v>0</v>
      </c>
      <c r="U120" s="40">
        <v>20</v>
      </c>
      <c r="V120" s="70">
        <v>0</v>
      </c>
      <c r="W120" s="99"/>
      <c r="X120" s="97"/>
      <c r="Y120" s="136"/>
      <c r="Z120" s="135"/>
      <c r="AA120" s="137"/>
    </row>
    <row r="121" spans="1:303" s="105" customFormat="1" x14ac:dyDescent="0.25">
      <c r="A121" s="99"/>
      <c r="B121" s="93"/>
      <c r="C121" s="93"/>
      <c r="D121" s="93"/>
      <c r="E121" s="93"/>
      <c r="F121" s="93"/>
      <c r="G121" s="162"/>
      <c r="H121" s="162"/>
      <c r="I121" s="58"/>
      <c r="J121" s="58"/>
      <c r="K121" s="31"/>
      <c r="L121" s="136"/>
      <c r="M121" s="115"/>
      <c r="N121" s="180"/>
      <c r="O121" s="41" t="s">
        <v>282</v>
      </c>
      <c r="P121" s="40">
        <v>0</v>
      </c>
      <c r="Q121" s="21">
        <v>20</v>
      </c>
      <c r="R121" s="22">
        <f>Q121*P121</f>
        <v>0</v>
      </c>
      <c r="S121" s="20" t="s">
        <v>162</v>
      </c>
      <c r="T121" s="40">
        <v>0</v>
      </c>
      <c r="U121" s="40">
        <v>20</v>
      </c>
      <c r="V121" s="70">
        <v>0</v>
      </c>
      <c r="W121" s="99"/>
      <c r="X121" s="97"/>
      <c r="Y121" s="136"/>
      <c r="Z121" s="135"/>
      <c r="AA121" s="174"/>
    </row>
    <row r="122" spans="1:303" s="105" customFormat="1" x14ac:dyDescent="0.25">
      <c r="A122" s="99"/>
      <c r="B122" s="93"/>
      <c r="C122" s="93"/>
      <c r="D122" s="93"/>
      <c r="E122" s="93"/>
      <c r="F122" s="93"/>
      <c r="G122" s="162"/>
      <c r="H122" s="162"/>
      <c r="I122" s="58"/>
      <c r="J122" s="58"/>
      <c r="K122" s="31"/>
      <c r="L122" s="136"/>
      <c r="M122" s="162"/>
      <c r="N122" s="180"/>
      <c r="O122" s="41"/>
      <c r="P122" s="40"/>
      <c r="Q122" s="21"/>
      <c r="R122" s="22"/>
      <c r="S122" s="20"/>
      <c r="T122" s="40"/>
      <c r="U122" s="40"/>
      <c r="V122" s="22"/>
      <c r="W122" s="99"/>
      <c r="X122" s="97"/>
      <c r="Y122" s="136"/>
      <c r="Z122" s="135"/>
      <c r="AA122" s="137"/>
    </row>
    <row r="123" spans="1:303" s="105" customFormat="1" ht="18" customHeight="1" x14ac:dyDescent="0.25">
      <c r="A123" s="99"/>
      <c r="B123" s="93"/>
      <c r="C123" s="93"/>
      <c r="D123" s="161"/>
      <c r="E123" s="93"/>
      <c r="F123" s="93"/>
      <c r="G123" s="162"/>
      <c r="H123" s="162"/>
      <c r="I123" s="58"/>
      <c r="J123" s="58"/>
      <c r="K123" s="135"/>
      <c r="L123" s="136"/>
      <c r="M123" s="58"/>
      <c r="N123" s="135"/>
      <c r="O123" s="41"/>
      <c r="P123" s="40"/>
      <c r="Q123" s="21"/>
      <c r="R123" s="22"/>
      <c r="S123" s="20"/>
      <c r="T123" s="40"/>
      <c r="U123" s="40"/>
      <c r="V123" s="22"/>
      <c r="W123" s="99"/>
      <c r="X123" s="97"/>
      <c r="Y123" s="136"/>
      <c r="Z123" s="135"/>
      <c r="AA123" s="137"/>
    </row>
    <row r="124" spans="1:303" s="105" customFormat="1" ht="16.5" thickBot="1" x14ac:dyDescent="0.3">
      <c r="A124" s="101"/>
      <c r="B124" s="102"/>
      <c r="C124" s="102"/>
      <c r="D124" s="102"/>
      <c r="E124" s="102"/>
      <c r="F124" s="102"/>
      <c r="G124" s="102"/>
      <c r="H124" s="164"/>
      <c r="I124" s="89"/>
      <c r="J124" s="89"/>
      <c r="K124" s="166"/>
      <c r="L124" s="154"/>
      <c r="M124" s="89"/>
      <c r="N124" s="166"/>
      <c r="O124" s="41"/>
      <c r="P124" s="40"/>
      <c r="Q124" s="21"/>
      <c r="R124" s="22"/>
      <c r="S124" s="20"/>
      <c r="T124" s="40"/>
      <c r="U124" s="40"/>
      <c r="V124" s="22"/>
      <c r="W124" s="101"/>
      <c r="X124" s="100"/>
      <c r="Y124" s="154"/>
      <c r="Z124" s="166"/>
      <c r="AA124" s="88"/>
    </row>
    <row r="125" spans="1:303" s="93" customFormat="1" ht="16.149999999999999" customHeight="1" x14ac:dyDescent="0.25">
      <c r="A125" s="56"/>
      <c r="B125" s="56"/>
      <c r="C125" s="56"/>
      <c r="D125" s="56"/>
      <c r="E125" s="56"/>
      <c r="F125" s="56"/>
      <c r="G125" s="157"/>
      <c r="H125" s="56"/>
      <c r="I125" s="80"/>
      <c r="J125" s="80"/>
      <c r="K125" s="80"/>
      <c r="L125" s="56"/>
      <c r="M125" s="56"/>
      <c r="N125" s="56"/>
      <c r="O125" s="20" t="s">
        <v>101</v>
      </c>
      <c r="P125" s="60">
        <f>SUM(P118:P121)</f>
        <v>6</v>
      </c>
      <c r="Q125" s="21" t="s">
        <v>102</v>
      </c>
      <c r="R125" s="22">
        <f>SUM(R118:R121)</f>
        <v>120</v>
      </c>
      <c r="S125" s="20" t="s">
        <v>101</v>
      </c>
      <c r="T125" s="21">
        <v>0</v>
      </c>
      <c r="U125" s="21" t="s">
        <v>104</v>
      </c>
      <c r="V125" s="35">
        <v>0</v>
      </c>
      <c r="W125" s="56"/>
      <c r="X125" s="56"/>
      <c r="Y125" s="56"/>
      <c r="Z125" s="56"/>
      <c r="AA125" s="56"/>
      <c r="AB125" s="105"/>
      <c r="AC125" s="105"/>
      <c r="AD125" s="105"/>
      <c r="AE125" s="105"/>
      <c r="AF125" s="105"/>
      <c r="AG125" s="105"/>
      <c r="AH125" s="105"/>
      <c r="AI125" s="105"/>
      <c r="AJ125" s="105"/>
      <c r="AK125" s="105"/>
      <c r="AL125" s="105"/>
      <c r="AM125" s="105"/>
      <c r="AN125" s="105"/>
      <c r="AO125" s="105"/>
      <c r="AP125" s="105"/>
      <c r="AQ125" s="105"/>
      <c r="AR125" s="105"/>
      <c r="AS125" s="105"/>
      <c r="AT125" s="105"/>
      <c r="AU125" s="105"/>
      <c r="AV125" s="105"/>
      <c r="AW125" s="105"/>
      <c r="AX125" s="105"/>
      <c r="AY125" s="105"/>
      <c r="AZ125" s="105"/>
      <c r="BA125" s="105"/>
      <c r="BB125" s="105"/>
      <c r="BC125" s="105"/>
      <c r="BD125" s="105"/>
      <c r="BE125" s="105"/>
      <c r="BF125" s="105"/>
      <c r="BG125" s="105"/>
      <c r="BH125" s="105"/>
      <c r="BI125" s="105"/>
      <c r="BJ125" s="105"/>
      <c r="BK125" s="105"/>
      <c r="BL125" s="105"/>
      <c r="BM125" s="105"/>
      <c r="BN125" s="105"/>
      <c r="BO125" s="105"/>
      <c r="BP125" s="105"/>
      <c r="BQ125" s="105"/>
      <c r="BR125" s="105"/>
      <c r="BS125" s="105"/>
      <c r="BT125" s="105"/>
      <c r="BU125" s="105"/>
      <c r="BV125" s="105"/>
      <c r="BW125" s="105"/>
      <c r="BX125" s="105"/>
      <c r="BY125" s="105"/>
      <c r="BZ125" s="105"/>
      <c r="CA125" s="105"/>
      <c r="CB125" s="105"/>
      <c r="CC125" s="105"/>
      <c r="CD125" s="105"/>
      <c r="CE125" s="105"/>
      <c r="CF125" s="105"/>
      <c r="CG125" s="105"/>
      <c r="CH125" s="105"/>
      <c r="CI125" s="105"/>
      <c r="CJ125" s="105"/>
      <c r="CK125" s="105"/>
      <c r="CL125" s="105"/>
      <c r="CM125" s="105"/>
      <c r="CN125" s="105"/>
      <c r="CO125" s="105"/>
      <c r="CP125" s="105"/>
      <c r="CQ125" s="105"/>
      <c r="CR125" s="105"/>
      <c r="CS125" s="105"/>
      <c r="CT125" s="105"/>
      <c r="CU125" s="105"/>
      <c r="CV125" s="105"/>
      <c r="CW125" s="105"/>
      <c r="CX125" s="105"/>
      <c r="CY125" s="105"/>
      <c r="CZ125" s="105"/>
      <c r="DA125" s="105"/>
      <c r="DB125" s="105"/>
      <c r="DC125" s="105"/>
      <c r="DD125" s="105"/>
      <c r="DE125" s="105"/>
      <c r="DF125" s="105"/>
      <c r="DG125" s="105"/>
      <c r="DH125" s="105"/>
      <c r="DI125" s="105"/>
      <c r="DJ125" s="105"/>
      <c r="DK125" s="105"/>
      <c r="DL125" s="105"/>
      <c r="DM125" s="105"/>
      <c r="DN125" s="105"/>
      <c r="DO125" s="105"/>
      <c r="DP125" s="105"/>
      <c r="DQ125" s="105"/>
      <c r="DR125" s="105"/>
      <c r="DS125" s="105"/>
      <c r="DT125" s="105"/>
      <c r="DU125" s="105"/>
      <c r="DV125" s="105"/>
      <c r="DW125" s="105"/>
      <c r="DX125" s="105"/>
      <c r="DY125" s="105"/>
      <c r="DZ125" s="105"/>
      <c r="EA125" s="105"/>
      <c r="EB125" s="105"/>
      <c r="EC125" s="105"/>
      <c r="ED125" s="105"/>
      <c r="EE125" s="105"/>
      <c r="EF125" s="105"/>
      <c r="EG125" s="105"/>
      <c r="EH125" s="105"/>
      <c r="EI125" s="105"/>
      <c r="EJ125" s="105"/>
      <c r="EK125" s="105"/>
      <c r="EL125" s="105"/>
      <c r="EM125" s="105"/>
      <c r="EN125" s="105"/>
      <c r="EO125" s="105"/>
      <c r="EP125" s="105"/>
      <c r="EQ125" s="105"/>
      <c r="ER125" s="105"/>
      <c r="ES125" s="105"/>
      <c r="ET125" s="105"/>
      <c r="EU125" s="105"/>
      <c r="EV125" s="105"/>
      <c r="EW125" s="105"/>
      <c r="EX125" s="105"/>
      <c r="EY125" s="105"/>
      <c r="EZ125" s="105"/>
      <c r="FA125" s="105"/>
      <c r="FB125" s="105"/>
      <c r="FC125" s="105"/>
      <c r="FD125" s="105"/>
      <c r="FE125" s="105"/>
      <c r="FF125" s="105"/>
      <c r="FG125" s="105"/>
      <c r="FH125" s="105"/>
      <c r="FI125" s="105"/>
      <c r="FJ125" s="105"/>
      <c r="FK125" s="105"/>
      <c r="FL125" s="105"/>
      <c r="FM125" s="105"/>
      <c r="FN125" s="105"/>
      <c r="FO125" s="105"/>
      <c r="FP125" s="105"/>
      <c r="FQ125" s="105"/>
      <c r="FR125" s="105"/>
      <c r="FS125" s="105"/>
      <c r="FT125" s="105"/>
      <c r="FU125" s="105"/>
      <c r="FV125" s="105"/>
      <c r="FW125" s="105"/>
      <c r="FX125" s="105"/>
      <c r="FY125" s="105"/>
      <c r="FZ125" s="105"/>
      <c r="GA125" s="105"/>
      <c r="GB125" s="105"/>
      <c r="GC125" s="105"/>
      <c r="GD125" s="105"/>
      <c r="GE125" s="105"/>
      <c r="GF125" s="105"/>
      <c r="GG125" s="105"/>
      <c r="GH125" s="105"/>
      <c r="GI125" s="105"/>
      <c r="GJ125" s="105"/>
      <c r="GK125" s="105"/>
    </row>
    <row r="126" spans="1:303" s="105" customFormat="1" ht="16.149999999999999" customHeight="1" thickBot="1" x14ac:dyDescent="0.3">
      <c r="A126" s="56"/>
      <c r="B126" s="56"/>
      <c r="C126" s="56"/>
      <c r="D126" s="56"/>
      <c r="E126" s="56"/>
      <c r="F126" s="56"/>
      <c r="G126" s="56"/>
      <c r="H126" s="56"/>
      <c r="I126" s="80"/>
      <c r="J126" s="80"/>
      <c r="K126" s="80"/>
      <c r="L126" s="56"/>
      <c r="M126" s="56"/>
      <c r="N126" s="56"/>
      <c r="O126" s="403" t="s">
        <v>38</v>
      </c>
      <c r="P126" s="404"/>
      <c r="Q126" s="404"/>
      <c r="R126" s="23">
        <v>160</v>
      </c>
      <c r="S126" s="403" t="s">
        <v>37</v>
      </c>
      <c r="T126" s="404"/>
      <c r="U126" s="404"/>
      <c r="V126" s="34">
        <v>0</v>
      </c>
    </row>
    <row r="127" spans="1:303" s="105" customFormat="1" ht="16.149999999999999" customHeight="1" x14ac:dyDescent="0.25">
      <c r="A127" s="56"/>
      <c r="B127" s="56"/>
      <c r="C127" s="56"/>
      <c r="D127" s="56"/>
      <c r="E127" s="56"/>
      <c r="F127" s="56"/>
      <c r="G127" s="56"/>
      <c r="H127" s="56"/>
      <c r="I127" s="56"/>
      <c r="J127" s="56"/>
      <c r="K127" s="56"/>
      <c r="L127" s="56"/>
      <c r="M127" s="56"/>
      <c r="N127" s="56"/>
      <c r="O127" s="38"/>
      <c r="P127" s="38"/>
      <c r="Q127" s="38"/>
      <c r="R127" s="38"/>
      <c r="S127" s="38"/>
      <c r="T127" s="38"/>
      <c r="U127" s="38"/>
      <c r="V127" s="38"/>
      <c r="W127" s="56"/>
      <c r="X127" s="56"/>
      <c r="Y127" s="56"/>
      <c r="Z127" s="56"/>
      <c r="AA127" s="56"/>
    </row>
    <row r="128" spans="1:303" s="105" customFormat="1" ht="15.75" customHeight="1" thickBot="1" x14ac:dyDescent="0.3">
      <c r="A128" s="56"/>
      <c r="B128" s="56"/>
      <c r="C128" s="56"/>
      <c r="D128" s="56"/>
      <c r="E128" s="56"/>
      <c r="F128" s="56"/>
      <c r="G128" s="56"/>
      <c r="H128" s="56"/>
      <c r="I128" s="56"/>
      <c r="J128" s="56"/>
      <c r="K128" s="56"/>
      <c r="L128" s="56"/>
      <c r="M128" s="56"/>
      <c r="N128" s="56"/>
      <c r="O128" s="38"/>
      <c r="P128" s="38"/>
      <c r="Q128" s="38"/>
      <c r="R128" s="38"/>
      <c r="S128" s="38"/>
      <c r="T128" s="38"/>
      <c r="U128" s="38"/>
      <c r="V128" s="38"/>
      <c r="W128" s="56"/>
      <c r="X128" s="56"/>
      <c r="Y128" s="56"/>
      <c r="Z128" s="56"/>
      <c r="AA128" s="56"/>
    </row>
    <row r="129" spans="1:193" s="105" customFormat="1" ht="31.5" x14ac:dyDescent="0.25">
      <c r="A129" s="96" t="s">
        <v>154</v>
      </c>
      <c r="B129" s="55" t="s">
        <v>297</v>
      </c>
      <c r="C129" s="55"/>
      <c r="D129" s="55" t="s">
        <v>298</v>
      </c>
      <c r="E129" s="55"/>
      <c r="F129" s="55"/>
      <c r="G129" s="114"/>
      <c r="H129" s="114"/>
      <c r="I129" s="57"/>
      <c r="J129" s="57"/>
      <c r="K129" s="29"/>
      <c r="L129" s="125"/>
      <c r="M129" s="126"/>
      <c r="N129" s="127"/>
      <c r="O129" s="64" t="s">
        <v>254</v>
      </c>
      <c r="P129" s="39">
        <v>0</v>
      </c>
      <c r="Q129" s="17">
        <v>20</v>
      </c>
      <c r="R129" s="18">
        <v>0</v>
      </c>
      <c r="S129" s="16" t="s">
        <v>163</v>
      </c>
      <c r="T129" s="17">
        <v>0</v>
      </c>
      <c r="U129" s="17">
        <v>20</v>
      </c>
      <c r="V129" s="18">
        <v>0</v>
      </c>
      <c r="W129" s="106" t="s">
        <v>270</v>
      </c>
      <c r="X129" s="95"/>
      <c r="Y129" s="125"/>
      <c r="Z129" s="124"/>
      <c r="AA129" s="128" t="s">
        <v>317</v>
      </c>
    </row>
    <row r="130" spans="1:193" s="105" customFormat="1" x14ac:dyDescent="0.25">
      <c r="A130" s="99"/>
      <c r="B130" s="93"/>
      <c r="C130" s="93"/>
      <c r="D130" s="93"/>
      <c r="E130" s="93"/>
      <c r="F130" s="93"/>
      <c r="G130" s="132"/>
      <c r="H130" s="132"/>
      <c r="I130" s="58"/>
      <c r="J130" s="58"/>
      <c r="K130" s="31"/>
      <c r="L130" s="136"/>
      <c r="M130" s="256"/>
      <c r="N130" s="257"/>
      <c r="O130" s="41" t="s">
        <v>255</v>
      </c>
      <c r="P130" s="40">
        <v>0</v>
      </c>
      <c r="Q130" s="21">
        <v>20</v>
      </c>
      <c r="R130" s="22">
        <v>0</v>
      </c>
      <c r="S130" s="63" t="s">
        <v>162</v>
      </c>
      <c r="T130" s="40">
        <v>0</v>
      </c>
      <c r="U130" s="40">
        <v>16</v>
      </c>
      <c r="V130" s="70">
        <v>0</v>
      </c>
      <c r="W130" s="99"/>
      <c r="X130" s="97"/>
      <c r="Y130" s="136"/>
      <c r="Z130" s="135"/>
      <c r="AA130" s="137"/>
    </row>
    <row r="131" spans="1:193" s="105" customFormat="1" x14ac:dyDescent="0.25">
      <c r="A131" s="99"/>
      <c r="B131" s="93"/>
      <c r="C131" s="93"/>
      <c r="D131" s="93"/>
      <c r="E131" s="93"/>
      <c r="F131" s="93"/>
      <c r="G131" s="132"/>
      <c r="H131" s="132"/>
      <c r="I131" s="58"/>
      <c r="J131" s="58"/>
      <c r="K131" s="31"/>
      <c r="L131" s="136"/>
      <c r="M131" s="141"/>
      <c r="N131" s="144"/>
      <c r="O131" s="41" t="s">
        <v>221</v>
      </c>
      <c r="P131" s="40">
        <v>0</v>
      </c>
      <c r="Q131" s="21">
        <v>20</v>
      </c>
      <c r="R131" s="22">
        <v>0</v>
      </c>
      <c r="S131" s="63" t="s">
        <v>96</v>
      </c>
      <c r="T131" s="40">
        <v>0</v>
      </c>
      <c r="U131" s="40">
        <v>20</v>
      </c>
      <c r="V131" s="70">
        <v>0</v>
      </c>
      <c r="W131" s="99"/>
      <c r="X131" s="97"/>
      <c r="Y131" s="136"/>
      <c r="Z131" s="135"/>
      <c r="AA131" s="137"/>
    </row>
    <row r="132" spans="1:193" s="105" customFormat="1" x14ac:dyDescent="0.25">
      <c r="A132" s="99"/>
      <c r="B132" s="93"/>
      <c r="C132" s="93"/>
      <c r="D132" s="93"/>
      <c r="E132" s="93"/>
      <c r="F132" s="93"/>
      <c r="G132" s="162"/>
      <c r="H132" s="162"/>
      <c r="I132" s="58"/>
      <c r="J132" s="58"/>
      <c r="K132" s="31"/>
      <c r="L132" s="136"/>
      <c r="M132" s="181"/>
      <c r="N132" s="182"/>
      <c r="O132" s="41" t="s">
        <v>168</v>
      </c>
      <c r="P132" s="40">
        <v>0</v>
      </c>
      <c r="Q132" s="21">
        <v>20</v>
      </c>
      <c r="R132" s="22">
        <v>0</v>
      </c>
      <c r="S132" s="63" t="s">
        <v>169</v>
      </c>
      <c r="T132" s="40">
        <v>0</v>
      </c>
      <c r="U132" s="40">
        <v>18</v>
      </c>
      <c r="V132" s="70">
        <v>0</v>
      </c>
      <c r="W132" s="99"/>
      <c r="X132" s="97"/>
      <c r="Y132" s="136"/>
      <c r="Z132" s="135"/>
      <c r="AA132" s="137"/>
    </row>
    <row r="133" spans="1:193" s="105" customFormat="1" x14ac:dyDescent="0.25">
      <c r="A133" s="99"/>
      <c r="B133" s="93"/>
      <c r="C133" s="93"/>
      <c r="D133" s="93"/>
      <c r="E133" s="93"/>
      <c r="F133" s="93"/>
      <c r="G133" s="162"/>
      <c r="H133" s="162"/>
      <c r="I133" s="58"/>
      <c r="J133" s="58"/>
      <c r="K133" s="31"/>
      <c r="L133" s="136"/>
      <c r="M133" s="181"/>
      <c r="N133" s="183"/>
      <c r="O133" s="41"/>
      <c r="P133" s="40"/>
      <c r="Q133" s="21"/>
      <c r="R133" s="22"/>
      <c r="S133" s="63" t="s">
        <v>283</v>
      </c>
      <c r="T133" s="40">
        <v>0</v>
      </c>
      <c r="U133" s="40">
        <v>20</v>
      </c>
      <c r="V133" s="22">
        <v>0</v>
      </c>
      <c r="W133" s="99"/>
      <c r="X133" s="97"/>
      <c r="Y133" s="136"/>
      <c r="Z133" s="135"/>
      <c r="AA133" s="137"/>
    </row>
    <row r="134" spans="1:193" s="105" customFormat="1" ht="16.5" thickBot="1" x14ac:dyDescent="0.3">
      <c r="A134" s="101"/>
      <c r="B134" s="102"/>
      <c r="C134" s="102"/>
      <c r="D134" s="102"/>
      <c r="E134" s="102"/>
      <c r="F134" s="102"/>
      <c r="G134" s="164"/>
      <c r="H134" s="164"/>
      <c r="I134" s="89"/>
      <c r="J134" s="89"/>
      <c r="K134" s="166"/>
      <c r="L134" s="148"/>
      <c r="M134" s="149"/>
      <c r="N134" s="184"/>
      <c r="O134" s="41"/>
      <c r="P134" s="40"/>
      <c r="Q134" s="21"/>
      <c r="R134" s="22"/>
      <c r="S134" s="20"/>
      <c r="T134" s="40"/>
      <c r="U134" s="40"/>
      <c r="V134" s="22"/>
      <c r="W134" s="101"/>
      <c r="X134" s="100"/>
      <c r="Y134" s="154"/>
      <c r="Z134" s="166"/>
      <c r="AA134" s="88"/>
    </row>
    <row r="135" spans="1:193" s="93" customFormat="1" ht="16.149999999999999" customHeight="1" x14ac:dyDescent="0.25">
      <c r="A135" s="56"/>
      <c r="B135" s="56"/>
      <c r="C135" s="56"/>
      <c r="D135" s="56"/>
      <c r="E135" s="56"/>
      <c r="F135" s="56"/>
      <c r="G135" s="157"/>
      <c r="H135" s="56"/>
      <c r="I135" s="80"/>
      <c r="J135" s="80"/>
      <c r="K135" s="80"/>
      <c r="L135" s="56"/>
      <c r="M135" s="56"/>
      <c r="N135" s="56"/>
      <c r="O135" s="20" t="s">
        <v>185</v>
      </c>
      <c r="P135" s="60">
        <v>0</v>
      </c>
      <c r="Q135" s="21" t="s">
        <v>102</v>
      </c>
      <c r="R135" s="22">
        <v>0</v>
      </c>
      <c r="S135" s="20" t="s">
        <v>101</v>
      </c>
      <c r="T135" s="21">
        <v>0</v>
      </c>
      <c r="U135" s="21" t="s">
        <v>104</v>
      </c>
      <c r="V135" s="35">
        <v>0</v>
      </c>
      <c r="W135" s="56"/>
      <c r="X135" s="56"/>
      <c r="Y135" s="56"/>
      <c r="Z135" s="56"/>
      <c r="AA135" s="56"/>
      <c r="AB135" s="105"/>
      <c r="AC135" s="105"/>
      <c r="AD135" s="105"/>
      <c r="AE135" s="105"/>
      <c r="AF135" s="105"/>
      <c r="AG135" s="105"/>
      <c r="AH135" s="105"/>
      <c r="AI135" s="105"/>
      <c r="AJ135" s="105"/>
      <c r="AK135" s="105"/>
      <c r="AL135" s="105"/>
      <c r="AM135" s="105"/>
      <c r="AN135" s="105"/>
      <c r="AO135" s="105"/>
      <c r="AP135" s="105"/>
      <c r="AQ135" s="105"/>
      <c r="AR135" s="105"/>
      <c r="AS135" s="105"/>
      <c r="AT135" s="105"/>
      <c r="AU135" s="105"/>
      <c r="AV135" s="105"/>
      <c r="AW135" s="105"/>
      <c r="AX135" s="105"/>
      <c r="AY135" s="105"/>
      <c r="AZ135" s="105"/>
      <c r="BA135" s="105"/>
      <c r="BB135" s="105"/>
      <c r="BC135" s="105"/>
      <c r="BD135" s="105"/>
      <c r="BE135" s="105"/>
      <c r="BF135" s="105"/>
      <c r="BG135" s="105"/>
      <c r="BH135" s="105"/>
      <c r="BI135" s="105"/>
      <c r="BJ135" s="105"/>
      <c r="BK135" s="105"/>
      <c r="BL135" s="105"/>
      <c r="BM135" s="105"/>
      <c r="BN135" s="105"/>
      <c r="BO135" s="105"/>
      <c r="BP135" s="105"/>
      <c r="BQ135" s="105"/>
      <c r="BR135" s="105"/>
      <c r="BS135" s="105"/>
      <c r="BT135" s="105"/>
      <c r="BU135" s="105"/>
      <c r="BV135" s="105"/>
      <c r="BW135" s="105"/>
      <c r="BX135" s="105"/>
      <c r="BY135" s="105"/>
      <c r="BZ135" s="105"/>
      <c r="CA135" s="105"/>
      <c r="CB135" s="105"/>
      <c r="CC135" s="105"/>
      <c r="CD135" s="105"/>
      <c r="CE135" s="105"/>
      <c r="CF135" s="105"/>
      <c r="CG135" s="105"/>
      <c r="CH135" s="105"/>
      <c r="CI135" s="105"/>
      <c r="CJ135" s="105"/>
      <c r="CK135" s="105"/>
      <c r="CL135" s="105"/>
      <c r="CM135" s="105"/>
      <c r="CN135" s="105"/>
      <c r="CO135" s="105"/>
      <c r="CP135" s="105"/>
      <c r="CQ135" s="105"/>
      <c r="CR135" s="105"/>
      <c r="CS135" s="105"/>
      <c r="CT135" s="105"/>
      <c r="CU135" s="105"/>
      <c r="CV135" s="105"/>
      <c r="CW135" s="105"/>
      <c r="CX135" s="105"/>
      <c r="CY135" s="105"/>
      <c r="CZ135" s="105"/>
      <c r="DA135" s="105"/>
      <c r="DB135" s="105"/>
      <c r="DC135" s="105"/>
      <c r="DD135" s="105"/>
      <c r="DE135" s="105"/>
      <c r="DF135" s="105"/>
      <c r="DG135" s="105"/>
      <c r="DH135" s="105"/>
      <c r="DI135" s="105"/>
      <c r="DJ135" s="105"/>
      <c r="DK135" s="105"/>
      <c r="DL135" s="105"/>
      <c r="DM135" s="105"/>
      <c r="DN135" s="105"/>
      <c r="DO135" s="105"/>
      <c r="DP135" s="105"/>
      <c r="DQ135" s="105"/>
      <c r="DR135" s="105"/>
      <c r="DS135" s="105"/>
      <c r="DT135" s="105"/>
      <c r="DU135" s="105"/>
      <c r="DV135" s="105"/>
      <c r="DW135" s="105"/>
      <c r="DX135" s="105"/>
      <c r="DY135" s="105"/>
      <c r="DZ135" s="105"/>
      <c r="EA135" s="105"/>
      <c r="EB135" s="105"/>
      <c r="EC135" s="105"/>
      <c r="ED135" s="105"/>
      <c r="EE135" s="105"/>
      <c r="EF135" s="105"/>
      <c r="EG135" s="105"/>
      <c r="EH135" s="105"/>
      <c r="EI135" s="105"/>
      <c r="EJ135" s="105"/>
      <c r="EK135" s="105"/>
      <c r="EL135" s="105"/>
      <c r="EM135" s="105"/>
      <c r="EN135" s="105"/>
      <c r="EO135" s="105"/>
      <c r="EP135" s="105"/>
      <c r="EQ135" s="105"/>
      <c r="ER135" s="105"/>
      <c r="ES135" s="105"/>
      <c r="ET135" s="105"/>
      <c r="EU135" s="105"/>
      <c r="EV135" s="105"/>
      <c r="EW135" s="105"/>
      <c r="EX135" s="105"/>
      <c r="EY135" s="105"/>
      <c r="EZ135" s="105"/>
      <c r="FA135" s="105"/>
      <c r="FB135" s="105"/>
      <c r="FC135" s="105"/>
      <c r="FD135" s="105"/>
      <c r="FE135" s="105"/>
      <c r="FF135" s="105"/>
      <c r="FG135" s="105"/>
      <c r="FH135" s="105"/>
      <c r="FI135" s="105"/>
      <c r="FJ135" s="105"/>
      <c r="FK135" s="105"/>
      <c r="FL135" s="105"/>
      <c r="FM135" s="105"/>
      <c r="FN135" s="105"/>
      <c r="FO135" s="105"/>
      <c r="FP135" s="105"/>
      <c r="FQ135" s="105"/>
      <c r="FR135" s="105"/>
      <c r="FS135" s="105"/>
      <c r="FT135" s="105"/>
      <c r="FU135" s="105"/>
      <c r="FV135" s="105"/>
      <c r="FW135" s="105"/>
      <c r="FX135" s="105"/>
      <c r="FY135" s="105"/>
      <c r="FZ135" s="105"/>
      <c r="GA135" s="105"/>
      <c r="GB135" s="105"/>
      <c r="GC135" s="105"/>
      <c r="GD135" s="105"/>
      <c r="GE135" s="105"/>
      <c r="GF135" s="105"/>
      <c r="GG135" s="105"/>
      <c r="GH135" s="105"/>
      <c r="GI135" s="105"/>
      <c r="GJ135" s="105"/>
      <c r="GK135" s="105"/>
    </row>
    <row r="136" spans="1:193" s="105" customFormat="1" ht="16.149999999999999" customHeight="1" thickBot="1" x14ac:dyDescent="0.3">
      <c r="A136" s="56"/>
      <c r="B136" s="56"/>
      <c r="C136" s="56"/>
      <c r="D136" s="56"/>
      <c r="E136" s="56"/>
      <c r="F136" s="56"/>
      <c r="G136" s="56"/>
      <c r="H136" s="56"/>
      <c r="I136" s="80"/>
      <c r="J136" s="80"/>
      <c r="K136" s="80"/>
      <c r="L136" s="56"/>
      <c r="M136" s="56"/>
      <c r="N136" s="56"/>
      <c r="O136" s="403" t="s">
        <v>38</v>
      </c>
      <c r="P136" s="404"/>
      <c r="Q136" s="404"/>
      <c r="R136" s="23">
        <v>0</v>
      </c>
      <c r="S136" s="403" t="s">
        <v>37</v>
      </c>
      <c r="T136" s="404"/>
      <c r="U136" s="404"/>
      <c r="V136" s="34">
        <v>0</v>
      </c>
    </row>
    <row r="137" spans="1:193" s="112" customFormat="1" ht="15.4" customHeight="1" thickBot="1" x14ac:dyDescent="0.3">
      <c r="A137" s="56"/>
      <c r="B137" s="56"/>
      <c r="C137" s="56"/>
      <c r="D137" s="56"/>
      <c r="E137" s="56"/>
      <c r="F137" s="56"/>
      <c r="G137" s="56"/>
      <c r="H137" s="56"/>
      <c r="I137" s="56"/>
      <c r="J137" s="56"/>
      <c r="K137" s="56"/>
      <c r="L137" s="56"/>
      <c r="M137" s="56"/>
      <c r="N137" s="56"/>
      <c r="O137" s="38"/>
      <c r="P137" s="38"/>
      <c r="Q137" s="38"/>
      <c r="R137" s="38"/>
      <c r="S137" s="38"/>
      <c r="T137" s="38"/>
      <c r="U137" s="38"/>
      <c r="V137" s="38"/>
      <c r="W137" s="105"/>
      <c r="X137" s="105"/>
      <c r="Y137" s="105"/>
      <c r="Z137" s="105"/>
      <c r="AA137" s="176"/>
      <c r="AB137" s="105"/>
      <c r="AC137" s="105"/>
      <c r="AD137" s="105"/>
      <c r="AE137" s="105"/>
      <c r="AF137" s="105"/>
      <c r="AG137" s="105"/>
      <c r="AH137" s="105"/>
      <c r="AI137" s="105"/>
      <c r="AJ137" s="105"/>
      <c r="AK137" s="105"/>
      <c r="AL137" s="105"/>
      <c r="AM137" s="105"/>
      <c r="AN137" s="105"/>
      <c r="AO137" s="105"/>
      <c r="AP137" s="105"/>
      <c r="AQ137" s="105"/>
      <c r="AR137" s="105"/>
      <c r="AS137" s="105"/>
      <c r="AT137" s="105"/>
      <c r="AU137" s="105"/>
      <c r="AV137" s="105"/>
      <c r="AW137" s="105"/>
      <c r="AX137" s="105"/>
      <c r="AY137" s="105"/>
      <c r="AZ137" s="105"/>
      <c r="BA137" s="105"/>
      <c r="BB137" s="105"/>
      <c r="BC137" s="105"/>
      <c r="BD137" s="105"/>
      <c r="BE137" s="105"/>
      <c r="BF137" s="105"/>
      <c r="BG137" s="105"/>
      <c r="BH137" s="105"/>
      <c r="BI137" s="105"/>
      <c r="BJ137" s="105"/>
      <c r="BK137" s="105"/>
      <c r="BL137" s="105"/>
      <c r="BM137" s="105"/>
      <c r="BN137" s="105"/>
      <c r="BO137" s="105"/>
      <c r="BP137" s="105"/>
      <c r="BQ137" s="105"/>
      <c r="BR137" s="105"/>
      <c r="BS137" s="105"/>
      <c r="BT137" s="105"/>
      <c r="BU137" s="105"/>
      <c r="BV137" s="105"/>
      <c r="BW137" s="105"/>
      <c r="BX137" s="105"/>
      <c r="BY137" s="105"/>
      <c r="BZ137" s="105"/>
      <c r="CA137" s="105"/>
      <c r="CB137" s="105"/>
      <c r="CC137" s="105"/>
      <c r="CD137" s="105"/>
      <c r="CE137" s="105"/>
      <c r="CF137" s="105"/>
      <c r="CG137" s="105"/>
      <c r="CH137" s="105"/>
      <c r="CI137" s="105"/>
      <c r="CJ137" s="105"/>
      <c r="CK137" s="105"/>
      <c r="CL137" s="105"/>
      <c r="CM137" s="105"/>
      <c r="CN137" s="105"/>
      <c r="CO137" s="105"/>
      <c r="CP137" s="105"/>
      <c r="CQ137" s="105"/>
      <c r="CR137" s="105"/>
      <c r="CS137" s="105"/>
      <c r="CT137" s="105"/>
      <c r="CU137" s="105"/>
      <c r="CV137" s="105"/>
      <c r="CW137" s="105"/>
      <c r="CX137" s="105"/>
      <c r="CY137" s="105"/>
      <c r="CZ137" s="105"/>
      <c r="DA137" s="105"/>
      <c r="DB137" s="105"/>
      <c r="DC137" s="105"/>
      <c r="DD137" s="105"/>
      <c r="DE137" s="105"/>
      <c r="DF137" s="105"/>
      <c r="DG137" s="105"/>
      <c r="DH137" s="105"/>
      <c r="DI137" s="105"/>
      <c r="DJ137" s="105"/>
      <c r="DK137" s="105"/>
      <c r="DL137" s="105"/>
      <c r="DM137" s="105"/>
      <c r="DN137" s="105"/>
      <c r="DO137" s="105"/>
      <c r="DP137" s="105"/>
      <c r="DQ137" s="105"/>
      <c r="DR137" s="105"/>
      <c r="DS137" s="105"/>
      <c r="DT137" s="105"/>
      <c r="DU137" s="105"/>
      <c r="DV137" s="105"/>
      <c r="DW137" s="105"/>
      <c r="DX137" s="105"/>
      <c r="DY137" s="105"/>
      <c r="DZ137" s="105"/>
      <c r="EA137" s="105"/>
      <c r="EB137" s="105"/>
      <c r="EC137" s="105"/>
      <c r="ED137" s="105"/>
      <c r="EE137" s="105"/>
      <c r="EF137" s="105"/>
      <c r="EG137" s="105"/>
      <c r="EH137" s="105"/>
      <c r="EI137" s="105"/>
      <c r="EJ137" s="105"/>
      <c r="EK137" s="105"/>
      <c r="EL137" s="105"/>
      <c r="EM137" s="105"/>
      <c r="EN137" s="105"/>
      <c r="EO137" s="105"/>
      <c r="EP137" s="105"/>
      <c r="EQ137" s="105"/>
      <c r="ER137" s="105"/>
      <c r="ES137" s="105"/>
      <c r="ET137" s="105"/>
      <c r="EU137" s="105"/>
      <c r="EV137" s="105"/>
      <c r="EW137" s="105"/>
      <c r="EX137" s="105"/>
      <c r="EY137" s="105"/>
      <c r="EZ137" s="105"/>
      <c r="FA137" s="105"/>
      <c r="FB137" s="105"/>
      <c r="FC137" s="105"/>
      <c r="FD137" s="105"/>
      <c r="FE137" s="105"/>
      <c r="FF137" s="105"/>
      <c r="FG137" s="105"/>
      <c r="FH137" s="105"/>
      <c r="FI137" s="105"/>
      <c r="FJ137" s="105"/>
      <c r="FK137" s="105"/>
      <c r="FL137" s="105"/>
      <c r="FM137" s="105"/>
      <c r="FN137" s="105"/>
      <c r="FO137" s="105"/>
      <c r="FP137" s="105"/>
      <c r="FQ137" s="105"/>
      <c r="FR137" s="105"/>
      <c r="FS137" s="105"/>
      <c r="FT137" s="105"/>
      <c r="FU137" s="105"/>
      <c r="FV137" s="105"/>
      <c r="FW137" s="105"/>
      <c r="FX137" s="105"/>
      <c r="FY137" s="105"/>
      <c r="FZ137" s="105"/>
      <c r="GA137" s="105"/>
      <c r="GB137" s="105"/>
      <c r="GC137" s="105"/>
      <c r="GD137" s="105"/>
      <c r="GE137" s="105"/>
      <c r="GF137" s="105"/>
      <c r="GG137" s="105"/>
      <c r="GH137" s="105"/>
      <c r="GI137" s="105"/>
      <c r="GJ137" s="105"/>
      <c r="GK137" s="105"/>
    </row>
    <row r="138" spans="1:193" s="112" customFormat="1" ht="31.5" x14ac:dyDescent="0.25">
      <c r="A138" s="96" t="s">
        <v>195</v>
      </c>
      <c r="B138" s="55" t="s">
        <v>319</v>
      </c>
      <c r="C138" s="55">
        <v>121</v>
      </c>
      <c r="D138" s="121" t="s">
        <v>376</v>
      </c>
      <c r="E138" s="55" t="s">
        <v>359</v>
      </c>
      <c r="F138" s="55">
        <v>1</v>
      </c>
      <c r="G138" s="160" t="s">
        <v>377</v>
      </c>
      <c r="H138" s="114" t="s">
        <v>34</v>
      </c>
      <c r="I138" s="123">
        <f>(AA2-G138)*24</f>
        <v>23.000000000058208</v>
      </c>
      <c r="J138" s="57">
        <v>13.4</v>
      </c>
      <c r="K138" s="228">
        <f>$J$138 - $I$138</f>
        <v>-9.6000000000582073</v>
      </c>
      <c r="L138" s="125"/>
      <c r="M138" s="126">
        <v>45281.770833333336</v>
      </c>
      <c r="N138" s="127"/>
      <c r="O138" s="16" t="s">
        <v>187</v>
      </c>
      <c r="P138" s="78">
        <v>0</v>
      </c>
      <c r="Q138" s="17">
        <v>17</v>
      </c>
      <c r="R138" s="18">
        <v>0</v>
      </c>
      <c r="S138" s="16"/>
      <c r="T138" s="17"/>
      <c r="U138" s="17"/>
      <c r="V138" s="18"/>
      <c r="W138" s="106" t="s">
        <v>328</v>
      </c>
      <c r="X138" s="95"/>
      <c r="Y138" s="125">
        <f>-IF(K138&gt;0,K138*0,K138)</f>
        <v>9.6000000000582073</v>
      </c>
      <c r="Z138" s="124">
        <f>Y138</f>
        <v>9.6000000000582073</v>
      </c>
      <c r="AA138" s="128"/>
      <c r="AB138" s="105"/>
      <c r="AC138" s="105"/>
      <c r="AD138" s="105"/>
      <c r="AE138" s="105"/>
      <c r="AF138" s="105"/>
      <c r="AG138" s="105"/>
      <c r="AH138" s="105"/>
      <c r="AI138" s="105"/>
      <c r="AJ138" s="105"/>
      <c r="AK138" s="105"/>
      <c r="AL138" s="105"/>
      <c r="AM138" s="105"/>
      <c r="AN138" s="105"/>
      <c r="AO138" s="105"/>
      <c r="AP138" s="105"/>
      <c r="AQ138" s="105"/>
      <c r="AR138" s="105"/>
      <c r="AS138" s="105"/>
      <c r="AT138" s="105"/>
      <c r="AU138" s="105"/>
      <c r="AV138" s="105"/>
      <c r="AW138" s="105"/>
      <c r="AX138" s="105"/>
      <c r="AY138" s="105"/>
      <c r="AZ138" s="105"/>
      <c r="BA138" s="105"/>
      <c r="BB138" s="105"/>
      <c r="BC138" s="105"/>
      <c r="BD138" s="105"/>
      <c r="BE138" s="105"/>
      <c r="BF138" s="105"/>
      <c r="BG138" s="105"/>
      <c r="BH138" s="105"/>
      <c r="BI138" s="105"/>
      <c r="BJ138" s="105"/>
      <c r="BK138" s="105"/>
      <c r="BL138" s="105"/>
      <c r="BM138" s="105"/>
      <c r="BN138" s="105"/>
      <c r="BO138" s="105"/>
      <c r="BP138" s="105"/>
      <c r="BQ138" s="105"/>
      <c r="BR138" s="105"/>
      <c r="BS138" s="105"/>
      <c r="BT138" s="105"/>
      <c r="BU138" s="105"/>
      <c r="BV138" s="105"/>
      <c r="BW138" s="105"/>
      <c r="BX138" s="105"/>
      <c r="BY138" s="105"/>
      <c r="BZ138" s="105"/>
      <c r="CA138" s="105"/>
      <c r="CB138" s="105"/>
      <c r="CC138" s="105"/>
      <c r="CD138" s="105"/>
      <c r="CE138" s="105"/>
      <c r="CF138" s="105"/>
      <c r="CG138" s="105"/>
      <c r="CH138" s="105"/>
      <c r="CI138" s="105"/>
      <c r="CJ138" s="105"/>
      <c r="CK138" s="105"/>
      <c r="CL138" s="105"/>
      <c r="CM138" s="105"/>
      <c r="CN138" s="105"/>
      <c r="CO138" s="105"/>
      <c r="CP138" s="105"/>
      <c r="CQ138" s="105"/>
      <c r="CR138" s="105"/>
      <c r="CS138" s="105"/>
      <c r="CT138" s="105"/>
      <c r="CU138" s="105"/>
      <c r="CV138" s="105"/>
      <c r="CW138" s="105"/>
      <c r="CX138" s="105"/>
      <c r="CY138" s="105"/>
      <c r="CZ138" s="105"/>
      <c r="DA138" s="105"/>
      <c r="DB138" s="105"/>
      <c r="DC138" s="105"/>
      <c r="DD138" s="105"/>
      <c r="DE138" s="105"/>
      <c r="DF138" s="105"/>
      <c r="DG138" s="105"/>
      <c r="DH138" s="105"/>
      <c r="DI138" s="105"/>
      <c r="DJ138" s="105"/>
      <c r="DK138" s="105"/>
      <c r="DL138" s="105"/>
      <c r="DM138" s="105"/>
      <c r="DN138" s="105"/>
      <c r="DO138" s="105"/>
      <c r="DP138" s="105"/>
      <c r="DQ138" s="105"/>
      <c r="DR138" s="105"/>
      <c r="DS138" s="105"/>
      <c r="DT138" s="105"/>
      <c r="DU138" s="105"/>
      <c r="DV138" s="105"/>
      <c r="DW138" s="105"/>
      <c r="DX138" s="105"/>
      <c r="DY138" s="105"/>
      <c r="DZ138" s="105"/>
      <c r="EA138" s="105"/>
      <c r="EB138" s="105"/>
      <c r="EC138" s="105"/>
      <c r="ED138" s="105"/>
      <c r="EE138" s="105"/>
      <c r="EF138" s="105"/>
      <c r="EG138" s="105"/>
      <c r="EH138" s="105"/>
      <c r="EI138" s="105"/>
      <c r="EJ138" s="105"/>
      <c r="EK138" s="105"/>
      <c r="EL138" s="105"/>
      <c r="EM138" s="105"/>
      <c r="EN138" s="105"/>
      <c r="EO138" s="105"/>
      <c r="EP138" s="105"/>
      <c r="EQ138" s="105"/>
      <c r="ER138" s="105"/>
      <c r="ES138" s="105"/>
      <c r="ET138" s="105"/>
      <c r="EU138" s="105"/>
      <c r="EV138" s="105"/>
      <c r="EW138" s="105"/>
      <c r="EX138" s="105"/>
      <c r="EY138" s="105"/>
      <c r="EZ138" s="105"/>
      <c r="FA138" s="105"/>
      <c r="FB138" s="105"/>
      <c r="FC138" s="105"/>
      <c r="FD138" s="105"/>
      <c r="FE138" s="105"/>
      <c r="FF138" s="105"/>
      <c r="FG138" s="105"/>
      <c r="FH138" s="105"/>
      <c r="FI138" s="105"/>
      <c r="FJ138" s="105"/>
      <c r="FK138" s="105"/>
      <c r="FL138" s="105"/>
      <c r="FM138" s="105"/>
      <c r="FN138" s="105"/>
      <c r="FO138" s="105"/>
      <c r="FP138" s="105"/>
      <c r="FQ138" s="105"/>
      <c r="FR138" s="105"/>
      <c r="FS138" s="105"/>
      <c r="FT138" s="105"/>
      <c r="FU138" s="105"/>
      <c r="FV138" s="105"/>
      <c r="FW138" s="105"/>
      <c r="FX138" s="105"/>
      <c r="FY138" s="105"/>
      <c r="FZ138" s="105"/>
      <c r="GA138" s="105"/>
      <c r="GB138" s="105"/>
      <c r="GC138" s="105"/>
      <c r="GD138" s="105"/>
      <c r="GE138" s="105"/>
      <c r="GF138" s="105"/>
      <c r="GG138" s="105"/>
      <c r="GH138" s="105"/>
      <c r="GI138" s="105"/>
      <c r="GJ138" s="105"/>
      <c r="GK138" s="105"/>
    </row>
    <row r="139" spans="1:193" s="112" customFormat="1" x14ac:dyDescent="0.25">
      <c r="A139" s="99"/>
      <c r="B139" s="93"/>
      <c r="C139" s="93"/>
      <c r="D139" s="93"/>
      <c r="E139" s="93"/>
      <c r="F139" s="93"/>
      <c r="G139" s="132"/>
      <c r="H139" s="132"/>
      <c r="I139" s="134"/>
      <c r="J139" s="58"/>
      <c r="K139" s="31"/>
      <c r="L139" s="136"/>
      <c r="M139" s="115"/>
      <c r="N139" s="116"/>
      <c r="O139" s="20" t="s">
        <v>160</v>
      </c>
      <c r="P139" s="60">
        <v>0</v>
      </c>
      <c r="Q139" s="21">
        <v>17</v>
      </c>
      <c r="R139" s="22">
        <v>0</v>
      </c>
      <c r="S139" s="20"/>
      <c r="T139" s="21"/>
      <c r="U139" s="21"/>
      <c r="V139" s="22"/>
      <c r="W139" s="255"/>
      <c r="X139" s="97"/>
      <c r="Y139" s="136"/>
      <c r="Z139" s="135"/>
      <c r="AA139" s="137"/>
      <c r="AB139" s="105"/>
      <c r="AC139" s="105"/>
      <c r="AD139" s="105"/>
      <c r="AE139" s="105"/>
      <c r="AF139" s="105"/>
      <c r="AG139" s="105"/>
      <c r="AH139" s="105"/>
      <c r="AI139" s="105"/>
      <c r="AJ139" s="105"/>
      <c r="AK139" s="105"/>
      <c r="AL139" s="105"/>
      <c r="AM139" s="105"/>
      <c r="AN139" s="105"/>
      <c r="AO139" s="105"/>
      <c r="AP139" s="105"/>
      <c r="AQ139" s="105"/>
      <c r="AR139" s="105"/>
      <c r="AS139" s="105"/>
      <c r="AT139" s="105"/>
      <c r="AU139" s="105"/>
      <c r="AV139" s="105"/>
      <c r="AW139" s="105"/>
      <c r="AX139" s="105"/>
      <c r="AY139" s="105"/>
      <c r="AZ139" s="105"/>
      <c r="BA139" s="105"/>
      <c r="BB139" s="105"/>
      <c r="BC139" s="105"/>
      <c r="BD139" s="105"/>
      <c r="BE139" s="105"/>
      <c r="BF139" s="105"/>
      <c r="BG139" s="105"/>
      <c r="BH139" s="105"/>
      <c r="BI139" s="105"/>
      <c r="BJ139" s="105"/>
      <c r="BK139" s="105"/>
      <c r="BL139" s="105"/>
      <c r="BM139" s="105"/>
      <c r="BN139" s="105"/>
      <c r="BO139" s="105"/>
      <c r="BP139" s="105"/>
      <c r="BQ139" s="105"/>
      <c r="BR139" s="105"/>
      <c r="BS139" s="105"/>
      <c r="BT139" s="105"/>
      <c r="BU139" s="105"/>
      <c r="BV139" s="105"/>
      <c r="BW139" s="105"/>
      <c r="BX139" s="105"/>
      <c r="BY139" s="105"/>
      <c r="BZ139" s="105"/>
      <c r="CA139" s="105"/>
      <c r="CB139" s="105"/>
      <c r="CC139" s="105"/>
      <c r="CD139" s="105"/>
      <c r="CE139" s="105"/>
      <c r="CF139" s="105"/>
      <c r="CG139" s="105"/>
      <c r="CH139" s="105"/>
      <c r="CI139" s="105"/>
      <c r="CJ139" s="105"/>
      <c r="CK139" s="105"/>
      <c r="CL139" s="105"/>
      <c r="CM139" s="105"/>
      <c r="CN139" s="105"/>
      <c r="CO139" s="105"/>
      <c r="CP139" s="105"/>
      <c r="CQ139" s="105"/>
      <c r="CR139" s="105"/>
      <c r="CS139" s="105"/>
      <c r="CT139" s="105"/>
      <c r="CU139" s="105"/>
      <c r="CV139" s="105"/>
      <c r="CW139" s="105"/>
      <c r="CX139" s="105"/>
      <c r="CY139" s="105"/>
      <c r="CZ139" s="105"/>
      <c r="DA139" s="105"/>
      <c r="DB139" s="105"/>
      <c r="DC139" s="105"/>
      <c r="DD139" s="105"/>
      <c r="DE139" s="105"/>
      <c r="DF139" s="105"/>
      <c r="DG139" s="105"/>
      <c r="DH139" s="105"/>
      <c r="DI139" s="105"/>
      <c r="DJ139" s="105"/>
      <c r="DK139" s="105"/>
      <c r="DL139" s="105"/>
      <c r="DM139" s="105"/>
      <c r="DN139" s="105"/>
      <c r="DO139" s="105"/>
      <c r="DP139" s="105"/>
      <c r="DQ139" s="105"/>
      <c r="DR139" s="105"/>
      <c r="DS139" s="105"/>
      <c r="DT139" s="105"/>
      <c r="DU139" s="105"/>
      <c r="DV139" s="105"/>
      <c r="DW139" s="105"/>
      <c r="DX139" s="105"/>
      <c r="DY139" s="105"/>
      <c r="DZ139" s="105"/>
      <c r="EA139" s="105"/>
      <c r="EB139" s="105"/>
      <c r="EC139" s="105"/>
      <c r="ED139" s="105"/>
      <c r="EE139" s="105"/>
      <c r="EF139" s="105"/>
      <c r="EG139" s="105"/>
      <c r="EH139" s="105"/>
      <c r="EI139" s="105"/>
      <c r="EJ139" s="105"/>
      <c r="EK139" s="105"/>
      <c r="EL139" s="105"/>
      <c r="EM139" s="105"/>
      <c r="EN139" s="105"/>
      <c r="EO139" s="105"/>
      <c r="EP139" s="105"/>
      <c r="EQ139" s="105"/>
      <c r="ER139" s="105"/>
      <c r="ES139" s="105"/>
      <c r="ET139" s="105"/>
      <c r="EU139" s="105"/>
      <c r="EV139" s="105"/>
      <c r="EW139" s="105"/>
      <c r="EX139" s="105"/>
      <c r="EY139" s="105"/>
      <c r="EZ139" s="105"/>
      <c r="FA139" s="105"/>
      <c r="FB139" s="105"/>
      <c r="FC139" s="105"/>
      <c r="FD139" s="105"/>
      <c r="FE139" s="105"/>
      <c r="FF139" s="105"/>
      <c r="FG139" s="105"/>
      <c r="FH139" s="105"/>
      <c r="FI139" s="105"/>
      <c r="FJ139" s="105"/>
      <c r="FK139" s="105"/>
      <c r="FL139" s="105"/>
      <c r="FM139" s="105"/>
      <c r="FN139" s="105"/>
      <c r="FO139" s="105"/>
      <c r="FP139" s="105"/>
      <c r="FQ139" s="105"/>
      <c r="FR139" s="105"/>
      <c r="FS139" s="105"/>
      <c r="FT139" s="105"/>
      <c r="FU139" s="105"/>
      <c r="FV139" s="105"/>
      <c r="FW139" s="105"/>
      <c r="FX139" s="105"/>
      <c r="FY139" s="105"/>
      <c r="FZ139" s="105"/>
      <c r="GA139" s="105"/>
      <c r="GB139" s="105"/>
      <c r="GC139" s="105"/>
      <c r="GD139" s="105"/>
      <c r="GE139" s="105"/>
      <c r="GF139" s="105"/>
      <c r="GG139" s="105"/>
      <c r="GH139" s="105"/>
      <c r="GI139" s="105"/>
      <c r="GJ139" s="105"/>
      <c r="GK139" s="105"/>
    </row>
    <row r="140" spans="1:193" s="112" customFormat="1" x14ac:dyDescent="0.25">
      <c r="A140" s="99"/>
      <c r="B140" s="93"/>
      <c r="C140" s="93"/>
      <c r="D140" s="93"/>
      <c r="E140" s="93"/>
      <c r="F140" s="93"/>
      <c r="G140" s="132"/>
      <c r="H140" s="132"/>
      <c r="I140" s="58"/>
      <c r="J140" s="58"/>
      <c r="K140" s="135"/>
      <c r="L140" s="136"/>
      <c r="M140" s="115"/>
      <c r="N140" s="116"/>
      <c r="O140" s="20" t="s">
        <v>98</v>
      </c>
      <c r="P140" s="60">
        <v>0</v>
      </c>
      <c r="Q140" s="21">
        <v>17</v>
      </c>
      <c r="R140" s="22">
        <v>0</v>
      </c>
      <c r="S140" s="20"/>
      <c r="T140" s="21"/>
      <c r="U140" s="21"/>
      <c r="V140" s="22"/>
      <c r="W140" s="99"/>
      <c r="X140" s="97"/>
      <c r="Y140" s="136"/>
      <c r="Z140" s="135"/>
      <c r="AA140" s="137"/>
      <c r="AB140" s="105"/>
      <c r="AC140" s="105"/>
      <c r="AD140" s="105"/>
      <c r="AE140" s="105"/>
      <c r="AF140" s="105"/>
      <c r="AG140" s="105"/>
      <c r="AH140" s="105"/>
      <c r="AI140" s="105"/>
      <c r="AJ140" s="105"/>
      <c r="AK140" s="105"/>
      <c r="AL140" s="105"/>
      <c r="AM140" s="105"/>
      <c r="AN140" s="105"/>
      <c r="AO140" s="105"/>
      <c r="AP140" s="105"/>
      <c r="AQ140" s="105"/>
      <c r="AR140" s="105"/>
      <c r="AS140" s="105"/>
      <c r="AT140" s="105"/>
      <c r="AU140" s="105"/>
      <c r="AV140" s="105"/>
      <c r="AW140" s="105"/>
      <c r="AX140" s="105"/>
      <c r="AY140" s="105"/>
      <c r="AZ140" s="105"/>
      <c r="BA140" s="105"/>
      <c r="BB140" s="105"/>
      <c r="BC140" s="105"/>
      <c r="BD140" s="105"/>
      <c r="BE140" s="105"/>
      <c r="BF140" s="105"/>
      <c r="BG140" s="105"/>
      <c r="BH140" s="105"/>
      <c r="BI140" s="105"/>
      <c r="BJ140" s="105"/>
      <c r="BK140" s="105"/>
      <c r="BL140" s="105"/>
      <c r="BM140" s="105"/>
      <c r="BN140" s="105"/>
      <c r="BO140" s="105"/>
      <c r="BP140" s="105"/>
      <c r="BQ140" s="105"/>
      <c r="BR140" s="105"/>
      <c r="BS140" s="105"/>
      <c r="BT140" s="105"/>
      <c r="BU140" s="105"/>
      <c r="BV140" s="105"/>
      <c r="BW140" s="105"/>
      <c r="BX140" s="105"/>
      <c r="BY140" s="105"/>
      <c r="BZ140" s="105"/>
      <c r="CA140" s="105"/>
      <c r="CB140" s="105"/>
      <c r="CC140" s="105"/>
      <c r="CD140" s="105"/>
      <c r="CE140" s="105"/>
      <c r="CF140" s="105"/>
      <c r="CG140" s="105"/>
      <c r="CH140" s="105"/>
      <c r="CI140" s="105"/>
      <c r="CJ140" s="105"/>
      <c r="CK140" s="105"/>
      <c r="CL140" s="105"/>
      <c r="CM140" s="105"/>
      <c r="CN140" s="105"/>
      <c r="CO140" s="105"/>
      <c r="CP140" s="105"/>
      <c r="CQ140" s="105"/>
      <c r="CR140" s="105"/>
      <c r="CS140" s="105"/>
      <c r="CT140" s="105"/>
      <c r="CU140" s="105"/>
      <c r="CV140" s="105"/>
      <c r="CW140" s="105"/>
      <c r="CX140" s="105"/>
      <c r="CY140" s="105"/>
      <c r="CZ140" s="105"/>
      <c r="DA140" s="105"/>
      <c r="DB140" s="105"/>
      <c r="DC140" s="105"/>
      <c r="DD140" s="105"/>
      <c r="DE140" s="105"/>
      <c r="DF140" s="105"/>
      <c r="DG140" s="105"/>
      <c r="DH140" s="105"/>
      <c r="DI140" s="105"/>
      <c r="DJ140" s="105"/>
      <c r="DK140" s="105"/>
      <c r="DL140" s="105"/>
      <c r="DM140" s="105"/>
      <c r="DN140" s="105"/>
      <c r="DO140" s="105"/>
      <c r="DP140" s="105"/>
      <c r="DQ140" s="105"/>
      <c r="DR140" s="105"/>
      <c r="DS140" s="105"/>
      <c r="DT140" s="105"/>
      <c r="DU140" s="105"/>
      <c r="DV140" s="105"/>
      <c r="DW140" s="105"/>
      <c r="DX140" s="105"/>
      <c r="DY140" s="105"/>
      <c r="DZ140" s="105"/>
      <c r="EA140" s="105"/>
      <c r="EB140" s="105"/>
      <c r="EC140" s="105"/>
      <c r="ED140" s="105"/>
      <c r="EE140" s="105"/>
      <c r="EF140" s="105"/>
      <c r="EG140" s="105"/>
      <c r="EH140" s="105"/>
      <c r="EI140" s="105"/>
      <c r="EJ140" s="105"/>
      <c r="EK140" s="105"/>
      <c r="EL140" s="105"/>
      <c r="EM140" s="105"/>
      <c r="EN140" s="105"/>
      <c r="EO140" s="105"/>
      <c r="EP140" s="105"/>
      <c r="EQ140" s="105"/>
      <c r="ER140" s="105"/>
      <c r="ES140" s="105"/>
      <c r="ET140" s="105"/>
      <c r="EU140" s="105"/>
      <c r="EV140" s="105"/>
      <c r="EW140" s="105"/>
      <c r="EX140" s="105"/>
      <c r="EY140" s="105"/>
      <c r="EZ140" s="105"/>
      <c r="FA140" s="105"/>
      <c r="FB140" s="105"/>
      <c r="FC140" s="105"/>
      <c r="FD140" s="105"/>
      <c r="FE140" s="105"/>
      <c r="FF140" s="105"/>
      <c r="FG140" s="105"/>
      <c r="FH140" s="105"/>
      <c r="FI140" s="105"/>
      <c r="FJ140" s="105"/>
      <c r="FK140" s="105"/>
      <c r="FL140" s="105"/>
      <c r="FM140" s="105"/>
      <c r="FN140" s="105"/>
      <c r="FO140" s="105"/>
      <c r="FP140" s="105"/>
      <c r="FQ140" s="105"/>
      <c r="FR140" s="105"/>
      <c r="FS140" s="105"/>
      <c r="FT140" s="105"/>
      <c r="FU140" s="105"/>
      <c r="FV140" s="105"/>
      <c r="FW140" s="105"/>
      <c r="FX140" s="105"/>
      <c r="FY140" s="105"/>
      <c r="FZ140" s="105"/>
      <c r="GA140" s="105"/>
      <c r="GB140" s="105"/>
      <c r="GC140" s="105"/>
      <c r="GD140" s="105"/>
      <c r="GE140" s="105"/>
      <c r="GF140" s="105"/>
      <c r="GG140" s="105"/>
      <c r="GH140" s="105"/>
      <c r="GI140" s="105"/>
      <c r="GJ140" s="105"/>
      <c r="GK140" s="105"/>
    </row>
    <row r="141" spans="1:193" s="112" customFormat="1" ht="16.5" thickBot="1" x14ac:dyDescent="0.3">
      <c r="A141" s="101"/>
      <c r="B141" s="102"/>
      <c r="C141" s="102"/>
      <c r="D141" s="102"/>
      <c r="E141" s="102"/>
      <c r="F141" s="102"/>
      <c r="G141" s="242"/>
      <c r="H141" s="242"/>
      <c r="I141" s="89"/>
      <c r="J141" s="89"/>
      <c r="K141" s="166"/>
      <c r="L141" s="154"/>
      <c r="M141" s="118"/>
      <c r="N141" s="119"/>
      <c r="O141" s="20" t="s">
        <v>100</v>
      </c>
      <c r="P141" s="60">
        <v>0</v>
      </c>
      <c r="Q141" s="21">
        <v>17</v>
      </c>
      <c r="R141" s="22">
        <v>0</v>
      </c>
      <c r="S141" s="20"/>
      <c r="T141" s="21"/>
      <c r="U141" s="21"/>
      <c r="V141" s="22"/>
      <c r="W141" s="101"/>
      <c r="X141" s="100"/>
      <c r="Y141" s="154"/>
      <c r="Z141" s="166"/>
      <c r="AA141" s="88"/>
      <c r="AB141" s="105"/>
      <c r="AC141" s="105"/>
      <c r="AD141" s="105"/>
      <c r="AE141" s="105"/>
      <c r="AF141" s="105"/>
      <c r="AG141" s="105"/>
      <c r="AH141" s="105"/>
      <c r="AI141" s="105"/>
      <c r="AJ141" s="105"/>
      <c r="AK141" s="105"/>
      <c r="AL141" s="105"/>
      <c r="AM141" s="105"/>
      <c r="AN141" s="105"/>
      <c r="AO141" s="105"/>
      <c r="AP141" s="105"/>
      <c r="AQ141" s="105"/>
      <c r="AR141" s="105"/>
      <c r="AS141" s="105"/>
      <c r="AT141" s="105"/>
      <c r="AU141" s="105"/>
      <c r="AV141" s="105"/>
      <c r="AW141" s="105"/>
      <c r="AX141" s="105"/>
      <c r="AY141" s="105"/>
      <c r="AZ141" s="105"/>
      <c r="BA141" s="105"/>
      <c r="BB141" s="105"/>
      <c r="BC141" s="105"/>
      <c r="BD141" s="105"/>
      <c r="BE141" s="105"/>
      <c r="BF141" s="105"/>
      <c r="BG141" s="105"/>
      <c r="BH141" s="105"/>
      <c r="BI141" s="105"/>
      <c r="BJ141" s="105"/>
      <c r="BK141" s="105"/>
      <c r="BL141" s="105"/>
      <c r="BM141" s="105"/>
      <c r="BN141" s="105"/>
      <c r="BO141" s="105"/>
      <c r="BP141" s="105"/>
      <c r="BQ141" s="105"/>
      <c r="BR141" s="105"/>
      <c r="BS141" s="105"/>
      <c r="BT141" s="105"/>
      <c r="BU141" s="105"/>
      <c r="BV141" s="105"/>
      <c r="BW141" s="105"/>
      <c r="BX141" s="105"/>
      <c r="BY141" s="105"/>
      <c r="BZ141" s="105"/>
      <c r="CA141" s="105"/>
      <c r="CB141" s="105"/>
      <c r="CC141" s="105"/>
      <c r="CD141" s="105"/>
      <c r="CE141" s="105"/>
      <c r="CF141" s="105"/>
      <c r="CG141" s="105"/>
      <c r="CH141" s="105"/>
      <c r="CI141" s="105"/>
      <c r="CJ141" s="105"/>
      <c r="CK141" s="105"/>
      <c r="CL141" s="105"/>
      <c r="CM141" s="105"/>
      <c r="CN141" s="105"/>
      <c r="CO141" s="105"/>
      <c r="CP141" s="105"/>
      <c r="CQ141" s="105"/>
      <c r="CR141" s="105"/>
      <c r="CS141" s="105"/>
      <c r="CT141" s="105"/>
      <c r="CU141" s="105"/>
      <c r="CV141" s="105"/>
      <c r="CW141" s="105"/>
      <c r="CX141" s="105"/>
      <c r="CY141" s="105"/>
      <c r="CZ141" s="105"/>
      <c r="DA141" s="105"/>
      <c r="DB141" s="105"/>
      <c r="DC141" s="105"/>
      <c r="DD141" s="105"/>
      <c r="DE141" s="105"/>
      <c r="DF141" s="105"/>
      <c r="DG141" s="105"/>
      <c r="DH141" s="105"/>
      <c r="DI141" s="105"/>
      <c r="DJ141" s="105"/>
      <c r="DK141" s="105"/>
      <c r="DL141" s="105"/>
      <c r="DM141" s="105"/>
      <c r="DN141" s="105"/>
      <c r="DO141" s="105"/>
      <c r="DP141" s="105"/>
      <c r="DQ141" s="105"/>
      <c r="DR141" s="105"/>
      <c r="DS141" s="105"/>
      <c r="DT141" s="105"/>
      <c r="DU141" s="105"/>
      <c r="DV141" s="105"/>
      <c r="DW141" s="105"/>
      <c r="DX141" s="105"/>
      <c r="DY141" s="105"/>
      <c r="DZ141" s="105"/>
      <c r="EA141" s="105"/>
      <c r="EB141" s="105"/>
      <c r="EC141" s="105"/>
      <c r="ED141" s="105"/>
      <c r="EE141" s="105"/>
      <c r="EF141" s="105"/>
      <c r="EG141" s="105"/>
      <c r="EH141" s="105"/>
      <c r="EI141" s="105"/>
      <c r="EJ141" s="105"/>
      <c r="EK141" s="105"/>
      <c r="EL141" s="105"/>
      <c r="EM141" s="105"/>
      <c r="EN141" s="105"/>
      <c r="EO141" s="105"/>
      <c r="EP141" s="105"/>
      <c r="EQ141" s="105"/>
      <c r="ER141" s="105"/>
      <c r="ES141" s="105"/>
      <c r="ET141" s="105"/>
      <c r="EU141" s="105"/>
      <c r="EV141" s="105"/>
      <c r="EW141" s="105"/>
      <c r="EX141" s="105"/>
      <c r="EY141" s="105"/>
      <c r="EZ141" s="105"/>
      <c r="FA141" s="105"/>
      <c r="FB141" s="105"/>
      <c r="FC141" s="105"/>
      <c r="FD141" s="105"/>
      <c r="FE141" s="105"/>
      <c r="FF141" s="105"/>
      <c r="FG141" s="105"/>
      <c r="FH141" s="105"/>
      <c r="FI141" s="105"/>
      <c r="FJ141" s="105"/>
      <c r="FK141" s="105"/>
      <c r="FL141" s="105"/>
      <c r="FM141" s="105"/>
      <c r="FN141" s="105"/>
      <c r="FO141" s="105"/>
      <c r="FP141" s="105"/>
      <c r="FQ141" s="105"/>
      <c r="FR141" s="105"/>
      <c r="FS141" s="105"/>
      <c r="FT141" s="105"/>
      <c r="FU141" s="105"/>
      <c r="FV141" s="105"/>
      <c r="FW141" s="105"/>
      <c r="FX141" s="105"/>
      <c r="FY141" s="105"/>
      <c r="FZ141" s="105"/>
      <c r="GA141" s="105"/>
      <c r="GB141" s="105"/>
      <c r="GC141" s="105"/>
      <c r="GD141" s="105"/>
      <c r="GE141" s="105"/>
      <c r="GF141" s="105"/>
      <c r="GG141" s="105"/>
      <c r="GH141" s="105"/>
      <c r="GI141" s="105"/>
      <c r="GJ141" s="105"/>
      <c r="GK141" s="105"/>
    </row>
    <row r="142" spans="1:193" ht="15.4" customHeight="1" x14ac:dyDescent="0.25">
      <c r="G142" s="157"/>
      <c r="I142" s="80"/>
      <c r="J142" s="80"/>
      <c r="K142" s="80"/>
      <c r="O142" s="20" t="s">
        <v>185</v>
      </c>
      <c r="P142" s="60">
        <v>0</v>
      </c>
      <c r="Q142" s="21" t="s">
        <v>102</v>
      </c>
      <c r="R142" s="22">
        <v>0</v>
      </c>
      <c r="S142" s="20" t="s">
        <v>101</v>
      </c>
      <c r="T142" s="21">
        <v>0</v>
      </c>
      <c r="U142" s="21" t="s">
        <v>104</v>
      </c>
      <c r="V142" s="35">
        <v>0</v>
      </c>
      <c r="Y142" s="56"/>
      <c r="Z142" s="56"/>
      <c r="AA142" s="56"/>
      <c r="AB142" s="105"/>
      <c r="AC142" s="105"/>
      <c r="AD142" s="105"/>
      <c r="AE142" s="105"/>
      <c r="AF142" s="105"/>
      <c r="AG142" s="105"/>
      <c r="AH142" s="105"/>
      <c r="AI142" s="105"/>
      <c r="AJ142" s="105"/>
      <c r="AK142" s="105"/>
      <c r="AL142" s="105"/>
      <c r="AM142" s="105"/>
      <c r="AN142" s="105"/>
      <c r="AO142" s="105"/>
      <c r="AP142" s="105"/>
      <c r="AQ142" s="105"/>
      <c r="AR142" s="105"/>
      <c r="AS142" s="105"/>
      <c r="AT142" s="105"/>
      <c r="AU142" s="105"/>
      <c r="AV142" s="105"/>
      <c r="AW142" s="105"/>
      <c r="AX142" s="105"/>
      <c r="AY142" s="105"/>
      <c r="AZ142" s="105"/>
      <c r="BA142" s="105"/>
      <c r="BB142" s="105"/>
      <c r="BC142" s="105"/>
      <c r="BD142" s="105"/>
      <c r="BE142" s="105"/>
      <c r="BF142" s="105"/>
      <c r="BG142" s="105"/>
      <c r="BH142" s="105"/>
      <c r="BI142" s="105"/>
      <c r="BJ142" s="105"/>
      <c r="BK142" s="105"/>
      <c r="BL142" s="105"/>
      <c r="BM142" s="105"/>
      <c r="BN142" s="105"/>
      <c r="BO142" s="105"/>
      <c r="BP142" s="105"/>
      <c r="BQ142" s="105"/>
      <c r="BR142" s="105"/>
      <c r="BS142" s="105"/>
      <c r="BT142" s="105"/>
      <c r="BU142" s="105"/>
      <c r="BV142" s="105"/>
      <c r="BW142" s="105"/>
      <c r="BX142" s="105"/>
      <c r="BY142" s="105"/>
      <c r="BZ142" s="105"/>
      <c r="CA142" s="105"/>
      <c r="CB142" s="105"/>
      <c r="CC142" s="105"/>
      <c r="CD142" s="105"/>
      <c r="CE142" s="105"/>
      <c r="CF142" s="105"/>
      <c r="CG142" s="105"/>
      <c r="CH142" s="105"/>
      <c r="CI142" s="105"/>
      <c r="CJ142" s="105"/>
      <c r="CK142" s="105"/>
      <c r="CL142" s="105"/>
      <c r="CM142" s="105"/>
      <c r="CN142" s="105"/>
      <c r="CO142" s="105"/>
      <c r="CP142" s="105"/>
      <c r="CQ142" s="105"/>
      <c r="CR142" s="105"/>
      <c r="CS142" s="105"/>
      <c r="CT142" s="105"/>
      <c r="CU142" s="105"/>
      <c r="CV142" s="105"/>
      <c r="CW142" s="105"/>
      <c r="CX142" s="105"/>
      <c r="CY142" s="105"/>
      <c r="CZ142" s="105"/>
      <c r="DA142" s="105"/>
      <c r="DB142" s="105"/>
      <c r="DC142" s="105"/>
      <c r="DD142" s="105"/>
      <c r="DE142" s="105"/>
      <c r="DF142" s="105"/>
      <c r="DG142" s="105"/>
      <c r="DH142" s="105"/>
      <c r="DI142" s="105"/>
      <c r="DJ142" s="105"/>
      <c r="DK142" s="105"/>
      <c r="DL142" s="105"/>
      <c r="DM142" s="105"/>
      <c r="DN142" s="105"/>
      <c r="DO142" s="105"/>
      <c r="DP142" s="105"/>
      <c r="DQ142" s="105"/>
      <c r="DR142" s="105"/>
      <c r="DS142" s="105"/>
      <c r="DT142" s="105"/>
      <c r="DU142" s="105"/>
      <c r="DV142" s="105"/>
      <c r="DW142" s="105"/>
      <c r="DX142" s="105"/>
      <c r="DY142" s="105"/>
      <c r="DZ142" s="105"/>
      <c r="EA142" s="105"/>
      <c r="EB142" s="105"/>
      <c r="EC142" s="105"/>
      <c r="ED142" s="105"/>
      <c r="EE142" s="105"/>
      <c r="EF142" s="105"/>
      <c r="EG142" s="105"/>
      <c r="EH142" s="105"/>
      <c r="EI142" s="105"/>
      <c r="EJ142" s="105"/>
      <c r="EK142" s="105"/>
      <c r="EL142" s="105"/>
      <c r="EM142" s="105"/>
      <c r="EN142" s="105"/>
      <c r="EO142" s="105"/>
      <c r="EP142" s="105"/>
      <c r="EQ142" s="105"/>
      <c r="ER142" s="105"/>
      <c r="ES142" s="105"/>
    </row>
    <row r="143" spans="1:193" ht="15" customHeight="1" thickBot="1" x14ac:dyDescent="0.3">
      <c r="I143" s="80"/>
      <c r="J143" s="80"/>
      <c r="K143" s="80"/>
      <c r="O143" s="403" t="s">
        <v>38</v>
      </c>
      <c r="P143" s="404"/>
      <c r="Q143" s="404"/>
      <c r="R143" s="23">
        <v>0</v>
      </c>
      <c r="S143" s="403" t="s">
        <v>37</v>
      </c>
      <c r="T143" s="404"/>
      <c r="U143" s="404"/>
      <c r="V143" s="34" t="s">
        <v>153</v>
      </c>
      <c r="W143" s="105"/>
      <c r="X143" s="105"/>
      <c r="Y143" s="105"/>
      <c r="Z143" s="105"/>
      <c r="AA143" s="105"/>
      <c r="AB143" s="105"/>
      <c r="AC143" s="105"/>
      <c r="AD143" s="105"/>
      <c r="AE143" s="105"/>
      <c r="AF143" s="105"/>
      <c r="AG143" s="105"/>
      <c r="AH143" s="105"/>
      <c r="AI143" s="105"/>
      <c r="AJ143" s="105"/>
      <c r="AK143" s="105"/>
      <c r="AL143" s="105"/>
      <c r="AM143" s="105"/>
      <c r="AN143" s="105"/>
      <c r="AO143" s="105"/>
      <c r="AP143" s="105"/>
      <c r="AQ143" s="105"/>
      <c r="AR143" s="105"/>
      <c r="AS143" s="105"/>
      <c r="AT143" s="105"/>
      <c r="AU143" s="105"/>
      <c r="AV143" s="105"/>
      <c r="AW143" s="105"/>
      <c r="AX143" s="105"/>
      <c r="AY143" s="105"/>
      <c r="AZ143" s="105"/>
      <c r="BA143" s="105"/>
      <c r="BB143" s="105"/>
      <c r="BC143" s="105"/>
      <c r="BD143" s="105"/>
      <c r="BE143" s="105"/>
      <c r="BF143" s="105"/>
      <c r="BG143" s="105"/>
      <c r="BH143" s="105"/>
      <c r="BI143" s="105"/>
      <c r="BJ143" s="105"/>
      <c r="BK143" s="105"/>
      <c r="BL143" s="105"/>
      <c r="BM143" s="105"/>
      <c r="BN143" s="105"/>
      <c r="BO143" s="105"/>
      <c r="BP143" s="105"/>
      <c r="BQ143" s="105"/>
      <c r="BR143" s="105"/>
      <c r="BS143" s="105"/>
      <c r="BT143" s="105"/>
      <c r="BU143" s="105"/>
      <c r="BV143" s="105"/>
      <c r="BW143" s="105"/>
      <c r="BX143" s="105"/>
      <c r="BY143" s="105"/>
      <c r="BZ143" s="105"/>
      <c r="CA143" s="105"/>
      <c r="CB143" s="105"/>
      <c r="CC143" s="105"/>
      <c r="CD143" s="105"/>
      <c r="CE143" s="105"/>
      <c r="CF143" s="105"/>
      <c r="CG143" s="105"/>
      <c r="CH143" s="105"/>
      <c r="CI143" s="105"/>
      <c r="CJ143" s="105"/>
      <c r="CK143" s="105"/>
      <c r="CL143" s="105"/>
      <c r="CM143" s="105"/>
      <c r="CN143" s="105"/>
      <c r="CO143" s="105"/>
      <c r="CP143" s="105"/>
      <c r="CQ143" s="105"/>
      <c r="CR143" s="105"/>
      <c r="CS143" s="105"/>
      <c r="CT143" s="105"/>
      <c r="CU143" s="105"/>
      <c r="CV143" s="105"/>
      <c r="CW143" s="105"/>
      <c r="CX143" s="105"/>
      <c r="CY143" s="105"/>
      <c r="CZ143" s="105"/>
      <c r="DA143" s="105"/>
      <c r="DB143" s="105"/>
      <c r="DC143" s="105"/>
      <c r="DD143" s="105"/>
      <c r="DE143" s="105"/>
      <c r="DF143" s="105"/>
      <c r="DG143" s="105"/>
      <c r="DH143" s="105"/>
      <c r="DI143" s="105"/>
      <c r="DJ143" s="105"/>
      <c r="DK143" s="105"/>
      <c r="DL143" s="105"/>
      <c r="DM143" s="105"/>
      <c r="DN143" s="105"/>
      <c r="DO143" s="105"/>
      <c r="DP143" s="105"/>
      <c r="DQ143" s="105"/>
      <c r="DR143" s="105"/>
      <c r="DS143" s="105"/>
      <c r="DT143" s="105"/>
      <c r="DU143" s="105"/>
      <c r="DV143" s="105"/>
      <c r="DW143" s="105"/>
      <c r="DX143" s="105"/>
      <c r="DY143" s="105"/>
      <c r="DZ143" s="105"/>
      <c r="EA143" s="105"/>
      <c r="EB143" s="105"/>
      <c r="EC143" s="105"/>
      <c r="ED143" s="105"/>
      <c r="EE143" s="105"/>
      <c r="EF143" s="105"/>
      <c r="EG143" s="105"/>
      <c r="EH143" s="105"/>
      <c r="EI143" s="105"/>
      <c r="EJ143" s="105"/>
      <c r="EK143" s="105"/>
      <c r="EL143" s="105"/>
      <c r="EM143" s="105"/>
      <c r="EN143" s="105"/>
      <c r="EO143" s="105"/>
      <c r="EP143" s="105"/>
      <c r="EQ143" s="105"/>
      <c r="ER143" s="105"/>
      <c r="ES143" s="105"/>
    </row>
    <row r="144" spans="1:193" ht="15" customHeight="1" x14ac:dyDescent="0.25">
      <c r="I144" s="80"/>
      <c r="J144" s="80"/>
      <c r="K144" s="80"/>
      <c r="O144" s="19"/>
      <c r="P144" s="19"/>
      <c r="Q144" s="19"/>
      <c r="R144" s="19"/>
      <c r="S144" s="19"/>
      <c r="T144" s="19"/>
      <c r="U144" s="19"/>
      <c r="V144" s="19"/>
      <c r="W144" s="105"/>
      <c r="X144" s="105"/>
      <c r="Y144" s="105"/>
      <c r="Z144" s="105"/>
      <c r="AA144" s="105"/>
      <c r="AB144" s="105"/>
      <c r="AC144" s="105"/>
      <c r="AD144" s="105"/>
      <c r="AE144" s="105"/>
      <c r="AF144" s="105"/>
      <c r="AG144" s="105"/>
      <c r="AH144" s="105"/>
      <c r="AI144" s="105"/>
      <c r="AJ144" s="105"/>
      <c r="AK144" s="105"/>
      <c r="AL144" s="105"/>
      <c r="AM144" s="105"/>
      <c r="AN144" s="105"/>
      <c r="AO144" s="105"/>
      <c r="AP144" s="105"/>
      <c r="AQ144" s="105"/>
      <c r="AR144" s="105"/>
      <c r="AS144" s="105"/>
      <c r="AT144" s="105"/>
      <c r="AU144" s="105"/>
      <c r="AV144" s="105"/>
      <c r="AW144" s="105"/>
      <c r="AX144" s="105"/>
      <c r="AY144" s="105"/>
      <c r="AZ144" s="105"/>
      <c r="BA144" s="105"/>
      <c r="BB144" s="105"/>
      <c r="BC144" s="105"/>
      <c r="BD144" s="105"/>
      <c r="BE144" s="105"/>
      <c r="BF144" s="105"/>
      <c r="BG144" s="105"/>
      <c r="BH144" s="105"/>
      <c r="BI144" s="105"/>
      <c r="BJ144" s="105"/>
      <c r="BK144" s="105"/>
      <c r="BL144" s="105"/>
      <c r="BM144" s="105"/>
      <c r="BN144" s="105"/>
      <c r="BO144" s="105"/>
      <c r="BP144" s="105"/>
      <c r="BQ144" s="105"/>
      <c r="BR144" s="105"/>
      <c r="BS144" s="105"/>
      <c r="BT144" s="105"/>
      <c r="BU144" s="105"/>
      <c r="BV144" s="105"/>
      <c r="BW144" s="105"/>
      <c r="BX144" s="105"/>
      <c r="BY144" s="105"/>
      <c r="BZ144" s="105"/>
      <c r="CA144" s="105"/>
      <c r="CB144" s="105"/>
      <c r="CC144" s="105"/>
      <c r="CD144" s="105"/>
      <c r="CE144" s="105"/>
      <c r="CF144" s="105"/>
      <c r="CG144" s="105"/>
      <c r="CH144" s="105"/>
      <c r="CI144" s="105"/>
      <c r="CJ144" s="105"/>
      <c r="CK144" s="105"/>
      <c r="CL144" s="105"/>
      <c r="CM144" s="105"/>
      <c r="CN144" s="105"/>
      <c r="CO144" s="105"/>
      <c r="CP144" s="105"/>
      <c r="CQ144" s="105"/>
      <c r="CR144" s="105"/>
      <c r="CS144" s="105"/>
      <c r="CT144" s="105"/>
      <c r="CU144" s="105"/>
      <c r="CV144" s="105"/>
      <c r="CW144" s="105"/>
      <c r="CX144" s="105"/>
      <c r="CY144" s="105"/>
      <c r="CZ144" s="105"/>
      <c r="DA144" s="105"/>
      <c r="DB144" s="105"/>
      <c r="DC144" s="105"/>
      <c r="DD144" s="105"/>
      <c r="DE144" s="105"/>
      <c r="DF144" s="105"/>
      <c r="DG144" s="105"/>
      <c r="DH144" s="105"/>
      <c r="DI144" s="105"/>
      <c r="DJ144" s="105"/>
      <c r="DK144" s="105"/>
      <c r="DL144" s="105"/>
      <c r="DM144" s="105"/>
      <c r="DN144" s="105"/>
      <c r="DO144" s="105"/>
      <c r="DP144" s="105"/>
      <c r="DQ144" s="105"/>
      <c r="DR144" s="105"/>
      <c r="DS144" s="105"/>
      <c r="DT144" s="105"/>
      <c r="DU144" s="105"/>
      <c r="DV144" s="105"/>
      <c r="DW144" s="105"/>
      <c r="DX144" s="105"/>
      <c r="DY144" s="105"/>
      <c r="DZ144" s="105"/>
      <c r="EA144" s="105"/>
      <c r="EB144" s="105"/>
      <c r="EC144" s="105"/>
      <c r="ED144" s="105"/>
      <c r="EE144" s="105"/>
      <c r="EF144" s="105"/>
      <c r="EG144" s="105"/>
      <c r="EH144" s="105"/>
      <c r="EI144" s="105"/>
      <c r="EJ144" s="105"/>
      <c r="EK144" s="105"/>
      <c r="EL144" s="105"/>
      <c r="EM144" s="105"/>
      <c r="EN144" s="105"/>
      <c r="EO144" s="105"/>
      <c r="EP144" s="105"/>
      <c r="EQ144" s="105"/>
      <c r="ER144" s="105"/>
      <c r="ES144" s="105"/>
    </row>
    <row r="145" spans="1:149" ht="15.4" customHeight="1" thickBot="1" x14ac:dyDescent="0.3">
      <c r="AB145" s="105"/>
      <c r="AC145" s="105"/>
      <c r="AD145" s="105"/>
      <c r="AE145" s="105"/>
      <c r="AF145" s="105"/>
      <c r="AG145" s="105"/>
      <c r="AH145" s="105"/>
      <c r="AI145" s="105"/>
      <c r="AJ145" s="105"/>
      <c r="AK145" s="105"/>
      <c r="AL145" s="105"/>
      <c r="AM145" s="105"/>
      <c r="AN145" s="105"/>
      <c r="AO145" s="105"/>
      <c r="AP145" s="105"/>
      <c r="AQ145" s="105"/>
      <c r="AR145" s="105"/>
      <c r="AS145" s="105"/>
      <c r="AT145" s="105"/>
      <c r="AU145" s="105"/>
      <c r="AV145" s="105"/>
      <c r="AW145" s="105"/>
      <c r="AX145" s="105"/>
      <c r="AY145" s="105"/>
      <c r="AZ145" s="105"/>
      <c r="BA145" s="105"/>
      <c r="BB145" s="105"/>
      <c r="BC145" s="105"/>
      <c r="BD145" s="105"/>
      <c r="BE145" s="105"/>
      <c r="BF145" s="105"/>
      <c r="BG145" s="105"/>
      <c r="BH145" s="105"/>
      <c r="BI145" s="105"/>
      <c r="BJ145" s="105"/>
      <c r="BK145" s="105"/>
      <c r="BL145" s="105"/>
      <c r="BM145" s="105"/>
      <c r="BN145" s="105"/>
      <c r="BO145" s="105"/>
      <c r="BP145" s="105"/>
      <c r="BQ145" s="105"/>
      <c r="BR145" s="105"/>
      <c r="BS145" s="105"/>
      <c r="BT145" s="105"/>
      <c r="BU145" s="105"/>
      <c r="BV145" s="105"/>
      <c r="BW145" s="105"/>
      <c r="BX145" s="105"/>
      <c r="BY145" s="105"/>
      <c r="BZ145" s="105"/>
      <c r="CA145" s="105"/>
      <c r="CB145" s="105"/>
      <c r="CC145" s="105"/>
      <c r="CD145" s="105"/>
      <c r="CE145" s="105"/>
      <c r="CF145" s="105"/>
      <c r="CG145" s="105"/>
      <c r="CH145" s="105"/>
      <c r="CI145" s="105"/>
      <c r="CJ145" s="105"/>
      <c r="CK145" s="105"/>
      <c r="CL145" s="105"/>
      <c r="CM145" s="105"/>
      <c r="CN145" s="105"/>
      <c r="CO145" s="105"/>
      <c r="CP145" s="105"/>
      <c r="CQ145" s="105"/>
      <c r="CR145" s="105"/>
      <c r="CS145" s="105"/>
      <c r="CT145" s="105"/>
      <c r="CU145" s="105"/>
      <c r="CV145" s="105"/>
      <c r="CW145" s="105"/>
      <c r="CX145" s="105"/>
      <c r="CY145" s="105"/>
      <c r="CZ145" s="105"/>
      <c r="DA145" s="105"/>
      <c r="DB145" s="105"/>
      <c r="DC145" s="105"/>
      <c r="DD145" s="105"/>
      <c r="DE145" s="105"/>
      <c r="DF145" s="105"/>
      <c r="DG145" s="105"/>
      <c r="DH145" s="105"/>
      <c r="DI145" s="105"/>
      <c r="DJ145" s="105"/>
      <c r="DK145" s="105"/>
      <c r="DL145" s="105"/>
      <c r="DM145" s="105"/>
      <c r="DN145" s="105"/>
      <c r="DO145" s="105"/>
      <c r="DP145" s="105"/>
      <c r="DQ145" s="105"/>
      <c r="DR145" s="105"/>
      <c r="DS145" s="105"/>
      <c r="DT145" s="105"/>
      <c r="DU145" s="105"/>
      <c r="DV145" s="105"/>
      <c r="DW145" s="105"/>
      <c r="DX145" s="105"/>
      <c r="DY145" s="105"/>
      <c r="DZ145" s="105"/>
      <c r="EA145" s="105"/>
      <c r="EB145" s="105"/>
      <c r="EC145" s="105"/>
      <c r="ED145" s="105"/>
      <c r="EE145" s="105"/>
      <c r="EF145" s="105"/>
      <c r="EG145" s="105"/>
      <c r="EH145" s="105"/>
      <c r="EI145" s="105"/>
      <c r="EJ145" s="105"/>
      <c r="EK145" s="105"/>
      <c r="EL145" s="105"/>
      <c r="EM145" s="105"/>
      <c r="EN145" s="105"/>
      <c r="EO145" s="105"/>
      <c r="EP145" s="105"/>
      <c r="EQ145" s="105"/>
      <c r="ER145" s="105"/>
      <c r="ES145" s="105"/>
    </row>
    <row r="146" spans="1:149" ht="15.4" customHeight="1" thickBot="1" x14ac:dyDescent="0.3">
      <c r="A146" s="202" t="s">
        <v>252</v>
      </c>
      <c r="B146" s="203"/>
      <c r="C146" s="203"/>
      <c r="D146" s="203"/>
      <c r="E146" s="203"/>
      <c r="F146" s="203"/>
      <c r="G146" s="214"/>
      <c r="H146" s="214"/>
      <c r="I146" s="205"/>
      <c r="J146" s="205"/>
      <c r="K146" s="206"/>
      <c r="L146" s="207"/>
      <c r="M146" s="208"/>
      <c r="N146" s="209"/>
      <c r="O146" s="16"/>
      <c r="P146" s="78"/>
      <c r="Q146" s="17"/>
      <c r="R146" s="18"/>
      <c r="S146" s="16"/>
      <c r="T146" s="17"/>
      <c r="U146" s="17"/>
      <c r="V146" s="18"/>
      <c r="W146" s="202"/>
      <c r="X146" s="210"/>
      <c r="Y146" s="207"/>
      <c r="Z146" s="206"/>
      <c r="AA146" s="215" t="s">
        <v>231</v>
      </c>
      <c r="AB146" s="105"/>
      <c r="AC146" s="105"/>
      <c r="AD146" s="105"/>
      <c r="AE146" s="105"/>
      <c r="AF146" s="105"/>
      <c r="AG146" s="105"/>
      <c r="AH146" s="105"/>
      <c r="AI146" s="105"/>
      <c r="AJ146" s="105"/>
      <c r="AK146" s="105"/>
      <c r="AL146" s="105"/>
      <c r="AM146" s="105"/>
      <c r="AN146" s="105"/>
      <c r="AO146" s="105"/>
      <c r="AP146" s="105"/>
      <c r="AQ146" s="105"/>
      <c r="AR146" s="105"/>
      <c r="AS146" s="105"/>
      <c r="AT146" s="105"/>
      <c r="AU146" s="105"/>
      <c r="AV146" s="105"/>
      <c r="AW146" s="105"/>
      <c r="AX146" s="105"/>
      <c r="AY146" s="105"/>
      <c r="AZ146" s="105"/>
      <c r="BA146" s="105"/>
      <c r="BB146" s="105"/>
      <c r="BC146" s="105"/>
      <c r="BD146" s="105"/>
      <c r="BE146" s="105"/>
      <c r="BF146" s="105"/>
      <c r="BG146" s="105"/>
      <c r="BH146" s="105"/>
      <c r="BI146" s="105"/>
      <c r="BJ146" s="105"/>
      <c r="BK146" s="105"/>
      <c r="BL146" s="105"/>
      <c r="BM146" s="105"/>
      <c r="BN146" s="105"/>
      <c r="BO146" s="105"/>
      <c r="BP146" s="105"/>
      <c r="BQ146" s="105"/>
      <c r="BR146" s="105"/>
      <c r="BS146" s="105"/>
      <c r="BT146" s="105"/>
      <c r="BU146" s="105"/>
      <c r="BV146" s="105"/>
      <c r="BW146" s="105"/>
      <c r="BX146" s="105"/>
      <c r="BY146" s="105"/>
      <c r="BZ146" s="105"/>
      <c r="CA146" s="105"/>
      <c r="CB146" s="105"/>
      <c r="CC146" s="105"/>
      <c r="CD146" s="105"/>
      <c r="CE146" s="105"/>
      <c r="CF146" s="105"/>
      <c r="CG146" s="105"/>
      <c r="CH146" s="105"/>
      <c r="CI146" s="105"/>
      <c r="CJ146" s="105"/>
      <c r="CK146" s="105"/>
      <c r="CL146" s="105"/>
      <c r="CM146" s="105"/>
      <c r="CN146" s="105"/>
      <c r="CO146" s="105"/>
      <c r="CP146" s="105"/>
      <c r="CQ146" s="105"/>
      <c r="CR146" s="105"/>
      <c r="CS146" s="105"/>
      <c r="CT146" s="105"/>
      <c r="CU146" s="105"/>
      <c r="CV146" s="105"/>
      <c r="CW146" s="105"/>
      <c r="CX146" s="105"/>
      <c r="CY146" s="105"/>
      <c r="CZ146" s="105"/>
      <c r="DA146" s="105"/>
      <c r="DB146" s="105"/>
      <c r="DC146" s="105"/>
      <c r="DD146" s="105"/>
      <c r="DE146" s="105"/>
      <c r="DF146" s="105"/>
      <c r="DG146" s="105"/>
      <c r="DH146" s="105"/>
      <c r="DI146" s="105"/>
      <c r="DJ146" s="105"/>
      <c r="DK146" s="105"/>
      <c r="DL146" s="105"/>
      <c r="DM146" s="105"/>
      <c r="DN146" s="105"/>
      <c r="DO146" s="105"/>
      <c r="DP146" s="105"/>
      <c r="DQ146" s="105"/>
      <c r="DR146" s="105"/>
      <c r="DS146" s="105"/>
      <c r="DT146" s="105"/>
      <c r="DU146" s="105"/>
      <c r="DV146" s="105"/>
      <c r="DW146" s="105"/>
      <c r="DX146" s="105"/>
      <c r="DY146" s="105"/>
      <c r="DZ146" s="105"/>
      <c r="EA146" s="105"/>
      <c r="EB146" s="105"/>
      <c r="EC146" s="105"/>
      <c r="ED146" s="105"/>
      <c r="EE146" s="105"/>
      <c r="EF146" s="105"/>
      <c r="EG146" s="105"/>
      <c r="EH146" s="105"/>
      <c r="EI146" s="105"/>
      <c r="EJ146" s="105"/>
      <c r="EK146" s="105"/>
      <c r="EL146" s="105"/>
      <c r="EM146" s="105"/>
      <c r="EN146" s="105"/>
      <c r="EO146" s="105"/>
      <c r="EP146" s="105"/>
      <c r="EQ146" s="105"/>
      <c r="ER146" s="105"/>
      <c r="ES146" s="105"/>
    </row>
    <row r="147" spans="1:149" ht="15.4" customHeight="1" x14ac:dyDescent="0.25">
      <c r="G147" s="157"/>
      <c r="I147" s="80"/>
      <c r="J147" s="80"/>
      <c r="K147" s="80"/>
      <c r="O147" s="20" t="s">
        <v>185</v>
      </c>
      <c r="P147" s="60">
        <v>0</v>
      </c>
      <c r="Q147" s="21" t="s">
        <v>102</v>
      </c>
      <c r="R147" s="22">
        <v>0</v>
      </c>
      <c r="S147" s="20" t="s">
        <v>101</v>
      </c>
      <c r="T147" s="21">
        <v>0</v>
      </c>
      <c r="U147" s="21" t="s">
        <v>104</v>
      </c>
      <c r="V147" s="35">
        <v>0</v>
      </c>
      <c r="Y147" s="56"/>
      <c r="Z147" s="56"/>
      <c r="AA147" s="56"/>
      <c r="AB147" s="105"/>
      <c r="AC147" s="105"/>
      <c r="AD147" s="105"/>
      <c r="AE147" s="105"/>
      <c r="AF147" s="105"/>
      <c r="AG147" s="105"/>
      <c r="AH147" s="105"/>
      <c r="AI147" s="105"/>
      <c r="AJ147" s="105"/>
      <c r="AK147" s="105"/>
      <c r="AL147" s="105"/>
      <c r="AM147" s="105"/>
      <c r="AN147" s="105"/>
      <c r="AO147" s="105"/>
      <c r="AP147" s="105"/>
      <c r="AQ147" s="105"/>
      <c r="AR147" s="105"/>
      <c r="AS147" s="105"/>
      <c r="AT147" s="105"/>
      <c r="AU147" s="105"/>
      <c r="AV147" s="105"/>
      <c r="AW147" s="105"/>
      <c r="AX147" s="105"/>
      <c r="AY147" s="105"/>
      <c r="AZ147" s="105"/>
      <c r="BA147" s="105"/>
      <c r="BB147" s="105"/>
      <c r="BC147" s="105"/>
      <c r="BD147" s="105"/>
      <c r="BE147" s="105"/>
      <c r="BF147" s="105"/>
      <c r="BG147" s="105"/>
      <c r="BH147" s="105"/>
      <c r="BI147" s="105"/>
      <c r="BJ147" s="105"/>
      <c r="BK147" s="105"/>
      <c r="BL147" s="105"/>
      <c r="BM147" s="105"/>
      <c r="BN147" s="105"/>
      <c r="BO147" s="105"/>
      <c r="BP147" s="105"/>
      <c r="BQ147" s="105"/>
      <c r="BR147" s="105"/>
      <c r="BS147" s="105"/>
      <c r="BT147" s="105"/>
      <c r="BU147" s="105"/>
      <c r="BV147" s="105"/>
      <c r="BW147" s="105"/>
      <c r="BX147" s="105"/>
      <c r="BY147" s="105"/>
      <c r="BZ147" s="105"/>
      <c r="CA147" s="105"/>
      <c r="CB147" s="105"/>
      <c r="CC147" s="105"/>
      <c r="CD147" s="105"/>
      <c r="CE147" s="105"/>
      <c r="CF147" s="105"/>
      <c r="CG147" s="105"/>
      <c r="CH147" s="105"/>
      <c r="CI147" s="105"/>
      <c r="CJ147" s="105"/>
      <c r="CK147" s="105"/>
      <c r="CL147" s="105"/>
      <c r="CM147" s="105"/>
      <c r="CN147" s="105"/>
      <c r="CO147" s="105"/>
      <c r="CP147" s="105"/>
      <c r="CQ147" s="105"/>
      <c r="CR147" s="105"/>
      <c r="CS147" s="105"/>
      <c r="CT147" s="105"/>
      <c r="CU147" s="105"/>
      <c r="CV147" s="105"/>
      <c r="CW147" s="105"/>
      <c r="CX147" s="105"/>
      <c r="CY147" s="105"/>
      <c r="CZ147" s="105"/>
      <c r="DA147" s="105"/>
      <c r="DB147" s="105"/>
      <c r="DC147" s="105"/>
      <c r="DD147" s="105"/>
      <c r="DE147" s="105"/>
      <c r="DF147" s="105"/>
      <c r="DG147" s="105"/>
      <c r="DH147" s="105"/>
      <c r="DI147" s="105"/>
      <c r="DJ147" s="105"/>
      <c r="DK147" s="105"/>
      <c r="DL147" s="105"/>
      <c r="DM147" s="105"/>
      <c r="DN147" s="105"/>
      <c r="DO147" s="105"/>
      <c r="DP147" s="105"/>
      <c r="DQ147" s="105"/>
      <c r="DR147" s="105"/>
      <c r="DS147" s="105"/>
      <c r="DT147" s="105"/>
      <c r="DU147" s="105"/>
      <c r="DV147" s="105"/>
      <c r="DW147" s="105"/>
      <c r="DX147" s="105"/>
      <c r="DY147" s="105"/>
      <c r="DZ147" s="105"/>
      <c r="EA147" s="105"/>
      <c r="EB147" s="105"/>
      <c r="EC147" s="105"/>
      <c r="ED147" s="105"/>
      <c r="EE147" s="105"/>
      <c r="EF147" s="105"/>
      <c r="EG147" s="105"/>
      <c r="EH147" s="105"/>
      <c r="EI147" s="105"/>
      <c r="EJ147" s="105"/>
      <c r="EK147" s="105"/>
      <c r="EL147" s="105"/>
      <c r="EM147" s="105"/>
      <c r="EN147" s="105"/>
      <c r="EO147" s="105"/>
      <c r="EP147" s="105"/>
      <c r="EQ147" s="105"/>
      <c r="ER147" s="105"/>
      <c r="ES147" s="105"/>
    </row>
    <row r="148" spans="1:149" ht="15.4" customHeight="1" thickBot="1" x14ac:dyDescent="0.3">
      <c r="I148" s="80"/>
      <c r="J148" s="80"/>
      <c r="K148" s="80"/>
      <c r="O148" s="403" t="s">
        <v>38</v>
      </c>
      <c r="P148" s="404"/>
      <c r="Q148" s="404"/>
      <c r="R148" s="23">
        <v>0</v>
      </c>
      <c r="S148" s="403" t="s">
        <v>37</v>
      </c>
      <c r="T148" s="404"/>
      <c r="U148" s="404"/>
      <c r="V148" s="34" t="s">
        <v>153</v>
      </c>
      <c r="W148" s="105"/>
      <c r="X148" s="105"/>
      <c r="Y148" s="105"/>
      <c r="Z148" s="105"/>
      <c r="AA148" s="105"/>
      <c r="AB148" s="105"/>
      <c r="AC148" s="105"/>
      <c r="AD148" s="105"/>
      <c r="AE148" s="105"/>
      <c r="AF148" s="105"/>
      <c r="AG148" s="105"/>
      <c r="AH148" s="105"/>
      <c r="AI148" s="105"/>
      <c r="AJ148" s="105"/>
      <c r="AK148" s="105"/>
      <c r="AL148" s="105"/>
      <c r="AM148" s="105"/>
      <c r="AN148" s="105"/>
      <c r="AO148" s="105"/>
      <c r="AP148" s="105"/>
      <c r="AQ148" s="105"/>
      <c r="AR148" s="105"/>
      <c r="AS148" s="105"/>
      <c r="AT148" s="105"/>
      <c r="AU148" s="105"/>
      <c r="AV148" s="105"/>
      <c r="AW148" s="105"/>
      <c r="AX148" s="105"/>
      <c r="AY148" s="105"/>
      <c r="AZ148" s="105"/>
      <c r="BA148" s="105"/>
      <c r="BB148" s="105"/>
      <c r="BC148" s="105"/>
      <c r="BD148" s="105"/>
      <c r="BE148" s="105"/>
      <c r="BF148" s="105"/>
      <c r="BG148" s="105"/>
      <c r="BH148" s="105"/>
      <c r="BI148" s="105"/>
      <c r="BJ148" s="105"/>
      <c r="BK148" s="105"/>
      <c r="BL148" s="105"/>
      <c r="BM148" s="105"/>
      <c r="BN148" s="105"/>
      <c r="BO148" s="105"/>
      <c r="BP148" s="105"/>
      <c r="BQ148" s="105"/>
      <c r="BR148" s="105"/>
      <c r="BS148" s="105"/>
      <c r="BT148" s="105"/>
      <c r="BU148" s="105"/>
      <c r="BV148" s="105"/>
      <c r="BW148" s="105"/>
      <c r="BX148" s="105"/>
      <c r="BY148" s="105"/>
      <c r="BZ148" s="105"/>
      <c r="CA148" s="105"/>
      <c r="CB148" s="105"/>
      <c r="CC148" s="105"/>
      <c r="CD148" s="105"/>
      <c r="CE148" s="105"/>
      <c r="CF148" s="105"/>
      <c r="CG148" s="105"/>
      <c r="CH148" s="105"/>
      <c r="CI148" s="105"/>
      <c r="CJ148" s="105"/>
      <c r="CK148" s="105"/>
      <c r="CL148" s="105"/>
      <c r="CM148" s="105"/>
      <c r="CN148" s="105"/>
      <c r="CO148" s="105"/>
      <c r="CP148" s="105"/>
      <c r="CQ148" s="105"/>
      <c r="CR148" s="105"/>
      <c r="CS148" s="105"/>
      <c r="CT148" s="105"/>
      <c r="CU148" s="105"/>
      <c r="CV148" s="105"/>
      <c r="CW148" s="105"/>
      <c r="CX148" s="105"/>
      <c r="CY148" s="105"/>
      <c r="CZ148" s="105"/>
      <c r="DA148" s="105"/>
      <c r="DB148" s="105"/>
      <c r="DC148" s="105"/>
      <c r="DD148" s="105"/>
      <c r="DE148" s="105"/>
      <c r="DF148" s="105"/>
      <c r="DG148" s="105"/>
      <c r="DH148" s="105"/>
      <c r="DI148" s="105"/>
      <c r="DJ148" s="105"/>
      <c r="DK148" s="105"/>
      <c r="DL148" s="105"/>
      <c r="DM148" s="105"/>
      <c r="DN148" s="105"/>
      <c r="DO148" s="105"/>
      <c r="DP148" s="105"/>
      <c r="DQ148" s="105"/>
      <c r="DR148" s="105"/>
      <c r="DS148" s="105"/>
      <c r="DT148" s="105"/>
      <c r="DU148" s="105"/>
      <c r="DV148" s="105"/>
      <c r="DW148" s="105"/>
      <c r="DX148" s="105"/>
      <c r="DY148" s="105"/>
      <c r="DZ148" s="105"/>
      <c r="EA148" s="105"/>
      <c r="EB148" s="105"/>
      <c r="EC148" s="105"/>
      <c r="ED148" s="105"/>
      <c r="EE148" s="105"/>
      <c r="EF148" s="105"/>
      <c r="EG148" s="105"/>
      <c r="EH148" s="105"/>
      <c r="EI148" s="105"/>
      <c r="EJ148" s="105"/>
      <c r="EK148" s="105"/>
      <c r="EL148" s="105"/>
      <c r="EM148" s="105"/>
      <c r="EN148" s="105"/>
      <c r="EO148" s="105"/>
      <c r="EP148" s="105"/>
      <c r="EQ148" s="105"/>
      <c r="ER148" s="105"/>
      <c r="ES148" s="105"/>
    </row>
    <row r="149" spans="1:149" ht="15.4" customHeight="1" x14ac:dyDescent="0.25">
      <c r="AB149" s="105"/>
      <c r="AC149" s="105"/>
      <c r="AD149" s="105"/>
      <c r="AE149" s="105"/>
      <c r="AF149" s="105"/>
      <c r="AG149" s="105"/>
      <c r="AH149" s="105"/>
      <c r="AI149" s="105"/>
      <c r="AJ149" s="105"/>
      <c r="AK149" s="105"/>
      <c r="AL149" s="105"/>
      <c r="AM149" s="105"/>
      <c r="AN149" s="105"/>
      <c r="AO149" s="105"/>
      <c r="AP149" s="105"/>
      <c r="AQ149" s="105"/>
      <c r="AR149" s="105"/>
      <c r="AS149" s="105"/>
      <c r="AT149" s="105"/>
      <c r="AU149" s="105"/>
      <c r="AV149" s="105"/>
      <c r="AW149" s="105"/>
      <c r="AX149" s="105"/>
      <c r="AY149" s="105"/>
      <c r="AZ149" s="105"/>
      <c r="BA149" s="105"/>
      <c r="BB149" s="105"/>
      <c r="BC149" s="105"/>
      <c r="BD149" s="105"/>
      <c r="BE149" s="105"/>
      <c r="BF149" s="105"/>
      <c r="BG149" s="105"/>
      <c r="BH149" s="105"/>
      <c r="BI149" s="105"/>
      <c r="BJ149" s="105"/>
      <c r="BK149" s="105"/>
      <c r="BL149" s="105"/>
      <c r="BM149" s="105"/>
      <c r="BN149" s="105"/>
      <c r="BO149" s="105"/>
      <c r="BP149" s="105"/>
      <c r="BQ149" s="105"/>
      <c r="BR149" s="105"/>
      <c r="BS149" s="105"/>
      <c r="BT149" s="105"/>
      <c r="BU149" s="105"/>
      <c r="BV149" s="105"/>
      <c r="BW149" s="105"/>
      <c r="BX149" s="105"/>
      <c r="BY149" s="105"/>
      <c r="BZ149" s="105"/>
      <c r="CA149" s="105"/>
      <c r="CB149" s="105"/>
      <c r="CC149" s="105"/>
      <c r="CD149" s="105"/>
      <c r="CE149" s="105"/>
      <c r="CF149" s="105"/>
      <c r="CG149" s="105"/>
      <c r="CH149" s="105"/>
      <c r="CI149" s="105"/>
      <c r="CJ149" s="105"/>
      <c r="CK149" s="105"/>
      <c r="CL149" s="105"/>
      <c r="CM149" s="105"/>
      <c r="CN149" s="105"/>
      <c r="CO149" s="105"/>
      <c r="CP149" s="105"/>
      <c r="CQ149" s="105"/>
      <c r="CR149" s="105"/>
      <c r="CS149" s="105"/>
      <c r="CT149" s="105"/>
      <c r="CU149" s="105"/>
      <c r="CV149" s="105"/>
      <c r="CW149" s="105"/>
      <c r="CX149" s="105"/>
      <c r="CY149" s="105"/>
      <c r="CZ149" s="105"/>
      <c r="DA149" s="105"/>
      <c r="DB149" s="105"/>
      <c r="DC149" s="105"/>
      <c r="DD149" s="105"/>
      <c r="DE149" s="105"/>
      <c r="DF149" s="105"/>
      <c r="DG149" s="105"/>
      <c r="DH149" s="105"/>
      <c r="DI149" s="105"/>
      <c r="DJ149" s="105"/>
      <c r="DK149" s="105"/>
      <c r="DL149" s="105"/>
      <c r="DM149" s="105"/>
      <c r="DN149" s="105"/>
      <c r="DO149" s="105"/>
      <c r="DP149" s="105"/>
      <c r="DQ149" s="105"/>
      <c r="DR149" s="105"/>
      <c r="DS149" s="105"/>
      <c r="DT149" s="105"/>
      <c r="DU149" s="105"/>
      <c r="DV149" s="105"/>
      <c r="DW149" s="105"/>
      <c r="DX149" s="105"/>
      <c r="DY149" s="105"/>
      <c r="DZ149" s="105"/>
      <c r="EA149" s="105"/>
      <c r="EB149" s="105"/>
      <c r="EC149" s="105"/>
      <c r="ED149" s="105"/>
      <c r="EE149" s="105"/>
      <c r="EF149" s="105"/>
      <c r="EG149" s="105"/>
      <c r="EH149" s="105"/>
      <c r="EI149" s="105"/>
      <c r="EJ149" s="105"/>
      <c r="EK149" s="105"/>
      <c r="EL149" s="105"/>
      <c r="EM149" s="105"/>
      <c r="EN149" s="105"/>
      <c r="EO149" s="105"/>
      <c r="EP149" s="105"/>
      <c r="EQ149" s="105"/>
      <c r="ER149" s="105"/>
      <c r="ES149" s="105"/>
    </row>
    <row r="150" spans="1:149" ht="15.4" customHeight="1" x14ac:dyDescent="0.25">
      <c r="AB150" s="105"/>
      <c r="AC150" s="105"/>
      <c r="AD150" s="105"/>
      <c r="AE150" s="105"/>
      <c r="AF150" s="105"/>
      <c r="AG150" s="105"/>
      <c r="AH150" s="105"/>
      <c r="AI150" s="105"/>
      <c r="AJ150" s="105"/>
      <c r="AK150" s="105"/>
      <c r="AL150" s="105"/>
      <c r="AM150" s="105"/>
      <c r="AN150" s="105"/>
      <c r="AO150" s="105"/>
      <c r="AP150" s="105"/>
      <c r="AQ150" s="105"/>
      <c r="AR150" s="105"/>
      <c r="AS150" s="105"/>
      <c r="AT150" s="105"/>
      <c r="AU150" s="105"/>
      <c r="AV150" s="105"/>
      <c r="AW150" s="105"/>
      <c r="AX150" s="105"/>
      <c r="AY150" s="105"/>
      <c r="AZ150" s="105"/>
      <c r="BA150" s="105"/>
      <c r="BB150" s="105"/>
      <c r="BC150" s="105"/>
      <c r="BD150" s="105"/>
      <c r="BE150" s="105"/>
      <c r="BF150" s="105"/>
      <c r="BG150" s="105"/>
    </row>
    <row r="151" spans="1:149" ht="15.4" customHeight="1" x14ac:dyDescent="0.25">
      <c r="AB151" s="105"/>
      <c r="AC151" s="105"/>
      <c r="AD151" s="105"/>
      <c r="AE151" s="105"/>
      <c r="AF151" s="105"/>
      <c r="AG151" s="105"/>
      <c r="AH151" s="105"/>
      <c r="AI151" s="105"/>
      <c r="AJ151" s="105"/>
      <c r="AK151" s="105"/>
      <c r="AL151" s="105"/>
      <c r="AM151" s="105"/>
      <c r="AN151" s="105"/>
      <c r="AO151" s="105"/>
      <c r="AP151" s="105"/>
      <c r="AQ151" s="105"/>
      <c r="AR151" s="105"/>
      <c r="AS151" s="105"/>
      <c r="AT151" s="105"/>
      <c r="AU151" s="105"/>
      <c r="AV151" s="105"/>
      <c r="AW151" s="105"/>
      <c r="AX151" s="105"/>
      <c r="AY151" s="105"/>
      <c r="AZ151" s="105"/>
      <c r="BA151" s="105"/>
      <c r="BB151" s="105"/>
      <c r="BC151" s="105"/>
      <c r="BD151" s="105"/>
      <c r="BE151" s="105"/>
      <c r="BF151" s="105"/>
      <c r="BG151" s="105"/>
    </row>
    <row r="152" spans="1:149" ht="15.4" customHeight="1" x14ac:dyDescent="0.25">
      <c r="AB152" s="105"/>
      <c r="AC152" s="105"/>
      <c r="AD152" s="105"/>
      <c r="AE152" s="105"/>
      <c r="AF152" s="105"/>
      <c r="AG152" s="105"/>
      <c r="AH152" s="105"/>
      <c r="AI152" s="105"/>
      <c r="AJ152" s="105"/>
      <c r="AK152" s="105"/>
      <c r="AL152" s="105"/>
      <c r="AM152" s="105"/>
      <c r="AN152" s="105"/>
      <c r="AO152" s="105"/>
      <c r="AP152" s="105"/>
      <c r="AQ152" s="105"/>
      <c r="AR152" s="105"/>
      <c r="AS152" s="105"/>
      <c r="AT152" s="105"/>
      <c r="AU152" s="105"/>
      <c r="AV152" s="105"/>
      <c r="AW152" s="105"/>
      <c r="AX152" s="105"/>
      <c r="AY152" s="105"/>
      <c r="AZ152" s="105"/>
      <c r="BA152" s="105"/>
      <c r="BB152" s="105"/>
      <c r="BC152" s="105"/>
      <c r="BD152" s="105"/>
      <c r="BE152" s="105"/>
      <c r="BF152" s="105"/>
      <c r="BG152" s="105"/>
    </row>
    <row r="153" spans="1:149" ht="15.4" customHeight="1" x14ac:dyDescent="0.25">
      <c r="AB153" s="105"/>
      <c r="AC153" s="105"/>
      <c r="AD153" s="105"/>
      <c r="AE153" s="105"/>
      <c r="AF153" s="105"/>
      <c r="AG153" s="105"/>
      <c r="AH153" s="105"/>
      <c r="AI153" s="105"/>
      <c r="AJ153" s="105"/>
      <c r="AK153" s="105"/>
      <c r="AL153" s="105"/>
      <c r="AM153" s="105"/>
      <c r="AN153" s="105"/>
      <c r="AO153" s="105"/>
      <c r="AP153" s="105"/>
      <c r="AQ153" s="105"/>
      <c r="AR153" s="105"/>
      <c r="AS153" s="105"/>
      <c r="AT153" s="105"/>
      <c r="AU153" s="105"/>
      <c r="AV153" s="105"/>
      <c r="AW153" s="105"/>
      <c r="AX153" s="105"/>
      <c r="AY153" s="105"/>
      <c r="AZ153" s="105"/>
      <c r="BA153" s="105"/>
      <c r="BB153" s="105"/>
      <c r="BC153" s="105"/>
      <c r="BD153" s="105"/>
      <c r="BE153" s="105"/>
      <c r="BF153" s="105"/>
      <c r="BG153" s="105"/>
    </row>
    <row r="154" spans="1:149" ht="15.4" customHeight="1" x14ac:dyDescent="0.25">
      <c r="S154" s="423"/>
      <c r="T154" s="423"/>
      <c r="U154" s="423"/>
      <c r="AB154" s="105"/>
      <c r="AC154" s="105"/>
      <c r="AD154" s="105"/>
      <c r="AE154" s="105"/>
      <c r="AF154" s="105"/>
      <c r="AG154" s="105"/>
      <c r="AH154" s="105"/>
      <c r="AI154" s="105"/>
      <c r="AJ154" s="105"/>
      <c r="AK154" s="105"/>
      <c r="AL154" s="105"/>
      <c r="AM154" s="105"/>
      <c r="AN154" s="105"/>
      <c r="AO154" s="105"/>
      <c r="AP154" s="105"/>
      <c r="AQ154" s="105"/>
      <c r="AR154" s="105"/>
      <c r="AS154" s="105"/>
      <c r="AT154" s="105"/>
      <c r="AU154" s="105"/>
      <c r="AV154" s="105"/>
      <c r="AW154" s="105"/>
      <c r="AX154" s="105"/>
      <c r="AY154" s="105"/>
      <c r="AZ154" s="105"/>
      <c r="BA154" s="105"/>
      <c r="BB154" s="105"/>
      <c r="BC154" s="105"/>
      <c r="BD154" s="105"/>
      <c r="BE154" s="105"/>
      <c r="BF154" s="105"/>
      <c r="BG154" s="105"/>
    </row>
    <row r="155" spans="1:149" ht="15.4" customHeight="1" x14ac:dyDescent="0.25">
      <c r="AB155" s="105"/>
      <c r="AC155" s="105"/>
      <c r="AD155" s="105"/>
      <c r="AE155" s="105"/>
      <c r="AF155" s="105"/>
      <c r="AG155" s="105"/>
      <c r="AH155" s="105"/>
      <c r="AI155" s="105"/>
      <c r="AJ155" s="105"/>
      <c r="AK155" s="105"/>
      <c r="AL155" s="105"/>
      <c r="AM155" s="105"/>
      <c r="AN155" s="105"/>
      <c r="AO155" s="105"/>
      <c r="AP155" s="105"/>
      <c r="AQ155" s="105"/>
      <c r="AR155" s="105"/>
      <c r="AS155" s="105"/>
      <c r="AT155" s="105"/>
      <c r="AU155" s="105"/>
      <c r="AV155" s="105"/>
      <c r="AW155" s="105"/>
      <c r="AX155" s="105"/>
      <c r="AY155" s="105"/>
      <c r="AZ155" s="105"/>
      <c r="BA155" s="105"/>
      <c r="BB155" s="105"/>
      <c r="BC155" s="105"/>
      <c r="BD155" s="105"/>
      <c r="BE155" s="105"/>
      <c r="BF155" s="105"/>
      <c r="BG155" s="105"/>
    </row>
    <row r="156" spans="1:149" ht="15.4" customHeight="1" x14ac:dyDescent="0.25">
      <c r="AB156" s="105"/>
      <c r="AC156" s="105"/>
      <c r="AD156" s="105"/>
      <c r="AE156" s="105"/>
      <c r="AF156" s="105"/>
      <c r="AG156" s="105"/>
      <c r="AH156" s="105"/>
      <c r="AI156" s="105"/>
      <c r="AJ156" s="105"/>
      <c r="AK156" s="105"/>
      <c r="AL156" s="105"/>
      <c r="AM156" s="105"/>
      <c r="AN156" s="105"/>
      <c r="AO156" s="105"/>
      <c r="AP156" s="105"/>
      <c r="AQ156" s="105"/>
      <c r="AR156" s="105"/>
      <c r="AS156" s="105"/>
      <c r="AT156" s="105"/>
      <c r="AU156" s="105"/>
      <c r="AV156" s="105"/>
      <c r="AW156" s="105"/>
      <c r="AX156" s="105"/>
      <c r="AY156" s="105"/>
      <c r="AZ156" s="105"/>
      <c r="BA156" s="105"/>
      <c r="BB156" s="105"/>
      <c r="BC156" s="105"/>
      <c r="BD156" s="105"/>
      <c r="BE156" s="105"/>
      <c r="BF156" s="105"/>
      <c r="BG156" s="105"/>
    </row>
    <row r="157" spans="1:149" ht="15.4" customHeight="1" x14ac:dyDescent="0.25">
      <c r="AB157" s="105"/>
      <c r="AC157" s="105"/>
      <c r="AD157" s="105"/>
      <c r="AE157" s="105"/>
      <c r="AF157" s="105"/>
      <c r="AG157" s="105"/>
      <c r="AH157" s="105"/>
      <c r="AI157" s="105"/>
      <c r="AJ157" s="105"/>
      <c r="AK157" s="105"/>
      <c r="AL157" s="105"/>
      <c r="AM157" s="105"/>
      <c r="AN157" s="105"/>
      <c r="AO157" s="105"/>
      <c r="AP157" s="105"/>
      <c r="AQ157" s="105"/>
      <c r="AR157" s="105"/>
      <c r="AS157" s="105"/>
      <c r="AT157" s="105"/>
      <c r="AU157" s="105"/>
      <c r="AV157" s="105"/>
      <c r="AW157" s="105"/>
      <c r="AX157" s="105"/>
      <c r="AY157" s="105"/>
      <c r="AZ157" s="105"/>
      <c r="BA157" s="105"/>
      <c r="BB157" s="105"/>
      <c r="BC157" s="105"/>
      <c r="BD157" s="105"/>
      <c r="BE157" s="105"/>
      <c r="BF157" s="105"/>
      <c r="BG157" s="105"/>
    </row>
    <row r="158" spans="1:149" x14ac:dyDescent="0.25">
      <c r="AB158" s="105"/>
      <c r="AC158" s="105"/>
      <c r="AD158" s="105"/>
      <c r="AE158" s="105"/>
      <c r="AF158" s="105"/>
      <c r="AG158" s="105"/>
      <c r="AH158" s="105"/>
      <c r="AI158" s="105"/>
      <c r="AJ158" s="105"/>
      <c r="AK158" s="105"/>
      <c r="AL158" s="105"/>
      <c r="AM158" s="105"/>
      <c r="AN158" s="105"/>
      <c r="AO158" s="105"/>
      <c r="AP158" s="105"/>
      <c r="AQ158" s="105"/>
      <c r="AR158" s="105"/>
      <c r="AS158" s="105"/>
      <c r="AT158" s="105"/>
      <c r="AU158" s="105"/>
      <c r="AV158" s="105"/>
      <c r="AW158" s="105"/>
      <c r="AX158" s="105"/>
      <c r="AY158" s="105"/>
      <c r="AZ158" s="105"/>
      <c r="BA158" s="105"/>
      <c r="BB158" s="105"/>
      <c r="BC158" s="105"/>
      <c r="BD158" s="105"/>
      <c r="BE158" s="105"/>
      <c r="BF158" s="105"/>
      <c r="BG158" s="105"/>
    </row>
    <row r="159" spans="1:149" x14ac:dyDescent="0.25">
      <c r="AB159" s="105"/>
      <c r="AC159" s="105"/>
      <c r="AD159" s="105"/>
      <c r="AE159" s="105"/>
      <c r="AF159" s="105"/>
      <c r="AG159" s="105"/>
      <c r="AH159" s="105"/>
      <c r="AI159" s="105"/>
      <c r="AJ159" s="105"/>
      <c r="AK159" s="105"/>
      <c r="AL159" s="105"/>
      <c r="AM159" s="105"/>
      <c r="AN159" s="105"/>
      <c r="AO159" s="105"/>
      <c r="AP159" s="105"/>
      <c r="AQ159" s="105"/>
      <c r="AR159" s="105"/>
      <c r="AS159" s="105"/>
      <c r="AT159" s="105"/>
      <c r="AU159" s="105"/>
      <c r="AV159" s="105"/>
      <c r="AW159" s="105"/>
      <c r="AX159" s="105"/>
      <c r="AY159" s="105"/>
      <c r="AZ159" s="105"/>
      <c r="BA159" s="105"/>
      <c r="BB159" s="105"/>
      <c r="BC159" s="105"/>
      <c r="BD159" s="105"/>
      <c r="BE159" s="105"/>
      <c r="BF159" s="105"/>
      <c r="BG159" s="105"/>
    </row>
    <row r="160" spans="1:149" x14ac:dyDescent="0.25">
      <c r="AB160" s="105"/>
      <c r="AC160" s="105"/>
      <c r="AD160" s="105"/>
      <c r="AE160" s="105"/>
      <c r="AF160" s="105"/>
      <c r="AG160" s="105"/>
      <c r="AH160" s="105"/>
      <c r="AI160" s="105"/>
      <c r="AJ160" s="105"/>
      <c r="AK160" s="105"/>
      <c r="AL160" s="105"/>
      <c r="AM160" s="105"/>
      <c r="AN160" s="105"/>
      <c r="AO160" s="105"/>
      <c r="AP160" s="105"/>
      <c r="AQ160" s="105"/>
      <c r="AR160" s="105"/>
      <c r="AS160" s="105"/>
      <c r="AT160" s="105"/>
      <c r="AU160" s="105"/>
      <c r="AV160" s="105"/>
      <c r="AW160" s="105"/>
      <c r="AX160" s="105"/>
      <c r="AY160" s="105"/>
      <c r="AZ160" s="105"/>
      <c r="BA160" s="105"/>
      <c r="BB160" s="105"/>
      <c r="BC160" s="105"/>
      <c r="BD160" s="105"/>
      <c r="BE160" s="105"/>
      <c r="BF160" s="105"/>
      <c r="BG160" s="105"/>
    </row>
    <row r="161" spans="7:59" x14ac:dyDescent="0.25">
      <c r="AB161" s="105"/>
      <c r="AC161" s="105"/>
      <c r="AD161" s="105"/>
      <c r="AE161" s="105"/>
      <c r="AF161" s="105"/>
      <c r="AG161" s="105"/>
      <c r="AH161" s="105"/>
      <c r="AI161" s="105"/>
      <c r="AJ161" s="105"/>
      <c r="AK161" s="105"/>
      <c r="AL161" s="105"/>
      <c r="AM161" s="105"/>
      <c r="AN161" s="105"/>
      <c r="AO161" s="105"/>
      <c r="AP161" s="105"/>
      <c r="AQ161" s="105"/>
      <c r="AR161" s="105"/>
      <c r="AS161" s="105"/>
      <c r="AT161" s="105"/>
      <c r="AU161" s="105"/>
      <c r="AV161" s="105"/>
      <c r="AW161" s="105"/>
      <c r="AX161" s="105"/>
      <c r="AY161" s="105"/>
      <c r="AZ161" s="105"/>
      <c r="BA161" s="105"/>
      <c r="BB161" s="105"/>
      <c r="BC161" s="105"/>
      <c r="BD161" s="105"/>
      <c r="BE161" s="105"/>
      <c r="BF161" s="105"/>
      <c r="BG161" s="105"/>
    </row>
    <row r="170" spans="7:59" x14ac:dyDescent="0.25">
      <c r="G170" s="56" t="s">
        <v>215</v>
      </c>
    </row>
    <row r="251" hidden="1" x14ac:dyDescent="0.25"/>
    <row r="252" hidden="1" x14ac:dyDescent="0.25"/>
    <row r="253" hidden="1" x14ac:dyDescent="0.25"/>
    <row r="254" hidden="1" x14ac:dyDescent="0.25"/>
    <row r="255" hidden="1" x14ac:dyDescent="0.25"/>
    <row r="256" hidden="1" x14ac:dyDescent="0.25"/>
    <row r="257" hidden="1" x14ac:dyDescent="0.25"/>
    <row r="258" hidden="1" x14ac:dyDescent="0.25"/>
    <row r="259" hidden="1" x14ac:dyDescent="0.25"/>
    <row r="260" hidden="1" x14ac:dyDescent="0.25"/>
    <row r="261" hidden="1" x14ac:dyDescent="0.25"/>
    <row r="262" hidden="1" x14ac:dyDescent="0.25"/>
    <row r="263" hidden="1" x14ac:dyDescent="0.25"/>
    <row r="264" hidden="1" x14ac:dyDescent="0.25"/>
    <row r="265" hidden="1" x14ac:dyDescent="0.25"/>
    <row r="266" hidden="1" x14ac:dyDescent="0.25"/>
    <row r="267" hidden="1" x14ac:dyDescent="0.25"/>
    <row r="268" hidden="1" x14ac:dyDescent="0.25"/>
    <row r="269" hidden="1" x14ac:dyDescent="0.25"/>
    <row r="270" hidden="1" x14ac:dyDescent="0.25"/>
    <row r="271" hidden="1" x14ac:dyDescent="0.25"/>
    <row r="272" hidden="1" x14ac:dyDescent="0.25"/>
    <row r="273" hidden="1" x14ac:dyDescent="0.25"/>
    <row r="274" hidden="1" x14ac:dyDescent="0.25"/>
    <row r="275" hidden="1" x14ac:dyDescent="0.25"/>
    <row r="276" hidden="1" x14ac:dyDescent="0.25"/>
    <row r="277" hidden="1" x14ac:dyDescent="0.25"/>
    <row r="278" hidden="1" x14ac:dyDescent="0.25"/>
    <row r="279" hidden="1" x14ac:dyDescent="0.25"/>
    <row r="280" hidden="1" x14ac:dyDescent="0.25"/>
    <row r="281" hidden="1" x14ac:dyDescent="0.25"/>
    <row r="282" hidden="1" x14ac:dyDescent="0.25"/>
    <row r="283" hidden="1" x14ac:dyDescent="0.25"/>
    <row r="284" hidden="1" x14ac:dyDescent="0.25"/>
    <row r="285" hidden="1" x14ac:dyDescent="0.25"/>
    <row r="286" hidden="1" x14ac:dyDescent="0.25"/>
    <row r="287" hidden="1" x14ac:dyDescent="0.25"/>
    <row r="288" hidden="1" x14ac:dyDescent="0.25"/>
    <row r="289" hidden="1" x14ac:dyDescent="0.25"/>
    <row r="290" hidden="1" x14ac:dyDescent="0.25"/>
    <row r="291" hidden="1" x14ac:dyDescent="0.25"/>
    <row r="292" hidden="1" x14ac:dyDescent="0.25"/>
    <row r="293" hidden="1" x14ac:dyDescent="0.25"/>
    <row r="294" hidden="1" x14ac:dyDescent="0.25"/>
    <row r="295" hidden="1" x14ac:dyDescent="0.25"/>
    <row r="296" hidden="1" x14ac:dyDescent="0.25"/>
    <row r="297" hidden="1" x14ac:dyDescent="0.25"/>
    <row r="298" hidden="1" x14ac:dyDescent="0.25"/>
    <row r="299" hidden="1" x14ac:dyDescent="0.25"/>
    <row r="300" hidden="1" x14ac:dyDescent="0.25"/>
    <row r="301" hidden="1" x14ac:dyDescent="0.25"/>
    <row r="302" hidden="1" x14ac:dyDescent="0.25"/>
    <row r="303" hidden="1" x14ac:dyDescent="0.25"/>
    <row r="304" hidden="1" x14ac:dyDescent="0.25"/>
    <row r="305" hidden="1" x14ac:dyDescent="0.25"/>
    <row r="306" hidden="1" x14ac:dyDescent="0.25"/>
    <row r="307" hidden="1" x14ac:dyDescent="0.25"/>
    <row r="308" hidden="1" x14ac:dyDescent="0.25"/>
    <row r="309" hidden="1" x14ac:dyDescent="0.25"/>
    <row r="310" hidden="1" x14ac:dyDescent="0.25"/>
    <row r="311" hidden="1" x14ac:dyDescent="0.25"/>
    <row r="312" hidden="1" x14ac:dyDescent="0.25"/>
    <row r="313" hidden="1" x14ac:dyDescent="0.25"/>
    <row r="314" hidden="1" x14ac:dyDescent="0.25"/>
    <row r="315" hidden="1" x14ac:dyDescent="0.25"/>
    <row r="316" hidden="1" x14ac:dyDescent="0.25"/>
    <row r="317" hidden="1" x14ac:dyDescent="0.25"/>
    <row r="318" hidden="1" x14ac:dyDescent="0.25"/>
    <row r="328" spans="23:23" x14ac:dyDescent="0.25">
      <c r="W328" s="56" t="s">
        <v>215</v>
      </c>
    </row>
    <row r="330" spans="23:23" ht="12" customHeight="1" x14ac:dyDescent="0.25"/>
  </sheetData>
  <mergeCells count="53">
    <mergeCell ref="O143:Q143"/>
    <mergeCell ref="S143:U143"/>
    <mergeCell ref="O148:Q148"/>
    <mergeCell ref="S148:U148"/>
    <mergeCell ref="S154:U154"/>
    <mergeCell ref="O116:Q116"/>
    <mergeCell ref="S116:U116"/>
    <mergeCell ref="O126:Q126"/>
    <mergeCell ref="S126:U126"/>
    <mergeCell ref="O136:Q136"/>
    <mergeCell ref="S136:U136"/>
    <mergeCell ref="O106:Q106"/>
    <mergeCell ref="S106:U106"/>
    <mergeCell ref="O63:Q63"/>
    <mergeCell ref="S63:U63"/>
    <mergeCell ref="O74:Q74"/>
    <mergeCell ref="S74:U74"/>
    <mergeCell ref="O83:Q83"/>
    <mergeCell ref="S83:U83"/>
    <mergeCell ref="O87:Q87"/>
    <mergeCell ref="S87:U87"/>
    <mergeCell ref="O94:Q94"/>
    <mergeCell ref="S94:U94"/>
    <mergeCell ref="S95:U95"/>
    <mergeCell ref="O35:Q35"/>
    <mergeCell ref="S35:U35"/>
    <mergeCell ref="O45:Q45"/>
    <mergeCell ref="S45:U45"/>
    <mergeCell ref="O54:Q54"/>
    <mergeCell ref="S54:U54"/>
    <mergeCell ref="AA3:AA5"/>
    <mergeCell ref="L4:R4"/>
    <mergeCell ref="S4:V4"/>
    <mergeCell ref="O14:Q14"/>
    <mergeCell ref="S14:U14"/>
    <mergeCell ref="W3:W5"/>
    <mergeCell ref="X3:X5"/>
    <mergeCell ref="Y3:Z4"/>
    <mergeCell ref="O27:Q27"/>
    <mergeCell ref="S27:U27"/>
    <mergeCell ref="J3:J5"/>
    <mergeCell ref="K3:K5"/>
    <mergeCell ref="L3:V3"/>
    <mergeCell ref="A2:I2"/>
    <mergeCell ref="A3:A5"/>
    <mergeCell ref="B3:B5"/>
    <mergeCell ref="C3:C5"/>
    <mergeCell ref="D3:D5"/>
    <mergeCell ref="E3:E5"/>
    <mergeCell ref="F3:F5"/>
    <mergeCell ref="G3:G5"/>
    <mergeCell ref="H3:H5"/>
    <mergeCell ref="I3:I5"/>
  </mergeCells>
  <conditionalFormatting sqref="K3:K14">
    <cfRule type="cellIs" dxfId="174" priority="24" operator="lessThan">
      <formula>0</formula>
    </cfRule>
  </conditionalFormatting>
  <conditionalFormatting sqref="K16:K25">
    <cfRule type="cellIs" dxfId="173" priority="19" operator="lessThan">
      <formula>0</formula>
    </cfRule>
  </conditionalFormatting>
  <conditionalFormatting sqref="K27">
    <cfRule type="cellIs" dxfId="172" priority="69" operator="lessThan">
      <formula>0</formula>
    </cfRule>
  </conditionalFormatting>
  <conditionalFormatting sqref="K37:K39">
    <cfRule type="cellIs" dxfId="171" priority="43" operator="lessThan">
      <formula>0</formula>
    </cfRule>
  </conditionalFormatting>
  <conditionalFormatting sqref="K45">
    <cfRule type="cellIs" dxfId="170" priority="68" operator="lessThan">
      <formula>0</formula>
    </cfRule>
  </conditionalFormatting>
  <conditionalFormatting sqref="K52">
    <cfRule type="cellIs" dxfId="169" priority="54" operator="lessThan">
      <formula>0</formula>
    </cfRule>
  </conditionalFormatting>
  <conditionalFormatting sqref="K54 K62">
    <cfRule type="cellIs" dxfId="168" priority="70" operator="lessThan">
      <formula>0</formula>
    </cfRule>
  </conditionalFormatting>
  <conditionalFormatting sqref="K73:K74">
    <cfRule type="cellIs" dxfId="167" priority="66" operator="lessThan">
      <formula>0</formula>
    </cfRule>
  </conditionalFormatting>
  <conditionalFormatting sqref="K76:K80">
    <cfRule type="cellIs" dxfId="166" priority="12" operator="lessThan">
      <formula>0</formula>
    </cfRule>
  </conditionalFormatting>
  <conditionalFormatting sqref="K85:K87">
    <cfRule type="cellIs" dxfId="165" priority="65" operator="lessThan">
      <formula>0</formula>
    </cfRule>
  </conditionalFormatting>
  <conditionalFormatting sqref="K94 K105:K106 K125:K126">
    <cfRule type="cellIs" dxfId="164" priority="64" operator="lessThan">
      <formula>0</formula>
    </cfRule>
  </conditionalFormatting>
  <conditionalFormatting sqref="K111:K116">
    <cfRule type="cellIs" dxfId="163" priority="46" operator="lessThan">
      <formula>0</formula>
    </cfRule>
  </conditionalFormatting>
  <conditionalFormatting sqref="K118:K122">
    <cfRule type="cellIs" dxfId="162" priority="8" operator="lessThan">
      <formula>0</formula>
    </cfRule>
  </conditionalFormatting>
  <conditionalFormatting sqref="K129:K136">
    <cfRule type="cellIs" dxfId="161" priority="41" operator="lessThan">
      <formula>0</formula>
    </cfRule>
  </conditionalFormatting>
  <conditionalFormatting sqref="K138:K144">
    <cfRule type="cellIs" dxfId="160" priority="5" operator="lessThan">
      <formula>0</formula>
    </cfRule>
  </conditionalFormatting>
  <conditionalFormatting sqref="K146:K148">
    <cfRule type="cellIs" dxfId="159" priority="53" operator="lessThan">
      <formula>0</formula>
    </cfRule>
  </conditionalFormatting>
  <conditionalFormatting sqref="K1:N2">
    <cfRule type="cellIs" dxfId="158" priority="67" operator="lessThan">
      <formula>0</formula>
    </cfRule>
  </conditionalFormatting>
  <conditionalFormatting sqref="K29:N36">
    <cfRule type="cellIs" dxfId="157" priority="55" operator="lessThan">
      <formula>0</formula>
    </cfRule>
  </conditionalFormatting>
  <conditionalFormatting sqref="K40:N43">
    <cfRule type="cellIs" dxfId="156" priority="59" operator="lessThan">
      <formula>0</formula>
    </cfRule>
  </conditionalFormatting>
  <conditionalFormatting sqref="K46:N51">
    <cfRule type="cellIs" dxfId="155" priority="16" operator="lessThan">
      <formula>0</formula>
    </cfRule>
  </conditionalFormatting>
  <conditionalFormatting sqref="K55:N61">
    <cfRule type="cellIs" dxfId="154" priority="14" operator="lessThan">
      <formula>0</formula>
    </cfRule>
  </conditionalFormatting>
  <conditionalFormatting sqref="K66:N72">
    <cfRule type="cellIs" dxfId="153" priority="33" operator="lessThan">
      <formula>0</formula>
    </cfRule>
  </conditionalFormatting>
  <conditionalFormatting sqref="K75:N75 L76:M76">
    <cfRule type="cellIs" dxfId="152" priority="58" operator="lessThan">
      <formula>0</formula>
    </cfRule>
  </conditionalFormatting>
  <conditionalFormatting sqref="K88:N92">
    <cfRule type="cellIs" dxfId="151" priority="1" operator="lessThan">
      <formula>0</formula>
    </cfRule>
  </conditionalFormatting>
  <conditionalFormatting sqref="K95:N104">
    <cfRule type="cellIs" dxfId="150" priority="9" operator="lessThan">
      <formula>0</formula>
    </cfRule>
  </conditionalFormatting>
  <conditionalFormatting sqref="K107:N110">
    <cfRule type="cellIs" dxfId="149" priority="11" operator="lessThan">
      <formula>0</formula>
    </cfRule>
  </conditionalFormatting>
  <conditionalFormatting sqref="K117:N117">
    <cfRule type="cellIs" dxfId="148" priority="56" operator="lessThan">
      <formula>0</formula>
    </cfRule>
  </conditionalFormatting>
  <conditionalFormatting sqref="K123:N124">
    <cfRule type="cellIs" dxfId="147" priority="57" operator="lessThan">
      <formula>0</formula>
    </cfRule>
  </conditionalFormatting>
  <conditionalFormatting sqref="L6:L12">
    <cfRule type="cellIs" dxfId="146" priority="61" operator="lessThan">
      <formula>0</formula>
    </cfRule>
  </conditionalFormatting>
  <conditionalFormatting sqref="L129:L133">
    <cfRule type="cellIs" dxfId="145" priority="60" operator="lessThan">
      <formula>0</formula>
    </cfRule>
  </conditionalFormatting>
  <conditionalFormatting sqref="L37:M37">
    <cfRule type="cellIs" dxfId="144" priority="51" operator="lessThan">
      <formula>0</formula>
    </cfRule>
  </conditionalFormatting>
  <conditionalFormatting sqref="L119:M120">
    <cfRule type="cellIs" dxfId="143" priority="47" operator="lessThan">
      <formula>0</formula>
    </cfRule>
  </conditionalFormatting>
  <conditionalFormatting sqref="L5:N5 L9:M9 L10:N12">
    <cfRule type="cellIs" dxfId="142" priority="63" operator="lessThan">
      <formula>0</formula>
    </cfRule>
  </conditionalFormatting>
  <conditionalFormatting sqref="L16:N27">
    <cfRule type="cellIs" dxfId="141" priority="49" operator="lessThan">
      <formula>0</formula>
    </cfRule>
  </conditionalFormatting>
  <conditionalFormatting sqref="L38:N39">
    <cfRule type="cellIs" dxfId="140" priority="44" operator="lessThan">
      <formula>0</formula>
    </cfRule>
  </conditionalFormatting>
  <conditionalFormatting sqref="L77:N81">
    <cfRule type="cellIs" dxfId="139" priority="42" operator="lessThan">
      <formula>0</formula>
    </cfRule>
  </conditionalFormatting>
  <conditionalFormatting sqref="L85:N85">
    <cfRule type="cellIs" dxfId="138" priority="62" operator="lessThan">
      <formula>0</formula>
    </cfRule>
  </conditionalFormatting>
  <conditionalFormatting sqref="L111:N114">
    <cfRule type="cellIs" dxfId="137" priority="48" operator="lessThan">
      <formula>0</formula>
    </cfRule>
  </conditionalFormatting>
  <conditionalFormatting sqref="L118:N118">
    <cfRule type="cellIs" dxfId="136" priority="6" operator="lessThan">
      <formula>0</formula>
    </cfRule>
  </conditionalFormatting>
  <conditionalFormatting sqref="L138:N141">
    <cfRule type="cellIs" dxfId="135" priority="4" operator="lessThan">
      <formula>0</formula>
    </cfRule>
  </conditionalFormatting>
  <conditionalFormatting sqref="L146:N146">
    <cfRule type="cellIs" dxfId="134" priority="52" operator="lessThan">
      <formula>0</formula>
    </cfRule>
  </conditionalFormatting>
  <conditionalFormatting sqref="M121">
    <cfRule type="cellIs" dxfId="133" priority="27" operator="lessThan">
      <formula>0</formula>
    </cfRule>
  </conditionalFormatting>
  <conditionalFormatting sqref="M6:N8">
    <cfRule type="cellIs" dxfId="132" priority="21" operator="lessThan">
      <formula>0</formula>
    </cfRule>
  </conditionalFormatting>
  <conditionalFormatting sqref="M129:N129">
    <cfRule type="cellIs" dxfId="131" priority="50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5CBBA-2E96-467B-98C9-2C1D793959F5}">
  <sheetPr codeName="Лист46"/>
  <dimension ref="A1:KQ330"/>
  <sheetViews>
    <sheetView topLeftCell="A123" zoomScale="57" zoomScaleNormal="57" zoomScaleSheetLayoutView="50" workbookViewId="0">
      <selection activeCell="I66" sqref="I66:K72"/>
    </sheetView>
  </sheetViews>
  <sheetFormatPr defaultColWidth="9.28515625" defaultRowHeight="15.75" x14ac:dyDescent="0.25"/>
  <cols>
    <col min="1" max="1" width="10.42578125" style="56" customWidth="1"/>
    <col min="2" max="2" width="17.28515625" style="56" customWidth="1"/>
    <col min="3" max="3" width="9.7109375" style="56" customWidth="1"/>
    <col min="4" max="4" width="35.7109375" style="56" customWidth="1"/>
    <col min="5" max="5" width="18.42578125" style="56" customWidth="1"/>
    <col min="6" max="6" width="9.7109375" style="56" customWidth="1"/>
    <col min="7" max="7" width="22.7109375" style="56" customWidth="1"/>
    <col min="8" max="8" width="21.28515625" style="56" customWidth="1"/>
    <col min="9" max="9" width="18.7109375" style="56" customWidth="1"/>
    <col min="10" max="10" width="18" style="56" customWidth="1"/>
    <col min="11" max="11" width="20.28515625" style="56" customWidth="1"/>
    <col min="12" max="12" width="7.7109375" style="56" customWidth="1"/>
    <col min="13" max="13" width="19" style="56" customWidth="1"/>
    <col min="14" max="14" width="22.28515625" style="56" customWidth="1"/>
    <col min="15" max="15" width="16.5703125" style="38" customWidth="1"/>
    <col min="16" max="17" width="9" style="38" customWidth="1"/>
    <col min="18" max="18" width="8.42578125" style="38" customWidth="1"/>
    <col min="19" max="19" width="15.28515625" style="38" customWidth="1"/>
    <col min="20" max="20" width="9" style="38" customWidth="1"/>
    <col min="21" max="21" width="12.7109375" style="38" customWidth="1"/>
    <col min="22" max="22" width="9" style="38" customWidth="1"/>
    <col min="23" max="23" width="26.28515625" style="56" customWidth="1"/>
    <col min="24" max="24" width="16.28515625" style="56" customWidth="1"/>
    <col min="25" max="25" width="14" style="173" customWidth="1"/>
    <col min="26" max="26" width="13.7109375" style="173" customWidth="1"/>
    <col min="27" max="27" width="86.28515625" style="172" customWidth="1"/>
    <col min="28" max="28" width="9.28515625" style="56"/>
    <col min="29" max="29" width="16.28515625" style="56" customWidth="1"/>
    <col min="30" max="16384" width="9.28515625" style="56"/>
  </cols>
  <sheetData>
    <row r="1" spans="1:30" x14ac:dyDescent="0.25">
      <c r="A1" s="108">
        <v>7</v>
      </c>
      <c r="B1" s="103"/>
      <c r="C1" s="103"/>
      <c r="D1" s="103"/>
      <c r="E1" s="103"/>
      <c r="F1" s="103"/>
      <c r="G1" s="103"/>
      <c r="H1" s="103"/>
      <c r="I1" s="103"/>
      <c r="J1" s="109"/>
      <c r="K1" s="103"/>
      <c r="L1" s="103"/>
      <c r="M1" s="103"/>
      <c r="N1" s="103"/>
      <c r="O1" s="1"/>
      <c r="P1" s="1"/>
      <c r="Q1" s="1"/>
      <c r="R1" s="1"/>
      <c r="S1" s="1"/>
      <c r="T1" s="1"/>
      <c r="U1" s="1"/>
      <c r="V1" s="1"/>
      <c r="W1" s="103"/>
      <c r="X1" s="103"/>
      <c r="Y1" s="103"/>
      <c r="Z1" s="103"/>
      <c r="AA1" s="110"/>
      <c r="AB1" s="103"/>
      <c r="AC1" s="103"/>
      <c r="AD1" s="103"/>
    </row>
    <row r="2" spans="1:30" s="112" customFormat="1" ht="16.5" customHeight="1" thickBot="1" x14ac:dyDescent="0.3">
      <c r="A2" s="394" t="s">
        <v>397</v>
      </c>
      <c r="B2" s="394"/>
      <c r="C2" s="394"/>
      <c r="D2" s="394"/>
      <c r="E2" s="394"/>
      <c r="F2" s="394"/>
      <c r="G2" s="394"/>
      <c r="H2" s="394"/>
      <c r="I2" s="394"/>
      <c r="J2" s="36"/>
      <c r="K2" s="105"/>
      <c r="L2" s="105"/>
      <c r="M2" s="111" t="s">
        <v>205</v>
      </c>
      <c r="N2" s="105"/>
      <c r="O2" s="24"/>
      <c r="P2" s="37"/>
      <c r="Q2" s="24"/>
      <c r="R2" s="24"/>
      <c r="S2" s="24"/>
      <c r="T2" s="24"/>
      <c r="U2" s="24"/>
      <c r="V2" s="19"/>
      <c r="W2" s="104"/>
      <c r="X2" s="104"/>
      <c r="Y2" s="104"/>
      <c r="Z2" s="104"/>
      <c r="AA2" s="113">
        <v>45283.25</v>
      </c>
      <c r="AB2" s="105"/>
      <c r="AC2" s="105"/>
      <c r="AD2" s="105"/>
    </row>
    <row r="3" spans="1:30" s="112" customFormat="1" ht="16.5" customHeight="1" thickBot="1" x14ac:dyDescent="0.3">
      <c r="A3" s="395" t="s">
        <v>0</v>
      </c>
      <c r="B3" s="398" t="s">
        <v>1</v>
      </c>
      <c r="C3" s="398" t="s">
        <v>2</v>
      </c>
      <c r="D3" s="398" t="s">
        <v>3</v>
      </c>
      <c r="E3" s="398" t="s">
        <v>4</v>
      </c>
      <c r="F3" s="398" t="s">
        <v>5</v>
      </c>
      <c r="G3" s="398" t="s">
        <v>31</v>
      </c>
      <c r="H3" s="398" t="s">
        <v>28</v>
      </c>
      <c r="I3" s="398" t="s">
        <v>36</v>
      </c>
      <c r="J3" s="405" t="s">
        <v>30</v>
      </c>
      <c r="K3" s="407" t="s">
        <v>29</v>
      </c>
      <c r="L3" s="410" t="s">
        <v>6</v>
      </c>
      <c r="M3" s="411"/>
      <c r="N3" s="411"/>
      <c r="O3" s="411"/>
      <c r="P3" s="411"/>
      <c r="Q3" s="411"/>
      <c r="R3" s="411"/>
      <c r="S3" s="411"/>
      <c r="T3" s="411"/>
      <c r="U3" s="411"/>
      <c r="V3" s="412"/>
      <c r="W3" s="395" t="s">
        <v>7</v>
      </c>
      <c r="X3" s="419" t="s">
        <v>8</v>
      </c>
      <c r="Y3" s="395" t="s">
        <v>32</v>
      </c>
      <c r="Z3" s="419"/>
      <c r="AA3" s="413" t="s">
        <v>246</v>
      </c>
      <c r="AB3" s="105"/>
      <c r="AC3" s="105"/>
      <c r="AD3" s="105"/>
    </row>
    <row r="4" spans="1:30" s="112" customFormat="1" ht="16.899999999999999" customHeight="1" thickBot="1" x14ac:dyDescent="0.3">
      <c r="A4" s="396"/>
      <c r="B4" s="399"/>
      <c r="C4" s="399"/>
      <c r="D4" s="399"/>
      <c r="E4" s="399"/>
      <c r="F4" s="399"/>
      <c r="G4" s="399"/>
      <c r="H4" s="399"/>
      <c r="I4" s="399"/>
      <c r="J4" s="406"/>
      <c r="K4" s="408"/>
      <c r="L4" s="410" t="s">
        <v>9</v>
      </c>
      <c r="M4" s="411"/>
      <c r="N4" s="411"/>
      <c r="O4" s="411"/>
      <c r="P4" s="411"/>
      <c r="Q4" s="411"/>
      <c r="R4" s="412"/>
      <c r="S4" s="415" t="s">
        <v>10</v>
      </c>
      <c r="T4" s="416"/>
      <c r="U4" s="416"/>
      <c r="V4" s="417"/>
      <c r="W4" s="396"/>
      <c r="X4" s="420"/>
      <c r="Y4" s="396"/>
      <c r="Z4" s="420"/>
      <c r="AA4" s="414"/>
      <c r="AB4" s="105"/>
      <c r="AC4" s="105"/>
      <c r="AD4" s="105"/>
    </row>
    <row r="5" spans="1:30" s="112" customFormat="1" ht="67.5" customHeight="1" thickBot="1" x14ac:dyDescent="0.3">
      <c r="A5" s="397"/>
      <c r="B5" s="400"/>
      <c r="C5" s="400"/>
      <c r="D5" s="400"/>
      <c r="E5" s="400"/>
      <c r="F5" s="400"/>
      <c r="G5" s="400"/>
      <c r="H5" s="400"/>
      <c r="I5" s="400"/>
      <c r="J5" s="406"/>
      <c r="K5" s="409"/>
      <c r="L5" s="90" t="s">
        <v>223</v>
      </c>
      <c r="M5" s="91" t="s">
        <v>224</v>
      </c>
      <c r="N5" s="92" t="s">
        <v>225</v>
      </c>
      <c r="O5" s="65" t="s">
        <v>11</v>
      </c>
      <c r="P5" s="66" t="s">
        <v>26</v>
      </c>
      <c r="Q5" s="66" t="s">
        <v>173</v>
      </c>
      <c r="R5" s="67" t="s">
        <v>174</v>
      </c>
      <c r="S5" s="65" t="s">
        <v>12</v>
      </c>
      <c r="T5" s="66" t="s">
        <v>26</v>
      </c>
      <c r="U5" s="66" t="s">
        <v>27</v>
      </c>
      <c r="V5" s="67" t="s">
        <v>13</v>
      </c>
      <c r="W5" s="418"/>
      <c r="X5" s="421"/>
      <c r="Y5" s="27" t="s">
        <v>35</v>
      </c>
      <c r="Z5" s="28" t="s">
        <v>33</v>
      </c>
      <c r="AA5" s="414"/>
      <c r="AB5" s="105"/>
      <c r="AC5" s="105"/>
      <c r="AD5" s="105"/>
    </row>
    <row r="6" spans="1:30" s="112" customFormat="1" ht="47.25" x14ac:dyDescent="0.25">
      <c r="A6" s="96" t="s">
        <v>14</v>
      </c>
      <c r="B6" s="55" t="s">
        <v>293</v>
      </c>
      <c r="C6" s="122">
        <v>883</v>
      </c>
      <c r="D6" s="185" t="s">
        <v>294</v>
      </c>
      <c r="E6" s="121" t="s">
        <v>295</v>
      </c>
      <c r="F6" s="122">
        <v>1</v>
      </c>
      <c r="G6" s="114" t="s">
        <v>333</v>
      </c>
      <c r="H6" s="114">
        <v>45281.767361111109</v>
      </c>
      <c r="I6" s="57">
        <f xml:space="preserve"> ($H$6 - $G$6) * 24</f>
        <v>15.416666666627862</v>
      </c>
      <c r="J6" s="123">
        <v>8.75</v>
      </c>
      <c r="K6" s="29">
        <f>$J$6 - $I$6</f>
        <v>-6.6666666666278616</v>
      </c>
      <c r="L6" s="125">
        <f xml:space="preserve"> ($N$6 - $M$6) * 24</f>
        <v>58.750000000116415</v>
      </c>
      <c r="M6" s="126">
        <v>45279.298611111109</v>
      </c>
      <c r="N6" s="127">
        <v>45281.746527777781</v>
      </c>
      <c r="O6" s="16" t="s">
        <v>230</v>
      </c>
      <c r="P6" s="78">
        <v>0</v>
      </c>
      <c r="Q6" s="17">
        <v>17</v>
      </c>
      <c r="R6" s="18">
        <f xml:space="preserve"> $P$6 * $Q$6</f>
        <v>0</v>
      </c>
      <c r="S6" s="42" t="s">
        <v>324</v>
      </c>
      <c r="T6" s="39">
        <v>0</v>
      </c>
      <c r="U6" s="17">
        <v>6</v>
      </c>
      <c r="V6" s="18">
        <f xml:space="preserve"> $T$6 * $U$6</f>
        <v>0</v>
      </c>
      <c r="W6" s="106" t="s">
        <v>341</v>
      </c>
      <c r="X6" s="95" t="s">
        <v>23</v>
      </c>
      <c r="Y6" s="125">
        <f>$K$6 * -1</f>
        <v>6.6666666666278616</v>
      </c>
      <c r="Z6" s="124">
        <f>$Y$6</f>
        <v>6.6666666666278616</v>
      </c>
      <c r="AA6" s="224" t="s">
        <v>379</v>
      </c>
      <c r="AB6" s="56"/>
      <c r="AC6" s="56"/>
      <c r="AD6" s="105"/>
    </row>
    <row r="7" spans="1:30" s="117" customFormat="1" x14ac:dyDescent="0.25">
      <c r="A7" s="99"/>
      <c r="B7" s="93"/>
      <c r="C7" s="131"/>
      <c r="D7" s="131"/>
      <c r="E7" s="131"/>
      <c r="F7" s="131">
        <v>2</v>
      </c>
      <c r="G7" s="132">
        <v>45281.767361111109</v>
      </c>
      <c r="H7" s="132">
        <v>45282.861111111109</v>
      </c>
      <c r="I7" s="58">
        <f xml:space="preserve"> ($H$7 - $G$7) * 24</f>
        <v>26.25</v>
      </c>
      <c r="J7" s="134">
        <v>8.75</v>
      </c>
      <c r="K7" s="31">
        <f>$J$7 - $I$7</f>
        <v>-17.5</v>
      </c>
      <c r="L7" s="136">
        <f xml:space="preserve"> ($N$7 - $M$7) * 24</f>
        <v>23.083333333313931</v>
      </c>
      <c r="M7" s="115">
        <v>45281.756944444445</v>
      </c>
      <c r="N7" s="116">
        <v>45282.71875</v>
      </c>
      <c r="O7" s="41" t="s">
        <v>210</v>
      </c>
      <c r="P7" s="60">
        <v>0</v>
      </c>
      <c r="Q7" s="21">
        <v>17</v>
      </c>
      <c r="R7" s="22">
        <f xml:space="preserve"> $P$7 * $Q$7</f>
        <v>0</v>
      </c>
      <c r="S7" s="41"/>
      <c r="T7" s="40"/>
      <c r="U7" s="21"/>
      <c r="V7" s="22"/>
      <c r="W7" s="99"/>
      <c r="X7" s="97"/>
      <c r="Y7" s="136">
        <f>$K$7 * -1</f>
        <v>17.5</v>
      </c>
      <c r="Z7" s="135">
        <f>$Y$7 + $Z$6</f>
        <v>24.166666666627862</v>
      </c>
      <c r="AA7" s="218"/>
      <c r="AB7" s="56"/>
      <c r="AC7" s="56"/>
      <c r="AD7" s="105"/>
    </row>
    <row r="8" spans="1:30" s="112" customFormat="1" x14ac:dyDescent="0.25">
      <c r="A8" s="99"/>
      <c r="B8" s="93"/>
      <c r="C8" s="130"/>
      <c r="D8" s="130"/>
      <c r="E8" s="130"/>
      <c r="F8" s="131">
        <v>3</v>
      </c>
      <c r="G8" s="132">
        <v>45283.145833333336</v>
      </c>
      <c r="H8" s="132" t="s">
        <v>34</v>
      </c>
      <c r="I8" s="58">
        <f xml:space="preserve"> ($AA$2 - $G$8) * 24</f>
        <v>2.4999999999417923</v>
      </c>
      <c r="J8" s="134">
        <v>8.5</v>
      </c>
      <c r="K8" s="31">
        <f>$J$8 - $I$8</f>
        <v>6.0000000000582077</v>
      </c>
      <c r="L8" s="136"/>
      <c r="M8" s="115"/>
      <c r="N8" s="116"/>
      <c r="O8" s="41" t="s">
        <v>93</v>
      </c>
      <c r="P8" s="40">
        <v>0</v>
      </c>
      <c r="Q8" s="40">
        <v>10</v>
      </c>
      <c r="R8" s="22">
        <f xml:space="preserve"> $P$8 * $Q$8</f>
        <v>0</v>
      </c>
      <c r="S8" s="41"/>
      <c r="T8" s="40"/>
      <c r="U8" s="21"/>
      <c r="V8" s="22"/>
      <c r="W8" s="99"/>
      <c r="X8" s="97"/>
      <c r="Y8" s="136">
        <f>$K$8 * -1</f>
        <v>-6.0000000000582077</v>
      </c>
      <c r="Z8" s="135">
        <f>$Y$8 + $Z$7</f>
        <v>18.166666666569654</v>
      </c>
      <c r="AA8" s="137"/>
      <c r="AB8" s="56"/>
      <c r="AC8" s="56"/>
      <c r="AD8" s="105"/>
    </row>
    <row r="9" spans="1:30" s="112" customFormat="1" x14ac:dyDescent="0.25">
      <c r="A9" s="99"/>
      <c r="B9" s="93"/>
      <c r="C9" s="130"/>
      <c r="D9" s="130"/>
      <c r="E9" s="130"/>
      <c r="F9" s="130"/>
      <c r="G9" s="132"/>
      <c r="H9" s="186"/>
      <c r="I9" s="58"/>
      <c r="J9" s="134"/>
      <c r="K9" s="31"/>
      <c r="L9" s="136"/>
      <c r="M9" s="115"/>
      <c r="N9" s="216"/>
      <c r="O9" s="41" t="s">
        <v>239</v>
      </c>
      <c r="P9" s="40">
        <v>0</v>
      </c>
      <c r="Q9" s="40">
        <v>17</v>
      </c>
      <c r="R9" s="22">
        <f xml:space="preserve"> $P$9 * $Q$9</f>
        <v>0</v>
      </c>
      <c r="S9" s="41"/>
      <c r="T9" s="40"/>
      <c r="U9" s="21"/>
      <c r="V9" s="22"/>
      <c r="W9" s="99"/>
      <c r="X9" s="97"/>
      <c r="Y9" s="136"/>
      <c r="Z9" s="135"/>
      <c r="AA9" s="218"/>
      <c r="AB9" s="56"/>
      <c r="AC9" s="56"/>
      <c r="AD9" s="105"/>
    </row>
    <row r="10" spans="1:30" s="112" customFormat="1" x14ac:dyDescent="0.25">
      <c r="A10" s="99"/>
      <c r="B10" s="93"/>
      <c r="C10" s="130"/>
      <c r="D10" s="130"/>
      <c r="E10" s="130"/>
      <c r="F10" s="130"/>
      <c r="G10" s="186"/>
      <c r="H10" s="186"/>
      <c r="I10" s="58"/>
      <c r="J10" s="134"/>
      <c r="K10" s="135"/>
      <c r="L10" s="136"/>
      <c r="M10" s="115"/>
      <c r="N10" s="116"/>
      <c r="O10" s="41"/>
      <c r="P10" s="40"/>
      <c r="Q10" s="40"/>
      <c r="R10" s="22"/>
      <c r="S10" s="41"/>
      <c r="T10" s="40"/>
      <c r="U10" s="21"/>
      <c r="V10" s="22"/>
      <c r="W10" s="99"/>
      <c r="X10" s="97"/>
      <c r="Y10" s="136"/>
      <c r="Z10" s="135"/>
      <c r="AA10" s="218"/>
      <c r="AB10" s="56"/>
      <c r="AC10" s="56"/>
      <c r="AD10" s="105"/>
    </row>
    <row r="11" spans="1:30" s="112" customFormat="1" x14ac:dyDescent="0.25">
      <c r="A11" s="99"/>
      <c r="B11" s="93"/>
      <c r="C11" s="130"/>
      <c r="D11" s="130"/>
      <c r="E11" s="130"/>
      <c r="F11" s="130"/>
      <c r="G11" s="186"/>
      <c r="H11" s="186"/>
      <c r="I11" s="58"/>
      <c r="J11" s="134"/>
      <c r="K11" s="135"/>
      <c r="L11" s="136"/>
      <c r="M11" s="115"/>
      <c r="N11" s="116"/>
      <c r="O11" s="41"/>
      <c r="P11" s="40"/>
      <c r="Q11" s="40"/>
      <c r="R11" s="22"/>
      <c r="S11" s="41"/>
      <c r="T11" s="40"/>
      <c r="U11" s="21"/>
      <c r="V11" s="22"/>
      <c r="W11" s="99"/>
      <c r="X11" s="97"/>
      <c r="Y11" s="136"/>
      <c r="Z11" s="135"/>
      <c r="AA11" s="218"/>
      <c r="AB11" s="56"/>
      <c r="AC11" s="56"/>
      <c r="AD11" s="105"/>
    </row>
    <row r="12" spans="1:30" s="112" customFormat="1" ht="16.5" thickBot="1" x14ac:dyDescent="0.3">
      <c r="A12" s="101"/>
      <c r="B12" s="102"/>
      <c r="C12" s="187"/>
      <c r="D12" s="187"/>
      <c r="E12" s="187"/>
      <c r="F12" s="187"/>
      <c r="G12" s="188"/>
      <c r="H12" s="188"/>
      <c r="I12" s="89"/>
      <c r="J12" s="165"/>
      <c r="K12" s="166"/>
      <c r="L12" s="154"/>
      <c r="M12" s="118"/>
      <c r="N12" s="119"/>
      <c r="O12" s="41"/>
      <c r="P12" s="40"/>
      <c r="Q12" s="40"/>
      <c r="R12" s="22"/>
      <c r="S12" s="41"/>
      <c r="T12" s="40"/>
      <c r="U12" s="21"/>
      <c r="V12" s="22"/>
      <c r="W12" s="101"/>
      <c r="X12" s="100"/>
      <c r="Y12" s="154"/>
      <c r="Z12" s="166"/>
      <c r="AA12" s="219" t="s">
        <v>268</v>
      </c>
      <c r="AB12" s="56"/>
      <c r="AC12" s="56"/>
      <c r="AD12" s="105"/>
    </row>
    <row r="13" spans="1:30" s="112" customFormat="1" ht="18.75" x14ac:dyDescent="0.25">
      <c r="A13" s="105"/>
      <c r="B13" s="105"/>
      <c r="C13" s="105"/>
      <c r="D13" s="105"/>
      <c r="E13" s="105"/>
      <c r="F13" s="117"/>
      <c r="G13" s="120"/>
      <c r="H13" s="120"/>
      <c r="I13" s="80"/>
      <c r="J13" s="80"/>
      <c r="K13" s="80"/>
      <c r="L13" s="80"/>
      <c r="M13" s="80"/>
      <c r="N13" s="80"/>
      <c r="O13" s="20" t="s">
        <v>101</v>
      </c>
      <c r="P13" s="60">
        <f>SUM($P$6:$P$12)</f>
        <v>0</v>
      </c>
      <c r="Q13" s="21" t="s">
        <v>102</v>
      </c>
      <c r="R13" s="22">
        <f>SUM($R$6:$R$12)</f>
        <v>0</v>
      </c>
      <c r="S13" s="20" t="s">
        <v>103</v>
      </c>
      <c r="T13" s="21">
        <f>SUM($T$6:$T$12)</f>
        <v>0</v>
      </c>
      <c r="U13" s="21" t="s">
        <v>104</v>
      </c>
      <c r="V13" s="35">
        <f>SUM($V$6:$V$12)</f>
        <v>0</v>
      </c>
      <c r="W13" s="105"/>
      <c r="X13" s="105"/>
      <c r="Y13" s="80"/>
      <c r="Z13" s="80"/>
      <c r="AA13" s="59"/>
      <c r="AB13" s="56"/>
      <c r="AC13" s="56"/>
      <c r="AD13" s="105"/>
    </row>
    <row r="14" spans="1:30" s="112" customFormat="1" ht="16.149999999999999" customHeight="1" thickBot="1" x14ac:dyDescent="0.3">
      <c r="A14" s="105"/>
      <c r="B14" s="105"/>
      <c r="C14" s="105"/>
      <c r="D14" s="105"/>
      <c r="E14" s="105"/>
      <c r="F14" s="105"/>
      <c r="G14" s="105"/>
      <c r="H14" s="80"/>
      <c r="I14" s="80"/>
      <c r="J14" s="80"/>
      <c r="K14" s="105"/>
      <c r="L14" s="80"/>
      <c r="M14" s="80"/>
      <c r="N14" s="80"/>
      <c r="O14" s="403" t="s">
        <v>38</v>
      </c>
      <c r="P14" s="404"/>
      <c r="Q14" s="404"/>
      <c r="R14" s="23">
        <v>88</v>
      </c>
      <c r="S14" s="403" t="s">
        <v>37</v>
      </c>
      <c r="T14" s="404"/>
      <c r="U14" s="404"/>
      <c r="V14" s="34">
        <v>0</v>
      </c>
      <c r="W14" s="105"/>
      <c r="X14" s="105"/>
      <c r="Y14" s="105"/>
      <c r="Z14" s="105"/>
      <c r="AA14" s="105"/>
      <c r="AB14" s="105"/>
      <c r="AC14" s="105"/>
      <c r="AD14" s="105"/>
    </row>
    <row r="15" spans="1:30" s="112" customFormat="1" ht="16.149999999999999" customHeight="1" thickBot="1" x14ac:dyDescent="0.3">
      <c r="A15" s="105"/>
      <c r="B15" s="105"/>
      <c r="C15" s="105"/>
      <c r="D15" s="105"/>
      <c r="E15" s="105"/>
      <c r="F15" s="105"/>
      <c r="G15" s="105"/>
      <c r="H15" s="105"/>
      <c r="I15" s="105"/>
      <c r="J15" s="105"/>
      <c r="K15" s="105"/>
      <c r="L15" s="105"/>
      <c r="M15" s="105"/>
      <c r="N15" s="105"/>
      <c r="O15" s="19"/>
      <c r="P15" s="19"/>
      <c r="Q15" s="19"/>
      <c r="R15" s="19"/>
      <c r="S15" s="19"/>
      <c r="T15" s="19"/>
      <c r="U15" s="19"/>
      <c r="V15" s="19"/>
      <c r="W15" s="105"/>
      <c r="X15" s="105"/>
      <c r="Y15" s="105"/>
      <c r="Z15" s="105"/>
      <c r="AA15" s="105"/>
      <c r="AB15" s="105"/>
      <c r="AC15" s="105"/>
      <c r="AD15" s="105"/>
    </row>
    <row r="16" spans="1:30" s="117" customFormat="1" ht="78.75" x14ac:dyDescent="0.25">
      <c r="A16" s="96" t="s">
        <v>15</v>
      </c>
      <c r="B16" s="121" t="s">
        <v>240</v>
      </c>
      <c r="C16" s="122">
        <v>60002</v>
      </c>
      <c r="D16" s="122" t="s">
        <v>264</v>
      </c>
      <c r="E16" s="121" t="s">
        <v>265</v>
      </c>
      <c r="F16" s="122">
        <v>1</v>
      </c>
      <c r="G16" s="114">
        <v>45262.833333333336</v>
      </c>
      <c r="H16" s="114" t="s">
        <v>272</v>
      </c>
      <c r="I16" s="57">
        <v>134.66666666662786</v>
      </c>
      <c r="J16" s="123">
        <v>13.4</v>
      </c>
      <c r="K16" s="29">
        <v>-121.26666666662786</v>
      </c>
      <c r="L16" s="125">
        <v>10.750000000116415</v>
      </c>
      <c r="M16" s="126">
        <v>45262.447916666664</v>
      </c>
      <c r="N16" s="127" t="s">
        <v>273</v>
      </c>
      <c r="O16" s="42" t="s">
        <v>166</v>
      </c>
      <c r="P16" s="39">
        <v>0</v>
      </c>
      <c r="Q16" s="39">
        <v>10</v>
      </c>
      <c r="R16" s="18">
        <v>0</v>
      </c>
      <c r="S16" s="76" t="s">
        <v>92</v>
      </c>
      <c r="T16" s="39">
        <v>0</v>
      </c>
      <c r="U16" s="17">
        <v>20</v>
      </c>
      <c r="V16" s="18">
        <v>0</v>
      </c>
      <c r="W16" s="106" t="s">
        <v>350</v>
      </c>
      <c r="X16" s="95" t="s">
        <v>39</v>
      </c>
      <c r="Y16" s="125">
        <v>121.26666666662786</v>
      </c>
      <c r="Z16" s="124">
        <v>121.26666666662786</v>
      </c>
      <c r="AA16" s="128" t="s">
        <v>271</v>
      </c>
      <c r="AB16" s="105"/>
      <c r="AC16" s="129"/>
      <c r="AD16" s="105"/>
    </row>
    <row r="17" spans="1:145" s="112" customFormat="1" ht="31.5" x14ac:dyDescent="0.25">
      <c r="A17" s="99"/>
      <c r="B17" s="93"/>
      <c r="C17" s="130"/>
      <c r="D17" s="130"/>
      <c r="E17" s="130"/>
      <c r="F17" s="131">
        <v>2</v>
      </c>
      <c r="G17" s="132" t="s">
        <v>272</v>
      </c>
      <c r="H17" s="132" t="s">
        <v>277</v>
      </c>
      <c r="I17" s="58">
        <v>87</v>
      </c>
      <c r="J17" s="134">
        <v>13.4</v>
      </c>
      <c r="K17" s="31">
        <v>-73.599999999999994</v>
      </c>
      <c r="L17" s="136">
        <v>9.9999999999417923</v>
      </c>
      <c r="M17" s="115" t="s">
        <v>276</v>
      </c>
      <c r="N17" s="116" t="s">
        <v>277</v>
      </c>
      <c r="O17" s="41" t="s">
        <v>87</v>
      </c>
      <c r="P17" s="40">
        <v>4</v>
      </c>
      <c r="Q17" s="40">
        <v>17</v>
      </c>
      <c r="R17" s="22">
        <v>0</v>
      </c>
      <c r="S17" s="69" t="s">
        <v>97</v>
      </c>
      <c r="T17" s="40">
        <v>0</v>
      </c>
      <c r="U17" s="21">
        <v>20</v>
      </c>
      <c r="V17" s="22">
        <v>0</v>
      </c>
      <c r="W17" s="99"/>
      <c r="X17" s="97"/>
      <c r="Y17" s="136">
        <v>73.599999999999994</v>
      </c>
      <c r="Z17" s="135">
        <v>194.86666666662785</v>
      </c>
      <c r="AA17" s="137" t="s">
        <v>275</v>
      </c>
      <c r="AB17" s="105"/>
      <c r="AC17" s="129"/>
      <c r="AD17" s="105"/>
    </row>
    <row r="18" spans="1:145" s="112" customFormat="1" x14ac:dyDescent="0.25">
      <c r="A18" s="99"/>
      <c r="B18" s="93"/>
      <c r="C18" s="130"/>
      <c r="D18" s="130"/>
      <c r="E18" s="130"/>
      <c r="F18" s="131">
        <v>3</v>
      </c>
      <c r="G18" s="133" t="s">
        <v>277</v>
      </c>
      <c r="H18" s="132">
        <v>45274.604166666664</v>
      </c>
      <c r="I18" s="134">
        <v>60.833333333255723</v>
      </c>
      <c r="J18" s="134">
        <v>13.4</v>
      </c>
      <c r="K18" s="31">
        <v>-47.433333333255725</v>
      </c>
      <c r="L18" s="136">
        <v>59.333333333255723</v>
      </c>
      <c r="M18" s="115">
        <v>45272.131944444445</v>
      </c>
      <c r="N18" s="116">
        <v>45274.604166666664</v>
      </c>
      <c r="O18" s="41" t="s">
        <v>100</v>
      </c>
      <c r="P18" s="40">
        <v>4</v>
      </c>
      <c r="Q18" s="40">
        <v>17</v>
      </c>
      <c r="R18" s="22">
        <v>0</v>
      </c>
      <c r="S18" s="69" t="s">
        <v>199</v>
      </c>
      <c r="T18" s="40">
        <v>0</v>
      </c>
      <c r="U18" s="21">
        <v>20</v>
      </c>
      <c r="V18" s="22">
        <v>0</v>
      </c>
      <c r="W18" s="99"/>
      <c r="X18" s="97"/>
      <c r="Y18" s="136">
        <v>47.433333333255725</v>
      </c>
      <c r="Z18" s="135">
        <v>242.29999999988357</v>
      </c>
      <c r="AA18" s="137" t="s">
        <v>284</v>
      </c>
      <c r="AB18" s="129"/>
      <c r="AC18" s="129"/>
      <c r="AD18" s="105"/>
    </row>
    <row r="19" spans="1:145" s="112" customFormat="1" ht="15.75" customHeight="1" x14ac:dyDescent="0.25">
      <c r="A19" s="139"/>
      <c r="B19" s="140"/>
      <c r="C19" s="140"/>
      <c r="D19" s="140"/>
      <c r="E19" s="140"/>
      <c r="F19" s="141">
        <v>4</v>
      </c>
      <c r="G19" s="142">
        <v>45274.604166666664</v>
      </c>
      <c r="H19" s="142">
        <v>45275.875</v>
      </c>
      <c r="I19" s="58">
        <v>30.500000000058208</v>
      </c>
      <c r="J19" s="143">
        <v>13.4</v>
      </c>
      <c r="K19" s="31">
        <v>-17.100000000058209</v>
      </c>
      <c r="L19" s="136">
        <v>20.166666666744277</v>
      </c>
      <c r="M19" s="115">
        <v>45274.604166666664</v>
      </c>
      <c r="N19" s="116">
        <v>45275.444444444445</v>
      </c>
      <c r="O19" s="41" t="s">
        <v>155</v>
      </c>
      <c r="P19" s="30">
        <v>4</v>
      </c>
      <c r="Q19" s="30">
        <v>10</v>
      </c>
      <c r="R19" s="70">
        <v>0</v>
      </c>
      <c r="S19" s="41" t="s">
        <v>92</v>
      </c>
      <c r="T19" s="30">
        <v>0</v>
      </c>
      <c r="U19" s="30">
        <v>20</v>
      </c>
      <c r="V19" s="70">
        <v>20</v>
      </c>
      <c r="W19" s="98"/>
      <c r="X19" s="144"/>
      <c r="Y19" s="136">
        <v>17.100000000058209</v>
      </c>
      <c r="Z19" s="145">
        <v>259.39999999994177</v>
      </c>
      <c r="AA19" s="146" t="s">
        <v>289</v>
      </c>
      <c r="AB19" s="105"/>
      <c r="AC19" s="105"/>
      <c r="AD19" s="105"/>
      <c r="AE19" s="105"/>
      <c r="AF19" s="105"/>
      <c r="AG19" s="105"/>
      <c r="AH19" s="105"/>
      <c r="AI19" s="105"/>
      <c r="AJ19" s="105"/>
      <c r="AK19" s="105"/>
      <c r="AL19" s="105"/>
      <c r="AM19" s="105"/>
      <c r="AN19" s="105"/>
      <c r="AO19" s="105"/>
      <c r="AP19" s="105"/>
      <c r="AQ19" s="105"/>
      <c r="AR19" s="105"/>
      <c r="AS19" s="105"/>
      <c r="AT19" s="105"/>
      <c r="AU19" s="105"/>
      <c r="AV19" s="105"/>
      <c r="AW19" s="105"/>
      <c r="AX19" s="105"/>
      <c r="AY19" s="105"/>
      <c r="AZ19" s="105"/>
      <c r="BA19" s="105"/>
      <c r="BB19" s="105"/>
      <c r="BC19" s="105"/>
      <c r="BD19" s="105"/>
      <c r="BE19" s="105"/>
      <c r="BF19" s="105"/>
      <c r="BG19" s="105"/>
      <c r="BH19" s="105"/>
      <c r="BI19" s="105"/>
      <c r="BJ19" s="105"/>
      <c r="BK19" s="105"/>
      <c r="BL19" s="105"/>
      <c r="BM19" s="105"/>
      <c r="BN19" s="105"/>
      <c r="BO19" s="105"/>
      <c r="BP19" s="105"/>
      <c r="BQ19" s="105"/>
      <c r="BR19" s="105"/>
      <c r="BS19" s="105"/>
      <c r="BT19" s="105"/>
      <c r="BU19" s="105"/>
      <c r="BV19" s="105"/>
      <c r="BW19" s="105"/>
      <c r="BX19" s="105"/>
      <c r="BY19" s="105"/>
      <c r="BZ19" s="105"/>
      <c r="CA19" s="105"/>
      <c r="CB19" s="105"/>
      <c r="CC19" s="105"/>
      <c r="CD19" s="105"/>
      <c r="CE19" s="105"/>
      <c r="CF19" s="105"/>
      <c r="CG19" s="105"/>
      <c r="CH19" s="105"/>
      <c r="CI19" s="105"/>
      <c r="CJ19" s="105"/>
      <c r="CK19" s="105"/>
      <c r="CL19" s="105"/>
      <c r="CM19" s="105"/>
      <c r="CN19" s="105"/>
      <c r="CO19" s="105"/>
      <c r="CP19" s="105"/>
      <c r="CQ19" s="105"/>
      <c r="CR19" s="105"/>
      <c r="CS19" s="105"/>
      <c r="CT19" s="105"/>
      <c r="CU19" s="105"/>
      <c r="CV19" s="105"/>
      <c r="CW19" s="105"/>
      <c r="CX19" s="105"/>
      <c r="CY19" s="105"/>
      <c r="CZ19" s="105"/>
      <c r="DA19" s="105"/>
      <c r="DB19" s="105"/>
      <c r="DC19" s="105"/>
      <c r="DD19" s="105"/>
      <c r="DE19" s="105"/>
      <c r="DF19" s="105"/>
      <c r="DG19" s="105"/>
      <c r="DH19" s="105"/>
      <c r="DI19" s="105"/>
      <c r="DJ19" s="105"/>
      <c r="DK19" s="105"/>
      <c r="DL19" s="105"/>
      <c r="DM19" s="105"/>
      <c r="DN19" s="105"/>
      <c r="DO19" s="105"/>
      <c r="DP19" s="105"/>
      <c r="DQ19" s="105"/>
      <c r="DR19" s="105"/>
      <c r="DS19" s="105"/>
      <c r="DT19" s="105"/>
      <c r="DU19" s="105"/>
      <c r="DV19" s="105"/>
      <c r="DW19" s="105"/>
      <c r="DX19" s="105"/>
      <c r="DY19" s="105"/>
      <c r="DZ19" s="105"/>
      <c r="EA19" s="105"/>
      <c r="EB19" s="105"/>
      <c r="EC19" s="105"/>
      <c r="ED19" s="105"/>
      <c r="EE19" s="105"/>
      <c r="EF19" s="105"/>
      <c r="EG19" s="105"/>
      <c r="EH19" s="105"/>
      <c r="EI19" s="105"/>
      <c r="EJ19" s="105"/>
      <c r="EK19" s="105"/>
      <c r="EL19" s="105"/>
      <c r="EM19" s="105"/>
      <c r="EN19" s="105"/>
      <c r="EO19" s="105"/>
    </row>
    <row r="20" spans="1:145" s="112" customFormat="1" ht="31.5" x14ac:dyDescent="0.25">
      <c r="A20" s="139"/>
      <c r="B20" s="140"/>
      <c r="C20" s="140"/>
      <c r="D20" s="140"/>
      <c r="E20" s="140"/>
      <c r="F20" s="141">
        <v>5</v>
      </c>
      <c r="G20" s="142">
        <v>45275.875</v>
      </c>
      <c r="H20" s="142">
        <v>45279.024305555555</v>
      </c>
      <c r="I20" s="58">
        <v>75.583333333313931</v>
      </c>
      <c r="J20" s="143">
        <v>13.4</v>
      </c>
      <c r="K20" s="31">
        <v>-62.183333333313932</v>
      </c>
      <c r="L20" s="136">
        <v>30.916666666686069</v>
      </c>
      <c r="M20" s="115">
        <v>45275.885416666664</v>
      </c>
      <c r="N20" s="116">
        <v>45277.173611111109</v>
      </c>
      <c r="O20" s="41" t="s">
        <v>88</v>
      </c>
      <c r="P20" s="30">
        <v>4</v>
      </c>
      <c r="Q20" s="30">
        <v>17</v>
      </c>
      <c r="R20" s="70">
        <v>0</v>
      </c>
      <c r="S20" s="69" t="s">
        <v>233</v>
      </c>
      <c r="T20" s="30">
        <v>0</v>
      </c>
      <c r="U20" s="30">
        <v>20</v>
      </c>
      <c r="V20" s="70">
        <v>0</v>
      </c>
      <c r="W20" s="98"/>
      <c r="X20" s="144"/>
      <c r="Y20" s="136">
        <v>62.183333333313932</v>
      </c>
      <c r="Z20" s="145">
        <v>321.58333333325572</v>
      </c>
      <c r="AA20" s="147" t="s">
        <v>292</v>
      </c>
      <c r="AB20" s="105"/>
      <c r="AC20" s="105"/>
      <c r="AD20" s="105"/>
      <c r="AE20" s="105"/>
      <c r="AF20" s="105"/>
      <c r="AG20" s="105"/>
      <c r="AH20" s="105"/>
      <c r="AI20" s="105"/>
      <c r="AJ20" s="105"/>
      <c r="AK20" s="105"/>
      <c r="AL20" s="105"/>
      <c r="AM20" s="105"/>
      <c r="AN20" s="105"/>
      <c r="AO20" s="105"/>
      <c r="AP20" s="105"/>
      <c r="AQ20" s="105"/>
      <c r="AR20" s="105"/>
      <c r="AS20" s="105"/>
      <c r="AT20" s="105"/>
      <c r="AU20" s="105"/>
      <c r="AV20" s="105"/>
      <c r="AW20" s="105"/>
      <c r="AX20" s="105"/>
      <c r="AY20" s="105"/>
      <c r="AZ20" s="105"/>
      <c r="BA20" s="105"/>
      <c r="BB20" s="105"/>
      <c r="BC20" s="105"/>
      <c r="BD20" s="105"/>
      <c r="BE20" s="105"/>
      <c r="BF20" s="105"/>
      <c r="BG20" s="105"/>
      <c r="BH20" s="105"/>
      <c r="BI20" s="105"/>
      <c r="BJ20" s="105"/>
      <c r="BK20" s="105"/>
      <c r="BL20" s="105"/>
      <c r="BM20" s="105"/>
      <c r="BN20" s="105"/>
      <c r="BO20" s="105"/>
      <c r="BP20" s="105"/>
      <c r="BQ20" s="105"/>
      <c r="BR20" s="105"/>
      <c r="BS20" s="105"/>
      <c r="BT20" s="105"/>
      <c r="BU20" s="105"/>
      <c r="BV20" s="105"/>
      <c r="BW20" s="105"/>
      <c r="BX20" s="105"/>
      <c r="BY20" s="105"/>
      <c r="BZ20" s="105"/>
      <c r="CA20" s="105"/>
      <c r="CB20" s="105"/>
      <c r="CC20" s="105"/>
      <c r="CD20" s="105"/>
      <c r="CE20" s="105"/>
      <c r="CF20" s="105"/>
      <c r="CG20" s="105"/>
      <c r="CH20" s="105"/>
      <c r="CI20" s="105"/>
      <c r="CJ20" s="105"/>
      <c r="CK20" s="105"/>
      <c r="CL20" s="105"/>
      <c r="CM20" s="105"/>
      <c r="CN20" s="105"/>
      <c r="CO20" s="105"/>
      <c r="CP20" s="105"/>
      <c r="CQ20" s="105"/>
      <c r="CR20" s="105"/>
      <c r="CS20" s="105"/>
      <c r="CT20" s="105"/>
      <c r="CU20" s="105"/>
      <c r="CV20" s="105"/>
      <c r="CW20" s="105"/>
      <c r="CX20" s="105"/>
      <c r="CY20" s="105"/>
      <c r="CZ20" s="105"/>
      <c r="DA20" s="105"/>
      <c r="DB20" s="105"/>
      <c r="DC20" s="105"/>
      <c r="DD20" s="105"/>
      <c r="DE20" s="105"/>
      <c r="DF20" s="105"/>
      <c r="DG20" s="105"/>
      <c r="DH20" s="105"/>
      <c r="DI20" s="105"/>
      <c r="DJ20" s="105"/>
      <c r="DK20" s="105"/>
      <c r="DL20" s="105"/>
      <c r="DM20" s="105"/>
      <c r="DN20" s="105"/>
      <c r="DO20" s="105"/>
      <c r="DP20" s="105"/>
      <c r="DQ20" s="105"/>
      <c r="DR20" s="105"/>
      <c r="DS20" s="105"/>
      <c r="DT20" s="105"/>
      <c r="DU20" s="105"/>
      <c r="DV20" s="105"/>
      <c r="DW20" s="105"/>
      <c r="DX20" s="105"/>
      <c r="DY20" s="105"/>
      <c r="DZ20" s="105"/>
      <c r="EA20" s="105"/>
      <c r="EB20" s="105"/>
      <c r="EC20" s="105"/>
      <c r="ED20" s="105"/>
      <c r="EE20" s="105"/>
      <c r="EF20" s="105"/>
      <c r="EG20" s="105"/>
      <c r="EH20" s="105"/>
      <c r="EI20" s="105"/>
      <c r="EJ20" s="105"/>
      <c r="EK20" s="105"/>
      <c r="EL20" s="105"/>
      <c r="EM20" s="105"/>
      <c r="EN20" s="105"/>
      <c r="EO20" s="105"/>
    </row>
    <row r="21" spans="1:145" s="112" customFormat="1" ht="31.5" x14ac:dyDescent="0.25">
      <c r="A21" s="139"/>
      <c r="B21" s="140"/>
      <c r="C21" s="140"/>
      <c r="D21" s="140"/>
      <c r="E21" s="140"/>
      <c r="F21" s="141">
        <v>6</v>
      </c>
      <c r="G21" s="142">
        <v>45279.024305555555</v>
      </c>
      <c r="H21" s="142" t="s">
        <v>330</v>
      </c>
      <c r="I21" s="58">
        <v>38.416666666686069</v>
      </c>
      <c r="J21" s="143">
        <v>13.4</v>
      </c>
      <c r="K21" s="31">
        <v>-25.016666666686071</v>
      </c>
      <c r="L21" s="136">
        <v>29.599999999918509</v>
      </c>
      <c r="M21" s="115">
        <v>45279.006944444445</v>
      </c>
      <c r="N21" s="116">
        <v>45280.240277777775</v>
      </c>
      <c r="O21" s="83" t="s">
        <v>98</v>
      </c>
      <c r="P21" s="30">
        <v>0</v>
      </c>
      <c r="Q21" s="30">
        <v>17</v>
      </c>
      <c r="R21" s="70">
        <v>0</v>
      </c>
      <c r="S21" s="41" t="s">
        <v>243</v>
      </c>
      <c r="T21" s="30">
        <v>0</v>
      </c>
      <c r="U21" s="30">
        <v>20</v>
      </c>
      <c r="V21" s="70">
        <v>0</v>
      </c>
      <c r="W21" s="81"/>
      <c r="X21" s="144"/>
      <c r="Y21" s="136">
        <v>25.016666666686071</v>
      </c>
      <c r="Z21" s="145">
        <v>346.59999999994182</v>
      </c>
      <c r="AA21" s="147" t="s">
        <v>325</v>
      </c>
      <c r="AB21" s="105"/>
      <c r="AC21" s="105"/>
      <c r="AD21" s="105"/>
      <c r="AE21" s="105"/>
      <c r="AF21" s="105"/>
      <c r="AG21" s="105"/>
      <c r="AH21" s="105"/>
      <c r="AI21" s="105"/>
      <c r="AJ21" s="105"/>
      <c r="AK21" s="105"/>
      <c r="AL21" s="105"/>
      <c r="AM21" s="105"/>
      <c r="AN21" s="105"/>
      <c r="AO21" s="105"/>
      <c r="AP21" s="105"/>
      <c r="AQ21" s="105"/>
      <c r="AR21" s="105"/>
      <c r="AS21" s="105"/>
      <c r="AT21" s="105"/>
      <c r="AU21" s="105"/>
      <c r="AV21" s="105"/>
      <c r="AW21" s="105"/>
      <c r="AX21" s="105"/>
      <c r="AY21" s="105"/>
      <c r="AZ21" s="105"/>
      <c r="BA21" s="105"/>
      <c r="BB21" s="105"/>
      <c r="BC21" s="105"/>
      <c r="BD21" s="105"/>
      <c r="BE21" s="105"/>
      <c r="BF21" s="105"/>
      <c r="BG21" s="105"/>
      <c r="BH21" s="105"/>
      <c r="BI21" s="105"/>
      <c r="BJ21" s="105"/>
      <c r="BK21" s="105"/>
      <c r="BL21" s="105"/>
      <c r="BM21" s="105"/>
      <c r="BN21" s="105"/>
      <c r="BO21" s="105"/>
      <c r="BP21" s="105"/>
      <c r="BQ21" s="105"/>
      <c r="BR21" s="105"/>
      <c r="BS21" s="105"/>
      <c r="BT21" s="105"/>
      <c r="BU21" s="105"/>
      <c r="BV21" s="105"/>
      <c r="BW21" s="105"/>
      <c r="BX21" s="105"/>
      <c r="BY21" s="105"/>
      <c r="BZ21" s="105"/>
      <c r="CA21" s="105"/>
      <c r="CB21" s="105"/>
      <c r="CC21" s="105"/>
      <c r="CD21" s="105"/>
      <c r="CE21" s="105"/>
      <c r="CF21" s="105"/>
      <c r="CG21" s="105"/>
      <c r="CH21" s="105"/>
      <c r="CI21" s="105"/>
      <c r="CJ21" s="105"/>
      <c r="CK21" s="105"/>
      <c r="CL21" s="105"/>
      <c r="CM21" s="105"/>
      <c r="CN21" s="105"/>
      <c r="CO21" s="105"/>
      <c r="CP21" s="105"/>
      <c r="CQ21" s="105"/>
      <c r="CR21" s="105"/>
      <c r="CS21" s="105"/>
      <c r="CT21" s="105"/>
      <c r="CU21" s="105"/>
      <c r="CV21" s="105"/>
      <c r="CW21" s="105"/>
      <c r="CX21" s="105"/>
      <c r="CY21" s="105"/>
      <c r="CZ21" s="105"/>
      <c r="DA21" s="105"/>
      <c r="DB21" s="105"/>
      <c r="DC21" s="105"/>
      <c r="DD21" s="105"/>
      <c r="DE21" s="105"/>
      <c r="DF21" s="105"/>
      <c r="DG21" s="105"/>
      <c r="DH21" s="105"/>
      <c r="DI21" s="105"/>
      <c r="DJ21" s="105"/>
      <c r="DK21" s="105"/>
      <c r="DL21" s="105"/>
      <c r="DM21" s="105"/>
      <c r="DN21" s="105"/>
      <c r="DO21" s="105"/>
      <c r="DP21" s="105"/>
      <c r="DQ21" s="105"/>
      <c r="DR21" s="105"/>
      <c r="DS21" s="105"/>
      <c r="DT21" s="105"/>
      <c r="DU21" s="105"/>
      <c r="DV21" s="105"/>
      <c r="DW21" s="105"/>
      <c r="DX21" s="105"/>
      <c r="DY21" s="105"/>
      <c r="DZ21" s="105"/>
      <c r="EA21" s="105"/>
      <c r="EB21" s="105"/>
      <c r="EC21" s="105"/>
      <c r="ED21" s="105"/>
      <c r="EE21" s="105"/>
      <c r="EF21" s="105"/>
      <c r="EG21" s="105"/>
      <c r="EH21" s="105"/>
      <c r="EI21" s="105"/>
      <c r="EJ21" s="105"/>
      <c r="EK21" s="105"/>
      <c r="EL21" s="105"/>
      <c r="EM21" s="105"/>
      <c r="EN21" s="105"/>
      <c r="EO21" s="105"/>
    </row>
    <row r="22" spans="1:145" s="112" customFormat="1" ht="31.5" customHeight="1" x14ac:dyDescent="0.25">
      <c r="A22" s="139"/>
      <c r="B22" s="140"/>
      <c r="C22" s="140"/>
      <c r="D22" s="140"/>
      <c r="E22" s="140"/>
      <c r="F22" s="141">
        <v>7</v>
      </c>
      <c r="G22" s="142" t="s">
        <v>330</v>
      </c>
      <c r="H22" s="256">
        <v>45281.722222222219</v>
      </c>
      <c r="I22" s="143">
        <v>26.333333333255723</v>
      </c>
      <c r="J22" s="143">
        <v>13.4</v>
      </c>
      <c r="K22" s="31">
        <v>-12.933333333255723</v>
      </c>
      <c r="L22" s="136">
        <v>5.5000000001164153</v>
      </c>
      <c r="M22" s="115">
        <v>45280.798611111109</v>
      </c>
      <c r="N22" s="116" t="s">
        <v>334</v>
      </c>
      <c r="O22" s="83"/>
      <c r="P22" s="30"/>
      <c r="Q22" s="30"/>
      <c r="R22" s="70"/>
      <c r="S22" s="69" t="s">
        <v>95</v>
      </c>
      <c r="T22" s="30">
        <v>0</v>
      </c>
      <c r="U22" s="30">
        <v>20</v>
      </c>
      <c r="V22" s="70">
        <v>0</v>
      </c>
      <c r="W22" s="98"/>
      <c r="X22" s="144"/>
      <c r="Y22" s="136">
        <v>12.933333333255723</v>
      </c>
      <c r="Z22" s="145">
        <v>359.53333333319756</v>
      </c>
      <c r="AA22" s="147" t="s">
        <v>362</v>
      </c>
      <c r="AB22" s="105"/>
      <c r="AC22" s="105"/>
      <c r="AD22" s="105"/>
      <c r="AE22" s="105"/>
      <c r="AF22" s="105"/>
      <c r="AG22" s="105"/>
      <c r="AH22" s="105"/>
      <c r="AI22" s="105"/>
      <c r="AJ22" s="105"/>
      <c r="AK22" s="105"/>
      <c r="AL22" s="105"/>
      <c r="AM22" s="105"/>
      <c r="AN22" s="105"/>
      <c r="AO22" s="105"/>
      <c r="AP22" s="105"/>
      <c r="AQ22" s="105"/>
      <c r="AR22" s="105"/>
      <c r="AS22" s="105"/>
      <c r="AT22" s="105"/>
      <c r="AU22" s="105"/>
      <c r="AV22" s="105"/>
      <c r="AW22" s="105"/>
      <c r="AX22" s="105"/>
      <c r="AY22" s="105"/>
      <c r="AZ22" s="105"/>
      <c r="BA22" s="105"/>
      <c r="BB22" s="105"/>
      <c r="BC22" s="105"/>
      <c r="BD22" s="105"/>
      <c r="BE22" s="105"/>
      <c r="BF22" s="105"/>
      <c r="BG22" s="105"/>
      <c r="BH22" s="105"/>
      <c r="BI22" s="105"/>
      <c r="BJ22" s="105"/>
      <c r="BK22" s="105"/>
      <c r="BL22" s="105"/>
      <c r="BM22" s="105"/>
      <c r="BN22" s="105"/>
      <c r="BO22" s="105"/>
      <c r="BP22" s="105"/>
      <c r="BQ22" s="105"/>
      <c r="BR22" s="105"/>
      <c r="BS22" s="105"/>
      <c r="BT22" s="105"/>
      <c r="BU22" s="105"/>
      <c r="BV22" s="105"/>
      <c r="BW22" s="105"/>
      <c r="BX22" s="105"/>
      <c r="BY22" s="105"/>
      <c r="BZ22" s="105"/>
      <c r="CA22" s="105"/>
      <c r="CB22" s="105"/>
      <c r="CC22" s="105"/>
      <c r="CD22" s="105"/>
      <c r="CE22" s="105"/>
      <c r="CF22" s="105"/>
      <c r="CG22" s="105"/>
      <c r="CH22" s="105"/>
      <c r="CI22" s="105"/>
      <c r="CJ22" s="105"/>
      <c r="CK22" s="105"/>
      <c r="CL22" s="105"/>
      <c r="CM22" s="105"/>
      <c r="CN22" s="105"/>
      <c r="CO22" s="105"/>
      <c r="CP22" s="105"/>
      <c r="CQ22" s="105"/>
      <c r="CR22" s="105"/>
      <c r="CS22" s="105"/>
      <c r="CT22" s="105"/>
      <c r="CU22" s="105"/>
      <c r="CV22" s="105"/>
      <c r="CW22" s="105"/>
      <c r="CX22" s="105"/>
      <c r="CY22" s="105"/>
      <c r="CZ22" s="105"/>
      <c r="DA22" s="105"/>
      <c r="DB22" s="105"/>
      <c r="DC22" s="105"/>
      <c r="DD22" s="105"/>
      <c r="DE22" s="105"/>
      <c r="DF22" s="105"/>
      <c r="DG22" s="105"/>
      <c r="DH22" s="105"/>
      <c r="DI22" s="105"/>
      <c r="DJ22" s="105"/>
      <c r="DK22" s="105"/>
      <c r="DL22" s="105"/>
      <c r="DM22" s="105"/>
      <c r="DN22" s="105"/>
      <c r="DO22" s="105"/>
      <c r="DP22" s="105"/>
      <c r="DQ22" s="105"/>
      <c r="DR22" s="105"/>
      <c r="DS22" s="105"/>
      <c r="DT22" s="105"/>
      <c r="DU22" s="105"/>
      <c r="DV22" s="105"/>
      <c r="DW22" s="105"/>
      <c r="DX22" s="105"/>
      <c r="DY22" s="105"/>
      <c r="DZ22" s="105"/>
      <c r="EA22" s="105"/>
      <c r="EB22" s="105"/>
      <c r="EC22" s="105"/>
      <c r="ED22" s="105"/>
      <c r="EE22" s="105"/>
      <c r="EF22" s="105"/>
      <c r="EG22" s="105"/>
      <c r="EH22" s="105"/>
      <c r="EI22" s="105"/>
      <c r="EJ22" s="105"/>
      <c r="EK22" s="105"/>
      <c r="EL22" s="105"/>
      <c r="EM22" s="105"/>
      <c r="EN22" s="105"/>
      <c r="EO22" s="105"/>
    </row>
    <row r="23" spans="1:145" s="112" customFormat="1" ht="31.5" customHeight="1" x14ac:dyDescent="0.25">
      <c r="A23" s="139"/>
      <c r="B23" s="140"/>
      <c r="C23" s="140"/>
      <c r="D23" s="140"/>
      <c r="E23" s="140"/>
      <c r="F23" s="141">
        <v>8</v>
      </c>
      <c r="G23" s="142">
        <v>45281.722222222219</v>
      </c>
      <c r="H23" s="142">
        <v>45282.586805555555</v>
      </c>
      <c r="I23" s="143">
        <v>24.666666666744277</v>
      </c>
      <c r="J23" s="143">
        <v>13.4</v>
      </c>
      <c r="K23" s="31">
        <v>-11.266666666744277</v>
      </c>
      <c r="L23" s="136">
        <v>8.5833333333721384</v>
      </c>
      <c r="M23" s="115">
        <v>45281.788194444445</v>
      </c>
      <c r="N23" s="116">
        <v>45282.145833333336</v>
      </c>
      <c r="O23" s="83"/>
      <c r="P23" s="30"/>
      <c r="Q23" s="30"/>
      <c r="R23" s="70"/>
      <c r="S23" s="69"/>
      <c r="T23" s="30"/>
      <c r="U23" s="30"/>
      <c r="V23" s="70"/>
      <c r="W23" s="98"/>
      <c r="X23" s="144"/>
      <c r="Y23" s="136">
        <v>11.266666666744277</v>
      </c>
      <c r="Z23" s="145">
        <v>370.79999999994186</v>
      </c>
      <c r="AA23" s="146"/>
      <c r="AB23" s="105"/>
      <c r="AC23" s="105"/>
      <c r="AD23" s="105"/>
      <c r="AE23" s="105"/>
      <c r="AF23" s="105"/>
      <c r="AG23" s="105"/>
      <c r="AH23" s="105"/>
      <c r="AI23" s="105"/>
      <c r="AJ23" s="105"/>
      <c r="AK23" s="105"/>
      <c r="AL23" s="105"/>
      <c r="AM23" s="105"/>
      <c r="AN23" s="105"/>
      <c r="AO23" s="105"/>
      <c r="AP23" s="105"/>
      <c r="AQ23" s="105"/>
      <c r="AR23" s="105"/>
      <c r="AS23" s="105"/>
      <c r="AT23" s="105"/>
      <c r="AU23" s="105"/>
      <c r="AV23" s="105"/>
      <c r="AW23" s="105"/>
      <c r="AX23" s="105"/>
      <c r="AY23" s="105"/>
      <c r="AZ23" s="105"/>
      <c r="BA23" s="105"/>
      <c r="BB23" s="105"/>
      <c r="BC23" s="105"/>
      <c r="BD23" s="105"/>
      <c r="BE23" s="105"/>
      <c r="BF23" s="105"/>
      <c r="BG23" s="105"/>
      <c r="BH23" s="105"/>
      <c r="BI23" s="105"/>
      <c r="BJ23" s="105"/>
      <c r="BK23" s="105"/>
      <c r="BL23" s="105"/>
      <c r="BM23" s="105"/>
      <c r="BN23" s="105"/>
      <c r="BO23" s="105"/>
      <c r="BP23" s="105"/>
      <c r="BQ23" s="105"/>
      <c r="BR23" s="105"/>
      <c r="BS23" s="105"/>
      <c r="BT23" s="105"/>
      <c r="BU23" s="105"/>
      <c r="BV23" s="105"/>
      <c r="BW23" s="105"/>
      <c r="BX23" s="105"/>
      <c r="BY23" s="105"/>
      <c r="BZ23" s="105"/>
      <c r="CA23" s="105"/>
      <c r="CB23" s="105"/>
      <c r="CC23" s="105"/>
      <c r="CD23" s="105"/>
      <c r="CE23" s="105"/>
      <c r="CF23" s="105"/>
      <c r="CG23" s="105"/>
      <c r="CH23" s="105"/>
      <c r="CI23" s="105"/>
      <c r="CJ23" s="105"/>
      <c r="CK23" s="105"/>
      <c r="CL23" s="105"/>
      <c r="CM23" s="105"/>
      <c r="CN23" s="105"/>
      <c r="CO23" s="105"/>
      <c r="CP23" s="105"/>
      <c r="CQ23" s="105"/>
      <c r="CR23" s="105"/>
      <c r="CS23" s="105"/>
      <c r="CT23" s="105"/>
      <c r="CU23" s="105"/>
      <c r="CV23" s="105"/>
      <c r="CW23" s="105"/>
      <c r="CX23" s="105"/>
      <c r="CY23" s="105"/>
      <c r="CZ23" s="105"/>
      <c r="DA23" s="105"/>
      <c r="DB23" s="105"/>
      <c r="DC23" s="105"/>
      <c r="DD23" s="105"/>
      <c r="DE23" s="105"/>
      <c r="DF23" s="105"/>
      <c r="DG23" s="105"/>
      <c r="DH23" s="105"/>
      <c r="DI23" s="105"/>
      <c r="DJ23" s="105"/>
      <c r="DK23" s="105"/>
      <c r="DL23" s="105"/>
      <c r="DM23" s="105"/>
      <c r="DN23" s="105"/>
      <c r="DO23" s="105"/>
      <c r="DP23" s="105"/>
      <c r="DQ23" s="105"/>
      <c r="DR23" s="105"/>
      <c r="DS23" s="105"/>
      <c r="DT23" s="105"/>
      <c r="DU23" s="105"/>
      <c r="DV23" s="105"/>
      <c r="DW23" s="105"/>
      <c r="DX23" s="105"/>
      <c r="DY23" s="105"/>
      <c r="DZ23" s="105"/>
      <c r="EA23" s="105"/>
      <c r="EB23" s="105"/>
      <c r="EC23" s="105"/>
      <c r="ED23" s="105"/>
      <c r="EE23" s="105"/>
      <c r="EF23" s="105"/>
      <c r="EG23" s="105"/>
      <c r="EH23" s="105"/>
      <c r="EI23" s="105"/>
      <c r="EJ23" s="105"/>
      <c r="EK23" s="105"/>
      <c r="EL23" s="105"/>
      <c r="EM23" s="105"/>
      <c r="EN23" s="105"/>
      <c r="EO23" s="105"/>
    </row>
    <row r="24" spans="1:145" s="112" customFormat="1" ht="31.5" customHeight="1" x14ac:dyDescent="0.25">
      <c r="A24" s="139"/>
      <c r="B24" s="140"/>
      <c r="C24" s="140"/>
      <c r="D24" s="140"/>
      <c r="E24" s="140"/>
      <c r="F24" s="141">
        <v>9</v>
      </c>
      <c r="G24" s="142">
        <v>45282.586805555555</v>
      </c>
      <c r="H24" s="256" t="s">
        <v>34</v>
      </c>
      <c r="I24" s="143">
        <v>15.916666666686069</v>
      </c>
      <c r="J24" s="143">
        <v>13.4</v>
      </c>
      <c r="K24" s="31">
        <v>-2.5166666666860689</v>
      </c>
      <c r="L24" s="136"/>
      <c r="M24" s="115"/>
      <c r="N24" s="116"/>
      <c r="O24" s="83"/>
      <c r="P24" s="30"/>
      <c r="Q24" s="30"/>
      <c r="R24" s="70"/>
      <c r="S24" s="69"/>
      <c r="T24" s="30"/>
      <c r="U24" s="30"/>
      <c r="V24" s="70"/>
      <c r="W24" s="98"/>
      <c r="X24" s="144"/>
      <c r="Y24" s="136">
        <v>2.5166666666860689</v>
      </c>
      <c r="Z24" s="145">
        <v>373.31666666662795</v>
      </c>
      <c r="AA24" s="146"/>
      <c r="AB24" s="105"/>
      <c r="AC24" s="105"/>
      <c r="AD24" s="105"/>
      <c r="AE24" s="105"/>
      <c r="AF24" s="105"/>
      <c r="AG24" s="105"/>
      <c r="AH24" s="105"/>
      <c r="AI24" s="105"/>
      <c r="AJ24" s="105"/>
      <c r="AK24" s="105"/>
      <c r="AL24" s="105"/>
      <c r="AM24" s="105"/>
      <c r="AN24" s="105"/>
      <c r="AO24" s="105"/>
      <c r="AP24" s="105"/>
      <c r="AQ24" s="105"/>
      <c r="AR24" s="105"/>
      <c r="AS24" s="105"/>
      <c r="AT24" s="105"/>
      <c r="AU24" s="105"/>
      <c r="AV24" s="105"/>
      <c r="AW24" s="105"/>
      <c r="AX24" s="105"/>
      <c r="AY24" s="105"/>
      <c r="AZ24" s="105"/>
      <c r="BA24" s="105"/>
      <c r="BB24" s="105"/>
      <c r="BC24" s="105"/>
      <c r="BD24" s="105"/>
      <c r="BE24" s="105"/>
      <c r="BF24" s="105"/>
      <c r="BG24" s="105"/>
      <c r="BH24" s="105"/>
      <c r="BI24" s="105"/>
      <c r="BJ24" s="105"/>
      <c r="BK24" s="105"/>
      <c r="BL24" s="105"/>
      <c r="BM24" s="105"/>
      <c r="BN24" s="105"/>
      <c r="BO24" s="105"/>
      <c r="BP24" s="105"/>
      <c r="BQ24" s="105"/>
      <c r="BR24" s="105"/>
      <c r="BS24" s="105"/>
      <c r="BT24" s="105"/>
      <c r="BU24" s="105"/>
      <c r="BV24" s="105"/>
      <c r="BW24" s="105"/>
      <c r="BX24" s="105"/>
      <c r="BY24" s="105"/>
      <c r="BZ24" s="105"/>
      <c r="CA24" s="105"/>
      <c r="CB24" s="105"/>
      <c r="CC24" s="105"/>
      <c r="CD24" s="105"/>
      <c r="CE24" s="105"/>
      <c r="CF24" s="105"/>
      <c r="CG24" s="105"/>
      <c r="CH24" s="105"/>
      <c r="CI24" s="105"/>
      <c r="CJ24" s="105"/>
      <c r="CK24" s="105"/>
      <c r="CL24" s="105"/>
      <c r="CM24" s="105"/>
      <c r="CN24" s="105"/>
      <c r="CO24" s="105"/>
      <c r="CP24" s="105"/>
      <c r="CQ24" s="105"/>
      <c r="CR24" s="105"/>
      <c r="CS24" s="105"/>
      <c r="CT24" s="105"/>
      <c r="CU24" s="105"/>
      <c r="CV24" s="105"/>
      <c r="CW24" s="105"/>
      <c r="CX24" s="105"/>
      <c r="CY24" s="105"/>
      <c r="CZ24" s="105"/>
      <c r="DA24" s="105"/>
      <c r="DB24" s="105"/>
      <c r="DC24" s="105"/>
      <c r="DD24" s="105"/>
      <c r="DE24" s="105"/>
      <c r="DF24" s="105"/>
      <c r="DG24" s="105"/>
      <c r="DH24" s="105"/>
      <c r="DI24" s="105"/>
      <c r="DJ24" s="105"/>
      <c r="DK24" s="105"/>
      <c r="DL24" s="105"/>
      <c r="DM24" s="105"/>
      <c r="DN24" s="105"/>
      <c r="DO24" s="105"/>
      <c r="DP24" s="105"/>
      <c r="DQ24" s="105"/>
      <c r="DR24" s="105"/>
      <c r="DS24" s="105"/>
      <c r="DT24" s="105"/>
      <c r="DU24" s="105"/>
      <c r="DV24" s="105"/>
      <c r="DW24" s="105"/>
      <c r="DX24" s="105"/>
      <c r="DY24" s="105"/>
      <c r="DZ24" s="105"/>
      <c r="EA24" s="105"/>
      <c r="EB24" s="105"/>
      <c r="EC24" s="105"/>
      <c r="ED24" s="105"/>
      <c r="EE24" s="105"/>
      <c r="EF24" s="105"/>
      <c r="EG24" s="105"/>
      <c r="EH24" s="105"/>
      <c r="EI24" s="105"/>
      <c r="EJ24" s="105"/>
      <c r="EK24" s="105"/>
      <c r="EL24" s="105"/>
      <c r="EM24" s="105"/>
      <c r="EN24" s="105"/>
      <c r="EO24" s="105"/>
    </row>
    <row r="25" spans="1:145" s="112" customFormat="1" ht="31.5" customHeight="1" thickBot="1" x14ac:dyDescent="0.3">
      <c r="A25" s="148"/>
      <c r="B25" s="149"/>
      <c r="C25" s="149"/>
      <c r="D25" s="149"/>
      <c r="E25" s="149"/>
      <c r="F25" s="150"/>
      <c r="G25" s="151"/>
      <c r="H25" s="220"/>
      <c r="I25" s="152"/>
      <c r="J25" s="152"/>
      <c r="K25" s="166"/>
      <c r="L25" s="154"/>
      <c r="M25" s="118"/>
      <c r="N25" s="119"/>
      <c r="O25" s="83"/>
      <c r="P25" s="30"/>
      <c r="Q25" s="30"/>
      <c r="R25" s="70"/>
      <c r="S25" s="69"/>
      <c r="T25" s="30"/>
      <c r="U25" s="30"/>
      <c r="V25" s="70"/>
      <c r="W25" s="107"/>
      <c r="X25" s="155"/>
      <c r="Y25" s="154"/>
      <c r="Z25" s="153"/>
      <c r="AA25" s="156" t="s">
        <v>386</v>
      </c>
      <c r="AB25" s="105"/>
      <c r="AC25" s="105"/>
      <c r="AD25" s="105"/>
      <c r="AE25" s="105"/>
      <c r="AF25" s="105"/>
      <c r="AG25" s="105"/>
      <c r="AH25" s="105"/>
      <c r="AI25" s="105"/>
      <c r="AJ25" s="105"/>
      <c r="AK25" s="105"/>
      <c r="AL25" s="105"/>
      <c r="AM25" s="105"/>
      <c r="AN25" s="105"/>
      <c r="AO25" s="105"/>
      <c r="AP25" s="105"/>
      <c r="AQ25" s="105"/>
      <c r="AR25" s="105"/>
      <c r="AS25" s="105"/>
      <c r="AT25" s="105"/>
      <c r="AU25" s="105"/>
      <c r="AV25" s="105"/>
      <c r="AW25" s="105"/>
      <c r="AX25" s="105"/>
      <c r="AY25" s="105"/>
      <c r="AZ25" s="105"/>
      <c r="BA25" s="105"/>
      <c r="BB25" s="105"/>
      <c r="BC25" s="105"/>
      <c r="BD25" s="105"/>
      <c r="BE25" s="105"/>
      <c r="BF25" s="105"/>
      <c r="BG25" s="105"/>
      <c r="BH25" s="105"/>
      <c r="BI25" s="105"/>
      <c r="BJ25" s="105"/>
      <c r="BK25" s="105"/>
      <c r="BL25" s="105"/>
      <c r="BM25" s="105"/>
      <c r="BN25" s="105"/>
      <c r="BO25" s="105"/>
      <c r="BP25" s="105"/>
      <c r="BQ25" s="105"/>
      <c r="BR25" s="105"/>
      <c r="BS25" s="105"/>
      <c r="BT25" s="105"/>
      <c r="BU25" s="105"/>
      <c r="BV25" s="105"/>
      <c r="BW25" s="105"/>
      <c r="BX25" s="105"/>
      <c r="BY25" s="105"/>
      <c r="BZ25" s="105"/>
      <c r="CA25" s="105"/>
      <c r="CB25" s="105"/>
      <c r="CC25" s="105"/>
      <c r="CD25" s="105"/>
      <c r="CE25" s="105"/>
      <c r="CF25" s="105"/>
      <c r="CG25" s="105"/>
      <c r="CH25" s="105"/>
      <c r="CI25" s="105"/>
      <c r="CJ25" s="105"/>
      <c r="CK25" s="105"/>
      <c r="CL25" s="105"/>
      <c r="CM25" s="105"/>
      <c r="CN25" s="105"/>
      <c r="CO25" s="105"/>
      <c r="CP25" s="105"/>
      <c r="CQ25" s="105"/>
      <c r="CR25" s="105"/>
      <c r="CS25" s="105"/>
      <c r="CT25" s="105"/>
      <c r="CU25" s="105"/>
      <c r="CV25" s="105"/>
      <c r="CW25" s="105"/>
      <c r="CX25" s="105"/>
      <c r="CY25" s="105"/>
      <c r="CZ25" s="105"/>
      <c r="DA25" s="105"/>
      <c r="DB25" s="105"/>
      <c r="DC25" s="105"/>
      <c r="DD25" s="105"/>
      <c r="DE25" s="105"/>
      <c r="DF25" s="105"/>
      <c r="DG25" s="105"/>
      <c r="DH25" s="105"/>
      <c r="DI25" s="105"/>
      <c r="DJ25" s="105"/>
      <c r="DK25" s="105"/>
      <c r="DL25" s="105"/>
      <c r="DM25" s="105"/>
      <c r="DN25" s="105"/>
      <c r="DO25" s="105"/>
      <c r="DP25" s="105"/>
      <c r="DQ25" s="105"/>
      <c r="DR25" s="105"/>
      <c r="DS25" s="105"/>
      <c r="DT25" s="105"/>
      <c r="DU25" s="105"/>
      <c r="DV25" s="105"/>
      <c r="DW25" s="105"/>
      <c r="DX25" s="105"/>
      <c r="DY25" s="105"/>
      <c r="DZ25" s="105"/>
      <c r="EA25" s="105"/>
      <c r="EB25" s="105"/>
      <c r="EC25" s="105"/>
      <c r="ED25" s="105"/>
      <c r="EE25" s="105"/>
      <c r="EF25" s="105"/>
      <c r="EG25" s="105"/>
      <c r="EH25" s="105"/>
      <c r="EI25" s="105"/>
      <c r="EJ25" s="105"/>
      <c r="EK25" s="105"/>
      <c r="EL25" s="105"/>
      <c r="EM25" s="105"/>
      <c r="EN25" s="105"/>
      <c r="EO25" s="105"/>
    </row>
    <row r="26" spans="1:145" s="112" customFormat="1" ht="16.149999999999999" customHeight="1" x14ac:dyDescent="0.25">
      <c r="A26" s="56"/>
      <c r="B26" s="56"/>
      <c r="C26" s="56"/>
      <c r="D26" s="56"/>
      <c r="E26" s="56"/>
      <c r="F26" s="56"/>
      <c r="G26" s="56"/>
      <c r="H26" s="56"/>
      <c r="I26" s="56"/>
      <c r="J26" s="56"/>
      <c r="K26" s="56"/>
      <c r="L26" s="80"/>
      <c r="M26" s="80"/>
      <c r="N26" s="80"/>
      <c r="O26" s="20" t="s">
        <v>103</v>
      </c>
      <c r="P26" s="60">
        <v>0</v>
      </c>
      <c r="Q26" s="21" t="s">
        <v>102</v>
      </c>
      <c r="R26" s="22">
        <v>0</v>
      </c>
      <c r="S26" s="20" t="s">
        <v>103</v>
      </c>
      <c r="T26" s="21">
        <v>1</v>
      </c>
      <c r="U26" s="21" t="s">
        <v>104</v>
      </c>
      <c r="V26" s="35">
        <v>20</v>
      </c>
      <c r="W26" s="56"/>
      <c r="X26" s="56"/>
      <c r="Y26" s="56"/>
      <c r="Z26" s="56"/>
      <c r="AA26" s="56"/>
      <c r="AB26" s="105"/>
      <c r="AC26" s="105"/>
      <c r="AD26" s="105"/>
      <c r="AE26" s="105"/>
      <c r="AF26" s="105"/>
      <c r="AG26" s="105"/>
      <c r="AH26" s="105"/>
      <c r="AI26" s="105"/>
      <c r="AJ26" s="105"/>
      <c r="AK26" s="105"/>
      <c r="AL26" s="105"/>
      <c r="AM26" s="105"/>
      <c r="AN26" s="105"/>
      <c r="AO26" s="105"/>
      <c r="AP26" s="105"/>
      <c r="AQ26" s="105"/>
      <c r="AR26" s="105"/>
      <c r="AS26" s="105"/>
      <c r="AT26" s="105"/>
      <c r="AU26" s="105"/>
      <c r="AV26" s="105"/>
      <c r="AW26" s="105"/>
      <c r="AX26" s="105"/>
      <c r="AY26" s="105"/>
      <c r="AZ26" s="105"/>
      <c r="BA26" s="105"/>
      <c r="BB26" s="105"/>
      <c r="BC26" s="105"/>
      <c r="BD26" s="105"/>
      <c r="BE26" s="105"/>
      <c r="BF26" s="105"/>
      <c r="BG26" s="105"/>
      <c r="BH26" s="105"/>
      <c r="BI26" s="105"/>
      <c r="BJ26" s="105"/>
      <c r="BK26" s="105"/>
      <c r="BL26" s="105"/>
      <c r="BM26" s="105"/>
      <c r="BN26" s="105"/>
      <c r="BO26" s="105"/>
      <c r="BP26" s="105"/>
      <c r="BQ26" s="105"/>
      <c r="BR26" s="105"/>
      <c r="BS26" s="105"/>
      <c r="BT26" s="105"/>
      <c r="BU26" s="105"/>
      <c r="BV26" s="105"/>
      <c r="BW26" s="105"/>
      <c r="BX26" s="105"/>
      <c r="BY26" s="105"/>
      <c r="BZ26" s="105"/>
      <c r="CA26" s="105"/>
      <c r="CB26" s="105"/>
      <c r="CC26" s="105"/>
      <c r="CD26" s="105"/>
      <c r="CE26" s="105"/>
      <c r="CF26" s="105"/>
      <c r="CG26" s="105"/>
      <c r="CH26" s="105"/>
      <c r="CI26" s="105"/>
      <c r="CJ26" s="105"/>
      <c r="CK26" s="105"/>
      <c r="CL26" s="105"/>
      <c r="CM26" s="105"/>
      <c r="CN26" s="105"/>
      <c r="CO26" s="105"/>
      <c r="CP26" s="105"/>
      <c r="CQ26" s="105"/>
      <c r="CR26" s="105"/>
      <c r="CS26" s="105"/>
      <c r="CT26" s="105"/>
      <c r="CU26" s="105"/>
      <c r="CV26" s="105"/>
      <c r="CW26" s="105"/>
      <c r="CX26" s="105"/>
      <c r="CY26" s="105"/>
      <c r="CZ26" s="105"/>
      <c r="DA26" s="105"/>
      <c r="DB26" s="105"/>
      <c r="DC26" s="105"/>
      <c r="DD26" s="105"/>
      <c r="DE26" s="105"/>
      <c r="DF26" s="105"/>
      <c r="DG26" s="105"/>
      <c r="DH26" s="105"/>
      <c r="DI26" s="105"/>
      <c r="DJ26" s="105"/>
      <c r="DK26" s="105"/>
      <c r="DL26" s="105"/>
      <c r="DM26" s="105"/>
      <c r="DN26" s="105"/>
      <c r="DO26" s="105"/>
      <c r="DP26" s="105"/>
      <c r="DQ26" s="105"/>
      <c r="DR26" s="105"/>
      <c r="DS26" s="105"/>
      <c r="DT26" s="105"/>
      <c r="DU26" s="105"/>
      <c r="DV26" s="105"/>
      <c r="DW26" s="105"/>
      <c r="DX26" s="105"/>
      <c r="DY26" s="105"/>
      <c r="DZ26" s="105"/>
      <c r="EA26" s="105"/>
      <c r="EB26" s="105"/>
      <c r="EC26" s="105"/>
      <c r="ED26" s="105"/>
      <c r="EE26" s="105"/>
      <c r="EF26" s="105"/>
      <c r="EG26" s="105"/>
      <c r="EH26" s="105"/>
      <c r="EI26" s="105"/>
      <c r="EJ26" s="105"/>
      <c r="EK26" s="105"/>
      <c r="EL26" s="105"/>
      <c r="EM26" s="105"/>
      <c r="EN26" s="105"/>
      <c r="EO26" s="105"/>
    </row>
    <row r="27" spans="1:145" s="112" customFormat="1" ht="16.149999999999999" customHeight="1" thickBot="1" x14ac:dyDescent="0.3">
      <c r="A27" s="56"/>
      <c r="B27" s="56"/>
      <c r="C27" s="56"/>
      <c r="D27" s="56"/>
      <c r="E27" s="56"/>
      <c r="F27" s="56"/>
      <c r="G27" s="157"/>
      <c r="H27" s="56"/>
      <c r="I27" s="80"/>
      <c r="J27" s="158"/>
      <c r="K27" s="80"/>
      <c r="L27" s="80"/>
      <c r="M27" s="80"/>
      <c r="N27" s="80"/>
      <c r="O27" s="401" t="s">
        <v>38</v>
      </c>
      <c r="P27" s="402"/>
      <c r="Q27" s="402"/>
      <c r="R27" s="23">
        <v>0</v>
      </c>
      <c r="S27" s="403" t="s">
        <v>37</v>
      </c>
      <c r="T27" s="404"/>
      <c r="U27" s="404"/>
      <c r="V27" s="34">
        <v>20</v>
      </c>
      <c r="W27" s="56"/>
      <c r="X27" s="56"/>
      <c r="Y27" s="56"/>
      <c r="Z27" s="56"/>
      <c r="AA27" s="56"/>
      <c r="AB27" s="105"/>
      <c r="AC27" s="105"/>
      <c r="AD27" s="105"/>
      <c r="AE27" s="105"/>
      <c r="AF27" s="105"/>
      <c r="AG27" s="105"/>
      <c r="AH27" s="105"/>
      <c r="AI27" s="105"/>
      <c r="AJ27" s="105"/>
      <c r="AK27" s="105"/>
      <c r="AL27" s="105"/>
      <c r="AM27" s="105"/>
      <c r="AN27" s="105"/>
      <c r="AO27" s="105"/>
      <c r="AP27" s="105"/>
      <c r="AQ27" s="105"/>
      <c r="AR27" s="105"/>
      <c r="AS27" s="105"/>
      <c r="AT27" s="105"/>
      <c r="AU27" s="105"/>
      <c r="AV27" s="105"/>
      <c r="AW27" s="105"/>
      <c r="AX27" s="105"/>
      <c r="AY27" s="105"/>
      <c r="AZ27" s="105"/>
      <c r="BA27" s="105"/>
      <c r="BB27" s="105"/>
      <c r="BC27" s="105"/>
      <c r="BD27" s="105"/>
      <c r="BE27" s="105"/>
      <c r="BF27" s="105"/>
      <c r="BG27" s="105"/>
      <c r="BH27" s="105"/>
      <c r="BI27" s="105"/>
      <c r="BJ27" s="105"/>
      <c r="BK27" s="105"/>
      <c r="BL27" s="105"/>
      <c r="BM27" s="105"/>
      <c r="BN27" s="105"/>
      <c r="BO27" s="105"/>
      <c r="BP27" s="105"/>
      <c r="BQ27" s="105"/>
      <c r="BR27" s="105"/>
      <c r="BS27" s="105"/>
      <c r="BT27" s="105"/>
      <c r="BU27" s="105"/>
      <c r="BV27" s="105"/>
      <c r="BW27" s="105"/>
      <c r="BX27" s="105"/>
      <c r="BY27" s="105"/>
      <c r="BZ27" s="105"/>
      <c r="CA27" s="105"/>
      <c r="CB27" s="105"/>
      <c r="CC27" s="105"/>
      <c r="CD27" s="105"/>
      <c r="CE27" s="105"/>
      <c r="CF27" s="105"/>
      <c r="CG27" s="105"/>
      <c r="CH27" s="105"/>
      <c r="CI27" s="105"/>
      <c r="CJ27" s="105"/>
      <c r="CK27" s="105"/>
      <c r="CL27" s="105"/>
      <c r="CM27" s="105"/>
      <c r="CN27" s="105"/>
      <c r="CO27" s="105"/>
      <c r="CP27" s="105"/>
      <c r="CQ27" s="105"/>
      <c r="CR27" s="105"/>
      <c r="CS27" s="105"/>
      <c r="CT27" s="105"/>
      <c r="CU27" s="105"/>
      <c r="CV27" s="105"/>
      <c r="CW27" s="105"/>
      <c r="CX27" s="105"/>
      <c r="CY27" s="105"/>
      <c r="CZ27" s="105"/>
      <c r="DA27" s="105"/>
      <c r="DB27" s="105"/>
      <c r="DC27" s="105"/>
      <c r="DD27" s="105"/>
      <c r="DE27" s="105"/>
      <c r="DF27" s="105"/>
      <c r="DG27" s="105"/>
      <c r="DH27" s="105"/>
      <c r="DI27" s="105"/>
      <c r="DJ27" s="105"/>
      <c r="DK27" s="105"/>
      <c r="DL27" s="105"/>
      <c r="DM27" s="105"/>
      <c r="DN27" s="105"/>
      <c r="DO27" s="105"/>
      <c r="DP27" s="105"/>
      <c r="DQ27" s="105"/>
      <c r="DR27" s="105"/>
      <c r="DS27" s="105"/>
      <c r="DT27" s="105"/>
      <c r="DU27" s="105"/>
      <c r="DV27" s="105"/>
      <c r="DW27" s="105"/>
      <c r="DX27" s="105"/>
      <c r="DY27" s="105"/>
      <c r="DZ27" s="105"/>
      <c r="EA27" s="105"/>
      <c r="EB27" s="105"/>
      <c r="EC27" s="105"/>
      <c r="ED27" s="105"/>
      <c r="EE27" s="105"/>
      <c r="EF27" s="105"/>
      <c r="EG27" s="105"/>
      <c r="EH27" s="105"/>
      <c r="EI27" s="105"/>
      <c r="EJ27" s="105"/>
      <c r="EK27" s="105"/>
      <c r="EL27" s="105"/>
      <c r="EM27" s="105"/>
      <c r="EN27" s="105"/>
      <c r="EO27" s="105"/>
    </row>
    <row r="28" spans="1:145" s="112" customFormat="1" ht="16.149999999999999" customHeight="1" thickBot="1" x14ac:dyDescent="0.3">
      <c r="A28" s="157"/>
      <c r="B28" s="56"/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25"/>
      <c r="P28" s="25"/>
      <c r="Q28" s="25"/>
      <c r="R28" s="19"/>
      <c r="S28" s="19"/>
      <c r="T28" s="19"/>
      <c r="U28" s="19"/>
      <c r="V28" s="19"/>
      <c r="W28" s="56"/>
      <c r="X28" s="56"/>
      <c r="Y28" s="56"/>
      <c r="Z28" s="56"/>
      <c r="AA28" s="56"/>
      <c r="AB28" s="105"/>
      <c r="AC28" s="105"/>
      <c r="AD28" s="105"/>
      <c r="AE28" s="105"/>
      <c r="AF28" s="105"/>
      <c r="AG28" s="105"/>
      <c r="AH28" s="105"/>
      <c r="AI28" s="105"/>
      <c r="AJ28" s="105"/>
      <c r="AK28" s="105"/>
      <c r="AL28" s="105"/>
      <c r="AM28" s="105"/>
      <c r="AN28" s="105"/>
      <c r="AO28" s="105"/>
      <c r="AP28" s="105"/>
      <c r="AQ28" s="105"/>
      <c r="AR28" s="105"/>
      <c r="AS28" s="105"/>
      <c r="AT28" s="105"/>
      <c r="AU28" s="105"/>
      <c r="AV28" s="105"/>
      <c r="AW28" s="105"/>
      <c r="AX28" s="105"/>
      <c r="AY28" s="105"/>
      <c r="AZ28" s="105"/>
      <c r="BA28" s="105"/>
      <c r="BB28" s="105"/>
      <c r="BC28" s="105"/>
      <c r="BD28" s="105"/>
      <c r="BE28" s="105"/>
      <c r="BF28" s="105"/>
      <c r="BG28" s="105"/>
      <c r="BH28" s="105"/>
      <c r="BI28" s="105"/>
      <c r="BJ28" s="105"/>
      <c r="BK28" s="105"/>
      <c r="BL28" s="105"/>
      <c r="BM28" s="105"/>
      <c r="BN28" s="105"/>
      <c r="BO28" s="105"/>
      <c r="BP28" s="105"/>
      <c r="BQ28" s="105"/>
      <c r="BR28" s="105"/>
      <c r="BS28" s="105"/>
      <c r="BT28" s="105"/>
      <c r="BU28" s="105"/>
      <c r="BV28" s="105"/>
      <c r="BW28" s="105"/>
      <c r="BX28" s="105"/>
      <c r="BY28" s="105"/>
      <c r="BZ28" s="105"/>
      <c r="CA28" s="105"/>
      <c r="CB28" s="105"/>
      <c r="CC28" s="105"/>
      <c r="CD28" s="105"/>
      <c r="CE28" s="105"/>
      <c r="CF28" s="105"/>
      <c r="CG28" s="105"/>
      <c r="CH28" s="105"/>
      <c r="CI28" s="105"/>
      <c r="CJ28" s="105"/>
      <c r="CK28" s="105"/>
      <c r="CL28" s="105"/>
      <c r="CM28" s="105"/>
      <c r="CN28" s="105"/>
      <c r="CO28" s="105"/>
      <c r="CP28" s="105"/>
      <c r="CQ28" s="105"/>
      <c r="CR28" s="105"/>
      <c r="CS28" s="105"/>
      <c r="CT28" s="105"/>
      <c r="CU28" s="105"/>
      <c r="CV28" s="105"/>
      <c r="CW28" s="105"/>
      <c r="CX28" s="105"/>
      <c r="CY28" s="105"/>
      <c r="CZ28" s="105"/>
      <c r="DA28" s="105"/>
      <c r="DB28" s="105"/>
      <c r="DC28" s="105"/>
      <c r="DD28" s="105"/>
      <c r="DE28" s="105"/>
      <c r="DF28" s="105"/>
      <c r="DG28" s="105"/>
      <c r="DH28" s="105"/>
      <c r="DI28" s="105"/>
      <c r="DJ28" s="105"/>
      <c r="DK28" s="105"/>
      <c r="DL28" s="105"/>
      <c r="DM28" s="105"/>
      <c r="DN28" s="105"/>
      <c r="DO28" s="105"/>
      <c r="DP28" s="105"/>
      <c r="DQ28" s="105"/>
      <c r="DR28" s="105"/>
      <c r="DS28" s="105"/>
      <c r="DT28" s="105"/>
      <c r="DU28" s="105"/>
      <c r="DV28" s="105"/>
      <c r="DW28" s="105"/>
      <c r="DX28" s="105"/>
      <c r="DY28" s="105"/>
      <c r="DZ28" s="105"/>
      <c r="EA28" s="105"/>
      <c r="EB28" s="105"/>
      <c r="EC28" s="105"/>
      <c r="ED28" s="105"/>
      <c r="EE28" s="105"/>
      <c r="EF28" s="105"/>
      <c r="EG28" s="105"/>
      <c r="EH28" s="105"/>
      <c r="EI28" s="105"/>
      <c r="EJ28" s="105"/>
      <c r="EK28" s="105"/>
      <c r="EL28" s="105"/>
      <c r="EM28" s="105"/>
      <c r="EN28" s="105"/>
      <c r="EO28" s="105"/>
    </row>
    <row r="29" spans="1:145" s="112" customFormat="1" x14ac:dyDescent="0.25">
      <c r="A29" s="96" t="s">
        <v>16</v>
      </c>
      <c r="B29" s="55"/>
      <c r="C29" s="55"/>
      <c r="D29" s="55" t="s">
        <v>245</v>
      </c>
      <c r="E29" s="55"/>
      <c r="F29" s="55"/>
      <c r="G29" s="189"/>
      <c r="H29" s="189"/>
      <c r="I29" s="57"/>
      <c r="J29" s="57"/>
      <c r="K29" s="124"/>
      <c r="L29" s="125"/>
      <c r="M29" s="126"/>
      <c r="N29" s="127"/>
      <c r="O29" s="42" t="s">
        <v>160</v>
      </c>
      <c r="P29" s="39">
        <v>0</v>
      </c>
      <c r="Q29" s="17">
        <v>17</v>
      </c>
      <c r="R29" s="18">
        <v>0</v>
      </c>
      <c r="S29" s="42" t="s">
        <v>216</v>
      </c>
      <c r="T29" s="39">
        <v>0</v>
      </c>
      <c r="U29" s="17">
        <v>20</v>
      </c>
      <c r="V29" s="18">
        <v>0</v>
      </c>
      <c r="W29" s="106" t="s">
        <v>270</v>
      </c>
      <c r="X29" s="95" t="s">
        <v>23</v>
      </c>
      <c r="Y29" s="125"/>
      <c r="Z29" s="124"/>
      <c r="AA29" s="128" t="s">
        <v>326</v>
      </c>
      <c r="AB29" s="105"/>
      <c r="AC29" s="129"/>
      <c r="AD29" s="105"/>
    </row>
    <row r="30" spans="1:145" s="130" customFormat="1" x14ac:dyDescent="0.25">
      <c r="A30" s="99"/>
      <c r="B30" s="93"/>
      <c r="C30" s="93"/>
      <c r="D30" s="93"/>
      <c r="E30" s="93"/>
      <c r="F30" s="93"/>
      <c r="G30" s="190"/>
      <c r="H30" s="162"/>
      <c r="I30" s="58"/>
      <c r="J30" s="58"/>
      <c r="K30" s="135"/>
      <c r="L30" s="136"/>
      <c r="M30" s="115"/>
      <c r="N30" s="116"/>
      <c r="O30" s="41" t="s">
        <v>226</v>
      </c>
      <c r="P30" s="40">
        <v>0</v>
      </c>
      <c r="Q30" s="21">
        <v>14</v>
      </c>
      <c r="R30" s="22">
        <v>0</v>
      </c>
      <c r="S30" s="41" t="s">
        <v>214</v>
      </c>
      <c r="T30" s="40">
        <v>0</v>
      </c>
      <c r="U30" s="21">
        <v>20</v>
      </c>
      <c r="V30" s="22">
        <v>0</v>
      </c>
      <c r="W30" s="99"/>
      <c r="X30" s="97"/>
      <c r="Y30" s="136"/>
      <c r="Z30" s="135"/>
      <c r="AA30" s="137"/>
      <c r="AB30" s="105"/>
      <c r="AC30" s="129"/>
      <c r="AD30" s="105"/>
      <c r="AE30" s="112"/>
      <c r="AF30" s="112"/>
      <c r="AG30" s="112"/>
      <c r="AH30" s="112"/>
      <c r="AI30" s="112"/>
      <c r="AJ30" s="112"/>
      <c r="AK30" s="112"/>
      <c r="AL30" s="112"/>
      <c r="AM30" s="112"/>
      <c r="AN30" s="112"/>
      <c r="AO30" s="112"/>
      <c r="AP30" s="112"/>
      <c r="AQ30" s="112"/>
      <c r="AR30" s="112"/>
      <c r="AS30" s="112"/>
      <c r="AT30" s="112"/>
      <c r="AU30" s="112"/>
      <c r="AV30" s="112"/>
      <c r="AW30" s="112"/>
      <c r="AX30" s="112"/>
      <c r="AY30" s="112"/>
      <c r="AZ30" s="112"/>
      <c r="BA30" s="112"/>
      <c r="BB30" s="112"/>
      <c r="BC30" s="112"/>
      <c r="BD30" s="112"/>
      <c r="BE30" s="112"/>
      <c r="BF30" s="112"/>
      <c r="BG30" s="112"/>
      <c r="BH30" s="112"/>
      <c r="BI30" s="112"/>
      <c r="BJ30" s="112"/>
      <c r="BK30" s="112"/>
      <c r="BL30" s="112"/>
      <c r="BM30" s="112"/>
      <c r="BN30" s="112"/>
      <c r="BO30" s="112"/>
      <c r="BP30" s="112"/>
      <c r="BQ30" s="112"/>
      <c r="BR30" s="112"/>
      <c r="BS30" s="112"/>
      <c r="BT30" s="112"/>
      <c r="BU30" s="112"/>
      <c r="BV30" s="112"/>
      <c r="BW30" s="112"/>
      <c r="BX30" s="112"/>
      <c r="BY30" s="112"/>
      <c r="BZ30" s="112"/>
      <c r="CA30" s="112"/>
      <c r="CB30" s="112"/>
      <c r="CC30" s="112"/>
      <c r="CD30" s="112"/>
      <c r="CE30" s="112"/>
      <c r="CF30" s="112"/>
      <c r="CG30" s="112"/>
      <c r="CH30" s="112"/>
      <c r="CI30" s="112"/>
      <c r="CJ30" s="112"/>
      <c r="CK30" s="112"/>
      <c r="CL30" s="112"/>
      <c r="CM30" s="112"/>
      <c r="CN30" s="112"/>
      <c r="CO30" s="112"/>
      <c r="CP30" s="112"/>
      <c r="CQ30" s="112"/>
      <c r="CR30" s="112"/>
      <c r="CS30" s="112"/>
      <c r="CT30" s="112"/>
      <c r="CU30" s="112"/>
      <c r="CV30" s="112"/>
      <c r="CW30" s="112"/>
      <c r="CX30" s="112"/>
      <c r="CY30" s="112"/>
      <c r="CZ30" s="112"/>
      <c r="DA30" s="112"/>
      <c r="DB30" s="112"/>
      <c r="DC30" s="191"/>
    </row>
    <row r="31" spans="1:145" s="130" customFormat="1" x14ac:dyDescent="0.25">
      <c r="A31" s="99"/>
      <c r="B31" s="93"/>
      <c r="C31" s="93"/>
      <c r="D31" s="93"/>
      <c r="E31" s="93"/>
      <c r="F31" s="93"/>
      <c r="G31" s="162"/>
      <c r="H31" s="162"/>
      <c r="I31" s="58"/>
      <c r="J31" s="58"/>
      <c r="K31" s="135"/>
      <c r="L31" s="136"/>
      <c r="M31" s="115"/>
      <c r="N31" s="116"/>
      <c r="O31" s="41" t="s">
        <v>191</v>
      </c>
      <c r="P31" s="40">
        <v>0</v>
      </c>
      <c r="Q31" s="21">
        <v>17</v>
      </c>
      <c r="R31" s="22">
        <v>0</v>
      </c>
      <c r="S31" s="84" t="s">
        <v>213</v>
      </c>
      <c r="T31" s="21">
        <v>0</v>
      </c>
      <c r="U31" s="21">
        <v>20</v>
      </c>
      <c r="V31" s="22">
        <v>0</v>
      </c>
      <c r="W31" s="99"/>
      <c r="X31" s="97"/>
      <c r="Y31" s="136"/>
      <c r="Z31" s="135"/>
      <c r="AA31" s="137"/>
      <c r="AB31" s="105"/>
      <c r="AC31" s="129"/>
      <c r="AD31" s="105"/>
      <c r="AE31" s="112"/>
      <c r="AF31" s="112"/>
      <c r="AG31" s="112"/>
      <c r="AH31" s="112"/>
      <c r="AI31" s="112"/>
      <c r="AJ31" s="112"/>
      <c r="AK31" s="112"/>
      <c r="AL31" s="112"/>
      <c r="AM31" s="112"/>
      <c r="AN31" s="112"/>
      <c r="AO31" s="112"/>
      <c r="AP31" s="112"/>
      <c r="AQ31" s="112"/>
      <c r="AR31" s="112"/>
      <c r="AS31" s="112"/>
      <c r="AT31" s="112"/>
      <c r="AU31" s="112"/>
      <c r="AV31" s="112"/>
      <c r="AW31" s="112"/>
      <c r="AX31" s="112"/>
      <c r="AY31" s="112"/>
      <c r="AZ31" s="112"/>
      <c r="BA31" s="112"/>
      <c r="BB31" s="112"/>
      <c r="BC31" s="112"/>
      <c r="BD31" s="112"/>
      <c r="BE31" s="112"/>
      <c r="BF31" s="112"/>
      <c r="BG31" s="112"/>
      <c r="BH31" s="112"/>
      <c r="BI31" s="112"/>
      <c r="BJ31" s="112"/>
      <c r="BK31" s="112"/>
      <c r="BL31" s="112"/>
      <c r="BM31" s="112"/>
      <c r="BN31" s="112"/>
      <c r="BO31" s="112"/>
      <c r="BP31" s="112"/>
      <c r="BQ31" s="112"/>
      <c r="BR31" s="112"/>
      <c r="BS31" s="112"/>
      <c r="BT31" s="112"/>
      <c r="BU31" s="112"/>
      <c r="BV31" s="112"/>
      <c r="BW31" s="112"/>
      <c r="BX31" s="112"/>
      <c r="BY31" s="112"/>
      <c r="BZ31" s="112"/>
      <c r="CA31" s="112"/>
      <c r="CB31" s="112"/>
      <c r="CC31" s="112"/>
      <c r="CD31" s="112"/>
      <c r="CE31" s="112"/>
      <c r="CF31" s="112"/>
      <c r="CG31" s="112"/>
      <c r="CH31" s="112"/>
      <c r="CI31" s="112"/>
      <c r="CJ31" s="112"/>
      <c r="CK31" s="112"/>
      <c r="CL31" s="112"/>
      <c r="CM31" s="112"/>
      <c r="CN31" s="112"/>
      <c r="CO31" s="112"/>
      <c r="CP31" s="112"/>
      <c r="CQ31" s="112"/>
      <c r="CR31" s="112"/>
      <c r="CS31" s="112"/>
      <c r="CT31" s="112"/>
      <c r="CU31" s="112"/>
      <c r="CV31" s="112"/>
      <c r="CW31" s="112"/>
      <c r="CX31" s="112"/>
      <c r="CY31" s="112"/>
      <c r="CZ31" s="112"/>
      <c r="DA31" s="112"/>
      <c r="DB31" s="112"/>
      <c r="DC31" s="191"/>
    </row>
    <row r="32" spans="1:145" s="112" customFormat="1" x14ac:dyDescent="0.25">
      <c r="A32" s="99"/>
      <c r="B32" s="93"/>
      <c r="C32" s="93"/>
      <c r="D32" s="93"/>
      <c r="E32" s="93"/>
      <c r="F32" s="93"/>
      <c r="G32" s="162"/>
      <c r="H32" s="162"/>
      <c r="I32" s="58"/>
      <c r="J32" s="58"/>
      <c r="K32" s="135"/>
      <c r="L32" s="136"/>
      <c r="M32" s="58"/>
      <c r="N32" s="135"/>
      <c r="O32" s="41" t="s">
        <v>172</v>
      </c>
      <c r="P32" s="40">
        <v>0</v>
      </c>
      <c r="Q32" s="21">
        <v>17</v>
      </c>
      <c r="R32" s="22">
        <v>0</v>
      </c>
      <c r="S32" s="84"/>
      <c r="T32" s="21"/>
      <c r="U32" s="21"/>
      <c r="V32" s="22"/>
      <c r="W32" s="99"/>
      <c r="X32" s="97"/>
      <c r="Y32" s="136"/>
      <c r="Z32" s="135"/>
      <c r="AA32" s="137"/>
      <c r="AB32" s="105"/>
      <c r="AC32" s="129"/>
      <c r="AD32" s="105"/>
    </row>
    <row r="33" spans="1:30" s="112" customFormat="1" ht="16.5" thickBot="1" x14ac:dyDescent="0.3">
      <c r="A33" s="101"/>
      <c r="B33" s="102"/>
      <c r="C33" s="102"/>
      <c r="D33" s="102"/>
      <c r="E33" s="102"/>
      <c r="F33" s="102"/>
      <c r="G33" s="164"/>
      <c r="H33" s="102"/>
      <c r="I33" s="89"/>
      <c r="J33" s="89"/>
      <c r="K33" s="166"/>
      <c r="L33" s="154"/>
      <c r="M33" s="89"/>
      <c r="N33" s="166"/>
      <c r="O33" s="41" t="s">
        <v>190</v>
      </c>
      <c r="P33" s="40">
        <v>0</v>
      </c>
      <c r="Q33" s="21">
        <v>17</v>
      </c>
      <c r="R33" s="22">
        <v>0</v>
      </c>
      <c r="S33" s="84"/>
      <c r="T33" s="21"/>
      <c r="U33" s="21"/>
      <c r="V33" s="22"/>
      <c r="W33" s="101"/>
      <c r="X33" s="100"/>
      <c r="Y33" s="154"/>
      <c r="Z33" s="166"/>
      <c r="AA33" s="88"/>
      <c r="AB33" s="105"/>
      <c r="AC33" s="129"/>
      <c r="AD33" s="105"/>
    </row>
    <row r="34" spans="1:30" s="112" customFormat="1" ht="18.75" x14ac:dyDescent="0.25">
      <c r="A34" s="105"/>
      <c r="B34" s="105"/>
      <c r="C34" s="105"/>
      <c r="D34" s="105"/>
      <c r="E34" s="105"/>
      <c r="F34" s="105"/>
      <c r="G34" s="105"/>
      <c r="H34" s="105"/>
      <c r="I34" s="80"/>
      <c r="J34" s="80"/>
      <c r="K34" s="80"/>
      <c r="L34" s="105"/>
      <c r="M34" s="105"/>
      <c r="N34" s="105"/>
      <c r="O34" s="20" t="s">
        <v>101</v>
      </c>
      <c r="P34" s="60">
        <v>0</v>
      </c>
      <c r="Q34" s="21" t="s">
        <v>102</v>
      </c>
      <c r="R34" s="22">
        <v>0</v>
      </c>
      <c r="S34" s="20" t="s">
        <v>103</v>
      </c>
      <c r="T34" s="21">
        <v>0</v>
      </c>
      <c r="U34" s="21" t="s">
        <v>104</v>
      </c>
      <c r="V34" s="35">
        <v>0</v>
      </c>
      <c r="W34" s="105"/>
      <c r="X34" s="105"/>
      <c r="Y34" s="80"/>
      <c r="Z34" s="80"/>
      <c r="AA34" s="179"/>
      <c r="AB34" s="105"/>
      <c r="AC34" s="129"/>
      <c r="AD34" s="105"/>
    </row>
    <row r="35" spans="1:30" s="112" customFormat="1" ht="16.5" customHeight="1" thickBot="1" x14ac:dyDescent="0.3">
      <c r="A35" s="105"/>
      <c r="B35" s="105"/>
      <c r="C35" s="105"/>
      <c r="D35" s="105"/>
      <c r="E35" s="105"/>
      <c r="F35" s="105"/>
      <c r="G35" s="105"/>
      <c r="H35" s="105"/>
      <c r="I35" s="80"/>
      <c r="J35" s="80"/>
      <c r="K35" s="105"/>
      <c r="L35" s="105"/>
      <c r="M35" s="105"/>
      <c r="N35" s="105"/>
      <c r="O35" s="401" t="s">
        <v>38</v>
      </c>
      <c r="P35" s="402"/>
      <c r="Q35" s="402"/>
      <c r="R35" s="23">
        <v>0</v>
      </c>
      <c r="S35" s="403" t="s">
        <v>37</v>
      </c>
      <c r="T35" s="404"/>
      <c r="U35" s="404"/>
      <c r="V35" s="34">
        <v>0</v>
      </c>
      <c r="W35" s="105"/>
      <c r="X35" s="105"/>
      <c r="Y35" s="105"/>
      <c r="Z35" s="105"/>
      <c r="AA35" s="105"/>
      <c r="AB35" s="105"/>
      <c r="AC35" s="129"/>
      <c r="AD35" s="105"/>
    </row>
    <row r="36" spans="1:30" s="112" customFormat="1" ht="16.5" thickBot="1" x14ac:dyDescent="0.3">
      <c r="A36" s="159"/>
      <c r="B36" s="105"/>
      <c r="C36" s="105"/>
      <c r="D36" s="105"/>
      <c r="E36" s="105"/>
      <c r="F36" s="105"/>
      <c r="G36" s="105"/>
      <c r="H36" s="105"/>
      <c r="I36" s="80"/>
      <c r="J36" s="80"/>
      <c r="K36" s="105"/>
      <c r="L36" s="105"/>
      <c r="M36" s="105"/>
      <c r="N36" s="105"/>
      <c r="O36" s="25"/>
      <c r="P36" s="25"/>
      <c r="Q36" s="25"/>
      <c r="R36" s="19"/>
      <c r="S36" s="19"/>
      <c r="T36" s="19"/>
      <c r="U36" s="19"/>
      <c r="V36" s="19"/>
      <c r="W36" s="105"/>
      <c r="X36" s="105"/>
      <c r="Y36" s="105"/>
      <c r="Z36" s="105"/>
      <c r="AA36" s="105"/>
      <c r="AB36" s="105"/>
      <c r="AC36" s="129"/>
      <c r="AD36" s="105"/>
    </row>
    <row r="37" spans="1:30" s="117" customFormat="1" x14ac:dyDescent="0.25">
      <c r="A37" s="96" t="s">
        <v>17</v>
      </c>
      <c r="B37" s="121" t="s">
        <v>296</v>
      </c>
      <c r="C37" s="55"/>
      <c r="D37" s="121" t="s">
        <v>237</v>
      </c>
      <c r="E37" s="121"/>
      <c r="F37" s="55"/>
      <c r="G37" s="160"/>
      <c r="H37" s="160"/>
      <c r="I37" s="57"/>
      <c r="J37" s="123"/>
      <c r="K37" s="29"/>
      <c r="L37" s="125"/>
      <c r="M37" s="126"/>
      <c r="N37" s="192"/>
      <c r="O37" s="42" t="s">
        <v>211</v>
      </c>
      <c r="P37" s="39">
        <v>0</v>
      </c>
      <c r="Q37" s="39">
        <v>10</v>
      </c>
      <c r="R37" s="18">
        <v>0</v>
      </c>
      <c r="S37" s="76" t="s">
        <v>95</v>
      </c>
      <c r="T37" s="17">
        <v>0</v>
      </c>
      <c r="U37" s="17">
        <v>20</v>
      </c>
      <c r="V37" s="18">
        <v>0</v>
      </c>
      <c r="W37" s="106" t="s">
        <v>270</v>
      </c>
      <c r="X37" s="95" t="s">
        <v>23</v>
      </c>
      <c r="Y37" s="125"/>
      <c r="Z37" s="124"/>
      <c r="AA37" s="128" t="s">
        <v>327</v>
      </c>
      <c r="AB37" s="105"/>
      <c r="AC37" s="105"/>
      <c r="AD37" s="105"/>
    </row>
    <row r="38" spans="1:30" s="117" customFormat="1" x14ac:dyDescent="0.25">
      <c r="A38" s="99"/>
      <c r="B38" s="161"/>
      <c r="C38" s="131"/>
      <c r="D38" s="131"/>
      <c r="E38" s="131"/>
      <c r="F38" s="131"/>
      <c r="G38" s="133"/>
      <c r="H38" s="133"/>
      <c r="I38" s="134"/>
      <c r="J38" s="134"/>
      <c r="K38" s="31"/>
      <c r="L38" s="136"/>
      <c r="M38" s="115"/>
      <c r="N38" s="116"/>
      <c r="O38" s="41" t="s">
        <v>87</v>
      </c>
      <c r="P38" s="40">
        <v>0</v>
      </c>
      <c r="Q38" s="40">
        <v>17</v>
      </c>
      <c r="R38" s="22">
        <v>0</v>
      </c>
      <c r="S38" s="41" t="s">
        <v>266</v>
      </c>
      <c r="T38" s="21">
        <v>0</v>
      </c>
      <c r="U38" s="21">
        <v>20</v>
      </c>
      <c r="V38" s="22">
        <v>0</v>
      </c>
      <c r="W38" s="99"/>
      <c r="X38" s="97"/>
      <c r="Y38" s="136"/>
      <c r="Z38" s="135"/>
      <c r="AA38" s="137"/>
      <c r="AB38" s="105"/>
      <c r="AC38" s="105"/>
      <c r="AD38" s="105"/>
    </row>
    <row r="39" spans="1:30" s="117" customFormat="1" x14ac:dyDescent="0.25">
      <c r="A39" s="99"/>
      <c r="B39" s="161"/>
      <c r="C39" s="131"/>
      <c r="D39" s="131"/>
      <c r="E39" s="131"/>
      <c r="F39" s="131"/>
      <c r="G39" s="133"/>
      <c r="H39" s="186"/>
      <c r="I39" s="134"/>
      <c r="J39" s="134"/>
      <c r="K39" s="135"/>
      <c r="L39" s="136"/>
      <c r="M39" s="115"/>
      <c r="N39" s="116"/>
      <c r="O39" s="41" t="s">
        <v>94</v>
      </c>
      <c r="P39" s="40">
        <v>0</v>
      </c>
      <c r="Q39" s="21">
        <v>17</v>
      </c>
      <c r="R39" s="22">
        <v>0</v>
      </c>
      <c r="S39" s="41" t="s">
        <v>304</v>
      </c>
      <c r="T39" s="21">
        <v>0</v>
      </c>
      <c r="U39" s="30">
        <v>20</v>
      </c>
      <c r="V39" s="70">
        <v>0</v>
      </c>
      <c r="W39" s="99"/>
      <c r="X39" s="97"/>
      <c r="Y39" s="136"/>
      <c r="Z39" s="135"/>
      <c r="AA39" s="137"/>
      <c r="AB39" s="105"/>
      <c r="AC39" s="105"/>
      <c r="AD39" s="105"/>
    </row>
    <row r="40" spans="1:30" s="112" customFormat="1" x14ac:dyDescent="0.25">
      <c r="A40" s="99"/>
      <c r="B40" s="161"/>
      <c r="C40" s="93"/>
      <c r="D40" s="93"/>
      <c r="E40" s="161"/>
      <c r="F40" s="93"/>
      <c r="G40" s="133"/>
      <c r="H40" s="186"/>
      <c r="I40" s="58"/>
      <c r="J40" s="134"/>
      <c r="K40" s="135"/>
      <c r="L40" s="136"/>
      <c r="M40" s="115"/>
      <c r="N40" s="116"/>
      <c r="O40" s="41" t="s">
        <v>98</v>
      </c>
      <c r="P40" s="40">
        <v>0</v>
      </c>
      <c r="Q40" s="21">
        <v>17</v>
      </c>
      <c r="R40" s="22">
        <v>0</v>
      </c>
      <c r="S40" s="85"/>
      <c r="T40" s="32"/>
      <c r="U40" s="32"/>
      <c r="V40" s="72"/>
      <c r="W40" s="99"/>
      <c r="X40" s="97"/>
      <c r="Y40" s="136"/>
      <c r="Z40" s="135"/>
      <c r="AA40" s="193"/>
      <c r="AB40" s="105"/>
      <c r="AC40" s="129"/>
      <c r="AD40" s="105"/>
    </row>
    <row r="41" spans="1:30" s="112" customFormat="1" ht="15.75" customHeight="1" x14ac:dyDescent="0.25">
      <c r="A41" s="99"/>
      <c r="B41" s="161"/>
      <c r="C41" s="93"/>
      <c r="D41" s="93"/>
      <c r="E41" s="93"/>
      <c r="F41" s="93"/>
      <c r="G41" s="115"/>
      <c r="H41" s="115"/>
      <c r="I41" s="58"/>
      <c r="J41" s="134"/>
      <c r="K41" s="135"/>
      <c r="L41" s="136"/>
      <c r="M41" s="115"/>
      <c r="N41" s="116"/>
      <c r="O41" s="41" t="s">
        <v>100</v>
      </c>
      <c r="P41" s="40">
        <v>0</v>
      </c>
      <c r="Q41" s="60">
        <v>17</v>
      </c>
      <c r="R41" s="22">
        <v>0</v>
      </c>
      <c r="S41" s="71"/>
      <c r="T41" s="32"/>
      <c r="U41" s="32"/>
      <c r="V41" s="72"/>
      <c r="W41" s="99"/>
      <c r="X41" s="97"/>
      <c r="Y41" s="136"/>
      <c r="Z41" s="135"/>
      <c r="AA41" s="193"/>
      <c r="AB41" s="105"/>
      <c r="AC41" s="105"/>
      <c r="AD41" s="105"/>
    </row>
    <row r="42" spans="1:30" s="112" customFormat="1" x14ac:dyDescent="0.25">
      <c r="A42" s="99"/>
      <c r="B42" s="161"/>
      <c r="C42" s="130"/>
      <c r="D42" s="130"/>
      <c r="E42" s="130"/>
      <c r="F42" s="130"/>
      <c r="G42" s="130"/>
      <c r="H42" s="162"/>
      <c r="I42" s="58"/>
      <c r="J42" s="134"/>
      <c r="K42" s="135"/>
      <c r="L42" s="136"/>
      <c r="M42" s="115"/>
      <c r="N42" s="116"/>
      <c r="O42" s="41" t="s">
        <v>155</v>
      </c>
      <c r="P42" s="32">
        <v>0</v>
      </c>
      <c r="Q42" s="32">
        <v>10</v>
      </c>
      <c r="R42" s="22">
        <v>0</v>
      </c>
      <c r="S42" s="71"/>
      <c r="T42" s="32"/>
      <c r="U42" s="32"/>
      <c r="V42" s="72"/>
      <c r="W42" s="99"/>
      <c r="X42" s="97"/>
      <c r="Y42" s="136"/>
      <c r="Z42" s="135"/>
      <c r="AA42" s="137"/>
      <c r="AB42" s="105"/>
      <c r="AC42" s="105"/>
      <c r="AD42" s="105"/>
    </row>
    <row r="43" spans="1:30" s="112" customFormat="1" ht="16.5" thickBot="1" x14ac:dyDescent="0.3">
      <c r="A43" s="101"/>
      <c r="B43" s="163"/>
      <c r="C43" s="102"/>
      <c r="D43" s="102"/>
      <c r="E43" s="102"/>
      <c r="F43" s="102"/>
      <c r="G43" s="164"/>
      <c r="H43" s="102"/>
      <c r="I43" s="165"/>
      <c r="J43" s="165"/>
      <c r="K43" s="166"/>
      <c r="L43" s="154"/>
      <c r="M43" s="118"/>
      <c r="N43" s="119"/>
      <c r="O43" s="41" t="s">
        <v>88</v>
      </c>
      <c r="P43" s="32">
        <v>0</v>
      </c>
      <c r="Q43" s="32">
        <v>17</v>
      </c>
      <c r="R43" s="22">
        <v>0</v>
      </c>
      <c r="S43" s="71"/>
      <c r="T43" s="32"/>
      <c r="U43" s="32"/>
      <c r="V43" s="72"/>
      <c r="W43" s="101"/>
      <c r="X43" s="100"/>
      <c r="Y43" s="101"/>
      <c r="Z43" s="166"/>
      <c r="AA43" s="88"/>
      <c r="AB43" s="105"/>
      <c r="AC43" s="105"/>
      <c r="AD43" s="105"/>
    </row>
    <row r="44" spans="1:30" s="112" customFormat="1" ht="18.75" x14ac:dyDescent="0.25">
      <c r="A44" s="105"/>
      <c r="B44" s="105"/>
      <c r="C44" s="105"/>
      <c r="D44" s="105"/>
      <c r="E44" s="105"/>
      <c r="L44" s="56"/>
      <c r="M44" s="56"/>
      <c r="N44" s="56"/>
      <c r="O44" s="20" t="s">
        <v>101</v>
      </c>
      <c r="P44" s="60">
        <v>0</v>
      </c>
      <c r="Q44" s="21" t="s">
        <v>102</v>
      </c>
      <c r="R44" s="22">
        <v>0</v>
      </c>
      <c r="S44" s="20" t="s">
        <v>103</v>
      </c>
      <c r="T44" s="21">
        <v>0</v>
      </c>
      <c r="U44" s="21" t="s">
        <v>104</v>
      </c>
      <c r="V44" s="35">
        <v>0</v>
      </c>
      <c r="W44" s="105"/>
      <c r="X44" s="105"/>
      <c r="Y44" s="105"/>
      <c r="Z44" s="105"/>
      <c r="AA44" s="105"/>
      <c r="AB44" s="105"/>
      <c r="AC44" s="105"/>
      <c r="AD44" s="105"/>
    </row>
    <row r="45" spans="1:30" s="112" customFormat="1" ht="16.149999999999999" customHeight="1" thickBot="1" x14ac:dyDescent="0.3">
      <c r="A45" s="105"/>
      <c r="B45" s="105"/>
      <c r="C45" s="105"/>
      <c r="D45" s="105"/>
      <c r="E45" s="105"/>
      <c r="F45" s="105"/>
      <c r="G45" s="105"/>
      <c r="H45" s="105"/>
      <c r="I45" s="80"/>
      <c r="J45" s="80"/>
      <c r="K45" s="105"/>
      <c r="L45" s="56"/>
      <c r="M45" s="56"/>
      <c r="N45" s="56"/>
      <c r="O45" s="403" t="s">
        <v>38</v>
      </c>
      <c r="P45" s="404"/>
      <c r="Q45" s="404"/>
      <c r="R45" s="23">
        <v>0</v>
      </c>
      <c r="S45" s="403" t="s">
        <v>37</v>
      </c>
      <c r="T45" s="404"/>
      <c r="U45" s="404"/>
      <c r="V45" s="34">
        <v>0</v>
      </c>
      <c r="W45" s="105"/>
      <c r="X45" s="105"/>
      <c r="Y45" s="105"/>
      <c r="Z45" s="105"/>
      <c r="AA45" s="105"/>
      <c r="AB45" s="105"/>
      <c r="AC45" s="105"/>
      <c r="AD45" s="105"/>
    </row>
    <row r="46" spans="1:30" s="112" customFormat="1" ht="16.5" customHeight="1" thickBot="1" x14ac:dyDescent="0.3">
      <c r="A46" s="159"/>
      <c r="B46" s="105"/>
      <c r="C46" s="105"/>
      <c r="D46" s="105"/>
      <c r="E46" s="105"/>
      <c r="F46" s="105"/>
      <c r="G46" s="105"/>
      <c r="H46" s="105"/>
      <c r="I46" s="80"/>
      <c r="J46" s="158"/>
      <c r="K46" s="105"/>
      <c r="L46" s="105"/>
      <c r="M46" s="105"/>
      <c r="N46" s="105"/>
      <c r="O46" s="19"/>
      <c r="P46" s="68"/>
      <c r="Q46" s="19"/>
      <c r="R46" s="19"/>
      <c r="S46" s="19"/>
      <c r="T46" s="19"/>
      <c r="U46" s="19"/>
      <c r="V46" s="19"/>
      <c r="W46" s="105"/>
      <c r="X46" s="105"/>
      <c r="Y46" s="105"/>
      <c r="Z46" s="105"/>
      <c r="AA46" s="105"/>
      <c r="AB46" s="105"/>
      <c r="AC46" s="129"/>
      <c r="AD46" s="105"/>
    </row>
    <row r="47" spans="1:30" s="117" customFormat="1" ht="31.5" x14ac:dyDescent="0.25">
      <c r="A47" s="96" t="s">
        <v>18</v>
      </c>
      <c r="B47" s="55" t="s">
        <v>241</v>
      </c>
      <c r="C47" s="122">
        <v>7606</v>
      </c>
      <c r="D47" s="122" t="s">
        <v>398</v>
      </c>
      <c r="E47" s="122" t="s">
        <v>204</v>
      </c>
      <c r="F47" s="122"/>
      <c r="G47" s="189" t="s">
        <v>263</v>
      </c>
      <c r="H47" s="189"/>
      <c r="I47" s="57"/>
      <c r="J47" s="123"/>
      <c r="K47" s="29"/>
      <c r="L47" s="125">
        <v>12.500000000058208</v>
      </c>
      <c r="M47" s="126">
        <v>45281.916666666664</v>
      </c>
      <c r="N47" s="127">
        <v>45282.4375</v>
      </c>
      <c r="O47" s="42" t="s">
        <v>279</v>
      </c>
      <c r="P47" s="39">
        <v>0</v>
      </c>
      <c r="Q47" s="39">
        <v>17</v>
      </c>
      <c r="R47" s="18">
        <v>17</v>
      </c>
      <c r="S47" s="42" t="s">
        <v>274</v>
      </c>
      <c r="T47" s="39">
        <v>0</v>
      </c>
      <c r="U47" s="39">
        <v>25</v>
      </c>
      <c r="V47" s="18">
        <v>0</v>
      </c>
      <c r="W47" s="106" t="s">
        <v>188</v>
      </c>
      <c r="X47" s="95"/>
      <c r="Y47" s="125">
        <v>7</v>
      </c>
      <c r="Z47" s="124">
        <v>7</v>
      </c>
      <c r="AA47" s="128" t="s">
        <v>399</v>
      </c>
      <c r="AB47" s="105"/>
      <c r="AC47" s="129"/>
      <c r="AD47" s="105"/>
    </row>
    <row r="48" spans="1:30" s="117" customFormat="1" x14ac:dyDescent="0.25">
      <c r="A48" s="99"/>
      <c r="B48" s="93"/>
      <c r="C48" s="131"/>
      <c r="D48" s="131"/>
      <c r="E48" s="194"/>
      <c r="F48" s="131"/>
      <c r="G48" s="132"/>
      <c r="H48" s="132"/>
      <c r="I48" s="195"/>
      <c r="J48" s="134"/>
      <c r="K48" s="31"/>
      <c r="L48" s="136"/>
      <c r="M48" s="115"/>
      <c r="N48" s="116"/>
      <c r="O48" s="41" t="s">
        <v>285</v>
      </c>
      <c r="P48" s="40">
        <v>0</v>
      </c>
      <c r="Q48" s="40">
        <v>17</v>
      </c>
      <c r="R48" s="22">
        <v>0</v>
      </c>
      <c r="S48" s="41" t="s">
        <v>183</v>
      </c>
      <c r="T48" s="40">
        <v>0</v>
      </c>
      <c r="U48" s="40">
        <v>20</v>
      </c>
      <c r="V48" s="70">
        <v>0</v>
      </c>
      <c r="W48" s="99" t="s">
        <v>308</v>
      </c>
      <c r="X48" s="97"/>
      <c r="Y48" s="136"/>
      <c r="Z48" s="135"/>
      <c r="AA48" s="137"/>
      <c r="AB48" s="105"/>
      <c r="AC48" s="129"/>
      <c r="AD48" s="105"/>
    </row>
    <row r="49" spans="1:31" s="117" customFormat="1" x14ac:dyDescent="0.25">
      <c r="A49" s="138"/>
      <c r="B49" s="131"/>
      <c r="C49" s="131"/>
      <c r="D49" s="131"/>
      <c r="E49" s="131"/>
      <c r="F49" s="131"/>
      <c r="G49" s="132"/>
      <c r="H49" s="132"/>
      <c r="I49" s="134"/>
      <c r="J49" s="134"/>
      <c r="K49" s="31"/>
      <c r="L49" s="136"/>
      <c r="M49" s="115"/>
      <c r="N49" s="116"/>
      <c r="O49" s="41" t="s">
        <v>280</v>
      </c>
      <c r="P49" s="40">
        <v>0</v>
      </c>
      <c r="Q49" s="40">
        <v>17</v>
      </c>
      <c r="R49" s="22">
        <v>0</v>
      </c>
      <c r="S49" s="41" t="s">
        <v>160</v>
      </c>
      <c r="T49" s="40">
        <v>0</v>
      </c>
      <c r="U49" s="40">
        <v>16</v>
      </c>
      <c r="V49" s="72">
        <v>0</v>
      </c>
      <c r="W49" s="99"/>
      <c r="X49" s="97"/>
      <c r="Y49" s="136"/>
      <c r="Z49" s="135"/>
      <c r="AA49" s="137"/>
      <c r="AB49" s="105"/>
      <c r="AC49" s="105"/>
      <c r="AD49" s="105"/>
    </row>
    <row r="50" spans="1:31" s="112" customFormat="1" x14ac:dyDescent="0.25">
      <c r="A50" s="99"/>
      <c r="B50" s="93"/>
      <c r="C50" s="130"/>
      <c r="D50" s="130"/>
      <c r="E50" s="194"/>
      <c r="F50" s="93"/>
      <c r="G50" s="132"/>
      <c r="H50" s="132"/>
      <c r="I50" s="58"/>
      <c r="J50" s="134"/>
      <c r="K50" s="31"/>
      <c r="L50" s="225"/>
      <c r="M50" s="115"/>
      <c r="N50" s="116"/>
      <c r="O50" s="41" t="s">
        <v>286</v>
      </c>
      <c r="P50" s="40">
        <v>0</v>
      </c>
      <c r="Q50" s="40">
        <v>17</v>
      </c>
      <c r="R50" s="22">
        <v>0</v>
      </c>
      <c r="S50" s="41" t="s">
        <v>388</v>
      </c>
      <c r="T50" s="40">
        <v>0</v>
      </c>
      <c r="U50" s="40">
        <v>20</v>
      </c>
      <c r="V50" s="72">
        <v>0</v>
      </c>
      <c r="W50" s="99"/>
      <c r="X50" s="97"/>
      <c r="Y50" s="136"/>
      <c r="Z50" s="135"/>
      <c r="AA50" s="137"/>
      <c r="AB50" s="105"/>
      <c r="AC50" s="105"/>
      <c r="AD50" s="105"/>
    </row>
    <row r="51" spans="1:31" s="112" customFormat="1" x14ac:dyDescent="0.25">
      <c r="A51" s="99"/>
      <c r="B51" s="93"/>
      <c r="C51" s="130"/>
      <c r="D51" s="130"/>
      <c r="E51" s="194"/>
      <c r="F51" s="93"/>
      <c r="G51" s="132"/>
      <c r="H51" s="132"/>
      <c r="I51" s="58"/>
      <c r="J51" s="134"/>
      <c r="K51" s="31"/>
      <c r="L51" s="225"/>
      <c r="M51" s="115"/>
      <c r="N51" s="116"/>
      <c r="O51" s="41" t="s">
        <v>281</v>
      </c>
      <c r="P51" s="40">
        <v>0</v>
      </c>
      <c r="Q51" s="40">
        <v>17</v>
      </c>
      <c r="R51" s="22">
        <v>0</v>
      </c>
      <c r="S51" s="41"/>
      <c r="T51" s="40"/>
      <c r="U51" s="40"/>
      <c r="V51" s="72"/>
      <c r="W51" s="99"/>
      <c r="X51" s="97"/>
      <c r="Y51" s="136"/>
      <c r="Z51" s="135"/>
      <c r="AA51" s="137"/>
      <c r="AB51" s="105"/>
      <c r="AC51" s="105"/>
      <c r="AD51" s="105"/>
    </row>
    <row r="52" spans="1:31" s="112" customFormat="1" ht="16.5" thickBot="1" x14ac:dyDescent="0.3">
      <c r="A52" s="101"/>
      <c r="B52" s="102"/>
      <c r="C52" s="187"/>
      <c r="D52" s="187"/>
      <c r="E52" s="187"/>
      <c r="F52" s="187"/>
      <c r="G52" s="187"/>
      <c r="H52" s="167"/>
      <c r="I52" s="165"/>
      <c r="J52" s="165"/>
      <c r="K52" s="33"/>
      <c r="L52" s="169"/>
      <c r="M52" s="165"/>
      <c r="N52" s="168"/>
      <c r="O52" s="41" t="s">
        <v>387</v>
      </c>
      <c r="P52" s="40">
        <v>0</v>
      </c>
      <c r="Q52" s="40">
        <v>17</v>
      </c>
      <c r="R52" s="22">
        <v>34</v>
      </c>
      <c r="S52" s="41" t="s">
        <v>253</v>
      </c>
      <c r="T52" s="40">
        <v>0</v>
      </c>
      <c r="U52" s="40">
        <v>20</v>
      </c>
      <c r="V52" s="22">
        <v>0</v>
      </c>
      <c r="W52" s="101"/>
      <c r="X52" s="100"/>
      <c r="Y52" s="154"/>
      <c r="Z52" s="166"/>
      <c r="AA52" s="196" t="s">
        <v>389</v>
      </c>
      <c r="AB52" s="105"/>
      <c r="AC52" s="105"/>
      <c r="AD52" s="105"/>
    </row>
    <row r="53" spans="1:31" s="105" customFormat="1" ht="18.75" x14ac:dyDescent="0.25">
      <c r="J53" s="80"/>
      <c r="L53" s="56"/>
      <c r="M53" s="56"/>
      <c r="N53" s="56"/>
      <c r="O53" s="41" t="s">
        <v>193</v>
      </c>
      <c r="P53" s="60">
        <v>0</v>
      </c>
      <c r="Q53" s="21" t="s">
        <v>102</v>
      </c>
      <c r="R53" s="22">
        <v>51</v>
      </c>
      <c r="S53" s="20" t="s">
        <v>103</v>
      </c>
      <c r="T53" s="21">
        <v>0</v>
      </c>
      <c r="U53" s="21" t="s">
        <v>104</v>
      </c>
      <c r="V53" s="35">
        <v>0</v>
      </c>
      <c r="AB53" s="112"/>
      <c r="AE53" s="112"/>
    </row>
    <row r="54" spans="1:31" s="105" customFormat="1" ht="16.149999999999999" customHeight="1" thickBot="1" x14ac:dyDescent="0.3">
      <c r="I54" s="80"/>
      <c r="J54" s="80"/>
      <c r="L54" s="56"/>
      <c r="M54" s="56"/>
      <c r="N54" s="56"/>
      <c r="O54" s="403" t="s">
        <v>38</v>
      </c>
      <c r="P54" s="404"/>
      <c r="Q54" s="404"/>
      <c r="R54" s="61">
        <v>102</v>
      </c>
      <c r="S54" s="403" t="s">
        <v>37</v>
      </c>
      <c r="T54" s="404"/>
      <c r="U54" s="404"/>
      <c r="V54" s="34">
        <v>100</v>
      </c>
      <c r="AE54" s="112"/>
    </row>
    <row r="55" spans="1:31" s="105" customFormat="1" ht="16.5" thickBot="1" x14ac:dyDescent="0.3">
      <c r="A55" s="159"/>
      <c r="I55" s="80"/>
      <c r="J55" s="80"/>
      <c r="O55" s="19"/>
      <c r="P55" s="19"/>
      <c r="Q55" s="19"/>
      <c r="R55" s="19"/>
      <c r="S55" s="19"/>
      <c r="T55" s="19"/>
      <c r="U55" s="19"/>
      <c r="V55" s="19"/>
      <c r="AC55" s="129"/>
      <c r="AE55" s="112"/>
    </row>
    <row r="56" spans="1:31" s="105" customFormat="1" ht="33.75" customHeight="1" x14ac:dyDescent="0.25">
      <c r="A56" s="96" t="s">
        <v>19</v>
      </c>
      <c r="B56" s="55" t="s">
        <v>156</v>
      </c>
      <c r="C56" s="55">
        <v>207</v>
      </c>
      <c r="D56" s="121" t="s">
        <v>200</v>
      </c>
      <c r="E56" s="121" t="s">
        <v>250</v>
      </c>
      <c r="F56" s="55">
        <v>1</v>
      </c>
      <c r="G56" s="121" t="s">
        <v>256</v>
      </c>
      <c r="H56" s="160">
        <v>45267.702777777777</v>
      </c>
      <c r="I56" s="57">
        <v>286.8666666666395</v>
      </c>
      <c r="J56" s="123">
        <v>13.75</v>
      </c>
      <c r="K56" s="29">
        <v>-273.41666666663951</v>
      </c>
      <c r="L56" s="125"/>
      <c r="M56" s="126" t="s">
        <v>251</v>
      </c>
      <c r="N56" s="127"/>
      <c r="O56" s="74" t="s">
        <v>157</v>
      </c>
      <c r="P56" s="39">
        <v>0</v>
      </c>
      <c r="Q56" s="75">
        <v>10</v>
      </c>
      <c r="R56" s="18">
        <v>0</v>
      </c>
      <c r="S56" s="76" t="s">
        <v>91</v>
      </c>
      <c r="T56" s="39">
        <v>0</v>
      </c>
      <c r="U56" s="39">
        <v>18</v>
      </c>
      <c r="V56" s="18">
        <v>0</v>
      </c>
      <c r="W56" s="106" t="s">
        <v>269</v>
      </c>
      <c r="X56" s="95" t="s">
        <v>23</v>
      </c>
      <c r="Y56" s="125">
        <v>273.41666666663951</v>
      </c>
      <c r="Z56" s="124">
        <v>273.41666666663951</v>
      </c>
      <c r="AA56" s="197" t="s">
        <v>329</v>
      </c>
      <c r="AB56" s="56"/>
      <c r="AE56" s="112"/>
    </row>
    <row r="57" spans="1:31" s="105" customFormat="1" ht="31.5" x14ac:dyDescent="0.25">
      <c r="A57" s="99"/>
      <c r="B57" s="93"/>
      <c r="C57" s="131"/>
      <c r="D57" s="131"/>
      <c r="E57" s="131"/>
      <c r="F57" s="93">
        <v>2</v>
      </c>
      <c r="G57" s="162">
        <v>45267.702777777777</v>
      </c>
      <c r="H57" s="162">
        <v>45270.526388888888</v>
      </c>
      <c r="I57" s="134">
        <v>67.766666666662786</v>
      </c>
      <c r="J57" s="58">
        <v>13.75</v>
      </c>
      <c r="K57" s="31">
        <v>-54.316666666662783</v>
      </c>
      <c r="L57" s="136"/>
      <c r="M57" s="115" t="s">
        <v>251</v>
      </c>
      <c r="N57" s="135"/>
      <c r="O57" s="77" t="s">
        <v>86</v>
      </c>
      <c r="P57" s="40">
        <v>0</v>
      </c>
      <c r="Q57" s="73">
        <v>17</v>
      </c>
      <c r="R57" s="22">
        <v>0</v>
      </c>
      <c r="S57" s="69" t="s">
        <v>158</v>
      </c>
      <c r="T57" s="40">
        <v>0</v>
      </c>
      <c r="U57" s="40">
        <v>18</v>
      </c>
      <c r="V57" s="22">
        <v>0</v>
      </c>
      <c r="W57" s="99"/>
      <c r="X57" s="97"/>
      <c r="Y57" s="136">
        <v>54.316666666662783</v>
      </c>
      <c r="Z57" s="135">
        <v>327.73333333330231</v>
      </c>
      <c r="AA57" s="94" t="s">
        <v>352</v>
      </c>
      <c r="AB57" s="56"/>
      <c r="AC57" s="129"/>
      <c r="AE57" s="117"/>
    </row>
    <row r="58" spans="1:31" s="105" customFormat="1" ht="31.5" x14ac:dyDescent="0.25">
      <c r="A58" s="99"/>
      <c r="B58" s="93"/>
      <c r="C58" s="93"/>
      <c r="D58" s="93"/>
      <c r="E58" s="161"/>
      <c r="F58" s="93">
        <v>3</v>
      </c>
      <c r="G58" s="162">
        <v>45270.526388888888</v>
      </c>
      <c r="H58" s="198" t="s">
        <v>290</v>
      </c>
      <c r="I58" s="58">
        <v>183.48333333333721</v>
      </c>
      <c r="J58" s="58">
        <v>13.75</v>
      </c>
      <c r="K58" s="31">
        <v>-170.03333333333723</v>
      </c>
      <c r="L58" s="136"/>
      <c r="M58" s="115" t="s">
        <v>251</v>
      </c>
      <c r="N58" s="135"/>
      <c r="O58" s="77" t="s">
        <v>89</v>
      </c>
      <c r="P58" s="40">
        <v>0</v>
      </c>
      <c r="Q58" s="73">
        <v>17</v>
      </c>
      <c r="R58" s="22">
        <v>0</v>
      </c>
      <c r="S58" s="69" t="s">
        <v>96</v>
      </c>
      <c r="T58" s="40">
        <v>0</v>
      </c>
      <c r="U58" s="40">
        <v>20</v>
      </c>
      <c r="V58" s="22">
        <v>0</v>
      </c>
      <c r="W58" s="99"/>
      <c r="X58" s="97"/>
      <c r="Y58" s="136">
        <v>170.03333333333723</v>
      </c>
      <c r="Z58" s="135">
        <v>497.76666666663954</v>
      </c>
      <c r="AA58" s="147" t="s">
        <v>291</v>
      </c>
      <c r="AB58" s="56"/>
      <c r="AE58" s="112"/>
    </row>
    <row r="59" spans="1:31" s="105" customFormat="1" ht="47.25" x14ac:dyDescent="0.25">
      <c r="A59" s="99"/>
      <c r="B59" s="93"/>
      <c r="C59" s="93"/>
      <c r="D59" s="93"/>
      <c r="E59" s="93"/>
      <c r="F59" s="93">
        <v>4</v>
      </c>
      <c r="G59" s="162" t="s">
        <v>290</v>
      </c>
      <c r="H59" s="162" t="s">
        <v>372</v>
      </c>
      <c r="I59" s="58">
        <v>97.466666666732635</v>
      </c>
      <c r="J59" s="58">
        <v>13.75</v>
      </c>
      <c r="K59" s="31">
        <v>-84.016666666732633</v>
      </c>
      <c r="L59" s="136"/>
      <c r="M59" s="115" t="s">
        <v>251</v>
      </c>
      <c r="N59" s="135"/>
      <c r="O59" s="77" t="s">
        <v>159</v>
      </c>
      <c r="P59" s="40">
        <v>0</v>
      </c>
      <c r="Q59" s="73">
        <v>10</v>
      </c>
      <c r="R59" s="22">
        <v>0</v>
      </c>
      <c r="S59" s="69" t="s">
        <v>152</v>
      </c>
      <c r="T59" s="40">
        <v>0</v>
      </c>
      <c r="U59" s="21">
        <v>20</v>
      </c>
      <c r="V59" s="22">
        <v>0</v>
      </c>
      <c r="W59" s="99"/>
      <c r="X59" s="97"/>
      <c r="Y59" s="136">
        <v>84.016666666732633</v>
      </c>
      <c r="Z59" s="135">
        <v>581.78333333337218</v>
      </c>
      <c r="AA59" s="258" t="s">
        <v>373</v>
      </c>
      <c r="AB59" s="56"/>
      <c r="AC59" s="129"/>
      <c r="AE59" s="112"/>
    </row>
    <row r="60" spans="1:31" s="105" customFormat="1" x14ac:dyDescent="0.25">
      <c r="A60" s="99"/>
      <c r="B60" s="93"/>
      <c r="C60" s="93"/>
      <c r="D60" s="93"/>
      <c r="E60" s="93"/>
      <c r="F60" s="93">
        <v>5</v>
      </c>
      <c r="G60" s="162" t="s">
        <v>372</v>
      </c>
      <c r="H60" s="162" t="s">
        <v>34</v>
      </c>
      <c r="I60" s="58">
        <v>24.416666666627862</v>
      </c>
      <c r="J60" s="58">
        <v>13.75</v>
      </c>
      <c r="K60" s="31">
        <v>-10.966666666627862</v>
      </c>
      <c r="L60" s="136"/>
      <c r="M60" s="115" t="s">
        <v>251</v>
      </c>
      <c r="N60" s="135"/>
      <c r="O60" s="41"/>
      <c r="P60" s="40"/>
      <c r="Q60" s="40"/>
      <c r="R60" s="22"/>
      <c r="S60" s="69" t="s">
        <v>97</v>
      </c>
      <c r="T60" s="40">
        <v>0</v>
      </c>
      <c r="U60" s="21">
        <v>20</v>
      </c>
      <c r="V60" s="22">
        <v>0</v>
      </c>
      <c r="W60" s="99"/>
      <c r="X60" s="97"/>
      <c r="Y60" s="136">
        <v>10.966666666627862</v>
      </c>
      <c r="Z60" s="135">
        <v>592.75</v>
      </c>
      <c r="AA60" s="199"/>
      <c r="AB60" s="56"/>
      <c r="AC60" s="129"/>
      <c r="AE60" s="112"/>
    </row>
    <row r="61" spans="1:31" s="105" customFormat="1" ht="16.5" thickBot="1" x14ac:dyDescent="0.3">
      <c r="A61" s="101"/>
      <c r="B61" s="102"/>
      <c r="C61" s="102"/>
      <c r="D61" s="102"/>
      <c r="E61" s="102"/>
      <c r="F61" s="102"/>
      <c r="G61" s="164"/>
      <c r="H61" s="164"/>
      <c r="I61" s="89"/>
      <c r="J61" s="89"/>
      <c r="K61" s="166"/>
      <c r="L61" s="154"/>
      <c r="M61" s="89"/>
      <c r="N61" s="166"/>
      <c r="O61" s="41"/>
      <c r="P61" s="40"/>
      <c r="Q61" s="40"/>
      <c r="R61" s="22"/>
      <c r="S61" s="69" t="s">
        <v>105</v>
      </c>
      <c r="T61" s="40">
        <v>0</v>
      </c>
      <c r="U61" s="21">
        <v>20</v>
      </c>
      <c r="V61" s="22">
        <v>0</v>
      </c>
      <c r="W61" s="101"/>
      <c r="X61" s="100"/>
      <c r="Y61" s="154"/>
      <c r="Z61" s="166"/>
      <c r="AA61" s="200"/>
      <c r="AB61" s="56"/>
      <c r="AC61" s="129"/>
      <c r="AE61" s="112"/>
    </row>
    <row r="62" spans="1:31" s="105" customFormat="1" ht="18.75" x14ac:dyDescent="0.25">
      <c r="G62" s="120"/>
      <c r="H62" s="120"/>
      <c r="I62" s="80"/>
      <c r="J62" s="80"/>
      <c r="K62" s="80"/>
      <c r="L62" s="56"/>
      <c r="M62" s="56"/>
      <c r="N62" s="56"/>
      <c r="O62" s="20" t="s">
        <v>101</v>
      </c>
      <c r="P62" s="60">
        <v>0</v>
      </c>
      <c r="Q62" s="21" t="s">
        <v>102</v>
      </c>
      <c r="R62" s="22">
        <v>0</v>
      </c>
      <c r="S62" s="20" t="s">
        <v>103</v>
      </c>
      <c r="T62" s="21">
        <v>0</v>
      </c>
      <c r="U62" s="21" t="s">
        <v>104</v>
      </c>
      <c r="V62" s="35">
        <v>0</v>
      </c>
      <c r="AA62" s="170"/>
      <c r="AB62" s="56"/>
    </row>
    <row r="63" spans="1:31" s="105" customFormat="1" ht="16.149999999999999" customHeight="1" thickBot="1" x14ac:dyDescent="0.3">
      <c r="A63" s="80"/>
      <c r="B63" s="80"/>
      <c r="C63" s="80"/>
      <c r="D63" s="80"/>
      <c r="E63" s="80"/>
      <c r="F63" s="80"/>
      <c r="G63" s="80"/>
      <c r="H63" s="80"/>
      <c r="I63" s="80"/>
      <c r="J63" s="80"/>
      <c r="K63" s="80"/>
      <c r="L63" s="56"/>
      <c r="M63" s="56"/>
      <c r="N63" s="56"/>
      <c r="O63" s="403" t="s">
        <v>38</v>
      </c>
      <c r="P63" s="404"/>
      <c r="Q63" s="404"/>
      <c r="R63" s="23">
        <v>0</v>
      </c>
      <c r="S63" s="403" t="s">
        <v>37</v>
      </c>
      <c r="T63" s="404"/>
      <c r="U63" s="404"/>
      <c r="V63" s="34">
        <v>0</v>
      </c>
      <c r="AA63" s="170"/>
      <c r="AB63" s="56"/>
    </row>
    <row r="64" spans="1:31" s="105" customFormat="1" ht="15.4" customHeight="1" x14ac:dyDescent="0.25">
      <c r="A64" s="171"/>
      <c r="B64" s="80"/>
      <c r="C64" s="80"/>
      <c r="D64" s="80"/>
      <c r="E64" s="80"/>
      <c r="F64" s="80"/>
      <c r="G64" s="80"/>
      <c r="H64" s="80"/>
      <c r="I64" s="80"/>
      <c r="J64" s="80"/>
      <c r="K64" s="80"/>
      <c r="L64" s="80"/>
      <c r="M64" s="80"/>
      <c r="N64" s="80"/>
      <c r="O64" s="19"/>
      <c r="P64" s="19"/>
      <c r="Q64" s="19"/>
      <c r="R64" s="19"/>
      <c r="S64" s="19"/>
      <c r="T64" s="19"/>
      <c r="U64" s="19"/>
      <c r="V64" s="19"/>
      <c r="AA64" s="170"/>
      <c r="AB64" s="56"/>
    </row>
    <row r="65" spans="1:28" s="105" customFormat="1" ht="15.75" customHeight="1" thickBot="1" x14ac:dyDescent="0.3">
      <c r="A65" s="171"/>
      <c r="B65" s="80"/>
      <c r="C65" s="80"/>
      <c r="D65" s="80"/>
      <c r="E65" s="80"/>
      <c r="F65" s="80"/>
      <c r="G65" s="80"/>
      <c r="H65" s="80"/>
      <c r="I65" s="80"/>
      <c r="J65" s="80"/>
      <c r="K65" s="80"/>
      <c r="L65" s="80"/>
      <c r="M65" s="80"/>
      <c r="N65" s="80"/>
      <c r="O65" s="19"/>
      <c r="P65" s="19"/>
      <c r="Q65" s="19"/>
      <c r="R65" s="19"/>
      <c r="S65" s="19"/>
      <c r="T65" s="19"/>
      <c r="U65" s="19"/>
      <c r="V65" s="19"/>
      <c r="AA65" s="172"/>
      <c r="AB65" s="173"/>
    </row>
    <row r="66" spans="1:28" s="105" customFormat="1" ht="15.75" customHeight="1" x14ac:dyDescent="0.25">
      <c r="A66" s="86" t="s">
        <v>20</v>
      </c>
      <c r="B66" s="55" t="s">
        <v>301</v>
      </c>
      <c r="C66" s="55">
        <v>112</v>
      </c>
      <c r="D66" s="55" t="s">
        <v>390</v>
      </c>
      <c r="E66" s="55" t="s">
        <v>391</v>
      </c>
      <c r="F66" s="55">
        <v>1</v>
      </c>
      <c r="G66" s="160">
        <v>45283</v>
      </c>
      <c r="H66" s="160" t="s">
        <v>34</v>
      </c>
      <c r="I66" s="57">
        <f xml:space="preserve"> ($AA$2 - $G$66) * 24</f>
        <v>6</v>
      </c>
      <c r="J66" s="57">
        <v>18</v>
      </c>
      <c r="K66" s="29">
        <f>$J$66 - $I$66</f>
        <v>12</v>
      </c>
      <c r="L66" s="125"/>
      <c r="M66" s="126"/>
      <c r="N66" s="127"/>
      <c r="O66" s="16" t="s">
        <v>90</v>
      </c>
      <c r="P66" s="39">
        <v>0</v>
      </c>
      <c r="Q66" s="39">
        <v>17</v>
      </c>
      <c r="R66" s="18">
        <f xml:space="preserve"> $P$66 * $Q$66</f>
        <v>0</v>
      </c>
      <c r="S66" s="42" t="s">
        <v>244</v>
      </c>
      <c r="T66" s="39">
        <v>0</v>
      </c>
      <c r="U66" s="39">
        <v>20</v>
      </c>
      <c r="V66" s="18">
        <f xml:space="preserve"> $T$66 * $U$66</f>
        <v>0</v>
      </c>
      <c r="W66" s="106" t="s">
        <v>197</v>
      </c>
      <c r="X66" s="95" t="s">
        <v>23</v>
      </c>
      <c r="Y66" s="125">
        <f>$K$66 * 0</f>
        <v>0</v>
      </c>
      <c r="Z66" s="124">
        <f>$Y$66</f>
        <v>0</v>
      </c>
      <c r="AA66" s="87" t="s">
        <v>400</v>
      </c>
      <c r="AB66" s="173"/>
    </row>
    <row r="67" spans="1:28" s="105" customFormat="1" x14ac:dyDescent="0.25">
      <c r="A67" s="99"/>
      <c r="B67" s="93"/>
      <c r="C67" s="93"/>
      <c r="D67" s="82"/>
      <c r="E67" s="161"/>
      <c r="F67" s="93"/>
      <c r="G67" s="162"/>
      <c r="H67" s="162"/>
      <c r="I67" s="58"/>
      <c r="J67" s="58"/>
      <c r="K67" s="31"/>
      <c r="L67" s="136"/>
      <c r="M67" s="115"/>
      <c r="N67" s="116"/>
      <c r="O67" s="20" t="s">
        <v>180</v>
      </c>
      <c r="P67" s="40">
        <v>0</v>
      </c>
      <c r="Q67" s="40">
        <v>10</v>
      </c>
      <c r="R67" s="22">
        <f xml:space="preserve"> $P$67 * $Q$67</f>
        <v>0</v>
      </c>
      <c r="S67" s="41" t="s">
        <v>365</v>
      </c>
      <c r="T67" s="40">
        <v>0</v>
      </c>
      <c r="U67" s="40">
        <v>20</v>
      </c>
      <c r="V67" s="22">
        <f xml:space="preserve"> $T$67 * $U$67</f>
        <v>0</v>
      </c>
      <c r="W67" s="99"/>
      <c r="X67" s="97"/>
      <c r="Y67" s="136"/>
      <c r="Z67" s="135"/>
      <c r="AA67" s="174"/>
      <c r="AB67" s="173"/>
    </row>
    <row r="68" spans="1:28" s="105" customFormat="1" x14ac:dyDescent="0.25">
      <c r="A68" s="99"/>
      <c r="B68" s="93"/>
      <c r="C68" s="93"/>
      <c r="D68" s="93"/>
      <c r="E68" s="93"/>
      <c r="F68" s="93"/>
      <c r="G68" s="162"/>
      <c r="H68" s="162"/>
      <c r="I68" s="58"/>
      <c r="J68" s="58"/>
      <c r="K68" s="31"/>
      <c r="L68" s="136"/>
      <c r="M68" s="115"/>
      <c r="N68" s="116"/>
      <c r="O68" s="20" t="s">
        <v>164</v>
      </c>
      <c r="P68" s="40">
        <v>0</v>
      </c>
      <c r="Q68" s="40">
        <v>17</v>
      </c>
      <c r="R68" s="22">
        <f xml:space="preserve"> $P$68 * $Q$68</f>
        <v>0</v>
      </c>
      <c r="S68" s="41" t="s">
        <v>248</v>
      </c>
      <c r="T68" s="40">
        <v>0</v>
      </c>
      <c r="U68" s="40">
        <v>18</v>
      </c>
      <c r="V68" s="22">
        <f xml:space="preserve"> $T$68 * $U$68</f>
        <v>0</v>
      </c>
      <c r="W68" s="99"/>
      <c r="X68" s="97"/>
      <c r="Y68" s="136"/>
      <c r="Z68" s="135"/>
      <c r="AA68" s="174"/>
      <c r="AB68" s="173"/>
    </row>
    <row r="69" spans="1:28" s="105" customFormat="1" x14ac:dyDescent="0.25">
      <c r="A69" s="99"/>
      <c r="B69" s="93"/>
      <c r="C69" s="93"/>
      <c r="D69" s="93"/>
      <c r="E69" s="93"/>
      <c r="F69" s="93"/>
      <c r="G69" s="162"/>
      <c r="H69" s="162"/>
      <c r="I69" s="58"/>
      <c r="J69" s="58"/>
      <c r="K69" s="31"/>
      <c r="L69" s="136"/>
      <c r="M69" s="115"/>
      <c r="N69" s="116"/>
      <c r="O69" s="20" t="s">
        <v>332</v>
      </c>
      <c r="P69" s="40">
        <v>0</v>
      </c>
      <c r="Q69" s="40">
        <v>12</v>
      </c>
      <c r="R69" s="22">
        <f xml:space="preserve"> $P$69 * $Q$69</f>
        <v>0</v>
      </c>
      <c r="S69" s="41" t="s">
        <v>192</v>
      </c>
      <c r="T69" s="40">
        <v>0</v>
      </c>
      <c r="U69" s="40">
        <v>20</v>
      </c>
      <c r="V69" s="22">
        <f xml:space="preserve"> $T$69 * $U$69</f>
        <v>0</v>
      </c>
      <c r="W69" s="99"/>
      <c r="X69" s="97"/>
      <c r="Y69" s="136"/>
      <c r="Z69" s="135"/>
      <c r="AA69" s="174"/>
      <c r="AB69" s="173"/>
    </row>
    <row r="70" spans="1:28" s="105" customFormat="1" x14ac:dyDescent="0.25">
      <c r="A70" s="99"/>
      <c r="B70" s="93"/>
      <c r="C70" s="93"/>
      <c r="D70" s="93"/>
      <c r="E70" s="93"/>
      <c r="F70" s="93"/>
      <c r="G70" s="162"/>
      <c r="H70" s="162"/>
      <c r="I70" s="58"/>
      <c r="J70" s="58"/>
      <c r="K70" s="31"/>
      <c r="L70" s="136"/>
      <c r="M70" s="115"/>
      <c r="N70" s="116"/>
      <c r="O70" s="69"/>
      <c r="P70" s="40"/>
      <c r="Q70" s="40"/>
      <c r="R70" s="22"/>
      <c r="S70" s="41"/>
      <c r="T70" s="40"/>
      <c r="U70" s="40"/>
      <c r="V70" s="22"/>
      <c r="W70" s="99"/>
      <c r="X70" s="97"/>
      <c r="Y70" s="136"/>
      <c r="Z70" s="135"/>
      <c r="AA70" s="174"/>
      <c r="AB70" s="173"/>
    </row>
    <row r="71" spans="1:28" s="105" customFormat="1" x14ac:dyDescent="0.25">
      <c r="A71" s="99"/>
      <c r="B71" s="93"/>
      <c r="C71" s="93"/>
      <c r="D71" s="93"/>
      <c r="E71" s="93"/>
      <c r="F71" s="93"/>
      <c r="G71" s="162"/>
      <c r="H71" s="162"/>
      <c r="I71" s="58"/>
      <c r="J71" s="58"/>
      <c r="K71" s="135"/>
      <c r="L71" s="136"/>
      <c r="M71" s="115"/>
      <c r="N71" s="116"/>
      <c r="O71" s="69"/>
      <c r="P71" s="40"/>
      <c r="Q71" s="40"/>
      <c r="R71" s="22"/>
      <c r="S71" s="41"/>
      <c r="T71" s="40"/>
      <c r="U71" s="40"/>
      <c r="V71" s="22"/>
      <c r="W71" s="99"/>
      <c r="X71" s="97"/>
      <c r="Y71" s="136"/>
      <c r="Z71" s="135"/>
      <c r="AA71" s="174"/>
      <c r="AB71" s="173"/>
    </row>
    <row r="72" spans="1:28" s="105" customFormat="1" ht="16.5" thickBot="1" x14ac:dyDescent="0.3">
      <c r="A72" s="101"/>
      <c r="B72" s="102"/>
      <c r="C72" s="102"/>
      <c r="D72" s="163"/>
      <c r="E72" s="102"/>
      <c r="F72" s="102"/>
      <c r="G72" s="164"/>
      <c r="H72" s="164"/>
      <c r="I72" s="89"/>
      <c r="J72" s="89"/>
      <c r="K72" s="166"/>
      <c r="L72" s="154"/>
      <c r="M72" s="89"/>
      <c r="N72" s="166"/>
      <c r="O72" s="69"/>
      <c r="P72" s="21"/>
      <c r="Q72" s="40"/>
      <c r="R72" s="22"/>
      <c r="S72" s="41"/>
      <c r="T72" s="40"/>
      <c r="U72" s="40"/>
      <c r="V72" s="22"/>
      <c r="W72" s="101"/>
      <c r="X72" s="100"/>
      <c r="Y72" s="154"/>
      <c r="Z72" s="166"/>
      <c r="AA72" s="201"/>
      <c r="AB72" s="173"/>
    </row>
    <row r="73" spans="1:28" s="105" customFormat="1" ht="17.649999999999999" customHeight="1" x14ac:dyDescent="0.25">
      <c r="I73" s="80"/>
      <c r="J73" s="80"/>
      <c r="L73" s="56"/>
      <c r="M73" s="56"/>
      <c r="N73" s="56"/>
      <c r="O73" s="20" t="s">
        <v>101</v>
      </c>
      <c r="P73" s="60">
        <f>SUM($P$66:$P$72)</f>
        <v>0</v>
      </c>
      <c r="Q73" s="21" t="s">
        <v>102</v>
      </c>
      <c r="R73" s="22">
        <f>SUM($R$66:$R$72)</f>
        <v>0</v>
      </c>
      <c r="S73" s="20" t="s">
        <v>103</v>
      </c>
      <c r="T73" s="21">
        <f>SUM($T$66:$T$72)</f>
        <v>0</v>
      </c>
      <c r="U73" s="21" t="s">
        <v>104</v>
      </c>
      <c r="V73" s="35">
        <f>SUM($V$66:$V$72)</f>
        <v>0</v>
      </c>
    </row>
    <row r="74" spans="1:28" s="105" customFormat="1" ht="16.149999999999999" customHeight="1" thickBot="1" x14ac:dyDescent="0.3">
      <c r="I74" s="80"/>
      <c r="J74" s="80"/>
      <c r="L74" s="56"/>
      <c r="M74" s="56"/>
      <c r="N74" s="56"/>
      <c r="O74" s="403" t="s">
        <v>38</v>
      </c>
      <c r="P74" s="404"/>
      <c r="Q74" s="404"/>
      <c r="R74" s="23">
        <v>0</v>
      </c>
      <c r="S74" s="403" t="s">
        <v>37</v>
      </c>
      <c r="T74" s="404"/>
      <c r="U74" s="404"/>
      <c r="V74" s="34">
        <v>0</v>
      </c>
    </row>
    <row r="75" spans="1:28" s="105" customFormat="1" ht="15.75" customHeight="1" thickBot="1" x14ac:dyDescent="0.3">
      <c r="A75" s="159"/>
      <c r="I75" s="80"/>
      <c r="J75" s="158"/>
      <c r="O75" s="19"/>
      <c r="P75" s="19"/>
      <c r="Q75" s="19"/>
      <c r="R75" s="19"/>
      <c r="S75" s="19"/>
      <c r="T75" s="19"/>
      <c r="U75" s="19"/>
      <c r="V75" s="19"/>
    </row>
    <row r="76" spans="1:28" s="105" customFormat="1" ht="47.25" x14ac:dyDescent="0.25">
      <c r="A76" s="96" t="s">
        <v>21</v>
      </c>
      <c r="B76" s="55" t="s">
        <v>322</v>
      </c>
      <c r="C76" s="122">
        <v>1004</v>
      </c>
      <c r="D76" s="185" t="s">
        <v>228</v>
      </c>
      <c r="E76" s="121" t="s">
        <v>345</v>
      </c>
      <c r="F76" s="122">
        <v>1</v>
      </c>
      <c r="G76" s="160">
        <v>45276.083333333336</v>
      </c>
      <c r="H76" s="114">
        <v>45278.930555555555</v>
      </c>
      <c r="I76" s="123">
        <f xml:space="preserve"> ($H$76 - $G$76) * 24</f>
        <v>68.333333333255723</v>
      </c>
      <c r="J76" s="57">
        <v>12.9</v>
      </c>
      <c r="K76" s="29">
        <f>$J$76 - $I$76</f>
        <v>-55.433333333255725</v>
      </c>
      <c r="L76" s="125">
        <f xml:space="preserve"> ($N$76 - $M$76) * 24</f>
        <v>57</v>
      </c>
      <c r="M76" s="126" t="s">
        <v>288</v>
      </c>
      <c r="N76" s="217">
        <v>45278.875</v>
      </c>
      <c r="O76" s="42" t="s">
        <v>217</v>
      </c>
      <c r="P76" s="39">
        <v>0</v>
      </c>
      <c r="Q76" s="75">
        <v>20</v>
      </c>
      <c r="R76" s="18">
        <f xml:space="preserve"> $P$76 * $Q$76</f>
        <v>0</v>
      </c>
      <c r="S76" s="64" t="s">
        <v>171</v>
      </c>
      <c r="T76" s="39">
        <v>0</v>
      </c>
      <c r="U76" s="17">
        <v>20</v>
      </c>
      <c r="V76" s="18">
        <f xml:space="preserve"> $T$76 * $U$76</f>
        <v>0</v>
      </c>
      <c r="W76" s="106" t="s">
        <v>188</v>
      </c>
      <c r="X76" s="95" t="s">
        <v>23</v>
      </c>
      <c r="Y76" s="125">
        <f>$K$76 * -1</f>
        <v>55.433333333255725</v>
      </c>
      <c r="Z76" s="124">
        <f>$Y$76</f>
        <v>55.433333333255725</v>
      </c>
      <c r="AA76" s="197" t="s">
        <v>312</v>
      </c>
    </row>
    <row r="77" spans="1:28" s="105" customFormat="1" x14ac:dyDescent="0.25">
      <c r="A77" s="138"/>
      <c r="B77" s="131"/>
      <c r="C77" s="131"/>
      <c r="D77" s="131"/>
      <c r="E77" s="93"/>
      <c r="F77" s="93">
        <v>2</v>
      </c>
      <c r="G77" s="132">
        <v>45278.930555555555</v>
      </c>
      <c r="H77" s="132">
        <v>45279.986111111109</v>
      </c>
      <c r="I77" s="134">
        <f xml:space="preserve"> ($H$77 - $G$77) * 24</f>
        <v>25.333333333313931</v>
      </c>
      <c r="J77" s="58">
        <v>14.4</v>
      </c>
      <c r="K77" s="31">
        <f>$J$77 - $I$77</f>
        <v>-10.93333333331393</v>
      </c>
      <c r="L77" s="136">
        <f xml:space="preserve"> ($N$77 - $M$77) * 24</f>
        <v>15.333333333197515</v>
      </c>
      <c r="M77" s="115" t="s">
        <v>313</v>
      </c>
      <c r="N77" s="116">
        <v>45279.909722222219</v>
      </c>
      <c r="O77" s="41" t="s">
        <v>247</v>
      </c>
      <c r="P77" s="40">
        <v>0</v>
      </c>
      <c r="Q77" s="73">
        <v>20</v>
      </c>
      <c r="R77" s="22">
        <f xml:space="preserve"> $P$77 * $Q$77</f>
        <v>0</v>
      </c>
      <c r="S77" s="63" t="s">
        <v>192</v>
      </c>
      <c r="T77" s="40">
        <v>0</v>
      </c>
      <c r="U77" s="21">
        <v>20</v>
      </c>
      <c r="V77" s="70">
        <f xml:space="preserve"> $T$77 * $U$77</f>
        <v>0</v>
      </c>
      <c r="W77" s="99" t="s">
        <v>267</v>
      </c>
      <c r="X77" s="97"/>
      <c r="Y77" s="136">
        <f>$K$77 * -1</f>
        <v>10.93333333331393</v>
      </c>
      <c r="Z77" s="135">
        <f>$Y$77 + $Z$76</f>
        <v>66.366666666569657</v>
      </c>
      <c r="AA77" s="174" t="s">
        <v>347</v>
      </c>
    </row>
    <row r="78" spans="1:28" s="105" customFormat="1" x14ac:dyDescent="0.25">
      <c r="A78" s="138"/>
      <c r="B78" s="131"/>
      <c r="C78" s="131"/>
      <c r="D78" s="131"/>
      <c r="E78" s="93"/>
      <c r="F78" s="131">
        <v>3</v>
      </c>
      <c r="G78" s="162">
        <v>45279.986111111109</v>
      </c>
      <c r="H78" s="131" t="s">
        <v>336</v>
      </c>
      <c r="I78" s="134">
        <f xml:space="preserve"> ($H$78 - $G$78) * 24</f>
        <v>28.000000000116415</v>
      </c>
      <c r="J78" s="58">
        <v>15.4</v>
      </c>
      <c r="K78" s="31">
        <f>$J$78 - $I$78</f>
        <v>-12.600000000116415</v>
      </c>
      <c r="L78" s="136">
        <f xml:space="preserve"> ($N$78 - $M$78) * 24</f>
        <v>12.666666666569654</v>
      </c>
      <c r="M78" s="115">
        <v>45280.451388888891</v>
      </c>
      <c r="N78" s="116" t="s">
        <v>337</v>
      </c>
      <c r="O78" s="41" t="s">
        <v>218</v>
      </c>
      <c r="P78" s="40">
        <v>0</v>
      </c>
      <c r="Q78" s="73">
        <v>20</v>
      </c>
      <c r="R78" s="22">
        <f xml:space="preserve"> $P$78 * $Q$78</f>
        <v>0</v>
      </c>
      <c r="S78" s="63" t="s">
        <v>244</v>
      </c>
      <c r="T78" s="40">
        <v>0</v>
      </c>
      <c r="U78" s="21">
        <v>20</v>
      </c>
      <c r="V78" s="70">
        <f xml:space="preserve"> $T$78 * $U$78</f>
        <v>0</v>
      </c>
      <c r="W78" s="99"/>
      <c r="X78" s="97"/>
      <c r="Y78" s="136">
        <f>$K$78 * -1</f>
        <v>12.600000000116415</v>
      </c>
      <c r="Z78" s="135">
        <f>$Y$78 + $Z$77</f>
        <v>78.966666666686066</v>
      </c>
      <c r="AA78" s="174" t="s">
        <v>348</v>
      </c>
    </row>
    <row r="79" spans="1:28" s="105" customFormat="1" x14ac:dyDescent="0.25">
      <c r="A79" s="138"/>
      <c r="B79" s="131"/>
      <c r="C79" s="93"/>
      <c r="D79" s="93"/>
      <c r="E79" s="93"/>
      <c r="F79" s="93">
        <v>4</v>
      </c>
      <c r="G79" s="131" t="s">
        <v>336</v>
      </c>
      <c r="H79" s="132">
        <v>45282.815972222219</v>
      </c>
      <c r="I79" s="134">
        <f xml:space="preserve"> ($H$79 - $G$79) * 24</f>
        <v>39.916666666511446</v>
      </c>
      <c r="J79" s="58">
        <v>15.4</v>
      </c>
      <c r="K79" s="31">
        <f>$J$79 - $I$79</f>
        <v>-24.516666666511448</v>
      </c>
      <c r="L79" s="136">
        <f xml:space="preserve"> ($N$79 - $M$79) * 24</f>
        <v>28.650000000139698</v>
      </c>
      <c r="M79" s="115">
        <v>45281.416666666664</v>
      </c>
      <c r="N79" s="116">
        <v>45282.61041666667</v>
      </c>
      <c r="O79" s="41" t="s">
        <v>219</v>
      </c>
      <c r="P79" s="40">
        <v>0</v>
      </c>
      <c r="Q79" s="40">
        <v>20</v>
      </c>
      <c r="R79" s="70">
        <f xml:space="preserve"> $P$79 * $Q$79</f>
        <v>0</v>
      </c>
      <c r="S79" s="63" t="s">
        <v>177</v>
      </c>
      <c r="T79" s="40">
        <v>0</v>
      </c>
      <c r="U79" s="21">
        <v>20</v>
      </c>
      <c r="V79" s="70">
        <f xml:space="preserve"> $T$79 * $U$79</f>
        <v>0</v>
      </c>
      <c r="W79" s="99"/>
      <c r="X79" s="97"/>
      <c r="Y79" s="136">
        <f>$K$79 * -1</f>
        <v>24.516666666511448</v>
      </c>
      <c r="Z79" s="135">
        <f>$Y$79 + $Z$78</f>
        <v>103.48333333319752</v>
      </c>
      <c r="AA79" s="137"/>
    </row>
    <row r="80" spans="1:28" s="105" customFormat="1" x14ac:dyDescent="0.25">
      <c r="A80" s="138"/>
      <c r="B80" s="131"/>
      <c r="C80" s="93"/>
      <c r="D80" s="93"/>
      <c r="E80" s="93"/>
      <c r="F80" s="93"/>
      <c r="G80" s="132"/>
      <c r="H80" s="132"/>
      <c r="I80" s="134"/>
      <c r="J80" s="58"/>
      <c r="K80" s="31"/>
      <c r="L80" s="136"/>
      <c r="M80" s="115"/>
      <c r="N80" s="116"/>
      <c r="O80" s="41" t="s">
        <v>90</v>
      </c>
      <c r="P80" s="40">
        <v>0</v>
      </c>
      <c r="Q80" s="40">
        <v>17</v>
      </c>
      <c r="R80" s="70">
        <f xml:space="preserve"> $P$80 * $Q$80</f>
        <v>0</v>
      </c>
      <c r="S80" s="63" t="s">
        <v>366</v>
      </c>
      <c r="T80" s="40">
        <v>0</v>
      </c>
      <c r="U80" s="21">
        <v>20</v>
      </c>
      <c r="V80" s="72">
        <f xml:space="preserve"> $T$80 * $U$80</f>
        <v>0</v>
      </c>
      <c r="W80" s="99"/>
      <c r="X80" s="97"/>
      <c r="Y80" s="136">
        <f>$K$80 * -1</f>
        <v>0</v>
      </c>
      <c r="Z80" s="135">
        <f>$Y$80 + $Z$79</f>
        <v>103.48333333319752</v>
      </c>
      <c r="AA80" s="137"/>
    </row>
    <row r="81" spans="1:28" s="105" customFormat="1" ht="16.5" thickBot="1" x14ac:dyDescent="0.3">
      <c r="A81" s="175"/>
      <c r="B81" s="167"/>
      <c r="C81" s="102"/>
      <c r="D81" s="102"/>
      <c r="E81" s="102"/>
      <c r="F81" s="102"/>
      <c r="G81" s="102"/>
      <c r="H81" s="102"/>
      <c r="I81" s="89"/>
      <c r="J81" s="89"/>
      <c r="K81" s="166"/>
      <c r="L81" s="154"/>
      <c r="M81" s="118"/>
      <c r="N81" s="119"/>
      <c r="O81" s="63" t="s">
        <v>164</v>
      </c>
      <c r="P81" s="40">
        <v>0</v>
      </c>
      <c r="Q81" s="40">
        <v>17</v>
      </c>
      <c r="R81" s="70">
        <f xml:space="preserve"> $P$81 * $Q$81</f>
        <v>0</v>
      </c>
      <c r="S81" s="63"/>
      <c r="T81" s="40"/>
      <c r="U81" s="21"/>
      <c r="V81" s="72"/>
      <c r="W81" s="101"/>
      <c r="X81" s="100"/>
      <c r="Y81" s="154"/>
      <c r="Z81" s="166"/>
      <c r="AA81" s="88" t="s">
        <v>335</v>
      </c>
    </row>
    <row r="82" spans="1:28" s="105" customFormat="1" ht="17.649999999999999" customHeight="1" x14ac:dyDescent="0.25">
      <c r="A82" s="129"/>
      <c r="G82" s="120"/>
      <c r="H82" s="120"/>
      <c r="I82" s="80"/>
      <c r="K82" s="80"/>
      <c r="L82" s="56"/>
      <c r="M82" s="56"/>
      <c r="N82" s="56"/>
      <c r="O82" s="20" t="s">
        <v>101</v>
      </c>
      <c r="P82" s="60">
        <f>SUM($P$76:$P$81)</f>
        <v>0</v>
      </c>
      <c r="Q82" s="21" t="s">
        <v>102</v>
      </c>
      <c r="R82" s="22">
        <f>SUM($R$76:$R$81)</f>
        <v>0</v>
      </c>
      <c r="S82" s="20" t="s">
        <v>103</v>
      </c>
      <c r="T82" s="21">
        <f>SUM($T$76:$T$81)</f>
        <v>0</v>
      </c>
      <c r="U82" s="21" t="s">
        <v>104</v>
      </c>
      <c r="V82" s="35">
        <f>SUM($V$76:$V$81)</f>
        <v>0</v>
      </c>
      <c r="AA82" s="176"/>
      <c r="AB82" s="176"/>
    </row>
    <row r="83" spans="1:28" s="105" customFormat="1" ht="16.149999999999999" customHeight="1" thickBot="1" x14ac:dyDescent="0.3">
      <c r="A83" s="129"/>
      <c r="I83" s="80"/>
      <c r="L83" s="56"/>
      <c r="M83" s="56"/>
      <c r="N83" s="56"/>
      <c r="O83" s="403" t="s">
        <v>38</v>
      </c>
      <c r="P83" s="404"/>
      <c r="Q83" s="404"/>
      <c r="R83" s="23">
        <v>320</v>
      </c>
      <c r="S83" s="403" t="s">
        <v>37</v>
      </c>
      <c r="T83" s="404"/>
      <c r="U83" s="404"/>
      <c r="V83" s="34">
        <v>90</v>
      </c>
    </row>
    <row r="84" spans="1:28" s="105" customFormat="1" ht="16.149999999999999" customHeight="1" thickBot="1" x14ac:dyDescent="0.3">
      <c r="A84" s="129"/>
      <c r="I84" s="80"/>
      <c r="J84" s="80"/>
      <c r="O84" s="19"/>
      <c r="P84" s="19"/>
      <c r="Q84" s="19"/>
      <c r="R84" s="26"/>
      <c r="S84" s="19"/>
      <c r="T84" s="19"/>
      <c r="U84" s="19"/>
      <c r="V84" s="19"/>
    </row>
    <row r="85" spans="1:28" s="105" customFormat="1" ht="32.25" thickBot="1" x14ac:dyDescent="0.3">
      <c r="A85" s="202" t="s">
        <v>22</v>
      </c>
      <c r="B85" s="203"/>
      <c r="C85" s="203"/>
      <c r="D85" s="203" t="s">
        <v>182</v>
      </c>
      <c r="E85" s="203"/>
      <c r="F85" s="203"/>
      <c r="G85" s="204"/>
      <c r="H85" s="204"/>
      <c r="I85" s="205"/>
      <c r="J85" s="205"/>
      <c r="K85" s="206"/>
      <c r="L85" s="207"/>
      <c r="M85" s="208"/>
      <c r="N85" s="209"/>
      <c r="O85" s="16"/>
      <c r="P85" s="78"/>
      <c r="Q85" s="17"/>
      <c r="R85" s="18"/>
      <c r="S85" s="16"/>
      <c r="T85" s="17"/>
      <c r="U85" s="17"/>
      <c r="V85" s="18"/>
      <c r="W85" s="202" t="s">
        <v>201</v>
      </c>
      <c r="X85" s="210" t="s">
        <v>23</v>
      </c>
      <c r="Y85" s="207">
        <v>0</v>
      </c>
      <c r="Z85" s="206">
        <v>0</v>
      </c>
      <c r="AA85" s="211" t="s">
        <v>222</v>
      </c>
    </row>
    <row r="86" spans="1:28" s="105" customFormat="1" ht="17.649999999999999" customHeight="1" x14ac:dyDescent="0.25">
      <c r="I86" s="80"/>
      <c r="J86" s="80"/>
      <c r="L86" s="56"/>
      <c r="M86" s="56"/>
      <c r="N86" s="56"/>
      <c r="O86" s="20" t="s">
        <v>101</v>
      </c>
      <c r="P86" s="60">
        <v>0</v>
      </c>
      <c r="Q86" s="21" t="s">
        <v>102</v>
      </c>
      <c r="R86" s="22">
        <v>0</v>
      </c>
      <c r="S86" s="20" t="s">
        <v>103</v>
      </c>
      <c r="T86" s="21">
        <v>0</v>
      </c>
      <c r="U86" s="21" t="s">
        <v>104</v>
      </c>
      <c r="V86" s="35">
        <v>0</v>
      </c>
      <c r="AA86" s="170"/>
    </row>
    <row r="87" spans="1:28" s="105" customFormat="1" ht="16.149999999999999" customHeight="1" thickBot="1" x14ac:dyDescent="0.3">
      <c r="I87" s="80"/>
      <c r="J87" s="80"/>
      <c r="L87" s="56"/>
      <c r="M87" s="56"/>
      <c r="N87" s="56"/>
      <c r="O87" s="403" t="s">
        <v>38</v>
      </c>
      <c r="P87" s="404"/>
      <c r="Q87" s="404"/>
      <c r="R87" s="23">
        <v>0</v>
      </c>
      <c r="S87" s="403" t="s">
        <v>37</v>
      </c>
      <c r="T87" s="404"/>
      <c r="U87" s="404"/>
      <c r="V87" s="34" t="s">
        <v>23</v>
      </c>
      <c r="AA87" s="176"/>
    </row>
    <row r="88" spans="1:28" s="105" customFormat="1" ht="15.75" customHeight="1" thickBot="1" x14ac:dyDescent="0.3">
      <c r="I88" s="80"/>
      <c r="J88" s="80"/>
      <c r="O88" s="19"/>
      <c r="P88" s="68"/>
      <c r="Q88" s="19"/>
      <c r="R88" s="19"/>
      <c r="S88" s="19"/>
      <c r="T88" s="19"/>
      <c r="U88" s="19"/>
      <c r="V88" s="19"/>
      <c r="AA88" s="176"/>
    </row>
    <row r="89" spans="1:28" s="105" customFormat="1" ht="31.5" x14ac:dyDescent="0.25">
      <c r="A89" s="96" t="s">
        <v>24</v>
      </c>
      <c r="B89" s="55" t="s">
        <v>242</v>
      </c>
      <c r="C89" s="55">
        <v>2532</v>
      </c>
      <c r="D89" s="55" t="s">
        <v>258</v>
      </c>
      <c r="E89" s="121" t="s">
        <v>259</v>
      </c>
      <c r="F89" s="55">
        <v>1</v>
      </c>
      <c r="G89" s="160">
        <v>45260.041666666664</v>
      </c>
      <c r="H89" s="160">
        <v>45281.159722222219</v>
      </c>
      <c r="I89" s="123">
        <f xml:space="preserve"> ($H$89 - $G$89) * 24</f>
        <v>506.83333333331393</v>
      </c>
      <c r="J89" s="57">
        <v>24</v>
      </c>
      <c r="K89" s="29">
        <f>$J$89 - $I$89</f>
        <v>-482.83333333331393</v>
      </c>
      <c r="L89" s="125">
        <f xml:space="preserve"> ($N$89 - $M$89) * 24</f>
        <v>479.49999999994179</v>
      </c>
      <c r="M89" s="126">
        <v>45260.25</v>
      </c>
      <c r="N89" s="127" t="s">
        <v>338</v>
      </c>
      <c r="O89" s="76" t="s">
        <v>234</v>
      </c>
      <c r="P89" s="17">
        <v>0</v>
      </c>
      <c r="Q89" s="17">
        <v>17</v>
      </c>
      <c r="R89" s="18">
        <f xml:space="preserve"> $P$89 * $Q$89</f>
        <v>0</v>
      </c>
      <c r="S89" s="42" t="s">
        <v>179</v>
      </c>
      <c r="T89" s="17">
        <v>0</v>
      </c>
      <c r="U89" s="17">
        <v>20</v>
      </c>
      <c r="V89" s="18">
        <f xml:space="preserve"> $T$89 * $U$89</f>
        <v>0</v>
      </c>
      <c r="W89" s="106" t="s">
        <v>188</v>
      </c>
      <c r="X89" s="95" t="s">
        <v>153</v>
      </c>
      <c r="Y89" s="125">
        <f>$K$89 * -1</f>
        <v>482.83333333331393</v>
      </c>
      <c r="Z89" s="124">
        <f>$Y$89</f>
        <v>482.83333333331393</v>
      </c>
      <c r="AA89" s="226" t="s">
        <v>302</v>
      </c>
    </row>
    <row r="90" spans="1:28" s="105" customFormat="1" ht="31.5" x14ac:dyDescent="0.25">
      <c r="A90" s="99"/>
      <c r="B90" s="93"/>
      <c r="C90" s="93"/>
      <c r="D90" s="161"/>
      <c r="E90" s="93"/>
      <c r="F90" s="93">
        <v>2</v>
      </c>
      <c r="G90" s="162">
        <v>45281.159722222219</v>
      </c>
      <c r="H90" s="162">
        <v>45283.041666666664</v>
      </c>
      <c r="I90" s="58">
        <f xml:space="preserve"> ($H$90 - $G$90) * 24</f>
        <v>45.166666666686069</v>
      </c>
      <c r="J90" s="58">
        <v>24</v>
      </c>
      <c r="K90" s="31">
        <f>$J$90 - $I$90</f>
        <v>-21.166666666686069</v>
      </c>
      <c r="L90" s="136">
        <f xml:space="preserve"> ($N$90 - $M$90) * 24</f>
        <v>45.350000000093132</v>
      </c>
      <c r="M90" s="58" t="s">
        <v>339</v>
      </c>
      <c r="N90" s="180">
        <v>45283.087500000001</v>
      </c>
      <c r="O90" s="69" t="s">
        <v>257</v>
      </c>
      <c r="P90" s="21">
        <v>1</v>
      </c>
      <c r="Q90" s="21">
        <v>17</v>
      </c>
      <c r="R90" s="22">
        <f xml:space="preserve"> $P$90 * $Q$90</f>
        <v>17</v>
      </c>
      <c r="S90" s="41" t="s">
        <v>227</v>
      </c>
      <c r="T90" s="21">
        <v>0</v>
      </c>
      <c r="U90" s="21">
        <v>20</v>
      </c>
      <c r="V90" s="72">
        <f xml:space="preserve"> $T$90 * $U$90</f>
        <v>0</v>
      </c>
      <c r="W90" s="99" t="s">
        <v>343</v>
      </c>
      <c r="X90" s="97"/>
      <c r="Y90" s="136">
        <f>$K$90 * -1</f>
        <v>21.166666666686069</v>
      </c>
      <c r="Z90" s="135">
        <f>$Y$90 + $Z$89</f>
        <v>504</v>
      </c>
      <c r="AA90" s="137" t="s">
        <v>396</v>
      </c>
    </row>
    <row r="91" spans="1:28" s="105" customFormat="1" x14ac:dyDescent="0.25">
      <c r="A91" s="99"/>
      <c r="B91" s="93"/>
      <c r="C91" s="93"/>
      <c r="D91" s="93"/>
      <c r="E91" s="93"/>
      <c r="F91" s="93"/>
      <c r="G91" s="162"/>
      <c r="H91" s="162"/>
      <c r="I91" s="58"/>
      <c r="J91" s="58"/>
      <c r="K91" s="135"/>
      <c r="L91" s="136"/>
      <c r="M91" s="58"/>
      <c r="N91" s="135"/>
      <c r="O91" s="69" t="s">
        <v>167</v>
      </c>
      <c r="P91" s="21">
        <v>0</v>
      </c>
      <c r="Q91" s="21">
        <v>17</v>
      </c>
      <c r="R91" s="22">
        <f xml:space="preserve"> $P$91 * $Q$91</f>
        <v>0</v>
      </c>
      <c r="S91" s="41" t="s">
        <v>184</v>
      </c>
      <c r="T91" s="21">
        <v>0</v>
      </c>
      <c r="U91" s="21">
        <v>20</v>
      </c>
      <c r="V91" s="72">
        <f xml:space="preserve"> $T$91 * $U$91</f>
        <v>0</v>
      </c>
      <c r="W91" s="99"/>
      <c r="X91" s="97"/>
      <c r="Y91" s="136"/>
      <c r="Z91" s="135"/>
      <c r="AA91" s="174"/>
    </row>
    <row r="92" spans="1:28" s="105" customFormat="1" ht="16.5" thickBot="1" x14ac:dyDescent="0.3">
      <c r="A92" s="101"/>
      <c r="B92" s="102"/>
      <c r="C92" s="102"/>
      <c r="D92" s="163"/>
      <c r="E92" s="163"/>
      <c r="F92" s="102"/>
      <c r="G92" s="164"/>
      <c r="H92" s="164"/>
      <c r="I92" s="89"/>
      <c r="J92" s="89"/>
      <c r="K92" s="166"/>
      <c r="L92" s="154"/>
      <c r="M92" s="89"/>
      <c r="N92" s="166"/>
      <c r="O92" s="20"/>
      <c r="P92" s="21"/>
      <c r="Q92" s="21"/>
      <c r="R92" s="22"/>
      <c r="S92" s="20" t="s">
        <v>235</v>
      </c>
      <c r="T92" s="21">
        <v>0</v>
      </c>
      <c r="U92" s="21">
        <v>15</v>
      </c>
      <c r="V92" s="72">
        <f xml:space="preserve"> $T$92 * $U$92</f>
        <v>0</v>
      </c>
      <c r="W92" s="101"/>
      <c r="X92" s="100"/>
      <c r="Y92" s="154"/>
      <c r="Z92" s="166"/>
      <c r="AA92" s="88"/>
    </row>
    <row r="93" spans="1:28" s="105" customFormat="1" ht="17.649999999999999" customHeight="1" x14ac:dyDescent="0.25">
      <c r="I93" s="80"/>
      <c r="J93" s="80"/>
      <c r="L93" s="56"/>
      <c r="M93" s="56"/>
      <c r="N93" s="56"/>
      <c r="O93" s="20" t="s">
        <v>101</v>
      </c>
      <c r="P93" s="60">
        <f>SUM($P$89:$P$92)</f>
        <v>1</v>
      </c>
      <c r="Q93" s="21" t="s">
        <v>102</v>
      </c>
      <c r="R93" s="22">
        <f>SUM($R$89:$R$92)</f>
        <v>17</v>
      </c>
      <c r="S93" s="20" t="s">
        <v>103</v>
      </c>
      <c r="T93" s="21">
        <f>SUM($T$89:$T$92)</f>
        <v>0</v>
      </c>
      <c r="U93" s="21" t="s">
        <v>104</v>
      </c>
      <c r="V93" s="35">
        <f>SUM($V$89:$V$92)</f>
        <v>0</v>
      </c>
      <c r="Y93" s="80"/>
      <c r="Z93" s="80"/>
      <c r="AA93" s="176"/>
    </row>
    <row r="94" spans="1:28" s="105" customFormat="1" ht="16.149999999999999" customHeight="1" thickBot="1" x14ac:dyDescent="0.3">
      <c r="I94" s="80"/>
      <c r="J94" s="80"/>
      <c r="L94" s="56"/>
      <c r="M94" s="56"/>
      <c r="N94" s="56"/>
      <c r="O94" s="403" t="s">
        <v>38</v>
      </c>
      <c r="P94" s="404"/>
      <c r="Q94" s="404"/>
      <c r="R94" s="61">
        <v>0</v>
      </c>
      <c r="S94" s="403" t="s">
        <v>37</v>
      </c>
      <c r="T94" s="404"/>
      <c r="U94" s="404"/>
      <c r="V94" s="34">
        <v>0</v>
      </c>
      <c r="Y94" s="80"/>
      <c r="Z94" s="80"/>
      <c r="AA94" s="176"/>
    </row>
    <row r="95" spans="1:28" s="105" customFormat="1" ht="16.149999999999999" customHeight="1" x14ac:dyDescent="0.25">
      <c r="A95" s="105">
        <v>739</v>
      </c>
      <c r="I95" s="80"/>
      <c r="J95" s="80"/>
      <c r="O95" s="19"/>
      <c r="P95" s="19"/>
      <c r="Q95" s="19"/>
      <c r="R95" s="26"/>
      <c r="S95" s="422"/>
      <c r="T95" s="422"/>
      <c r="U95" s="422"/>
      <c r="V95" s="19"/>
      <c r="Y95" s="80"/>
      <c r="Z95" s="80"/>
      <c r="AA95" s="176"/>
    </row>
    <row r="96" spans="1:28" s="105" customFormat="1" ht="15.75" customHeight="1" thickBot="1" x14ac:dyDescent="0.3">
      <c r="I96" s="80"/>
      <c r="J96" s="80"/>
      <c r="O96" s="19"/>
      <c r="P96" s="19"/>
      <c r="Q96" s="19"/>
      <c r="R96" s="26"/>
      <c r="S96" s="19"/>
      <c r="T96" s="19"/>
      <c r="U96" s="19"/>
      <c r="V96" s="19"/>
      <c r="Y96" s="80"/>
      <c r="Z96" s="80"/>
      <c r="AA96" s="176"/>
    </row>
    <row r="97" spans="1:303" s="105" customFormat="1" ht="47.25" x14ac:dyDescent="0.25">
      <c r="A97" s="96" t="s">
        <v>25</v>
      </c>
      <c r="B97" s="55" t="s">
        <v>303</v>
      </c>
      <c r="C97" s="55">
        <v>3195</v>
      </c>
      <c r="D97" s="55" t="s">
        <v>212</v>
      </c>
      <c r="E97" s="55" t="s">
        <v>307</v>
      </c>
      <c r="F97" s="55">
        <v>1</v>
      </c>
      <c r="G97" s="160">
        <v>45282.666666666664</v>
      </c>
      <c r="H97" s="160" t="s">
        <v>34</v>
      </c>
      <c r="I97" s="123">
        <f xml:space="preserve"> ($AA$2 - $G$97) * 24</f>
        <v>14.000000000058208</v>
      </c>
      <c r="J97" s="177">
        <v>14</v>
      </c>
      <c r="K97" s="29">
        <f>$J$97 - $I$97</f>
        <v>-5.8207660913467407E-11</v>
      </c>
      <c r="L97" s="125"/>
      <c r="M97" s="126">
        <v>45282.576388888891</v>
      </c>
      <c r="N97" s="127"/>
      <c r="O97" s="42" t="s">
        <v>165</v>
      </c>
      <c r="P97" s="39">
        <v>1</v>
      </c>
      <c r="Q97" s="17">
        <v>17</v>
      </c>
      <c r="R97" s="18">
        <f xml:space="preserve"> $P$97 * $Q$97</f>
        <v>17</v>
      </c>
      <c r="S97" s="42" t="s">
        <v>220</v>
      </c>
      <c r="T97" s="39">
        <v>0</v>
      </c>
      <c r="U97" s="39">
        <v>20</v>
      </c>
      <c r="V97" s="18">
        <f xml:space="preserve"> $T$97 * $U$97</f>
        <v>0</v>
      </c>
      <c r="W97" s="96" t="s">
        <v>260</v>
      </c>
      <c r="X97" s="95"/>
      <c r="Y97" s="125">
        <f>$K$97 * -1</f>
        <v>5.8207660913467407E-11</v>
      </c>
      <c r="Z97" s="124">
        <f>$Y$97</f>
        <v>5.8207660913467407E-11</v>
      </c>
      <c r="AA97" s="128" t="s">
        <v>401</v>
      </c>
    </row>
    <row r="98" spans="1:303" s="105" customFormat="1" ht="15.75" customHeight="1" x14ac:dyDescent="0.25">
      <c r="A98" s="99"/>
      <c r="B98" s="93"/>
      <c r="C98" s="93"/>
      <c r="D98" s="93"/>
      <c r="E98" s="93"/>
      <c r="F98" s="93"/>
      <c r="G98" s="162"/>
      <c r="H98" s="133"/>
      <c r="I98" s="58"/>
      <c r="J98" s="58"/>
      <c r="K98" s="31"/>
      <c r="L98" s="136"/>
      <c r="M98" s="115"/>
      <c r="N98" s="180"/>
      <c r="O98" s="41" t="s">
        <v>172</v>
      </c>
      <c r="P98" s="40">
        <v>2</v>
      </c>
      <c r="Q98" s="21">
        <v>17</v>
      </c>
      <c r="R98" s="22">
        <f xml:space="preserve"> $P$98 * $Q$98</f>
        <v>34</v>
      </c>
      <c r="S98" s="41" t="s">
        <v>184</v>
      </c>
      <c r="T98" s="40">
        <v>0</v>
      </c>
      <c r="U98" s="40">
        <v>20</v>
      </c>
      <c r="V98" s="72">
        <f xml:space="preserve"> $T$98 * $U$98</f>
        <v>0</v>
      </c>
      <c r="W98" s="99"/>
      <c r="X98" s="97"/>
      <c r="Y98" s="136"/>
      <c r="Z98" s="135"/>
      <c r="AA98" s="137"/>
    </row>
    <row r="99" spans="1:303" s="105" customFormat="1" x14ac:dyDescent="0.25">
      <c r="A99" s="99"/>
      <c r="B99" s="93"/>
      <c r="C99" s="93"/>
      <c r="D99" s="93"/>
      <c r="E99" s="93"/>
      <c r="F99" s="93"/>
      <c r="G99" s="162"/>
      <c r="H99" s="133"/>
      <c r="I99" s="58"/>
      <c r="J99" s="58"/>
      <c r="K99" s="135"/>
      <c r="L99" s="136"/>
      <c r="M99" s="115"/>
      <c r="N99" s="135"/>
      <c r="O99" s="41" t="s">
        <v>86</v>
      </c>
      <c r="P99" s="40">
        <v>0</v>
      </c>
      <c r="Q99" s="21">
        <v>17</v>
      </c>
      <c r="R99" s="22">
        <f xml:space="preserve"> $P$99 * $Q$99</f>
        <v>0</v>
      </c>
      <c r="S99" s="41" t="s">
        <v>209</v>
      </c>
      <c r="T99" s="40">
        <v>0</v>
      </c>
      <c r="U99" s="21">
        <v>20</v>
      </c>
      <c r="V99" s="70">
        <f xml:space="preserve"> $T$99 * $U$99</f>
        <v>0</v>
      </c>
      <c r="W99" s="99"/>
      <c r="X99" s="97"/>
      <c r="Y99" s="136"/>
      <c r="Z99" s="135"/>
      <c r="AA99" s="137"/>
    </row>
    <row r="100" spans="1:303" s="105" customFormat="1" x14ac:dyDescent="0.25">
      <c r="A100" s="99"/>
      <c r="B100" s="93"/>
      <c r="C100" s="93"/>
      <c r="D100" s="93"/>
      <c r="E100" s="93"/>
      <c r="F100" s="93"/>
      <c r="G100" s="133"/>
      <c r="H100" s="133"/>
      <c r="I100" s="58"/>
      <c r="J100" s="58"/>
      <c r="K100" s="135"/>
      <c r="L100" s="136"/>
      <c r="M100" s="58"/>
      <c r="N100" s="135"/>
      <c r="O100" s="41" t="s">
        <v>170</v>
      </c>
      <c r="P100" s="40">
        <v>0</v>
      </c>
      <c r="Q100" s="21">
        <v>17</v>
      </c>
      <c r="R100" s="22">
        <f xml:space="preserve"> $P$100 * $Q$100</f>
        <v>0</v>
      </c>
      <c r="S100" s="41" t="s">
        <v>178</v>
      </c>
      <c r="T100" s="40">
        <v>0</v>
      </c>
      <c r="U100" s="21">
        <v>20</v>
      </c>
      <c r="V100" s="72">
        <f xml:space="preserve"> $T$100 * $U$100</f>
        <v>0</v>
      </c>
      <c r="W100" s="99"/>
      <c r="X100" s="97"/>
      <c r="Y100" s="136"/>
      <c r="Z100" s="135"/>
      <c r="AA100" s="137"/>
    </row>
    <row r="101" spans="1:303" s="105" customFormat="1" x14ac:dyDescent="0.25">
      <c r="A101" s="99"/>
      <c r="B101" s="93"/>
      <c r="C101" s="93"/>
      <c r="D101" s="93"/>
      <c r="E101" s="93"/>
      <c r="F101" s="93"/>
      <c r="G101" s="133"/>
      <c r="H101" s="162"/>
      <c r="I101" s="58"/>
      <c r="J101" s="58"/>
      <c r="K101" s="135"/>
      <c r="L101" s="136"/>
      <c r="M101" s="58"/>
      <c r="N101" s="116"/>
      <c r="O101" s="41" t="s">
        <v>190</v>
      </c>
      <c r="P101" s="40">
        <v>0</v>
      </c>
      <c r="Q101" s="21">
        <v>17</v>
      </c>
      <c r="R101" s="22">
        <f xml:space="preserve"> $P$101 * $Q$101</f>
        <v>0</v>
      </c>
      <c r="S101" s="41" t="s">
        <v>181</v>
      </c>
      <c r="T101" s="40">
        <v>0</v>
      </c>
      <c r="U101" s="21">
        <v>20</v>
      </c>
      <c r="V101" s="72">
        <f xml:space="preserve"> $T$101 * $U$101</f>
        <v>0</v>
      </c>
      <c r="W101" s="99"/>
      <c r="X101" s="97"/>
      <c r="Y101" s="136"/>
      <c r="Z101" s="135"/>
      <c r="AA101" s="174"/>
    </row>
    <row r="102" spans="1:303" s="105" customFormat="1" x14ac:dyDescent="0.25">
      <c r="A102" s="99"/>
      <c r="B102" s="93"/>
      <c r="C102" s="93"/>
      <c r="D102" s="93"/>
      <c r="E102" s="93"/>
      <c r="F102" s="93"/>
      <c r="G102" s="133"/>
      <c r="H102" s="162"/>
      <c r="I102" s="58"/>
      <c r="J102" s="58"/>
      <c r="K102" s="135"/>
      <c r="L102" s="136"/>
      <c r="M102" s="58"/>
      <c r="N102" s="135"/>
      <c r="O102" s="41" t="s">
        <v>305</v>
      </c>
      <c r="P102" s="40">
        <v>1</v>
      </c>
      <c r="Q102" s="21">
        <v>17</v>
      </c>
      <c r="R102" s="22">
        <f xml:space="preserve"> $P$102 * $Q$102</f>
        <v>17</v>
      </c>
      <c r="S102" s="41" t="s">
        <v>179</v>
      </c>
      <c r="T102" s="40">
        <v>0</v>
      </c>
      <c r="U102" s="21">
        <v>20</v>
      </c>
      <c r="V102" s="72">
        <f xml:space="preserve"> $T$102 * $U$102</f>
        <v>0</v>
      </c>
      <c r="W102" s="99"/>
      <c r="X102" s="97"/>
      <c r="Y102" s="136"/>
      <c r="Z102" s="135"/>
      <c r="AA102" s="137"/>
    </row>
    <row r="103" spans="1:303" s="105" customFormat="1" x14ac:dyDescent="0.25">
      <c r="A103" s="99"/>
      <c r="B103" s="93"/>
      <c r="C103" s="93"/>
      <c r="D103" s="93"/>
      <c r="E103" s="93"/>
      <c r="F103" s="93"/>
      <c r="G103" s="162"/>
      <c r="H103" s="162"/>
      <c r="I103" s="58"/>
      <c r="J103" s="58"/>
      <c r="K103" s="135"/>
      <c r="L103" s="136"/>
      <c r="M103" s="58"/>
      <c r="N103" s="135"/>
      <c r="O103" s="41"/>
      <c r="P103" s="40"/>
      <c r="Q103" s="21"/>
      <c r="R103" s="22"/>
      <c r="S103" s="69"/>
      <c r="T103" s="40"/>
      <c r="U103" s="21"/>
      <c r="V103" s="22"/>
      <c r="W103" s="99"/>
      <c r="X103" s="97"/>
      <c r="Y103" s="136"/>
      <c r="Z103" s="135"/>
      <c r="AA103" s="137"/>
    </row>
    <row r="104" spans="1:303" s="93" customFormat="1" ht="16.5" thickBot="1" x14ac:dyDescent="0.3">
      <c r="A104" s="101"/>
      <c r="B104" s="102"/>
      <c r="C104" s="102"/>
      <c r="D104" s="102"/>
      <c r="E104" s="102"/>
      <c r="F104" s="102"/>
      <c r="G104" s="164"/>
      <c r="H104" s="164"/>
      <c r="I104" s="89"/>
      <c r="J104" s="89"/>
      <c r="K104" s="166"/>
      <c r="L104" s="154"/>
      <c r="M104" s="89"/>
      <c r="N104" s="166"/>
      <c r="O104" s="41"/>
      <c r="P104" s="40"/>
      <c r="Q104" s="21"/>
      <c r="R104" s="22"/>
      <c r="S104" s="69"/>
      <c r="T104" s="40"/>
      <c r="U104" s="21"/>
      <c r="V104" s="22"/>
      <c r="W104" s="101"/>
      <c r="X104" s="100"/>
      <c r="Y104" s="154"/>
      <c r="Z104" s="166"/>
      <c r="AA104" s="88"/>
      <c r="AB104" s="105"/>
      <c r="AC104" s="105"/>
      <c r="AD104" s="105"/>
      <c r="AE104" s="105"/>
      <c r="AF104" s="105"/>
      <c r="AG104" s="105"/>
      <c r="AH104" s="105"/>
      <c r="AI104" s="105"/>
      <c r="AJ104" s="105"/>
      <c r="AK104" s="105"/>
      <c r="AL104" s="105"/>
      <c r="AM104" s="105"/>
      <c r="AN104" s="105"/>
      <c r="AO104" s="105"/>
      <c r="AP104" s="105"/>
      <c r="AQ104" s="105"/>
      <c r="AR104" s="105"/>
      <c r="AS104" s="105"/>
      <c r="AT104" s="105"/>
      <c r="AU104" s="105"/>
      <c r="AV104" s="105"/>
      <c r="AW104" s="105"/>
      <c r="AX104" s="105"/>
      <c r="AY104" s="105"/>
      <c r="AZ104" s="105"/>
      <c r="BA104" s="105"/>
      <c r="BB104" s="105"/>
      <c r="BC104" s="105"/>
      <c r="BD104" s="105"/>
      <c r="BE104" s="105"/>
      <c r="BF104" s="178"/>
    </row>
    <row r="105" spans="1:303" s="105" customFormat="1" ht="18.75" x14ac:dyDescent="0.25">
      <c r="G105" s="120"/>
      <c r="H105" s="120"/>
      <c r="I105" s="80"/>
      <c r="J105" s="80"/>
      <c r="K105" s="80"/>
      <c r="L105" s="56"/>
      <c r="M105" s="56"/>
      <c r="N105" s="56"/>
      <c r="O105" s="20" t="s">
        <v>101</v>
      </c>
      <c r="P105" s="60">
        <f>SUM($P$97:$P$104)</f>
        <v>4</v>
      </c>
      <c r="Q105" s="21" t="s">
        <v>102</v>
      </c>
      <c r="R105" s="22">
        <f>SUM($R$97:$R$104)</f>
        <v>68</v>
      </c>
      <c r="S105" s="20" t="s">
        <v>103</v>
      </c>
      <c r="T105" s="21">
        <f>SUM($T$97:$T$104)</f>
        <v>0</v>
      </c>
      <c r="U105" s="21" t="s">
        <v>104</v>
      </c>
      <c r="V105" s="35">
        <f>SUM($V$97:$V$104)</f>
        <v>0</v>
      </c>
      <c r="Y105" s="80"/>
      <c r="Z105" s="80"/>
      <c r="AA105" s="179"/>
    </row>
    <row r="106" spans="1:303" s="105" customFormat="1" ht="16.149999999999999" customHeight="1" thickBot="1" x14ac:dyDescent="0.3">
      <c r="I106" s="80"/>
      <c r="J106" s="80"/>
      <c r="L106" s="56"/>
      <c r="M106" s="56"/>
      <c r="N106" s="56"/>
      <c r="O106" s="403" t="s">
        <v>38</v>
      </c>
      <c r="P106" s="404"/>
      <c r="Q106" s="404"/>
      <c r="R106" s="61">
        <v>102</v>
      </c>
      <c r="S106" s="403" t="s">
        <v>37</v>
      </c>
      <c r="T106" s="404"/>
      <c r="U106" s="404"/>
      <c r="V106" s="34">
        <v>0</v>
      </c>
      <c r="Y106" s="80"/>
      <c r="Z106" s="80"/>
      <c r="AA106" s="176"/>
    </row>
    <row r="107" spans="1:303" s="105" customFormat="1" ht="18.75" customHeight="1" thickBot="1" x14ac:dyDescent="0.3">
      <c r="I107" s="80"/>
      <c r="J107" s="158"/>
      <c r="O107" s="19"/>
      <c r="P107" s="19"/>
      <c r="Q107" s="19"/>
      <c r="R107" s="26"/>
      <c r="S107" s="19"/>
      <c r="T107" s="19"/>
      <c r="U107" s="19"/>
      <c r="V107" s="19"/>
      <c r="Y107" s="80"/>
      <c r="Z107" s="80"/>
      <c r="AA107" s="176"/>
    </row>
    <row r="108" spans="1:303" s="105" customFormat="1" ht="47.25" x14ac:dyDescent="0.25">
      <c r="A108" s="96" t="s">
        <v>40</v>
      </c>
      <c r="B108" s="55" t="s">
        <v>321</v>
      </c>
      <c r="C108" s="55">
        <v>340</v>
      </c>
      <c r="D108" s="185" t="s">
        <v>189</v>
      </c>
      <c r="E108" s="55" t="s">
        <v>316</v>
      </c>
      <c r="F108" s="122">
        <v>1</v>
      </c>
      <c r="G108" s="160">
        <v>45279.083333333336</v>
      </c>
      <c r="H108" s="160" t="s">
        <v>34</v>
      </c>
      <c r="I108" s="123">
        <v>99.999999999941792</v>
      </c>
      <c r="J108" s="177">
        <v>10.75</v>
      </c>
      <c r="K108" s="29">
        <v>-89.549999999941789</v>
      </c>
      <c r="L108" s="125"/>
      <c r="M108" s="126" t="s">
        <v>354</v>
      </c>
      <c r="N108" s="127"/>
      <c r="O108" s="16"/>
      <c r="P108" s="39"/>
      <c r="Q108" s="39"/>
      <c r="R108" s="18"/>
      <c r="S108" s="42" t="s">
        <v>175</v>
      </c>
      <c r="T108" s="17">
        <v>0</v>
      </c>
      <c r="U108" s="17">
        <v>20</v>
      </c>
      <c r="V108" s="18">
        <v>0</v>
      </c>
      <c r="W108" s="96" t="s">
        <v>392</v>
      </c>
      <c r="X108" s="95"/>
      <c r="Y108" s="125">
        <v>89.549999999941789</v>
      </c>
      <c r="Z108" s="124">
        <v>89.549999999941789</v>
      </c>
      <c r="AA108" s="128" t="s">
        <v>393</v>
      </c>
    </row>
    <row r="109" spans="1:303" s="105" customFormat="1" x14ac:dyDescent="0.25">
      <c r="A109" s="99"/>
      <c r="B109" s="93"/>
      <c r="C109" s="93"/>
      <c r="D109" s="93"/>
      <c r="E109" s="93"/>
      <c r="F109" s="93"/>
      <c r="G109" s="162"/>
      <c r="H109" s="162"/>
      <c r="I109" s="58"/>
      <c r="J109" s="58"/>
      <c r="K109" s="31"/>
      <c r="L109" s="136"/>
      <c r="M109" s="58"/>
      <c r="N109" s="135"/>
      <c r="O109" s="20"/>
      <c r="P109" s="40"/>
      <c r="Q109" s="21"/>
      <c r="R109" s="70"/>
      <c r="S109" s="20" t="s">
        <v>176</v>
      </c>
      <c r="T109" s="40">
        <v>0</v>
      </c>
      <c r="U109" s="40">
        <v>20</v>
      </c>
      <c r="V109" s="22">
        <v>0</v>
      </c>
      <c r="W109" s="99"/>
      <c r="X109" s="97"/>
      <c r="Y109" s="136"/>
      <c r="Z109" s="135"/>
      <c r="AA109" s="137"/>
    </row>
    <row r="110" spans="1:303" s="105" customFormat="1" x14ac:dyDescent="0.25">
      <c r="A110" s="99"/>
      <c r="B110" s="93"/>
      <c r="C110" s="93"/>
      <c r="D110" s="93"/>
      <c r="E110" s="93"/>
      <c r="F110" s="93"/>
      <c r="G110" s="162"/>
      <c r="H110" s="162"/>
      <c r="I110" s="58"/>
      <c r="J110" s="58"/>
      <c r="K110" s="31"/>
      <c r="L110" s="136"/>
      <c r="M110" s="58"/>
      <c r="N110" s="135"/>
      <c r="O110" s="20"/>
      <c r="P110" s="40"/>
      <c r="Q110" s="21"/>
      <c r="R110" s="70"/>
      <c r="S110" s="41" t="s">
        <v>177</v>
      </c>
      <c r="T110" s="40">
        <v>0</v>
      </c>
      <c r="U110" s="40">
        <v>20</v>
      </c>
      <c r="V110" s="22">
        <v>0</v>
      </c>
      <c r="W110" s="99"/>
      <c r="X110" s="97"/>
      <c r="Y110" s="136"/>
      <c r="Z110" s="135"/>
      <c r="AA110" s="137"/>
    </row>
    <row r="111" spans="1:303" s="93" customFormat="1" x14ac:dyDescent="0.25">
      <c r="A111" s="99"/>
      <c r="G111" s="162"/>
      <c r="H111" s="162"/>
      <c r="I111" s="58"/>
      <c r="J111" s="58"/>
      <c r="K111" s="31"/>
      <c r="L111" s="136"/>
      <c r="M111" s="58"/>
      <c r="N111" s="135"/>
      <c r="O111" s="41"/>
      <c r="P111" s="40"/>
      <c r="Q111" s="21"/>
      <c r="R111" s="22"/>
      <c r="S111" s="79" t="s">
        <v>162</v>
      </c>
      <c r="T111" s="40">
        <v>0</v>
      </c>
      <c r="U111" s="21">
        <v>20</v>
      </c>
      <c r="V111" s="22">
        <v>0</v>
      </c>
      <c r="W111" s="99"/>
      <c r="X111" s="97"/>
      <c r="Y111" s="136"/>
      <c r="Z111" s="135"/>
      <c r="AA111" s="137"/>
      <c r="AB111" s="105"/>
      <c r="AC111" s="105"/>
      <c r="AD111" s="105"/>
      <c r="AE111" s="105"/>
      <c r="AF111" s="105"/>
      <c r="AG111" s="105"/>
      <c r="AH111" s="105"/>
      <c r="AI111" s="105"/>
      <c r="AJ111" s="105"/>
      <c r="AK111" s="105"/>
      <c r="AL111" s="105"/>
      <c r="AM111" s="105"/>
      <c r="AN111" s="105"/>
      <c r="AO111" s="105"/>
      <c r="AP111" s="105"/>
      <c r="AQ111" s="105"/>
      <c r="AR111" s="105"/>
      <c r="AS111" s="105"/>
      <c r="AT111" s="105"/>
      <c r="AU111" s="105"/>
      <c r="AV111" s="105"/>
      <c r="AW111" s="105"/>
      <c r="AX111" s="105"/>
      <c r="AY111" s="105"/>
      <c r="AZ111" s="105"/>
      <c r="BA111" s="105"/>
      <c r="BB111" s="105"/>
      <c r="BC111" s="105"/>
      <c r="BD111" s="105"/>
      <c r="BE111" s="105"/>
      <c r="BF111" s="105"/>
      <c r="BG111" s="105"/>
      <c r="BH111" s="105"/>
      <c r="BI111" s="105"/>
      <c r="BJ111" s="105"/>
      <c r="BK111" s="105"/>
      <c r="BL111" s="105"/>
      <c r="BM111" s="105"/>
      <c r="BN111" s="105"/>
      <c r="BO111" s="105"/>
      <c r="BP111" s="105"/>
      <c r="BQ111" s="105"/>
      <c r="BR111" s="105"/>
      <c r="BS111" s="105"/>
      <c r="BT111" s="105"/>
      <c r="BU111" s="105"/>
      <c r="BV111" s="105"/>
      <c r="BW111" s="105"/>
      <c r="BX111" s="105"/>
      <c r="BY111" s="105"/>
      <c r="BZ111" s="105"/>
      <c r="CA111" s="105"/>
      <c r="CB111" s="105"/>
      <c r="CC111" s="105"/>
      <c r="CD111" s="105"/>
      <c r="CE111" s="105"/>
      <c r="CF111" s="105"/>
      <c r="CG111" s="105"/>
      <c r="CH111" s="105"/>
      <c r="CI111" s="105"/>
      <c r="CJ111" s="105"/>
      <c r="CK111" s="105"/>
      <c r="CL111" s="105"/>
      <c r="CM111" s="105"/>
      <c r="CN111" s="105"/>
      <c r="CO111" s="105"/>
      <c r="CP111" s="105"/>
      <c r="CQ111" s="105"/>
      <c r="CR111" s="105"/>
      <c r="CS111" s="105"/>
      <c r="CT111" s="105"/>
      <c r="CU111" s="105"/>
      <c r="CV111" s="105"/>
      <c r="CW111" s="105"/>
      <c r="CX111" s="105"/>
      <c r="CY111" s="105"/>
      <c r="CZ111" s="105"/>
      <c r="DA111" s="105"/>
      <c r="DB111" s="105"/>
      <c r="DC111" s="105"/>
      <c r="DD111" s="105"/>
      <c r="DE111" s="105"/>
      <c r="DF111" s="105"/>
      <c r="DG111" s="105"/>
      <c r="DH111" s="105"/>
      <c r="DI111" s="105"/>
      <c r="DJ111" s="105"/>
      <c r="DK111" s="105"/>
      <c r="DL111" s="105"/>
      <c r="DM111" s="105"/>
      <c r="DN111" s="105"/>
      <c r="DO111" s="105"/>
      <c r="DP111" s="105"/>
      <c r="DQ111" s="105"/>
      <c r="DR111" s="105"/>
      <c r="DS111" s="105"/>
      <c r="DT111" s="105"/>
      <c r="DU111" s="105"/>
      <c r="DV111" s="105"/>
      <c r="DW111" s="105"/>
      <c r="DX111" s="105"/>
      <c r="DY111" s="105"/>
      <c r="DZ111" s="105"/>
      <c r="EA111" s="105"/>
      <c r="EB111" s="105"/>
      <c r="EC111" s="105"/>
      <c r="ED111" s="105"/>
      <c r="EE111" s="105"/>
      <c r="EF111" s="105"/>
      <c r="EG111" s="105"/>
      <c r="EH111" s="105"/>
      <c r="EI111" s="105"/>
      <c r="EJ111" s="105"/>
      <c r="EK111" s="105"/>
      <c r="EL111" s="105"/>
      <c r="EM111" s="105"/>
      <c r="EN111" s="105"/>
      <c r="EO111" s="105"/>
      <c r="EP111" s="105"/>
      <c r="EQ111" s="105"/>
      <c r="ER111" s="105"/>
      <c r="ES111" s="105"/>
      <c r="ET111" s="105"/>
      <c r="EU111" s="105"/>
      <c r="EV111" s="105"/>
      <c r="EW111" s="105"/>
      <c r="EX111" s="105"/>
      <c r="EY111" s="105"/>
      <c r="EZ111" s="105"/>
      <c r="FA111" s="105"/>
      <c r="FB111" s="105"/>
      <c r="FC111" s="105"/>
      <c r="FD111" s="105"/>
      <c r="FE111" s="105"/>
      <c r="FF111" s="105"/>
      <c r="FG111" s="105"/>
      <c r="FH111" s="105"/>
      <c r="FI111" s="105"/>
      <c r="FJ111" s="105"/>
      <c r="FK111" s="105"/>
      <c r="FL111" s="105"/>
      <c r="FM111" s="105"/>
      <c r="FN111" s="105"/>
      <c r="FO111" s="105"/>
      <c r="FP111" s="105"/>
      <c r="FQ111" s="105"/>
      <c r="FR111" s="105"/>
      <c r="FS111" s="105"/>
      <c r="FT111" s="105"/>
      <c r="FU111" s="105"/>
      <c r="FV111" s="105"/>
      <c r="FW111" s="105"/>
      <c r="FX111" s="105"/>
      <c r="FY111" s="105"/>
      <c r="FZ111" s="105"/>
      <c r="GA111" s="105"/>
      <c r="GB111" s="105"/>
      <c r="GC111" s="105"/>
      <c r="GD111" s="105"/>
      <c r="GE111" s="105"/>
      <c r="GF111" s="105"/>
      <c r="GG111" s="105"/>
      <c r="GH111" s="105"/>
      <c r="GI111" s="105"/>
      <c r="GJ111" s="105"/>
      <c r="GK111" s="105"/>
      <c r="GL111" s="105"/>
      <c r="GM111" s="105"/>
      <c r="GN111" s="105"/>
      <c r="GO111" s="105"/>
      <c r="GP111" s="105"/>
      <c r="GQ111" s="105"/>
      <c r="GR111" s="105"/>
      <c r="GS111" s="105"/>
      <c r="GT111" s="105"/>
      <c r="GU111" s="105"/>
      <c r="GV111" s="105"/>
      <c r="GW111" s="105"/>
      <c r="GX111" s="105"/>
      <c r="GY111" s="105"/>
      <c r="GZ111" s="105"/>
      <c r="HA111" s="105"/>
      <c r="HB111" s="105"/>
      <c r="HC111" s="105"/>
      <c r="HD111" s="105"/>
      <c r="HE111" s="105"/>
      <c r="HF111" s="105"/>
      <c r="HG111" s="105"/>
      <c r="HH111" s="105"/>
      <c r="HI111" s="105"/>
      <c r="HJ111" s="105"/>
      <c r="HK111" s="105"/>
      <c r="HL111" s="105"/>
      <c r="HM111" s="105"/>
      <c r="HN111" s="105"/>
      <c r="HO111" s="105"/>
      <c r="HP111" s="105"/>
      <c r="HQ111" s="105"/>
      <c r="HR111" s="105"/>
      <c r="HS111" s="105"/>
      <c r="HT111" s="105"/>
      <c r="HU111" s="105"/>
      <c r="HV111" s="105"/>
      <c r="HW111" s="105"/>
      <c r="HX111" s="105"/>
      <c r="HY111" s="105"/>
      <c r="HZ111" s="105"/>
      <c r="IA111" s="105"/>
      <c r="IB111" s="105"/>
      <c r="IC111" s="105"/>
      <c r="ID111" s="105"/>
      <c r="IE111" s="105"/>
      <c r="IF111" s="105"/>
      <c r="IG111" s="105"/>
      <c r="IH111" s="105"/>
      <c r="II111" s="105"/>
      <c r="IJ111" s="105"/>
      <c r="IK111" s="105"/>
      <c r="IL111" s="105"/>
      <c r="IM111" s="105"/>
      <c r="IN111" s="105"/>
      <c r="IO111" s="105"/>
      <c r="IP111" s="105"/>
      <c r="IQ111" s="105"/>
      <c r="IR111" s="105"/>
      <c r="IS111" s="105"/>
      <c r="IT111" s="105"/>
      <c r="IU111" s="105"/>
      <c r="IV111" s="105"/>
      <c r="IW111" s="105"/>
      <c r="IX111" s="105"/>
      <c r="IY111" s="105"/>
      <c r="IZ111" s="105"/>
      <c r="JA111" s="105"/>
      <c r="JB111" s="105"/>
      <c r="JC111" s="105"/>
      <c r="JD111" s="105"/>
      <c r="JE111" s="105"/>
      <c r="JF111" s="105"/>
      <c r="JG111" s="105"/>
      <c r="JH111" s="105"/>
      <c r="JI111" s="105"/>
      <c r="JJ111" s="105"/>
      <c r="JK111" s="105"/>
      <c r="JL111" s="105"/>
      <c r="JM111" s="105"/>
      <c r="JN111" s="105"/>
      <c r="JO111" s="105"/>
      <c r="JP111" s="105"/>
      <c r="JQ111" s="105"/>
      <c r="JR111" s="105"/>
      <c r="JS111" s="105"/>
      <c r="JT111" s="105"/>
      <c r="JU111" s="105"/>
      <c r="JV111" s="105"/>
      <c r="JW111" s="105"/>
      <c r="JX111" s="105"/>
      <c r="JY111" s="105"/>
      <c r="JZ111" s="105"/>
      <c r="KA111" s="105"/>
      <c r="KB111" s="105"/>
      <c r="KC111" s="105"/>
      <c r="KD111" s="105"/>
      <c r="KE111" s="105"/>
      <c r="KF111" s="105"/>
      <c r="KG111" s="105"/>
      <c r="KH111" s="105"/>
      <c r="KI111" s="105"/>
      <c r="KJ111" s="105"/>
      <c r="KK111" s="105"/>
      <c r="KL111" s="105"/>
      <c r="KM111" s="105"/>
      <c r="KN111" s="105"/>
      <c r="KO111" s="105"/>
      <c r="KP111" s="105"/>
      <c r="KQ111" s="105"/>
    </row>
    <row r="112" spans="1:303" s="105" customFormat="1" x14ac:dyDescent="0.25">
      <c r="A112" s="99"/>
      <c r="B112" s="93"/>
      <c r="C112" s="93"/>
      <c r="D112" s="93"/>
      <c r="E112" s="93"/>
      <c r="F112" s="93"/>
      <c r="G112" s="162"/>
      <c r="H112" s="162"/>
      <c r="I112" s="58"/>
      <c r="J112" s="58"/>
      <c r="K112" s="31"/>
      <c r="L112" s="136"/>
      <c r="M112" s="58"/>
      <c r="N112" s="135"/>
      <c r="O112" s="41"/>
      <c r="P112" s="40"/>
      <c r="Q112" s="21"/>
      <c r="R112" s="22"/>
      <c r="S112" s="41" t="s">
        <v>96</v>
      </c>
      <c r="T112" s="40">
        <v>0</v>
      </c>
      <c r="U112" s="21">
        <v>10</v>
      </c>
      <c r="V112" s="22">
        <v>0</v>
      </c>
      <c r="W112" s="99"/>
      <c r="X112" s="97"/>
      <c r="Y112" s="136"/>
      <c r="Z112" s="135"/>
      <c r="AA112" s="137"/>
    </row>
    <row r="113" spans="1:303" s="105" customFormat="1" ht="16.149999999999999" customHeight="1" x14ac:dyDescent="0.25">
      <c r="A113" s="99"/>
      <c r="B113" s="93"/>
      <c r="C113" s="93"/>
      <c r="D113" s="93"/>
      <c r="E113" s="93"/>
      <c r="F113" s="93"/>
      <c r="G113" s="162"/>
      <c r="H113" s="162"/>
      <c r="I113" s="134"/>
      <c r="J113" s="143"/>
      <c r="K113" s="31"/>
      <c r="L113" s="136"/>
      <c r="M113" s="58"/>
      <c r="N113" s="135"/>
      <c r="O113" s="20"/>
      <c r="P113" s="60"/>
      <c r="Q113" s="21"/>
      <c r="R113" s="22"/>
      <c r="S113" s="20"/>
      <c r="T113" s="21"/>
      <c r="U113" s="21"/>
      <c r="V113" s="22"/>
      <c r="W113" s="99"/>
      <c r="X113" s="97"/>
      <c r="Y113" s="136"/>
      <c r="Z113" s="135"/>
      <c r="AA113" s="212"/>
    </row>
    <row r="114" spans="1:303" s="93" customFormat="1" ht="16.149999999999999" customHeight="1" thickBot="1" x14ac:dyDescent="0.3">
      <c r="A114" s="101"/>
      <c r="B114" s="102"/>
      <c r="C114" s="102"/>
      <c r="D114" s="102"/>
      <c r="E114" s="102"/>
      <c r="F114" s="102"/>
      <c r="G114" s="164"/>
      <c r="H114" s="164"/>
      <c r="I114" s="89"/>
      <c r="J114" s="89"/>
      <c r="K114" s="33"/>
      <c r="L114" s="154"/>
      <c r="M114" s="89"/>
      <c r="N114" s="166"/>
      <c r="O114" s="20"/>
      <c r="P114" s="60"/>
      <c r="Q114" s="21"/>
      <c r="R114" s="22"/>
      <c r="S114" s="20"/>
      <c r="T114" s="21"/>
      <c r="U114" s="21"/>
      <c r="V114" s="22"/>
      <c r="W114" s="101"/>
      <c r="X114" s="100"/>
      <c r="Y114" s="154"/>
      <c r="Z114" s="166"/>
      <c r="AA114" s="213"/>
      <c r="AB114" s="105"/>
      <c r="AC114" s="105"/>
      <c r="AD114" s="105"/>
      <c r="AE114" s="105"/>
      <c r="AF114" s="105"/>
      <c r="AG114" s="105"/>
      <c r="AH114" s="105"/>
      <c r="AI114" s="105"/>
      <c r="AJ114" s="105"/>
      <c r="AK114" s="105"/>
      <c r="AL114" s="105"/>
      <c r="AM114" s="105"/>
      <c r="AN114" s="105"/>
      <c r="AO114" s="105"/>
      <c r="AP114" s="105"/>
      <c r="AQ114" s="105"/>
      <c r="AR114" s="105"/>
      <c r="AS114" s="105"/>
      <c r="AT114" s="105"/>
      <c r="AU114" s="105"/>
      <c r="AV114" s="105"/>
      <c r="AW114" s="105"/>
      <c r="AX114" s="105"/>
      <c r="AY114" s="105"/>
      <c r="AZ114" s="105"/>
      <c r="BA114" s="105"/>
      <c r="BB114" s="105"/>
      <c r="BC114" s="105"/>
      <c r="BD114" s="105"/>
      <c r="BE114" s="105"/>
      <c r="BF114" s="105"/>
      <c r="BG114" s="105"/>
      <c r="BH114" s="105"/>
      <c r="BI114" s="105"/>
      <c r="BJ114" s="105"/>
      <c r="BK114" s="105"/>
      <c r="BL114" s="105"/>
      <c r="BM114" s="105"/>
      <c r="BN114" s="105"/>
      <c r="BO114" s="105"/>
      <c r="BP114" s="105"/>
      <c r="BQ114" s="105"/>
      <c r="BR114" s="105"/>
      <c r="BS114" s="105"/>
      <c r="BT114" s="105"/>
      <c r="BU114" s="105"/>
      <c r="BV114" s="105"/>
      <c r="BW114" s="105"/>
      <c r="BX114" s="105"/>
      <c r="BY114" s="105"/>
      <c r="BZ114" s="105"/>
      <c r="CA114" s="105"/>
      <c r="CB114" s="105"/>
      <c r="CC114" s="105"/>
      <c r="CD114" s="105"/>
      <c r="CE114" s="105"/>
      <c r="CF114" s="105"/>
      <c r="CG114" s="105"/>
      <c r="CH114" s="105"/>
      <c r="CI114" s="105"/>
      <c r="CJ114" s="105"/>
      <c r="CK114" s="105"/>
      <c r="CL114" s="105"/>
      <c r="CM114" s="105"/>
      <c r="CN114" s="105"/>
      <c r="CO114" s="105"/>
      <c r="CP114" s="105"/>
      <c r="CQ114" s="105"/>
      <c r="CR114" s="105"/>
      <c r="CS114" s="105"/>
      <c r="CT114" s="105"/>
      <c r="CU114" s="105"/>
      <c r="CV114" s="105"/>
      <c r="CW114" s="105"/>
      <c r="CX114" s="105"/>
      <c r="CY114" s="105"/>
      <c r="CZ114" s="105"/>
      <c r="DA114" s="105"/>
      <c r="DB114" s="105"/>
      <c r="DC114" s="105"/>
      <c r="DD114" s="105"/>
      <c r="DE114" s="105"/>
      <c r="DF114" s="105"/>
      <c r="DG114" s="105"/>
      <c r="DH114" s="105"/>
      <c r="DI114" s="105"/>
      <c r="DJ114" s="105"/>
      <c r="DK114" s="105"/>
      <c r="DL114" s="105"/>
      <c r="DM114" s="105"/>
      <c r="DN114" s="105"/>
      <c r="DO114" s="105"/>
      <c r="DP114" s="105"/>
      <c r="DQ114" s="105"/>
      <c r="DR114" s="105"/>
      <c r="DS114" s="105"/>
      <c r="DT114" s="105"/>
      <c r="DU114" s="105"/>
      <c r="DV114" s="105"/>
      <c r="DW114" s="105"/>
      <c r="DX114" s="105"/>
      <c r="DY114" s="105"/>
      <c r="DZ114" s="105"/>
      <c r="EA114" s="105"/>
      <c r="EB114" s="105"/>
      <c r="EC114" s="105"/>
      <c r="ED114" s="105"/>
      <c r="EE114" s="105"/>
      <c r="EF114" s="105"/>
      <c r="EG114" s="105"/>
      <c r="EH114" s="105"/>
      <c r="EI114" s="105"/>
      <c r="EJ114" s="105"/>
      <c r="EK114" s="105"/>
      <c r="EL114" s="105"/>
      <c r="EM114" s="105"/>
      <c r="EN114" s="105"/>
      <c r="EO114" s="105"/>
      <c r="EP114" s="105"/>
      <c r="EQ114" s="105"/>
      <c r="ER114" s="105"/>
      <c r="ES114" s="105"/>
      <c r="ET114" s="105"/>
      <c r="EU114" s="105"/>
      <c r="EV114" s="105"/>
      <c r="EW114" s="105"/>
      <c r="EX114" s="105"/>
      <c r="EY114" s="105"/>
      <c r="EZ114" s="105"/>
      <c r="FA114" s="105"/>
      <c r="FB114" s="105"/>
      <c r="FC114" s="105"/>
      <c r="FD114" s="105"/>
      <c r="FE114" s="105"/>
      <c r="FF114" s="105"/>
      <c r="FG114" s="105"/>
      <c r="FH114" s="105"/>
      <c r="FI114" s="105"/>
      <c r="FJ114" s="105"/>
      <c r="FK114" s="105"/>
      <c r="FL114" s="105"/>
      <c r="FM114" s="105"/>
      <c r="FN114" s="105"/>
      <c r="FO114" s="105"/>
      <c r="FP114" s="105"/>
      <c r="FQ114" s="105"/>
      <c r="FR114" s="105"/>
      <c r="FS114" s="105"/>
      <c r="FT114" s="105"/>
      <c r="FU114" s="105"/>
      <c r="FV114" s="105"/>
      <c r="FW114" s="105"/>
      <c r="FX114" s="105"/>
      <c r="FY114" s="105"/>
      <c r="FZ114" s="105"/>
      <c r="GA114" s="105"/>
      <c r="GB114" s="105"/>
      <c r="GC114" s="105"/>
      <c r="GD114" s="105"/>
      <c r="GE114" s="105"/>
      <c r="GF114" s="105"/>
      <c r="GG114" s="105"/>
      <c r="GH114" s="105"/>
      <c r="GI114" s="105"/>
      <c r="GJ114" s="105"/>
      <c r="GK114" s="105"/>
      <c r="GL114" s="105"/>
      <c r="GM114" s="105"/>
      <c r="GN114" s="105"/>
      <c r="GO114" s="105"/>
      <c r="GP114" s="105"/>
      <c r="GQ114" s="105"/>
      <c r="GR114" s="105"/>
      <c r="GS114" s="105"/>
      <c r="GT114" s="105"/>
      <c r="GU114" s="105"/>
      <c r="GV114" s="105"/>
      <c r="GW114" s="105"/>
      <c r="GX114" s="105"/>
      <c r="GY114" s="105"/>
      <c r="GZ114" s="105"/>
      <c r="HA114" s="105"/>
      <c r="HB114" s="105"/>
      <c r="HC114" s="105"/>
      <c r="HD114" s="105"/>
      <c r="HE114" s="105"/>
      <c r="HF114" s="105"/>
      <c r="HG114" s="105"/>
      <c r="HH114" s="105"/>
      <c r="HI114" s="105"/>
      <c r="HJ114" s="105"/>
      <c r="HK114" s="105"/>
      <c r="HL114" s="105"/>
      <c r="HM114" s="105"/>
      <c r="HN114" s="105"/>
      <c r="HO114" s="105"/>
      <c r="HP114" s="105"/>
      <c r="HQ114" s="105"/>
      <c r="HR114" s="105"/>
      <c r="HS114" s="105"/>
      <c r="HT114" s="105"/>
      <c r="HU114" s="105"/>
      <c r="HV114" s="105"/>
      <c r="HW114" s="105"/>
      <c r="HX114" s="105"/>
      <c r="HY114" s="105"/>
      <c r="HZ114" s="105"/>
      <c r="IA114" s="105"/>
      <c r="IB114" s="105"/>
      <c r="IC114" s="105"/>
      <c r="ID114" s="105"/>
      <c r="IE114" s="105"/>
      <c r="IF114" s="105"/>
      <c r="IG114" s="105"/>
      <c r="IH114" s="105"/>
      <c r="II114" s="105"/>
      <c r="IJ114" s="105"/>
      <c r="IK114" s="105"/>
      <c r="IL114" s="105"/>
      <c r="IM114" s="105"/>
      <c r="IN114" s="105"/>
      <c r="IO114" s="105"/>
      <c r="IP114" s="105"/>
      <c r="IQ114" s="105"/>
      <c r="IR114" s="105"/>
      <c r="IS114" s="105"/>
      <c r="IT114" s="105"/>
      <c r="IU114" s="105"/>
      <c r="IV114" s="105"/>
      <c r="IW114" s="105"/>
      <c r="IX114" s="105"/>
      <c r="IY114" s="105"/>
      <c r="IZ114" s="105"/>
      <c r="JA114" s="105"/>
      <c r="JB114" s="105"/>
      <c r="JC114" s="105"/>
      <c r="JD114" s="105"/>
      <c r="JE114" s="105"/>
      <c r="JF114" s="105"/>
      <c r="JG114" s="105"/>
      <c r="JH114" s="105"/>
      <c r="JI114" s="105"/>
      <c r="JJ114" s="105"/>
      <c r="JK114" s="105"/>
      <c r="JL114" s="105"/>
      <c r="JM114" s="105"/>
      <c r="JN114" s="105"/>
      <c r="JO114" s="105"/>
      <c r="JP114" s="105"/>
      <c r="JQ114" s="105"/>
      <c r="JR114" s="105"/>
      <c r="JS114" s="105"/>
      <c r="JT114" s="105"/>
      <c r="JU114" s="105"/>
      <c r="JV114" s="105"/>
      <c r="JW114" s="105"/>
      <c r="JX114" s="105"/>
      <c r="JY114" s="105"/>
      <c r="JZ114" s="105"/>
      <c r="KA114" s="105"/>
      <c r="KB114" s="105"/>
      <c r="KC114" s="105"/>
      <c r="KD114" s="105"/>
      <c r="KE114" s="105"/>
      <c r="KF114" s="105"/>
      <c r="KG114" s="105"/>
      <c r="KH114" s="105"/>
      <c r="KI114" s="105"/>
      <c r="KJ114" s="105"/>
      <c r="KK114" s="105"/>
      <c r="KL114" s="105"/>
      <c r="KM114" s="105"/>
      <c r="KN114" s="105"/>
      <c r="KO114" s="105"/>
      <c r="KP114" s="105"/>
      <c r="KQ114" s="105"/>
    </row>
    <row r="115" spans="1:303" s="105" customFormat="1" ht="16.149999999999999" customHeight="1" x14ac:dyDescent="0.25">
      <c r="G115" s="120"/>
      <c r="I115" s="80"/>
      <c r="J115" s="80"/>
      <c r="K115" s="80"/>
      <c r="L115" s="56"/>
      <c r="M115" s="56"/>
      <c r="N115" s="56"/>
      <c r="O115" s="20" t="s">
        <v>185</v>
      </c>
      <c r="P115" s="60">
        <v>0</v>
      </c>
      <c r="Q115" s="21" t="s">
        <v>186</v>
      </c>
      <c r="R115" s="22">
        <v>0</v>
      </c>
      <c r="S115" s="20" t="s">
        <v>103</v>
      </c>
      <c r="T115" s="21">
        <v>0</v>
      </c>
      <c r="U115" s="21" t="s">
        <v>104</v>
      </c>
      <c r="V115" s="35">
        <v>0</v>
      </c>
      <c r="Y115" s="80"/>
      <c r="Z115" s="80"/>
      <c r="AA115" s="80"/>
    </row>
    <row r="116" spans="1:303" s="105" customFormat="1" ht="16.149999999999999" customHeight="1" thickBot="1" x14ac:dyDescent="0.3">
      <c r="I116" s="80"/>
      <c r="J116" s="80"/>
      <c r="L116" s="56"/>
      <c r="M116" s="56"/>
      <c r="N116" s="56"/>
      <c r="O116" s="403" t="s">
        <v>38</v>
      </c>
      <c r="P116" s="404"/>
      <c r="Q116" s="404"/>
      <c r="R116" s="61">
        <v>0</v>
      </c>
      <c r="S116" s="403" t="s">
        <v>37</v>
      </c>
      <c r="T116" s="404"/>
      <c r="U116" s="404"/>
      <c r="V116" s="34">
        <v>0</v>
      </c>
      <c r="Y116" s="80"/>
      <c r="Z116" s="80"/>
      <c r="AA116" s="176"/>
    </row>
    <row r="117" spans="1:303" s="105" customFormat="1" ht="16.149999999999999" customHeight="1" thickBot="1" x14ac:dyDescent="0.3">
      <c r="I117" s="80"/>
      <c r="J117" s="80"/>
      <c r="O117" s="19"/>
      <c r="P117" s="19"/>
      <c r="Q117" s="19"/>
      <c r="R117" s="26"/>
      <c r="S117" s="19"/>
      <c r="T117" s="19"/>
      <c r="U117" s="19"/>
      <c r="V117" s="19"/>
      <c r="Y117" s="80"/>
      <c r="Z117" s="80"/>
      <c r="AA117" s="176"/>
    </row>
    <row r="118" spans="1:303" s="105" customFormat="1" ht="47.25" x14ac:dyDescent="0.25">
      <c r="A118" s="96" t="s">
        <v>99</v>
      </c>
      <c r="B118" s="55" t="s">
        <v>320</v>
      </c>
      <c r="C118" s="55">
        <v>532</v>
      </c>
      <c r="D118" s="121" t="s">
        <v>206</v>
      </c>
      <c r="E118" s="121" t="s">
        <v>374</v>
      </c>
      <c r="F118" s="55">
        <v>2</v>
      </c>
      <c r="G118" s="160">
        <v>45281.541666666664</v>
      </c>
      <c r="H118" s="160">
        <v>45283.034722222219</v>
      </c>
      <c r="I118" s="57">
        <v>26.25</v>
      </c>
      <c r="J118" s="57">
        <v>8.75</v>
      </c>
      <c r="K118" s="29">
        <v>-17.8</v>
      </c>
      <c r="L118" s="125">
        <v>25.583333333255723</v>
      </c>
      <c r="M118" s="126">
        <v>45281.434027777781</v>
      </c>
      <c r="N118" s="127">
        <v>45282.5</v>
      </c>
      <c r="O118" s="64" t="s">
        <v>232</v>
      </c>
      <c r="P118" s="39">
        <v>0</v>
      </c>
      <c r="Q118" s="39">
        <v>20</v>
      </c>
      <c r="R118" s="18">
        <v>40</v>
      </c>
      <c r="S118" s="16" t="s">
        <v>161</v>
      </c>
      <c r="T118" s="17">
        <v>0</v>
      </c>
      <c r="U118" s="17">
        <v>20</v>
      </c>
      <c r="V118" s="18">
        <v>0</v>
      </c>
      <c r="W118" s="96" t="s">
        <v>395</v>
      </c>
      <c r="X118" s="95"/>
      <c r="Y118" s="125">
        <v>17.8</v>
      </c>
      <c r="Z118" s="124">
        <v>17.8</v>
      </c>
      <c r="AA118" s="128" t="s">
        <v>402</v>
      </c>
    </row>
    <row r="119" spans="1:303" s="105" customFormat="1" x14ac:dyDescent="0.25">
      <c r="A119" s="99"/>
      <c r="B119" s="93"/>
      <c r="C119" s="93"/>
      <c r="D119" s="93"/>
      <c r="E119" s="93"/>
      <c r="F119" s="93"/>
      <c r="G119" s="132"/>
      <c r="H119" s="162"/>
      <c r="I119" s="58"/>
      <c r="J119" s="58"/>
      <c r="K119" s="31"/>
      <c r="L119" s="136"/>
      <c r="M119" s="115"/>
      <c r="N119" s="180"/>
      <c r="O119" s="41" t="s">
        <v>168</v>
      </c>
      <c r="P119" s="40">
        <v>0</v>
      </c>
      <c r="Q119" s="40">
        <v>20</v>
      </c>
      <c r="R119" s="22">
        <v>40</v>
      </c>
      <c r="S119" s="63" t="s">
        <v>194</v>
      </c>
      <c r="T119" s="40">
        <v>0</v>
      </c>
      <c r="U119" s="40">
        <v>18</v>
      </c>
      <c r="V119" s="70">
        <v>0</v>
      </c>
      <c r="W119" s="99"/>
      <c r="X119" s="97"/>
      <c r="Y119" s="136"/>
      <c r="Z119" s="135"/>
      <c r="AA119" s="137"/>
    </row>
    <row r="120" spans="1:303" s="105" customFormat="1" x14ac:dyDescent="0.25">
      <c r="A120" s="99"/>
      <c r="B120" s="93"/>
      <c r="C120" s="93"/>
      <c r="D120" s="93"/>
      <c r="E120" s="93"/>
      <c r="F120" s="93"/>
      <c r="G120" s="132"/>
      <c r="H120" s="132"/>
      <c r="I120" s="58"/>
      <c r="J120" s="58"/>
      <c r="K120" s="31"/>
      <c r="L120" s="136"/>
      <c r="M120" s="115"/>
      <c r="N120" s="180"/>
      <c r="O120" s="41" t="s">
        <v>255</v>
      </c>
      <c r="P120" s="40">
        <v>0</v>
      </c>
      <c r="Q120" s="40">
        <v>20</v>
      </c>
      <c r="R120" s="22">
        <v>40</v>
      </c>
      <c r="S120" s="20" t="s">
        <v>163</v>
      </c>
      <c r="T120" s="40">
        <v>0</v>
      </c>
      <c r="U120" s="40">
        <v>20</v>
      </c>
      <c r="V120" s="70">
        <v>0</v>
      </c>
      <c r="W120" s="99"/>
      <c r="X120" s="97"/>
      <c r="Y120" s="136"/>
      <c r="Z120" s="135"/>
      <c r="AA120" s="137"/>
    </row>
    <row r="121" spans="1:303" s="105" customFormat="1" x14ac:dyDescent="0.25">
      <c r="A121" s="99"/>
      <c r="B121" s="93"/>
      <c r="C121" s="93"/>
      <c r="D121" s="93"/>
      <c r="E121" s="93"/>
      <c r="F121" s="93"/>
      <c r="G121" s="162"/>
      <c r="H121" s="162"/>
      <c r="I121" s="58"/>
      <c r="J121" s="58"/>
      <c r="K121" s="31"/>
      <c r="L121" s="136"/>
      <c r="M121" s="115"/>
      <c r="N121" s="180"/>
      <c r="O121" s="41" t="s">
        <v>282</v>
      </c>
      <c r="P121" s="40">
        <v>0</v>
      </c>
      <c r="Q121" s="21">
        <v>20</v>
      </c>
      <c r="R121" s="22">
        <v>0</v>
      </c>
      <c r="S121" s="20" t="s">
        <v>162</v>
      </c>
      <c r="T121" s="40">
        <v>0</v>
      </c>
      <c r="U121" s="40">
        <v>20</v>
      </c>
      <c r="V121" s="70">
        <v>0</v>
      </c>
      <c r="W121" s="99"/>
      <c r="X121" s="97"/>
      <c r="Y121" s="136"/>
      <c r="Z121" s="135"/>
      <c r="AA121" s="174"/>
    </row>
    <row r="122" spans="1:303" s="105" customFormat="1" x14ac:dyDescent="0.25">
      <c r="A122" s="99"/>
      <c r="B122" s="93"/>
      <c r="C122" s="93"/>
      <c r="D122" s="93"/>
      <c r="E122" s="93"/>
      <c r="F122" s="93"/>
      <c r="G122" s="162"/>
      <c r="H122" s="162"/>
      <c r="I122" s="58"/>
      <c r="J122" s="58"/>
      <c r="K122" s="31"/>
      <c r="L122" s="136"/>
      <c r="M122" s="162"/>
      <c r="N122" s="180"/>
      <c r="O122" s="41"/>
      <c r="P122" s="40"/>
      <c r="Q122" s="21"/>
      <c r="R122" s="22"/>
      <c r="S122" s="20"/>
      <c r="T122" s="40"/>
      <c r="U122" s="40"/>
      <c r="V122" s="22"/>
      <c r="W122" s="99"/>
      <c r="X122" s="97"/>
      <c r="Y122" s="136"/>
      <c r="Z122" s="135"/>
      <c r="AA122" s="137"/>
    </row>
    <row r="123" spans="1:303" s="105" customFormat="1" ht="18" customHeight="1" x14ac:dyDescent="0.25">
      <c r="A123" s="99"/>
      <c r="B123" s="93"/>
      <c r="C123" s="93"/>
      <c r="D123" s="161"/>
      <c r="E123" s="93"/>
      <c r="F123" s="93"/>
      <c r="G123" s="162"/>
      <c r="H123" s="162"/>
      <c r="I123" s="58"/>
      <c r="J123" s="58"/>
      <c r="K123" s="135"/>
      <c r="L123" s="136"/>
      <c r="M123" s="58"/>
      <c r="N123" s="135"/>
      <c r="O123" s="41"/>
      <c r="P123" s="40"/>
      <c r="Q123" s="21"/>
      <c r="R123" s="22"/>
      <c r="S123" s="20"/>
      <c r="T123" s="40"/>
      <c r="U123" s="40"/>
      <c r="V123" s="22"/>
      <c r="W123" s="99"/>
      <c r="X123" s="97"/>
      <c r="Y123" s="136"/>
      <c r="Z123" s="135"/>
      <c r="AA123" s="137"/>
    </row>
    <row r="124" spans="1:303" s="105" customFormat="1" ht="16.5" thickBot="1" x14ac:dyDescent="0.3">
      <c r="A124" s="101"/>
      <c r="B124" s="102"/>
      <c r="C124" s="102"/>
      <c r="D124" s="102"/>
      <c r="E124" s="102"/>
      <c r="F124" s="102"/>
      <c r="G124" s="102"/>
      <c r="H124" s="164"/>
      <c r="I124" s="89"/>
      <c r="J124" s="89"/>
      <c r="K124" s="166"/>
      <c r="L124" s="154"/>
      <c r="M124" s="89"/>
      <c r="N124" s="166"/>
      <c r="O124" s="41"/>
      <c r="P124" s="40"/>
      <c r="Q124" s="21"/>
      <c r="R124" s="22"/>
      <c r="S124" s="20"/>
      <c r="T124" s="40"/>
      <c r="U124" s="40"/>
      <c r="V124" s="22"/>
      <c r="W124" s="101"/>
      <c r="X124" s="100"/>
      <c r="Y124" s="154"/>
      <c r="Z124" s="166"/>
      <c r="AA124" s="88"/>
    </row>
    <row r="125" spans="1:303" s="93" customFormat="1" ht="16.149999999999999" customHeight="1" x14ac:dyDescent="0.25">
      <c r="A125" s="56"/>
      <c r="B125" s="56"/>
      <c r="C125" s="56"/>
      <c r="D125" s="56"/>
      <c r="E125" s="56"/>
      <c r="F125" s="56"/>
      <c r="G125" s="157"/>
      <c r="H125" s="56"/>
      <c r="I125" s="80"/>
      <c r="J125" s="80"/>
      <c r="K125" s="80"/>
      <c r="L125" s="56"/>
      <c r="M125" s="56"/>
      <c r="N125" s="56"/>
      <c r="O125" s="20" t="s">
        <v>101</v>
      </c>
      <c r="P125" s="60">
        <v>0</v>
      </c>
      <c r="Q125" s="21" t="s">
        <v>102</v>
      </c>
      <c r="R125" s="22">
        <v>120</v>
      </c>
      <c r="S125" s="20" t="s">
        <v>101</v>
      </c>
      <c r="T125" s="21">
        <v>0</v>
      </c>
      <c r="U125" s="21" t="s">
        <v>104</v>
      </c>
      <c r="V125" s="35">
        <v>0</v>
      </c>
      <c r="W125" s="56"/>
      <c r="X125" s="56"/>
      <c r="Y125" s="56"/>
      <c r="Z125" s="56"/>
      <c r="AA125" s="56"/>
      <c r="AB125" s="105"/>
      <c r="AC125" s="105"/>
      <c r="AD125" s="105"/>
      <c r="AE125" s="105"/>
      <c r="AF125" s="105"/>
      <c r="AG125" s="105"/>
      <c r="AH125" s="105"/>
      <c r="AI125" s="105"/>
      <c r="AJ125" s="105"/>
      <c r="AK125" s="105"/>
      <c r="AL125" s="105"/>
      <c r="AM125" s="105"/>
      <c r="AN125" s="105"/>
      <c r="AO125" s="105"/>
      <c r="AP125" s="105"/>
      <c r="AQ125" s="105"/>
      <c r="AR125" s="105"/>
      <c r="AS125" s="105"/>
      <c r="AT125" s="105"/>
      <c r="AU125" s="105"/>
      <c r="AV125" s="105"/>
      <c r="AW125" s="105"/>
      <c r="AX125" s="105"/>
      <c r="AY125" s="105"/>
      <c r="AZ125" s="105"/>
      <c r="BA125" s="105"/>
      <c r="BB125" s="105"/>
      <c r="BC125" s="105"/>
      <c r="BD125" s="105"/>
      <c r="BE125" s="105"/>
      <c r="BF125" s="105"/>
      <c r="BG125" s="105"/>
      <c r="BH125" s="105"/>
      <c r="BI125" s="105"/>
      <c r="BJ125" s="105"/>
      <c r="BK125" s="105"/>
      <c r="BL125" s="105"/>
      <c r="BM125" s="105"/>
      <c r="BN125" s="105"/>
      <c r="BO125" s="105"/>
      <c r="BP125" s="105"/>
      <c r="BQ125" s="105"/>
      <c r="BR125" s="105"/>
      <c r="BS125" s="105"/>
      <c r="BT125" s="105"/>
      <c r="BU125" s="105"/>
      <c r="BV125" s="105"/>
      <c r="BW125" s="105"/>
      <c r="BX125" s="105"/>
      <c r="BY125" s="105"/>
      <c r="BZ125" s="105"/>
      <c r="CA125" s="105"/>
      <c r="CB125" s="105"/>
      <c r="CC125" s="105"/>
      <c r="CD125" s="105"/>
      <c r="CE125" s="105"/>
      <c r="CF125" s="105"/>
      <c r="CG125" s="105"/>
      <c r="CH125" s="105"/>
      <c r="CI125" s="105"/>
      <c r="CJ125" s="105"/>
      <c r="CK125" s="105"/>
      <c r="CL125" s="105"/>
      <c r="CM125" s="105"/>
      <c r="CN125" s="105"/>
      <c r="CO125" s="105"/>
      <c r="CP125" s="105"/>
      <c r="CQ125" s="105"/>
      <c r="CR125" s="105"/>
      <c r="CS125" s="105"/>
      <c r="CT125" s="105"/>
      <c r="CU125" s="105"/>
      <c r="CV125" s="105"/>
      <c r="CW125" s="105"/>
      <c r="CX125" s="105"/>
      <c r="CY125" s="105"/>
      <c r="CZ125" s="105"/>
      <c r="DA125" s="105"/>
      <c r="DB125" s="105"/>
      <c r="DC125" s="105"/>
      <c r="DD125" s="105"/>
      <c r="DE125" s="105"/>
      <c r="DF125" s="105"/>
      <c r="DG125" s="105"/>
      <c r="DH125" s="105"/>
      <c r="DI125" s="105"/>
      <c r="DJ125" s="105"/>
      <c r="DK125" s="105"/>
      <c r="DL125" s="105"/>
      <c r="DM125" s="105"/>
      <c r="DN125" s="105"/>
      <c r="DO125" s="105"/>
      <c r="DP125" s="105"/>
      <c r="DQ125" s="105"/>
      <c r="DR125" s="105"/>
      <c r="DS125" s="105"/>
      <c r="DT125" s="105"/>
      <c r="DU125" s="105"/>
      <c r="DV125" s="105"/>
      <c r="DW125" s="105"/>
      <c r="DX125" s="105"/>
      <c r="DY125" s="105"/>
      <c r="DZ125" s="105"/>
      <c r="EA125" s="105"/>
      <c r="EB125" s="105"/>
      <c r="EC125" s="105"/>
      <c r="ED125" s="105"/>
      <c r="EE125" s="105"/>
      <c r="EF125" s="105"/>
      <c r="EG125" s="105"/>
      <c r="EH125" s="105"/>
      <c r="EI125" s="105"/>
      <c r="EJ125" s="105"/>
      <c r="EK125" s="105"/>
      <c r="EL125" s="105"/>
      <c r="EM125" s="105"/>
      <c r="EN125" s="105"/>
      <c r="EO125" s="105"/>
      <c r="EP125" s="105"/>
      <c r="EQ125" s="105"/>
      <c r="ER125" s="105"/>
      <c r="ES125" s="105"/>
      <c r="ET125" s="105"/>
      <c r="EU125" s="105"/>
      <c r="EV125" s="105"/>
      <c r="EW125" s="105"/>
      <c r="EX125" s="105"/>
      <c r="EY125" s="105"/>
      <c r="EZ125" s="105"/>
      <c r="FA125" s="105"/>
      <c r="FB125" s="105"/>
      <c r="FC125" s="105"/>
      <c r="FD125" s="105"/>
      <c r="FE125" s="105"/>
      <c r="FF125" s="105"/>
      <c r="FG125" s="105"/>
      <c r="FH125" s="105"/>
      <c r="FI125" s="105"/>
      <c r="FJ125" s="105"/>
      <c r="FK125" s="105"/>
      <c r="FL125" s="105"/>
      <c r="FM125" s="105"/>
      <c r="FN125" s="105"/>
      <c r="FO125" s="105"/>
      <c r="FP125" s="105"/>
      <c r="FQ125" s="105"/>
      <c r="FR125" s="105"/>
      <c r="FS125" s="105"/>
      <c r="FT125" s="105"/>
      <c r="FU125" s="105"/>
      <c r="FV125" s="105"/>
      <c r="FW125" s="105"/>
      <c r="FX125" s="105"/>
      <c r="FY125" s="105"/>
      <c r="FZ125" s="105"/>
      <c r="GA125" s="105"/>
      <c r="GB125" s="105"/>
      <c r="GC125" s="105"/>
      <c r="GD125" s="105"/>
      <c r="GE125" s="105"/>
      <c r="GF125" s="105"/>
      <c r="GG125" s="105"/>
      <c r="GH125" s="105"/>
      <c r="GI125" s="105"/>
      <c r="GJ125" s="105"/>
      <c r="GK125" s="105"/>
    </row>
    <row r="126" spans="1:303" s="105" customFormat="1" ht="16.149999999999999" customHeight="1" thickBot="1" x14ac:dyDescent="0.3">
      <c r="A126" s="56"/>
      <c r="B126" s="56"/>
      <c r="C126" s="56"/>
      <c r="D126" s="56"/>
      <c r="E126" s="56"/>
      <c r="F126" s="56"/>
      <c r="G126" s="56"/>
      <c r="H126" s="56"/>
      <c r="I126" s="80"/>
      <c r="J126" s="80"/>
      <c r="K126" s="80"/>
      <c r="L126" s="56"/>
      <c r="M126" s="56"/>
      <c r="N126" s="56"/>
      <c r="O126" s="403" t="s">
        <v>38</v>
      </c>
      <c r="P126" s="404"/>
      <c r="Q126" s="404"/>
      <c r="R126" s="23">
        <v>160</v>
      </c>
      <c r="S126" s="403" t="s">
        <v>37</v>
      </c>
      <c r="T126" s="404"/>
      <c r="U126" s="404"/>
      <c r="V126" s="34">
        <v>0</v>
      </c>
    </row>
    <row r="127" spans="1:303" s="105" customFormat="1" ht="16.149999999999999" customHeight="1" x14ac:dyDescent="0.25">
      <c r="A127" s="56"/>
      <c r="B127" s="56"/>
      <c r="C127" s="56"/>
      <c r="D127" s="56"/>
      <c r="E127" s="56"/>
      <c r="F127" s="56"/>
      <c r="G127" s="56"/>
      <c r="H127" s="56"/>
      <c r="I127" s="56"/>
      <c r="J127" s="56"/>
      <c r="K127" s="56"/>
      <c r="L127" s="56"/>
      <c r="M127" s="56"/>
      <c r="N127" s="56"/>
      <c r="O127" s="38"/>
      <c r="P127" s="38"/>
      <c r="Q127" s="38"/>
      <c r="R127" s="38"/>
      <c r="S127" s="38"/>
      <c r="T127" s="38"/>
      <c r="U127" s="38"/>
      <c r="V127" s="38"/>
      <c r="W127" s="56"/>
      <c r="X127" s="56"/>
      <c r="Y127" s="56"/>
      <c r="Z127" s="56"/>
      <c r="AA127" s="56"/>
    </row>
    <row r="128" spans="1:303" s="105" customFormat="1" ht="15.75" customHeight="1" thickBot="1" x14ac:dyDescent="0.3">
      <c r="A128" s="56"/>
      <c r="B128" s="56"/>
      <c r="C128" s="56"/>
      <c r="D128" s="56"/>
      <c r="E128" s="56"/>
      <c r="F128" s="56"/>
      <c r="G128" s="56"/>
      <c r="H128" s="56"/>
      <c r="I128" s="56"/>
      <c r="J128" s="56"/>
      <c r="K128" s="56"/>
      <c r="L128" s="56"/>
      <c r="M128" s="56"/>
      <c r="N128" s="56"/>
      <c r="O128" s="38"/>
      <c r="P128" s="38"/>
      <c r="Q128" s="38"/>
      <c r="R128" s="38"/>
      <c r="S128" s="38"/>
      <c r="T128" s="38"/>
      <c r="U128" s="38"/>
      <c r="V128" s="38"/>
      <c r="W128" s="56"/>
      <c r="X128" s="56"/>
      <c r="Y128" s="56"/>
      <c r="Z128" s="56"/>
      <c r="AA128" s="56"/>
    </row>
    <row r="129" spans="1:193" s="105" customFormat="1" ht="31.5" x14ac:dyDescent="0.25">
      <c r="A129" s="96" t="s">
        <v>154</v>
      </c>
      <c r="B129" s="55" t="s">
        <v>297</v>
      </c>
      <c r="C129" s="55"/>
      <c r="D129" s="55" t="s">
        <v>298</v>
      </c>
      <c r="E129" s="55"/>
      <c r="F129" s="55"/>
      <c r="G129" s="114"/>
      <c r="H129" s="114"/>
      <c r="I129" s="57"/>
      <c r="J129" s="57"/>
      <c r="K129" s="29"/>
      <c r="L129" s="125"/>
      <c r="M129" s="126"/>
      <c r="N129" s="127"/>
      <c r="O129" s="64" t="s">
        <v>254</v>
      </c>
      <c r="P129" s="39">
        <v>0</v>
      </c>
      <c r="Q129" s="17">
        <v>20</v>
      </c>
      <c r="R129" s="18">
        <v>0</v>
      </c>
      <c r="S129" s="16" t="s">
        <v>163</v>
      </c>
      <c r="T129" s="17">
        <v>0</v>
      </c>
      <c r="U129" s="17">
        <v>20</v>
      </c>
      <c r="V129" s="18">
        <v>0</v>
      </c>
      <c r="W129" s="106" t="s">
        <v>270</v>
      </c>
      <c r="X129" s="95"/>
      <c r="Y129" s="125"/>
      <c r="Z129" s="124"/>
      <c r="AA129" s="128" t="s">
        <v>317</v>
      </c>
    </row>
    <row r="130" spans="1:193" s="105" customFormat="1" x14ac:dyDescent="0.25">
      <c r="A130" s="99"/>
      <c r="B130" s="93"/>
      <c r="C130" s="93"/>
      <c r="D130" s="93"/>
      <c r="E130" s="93"/>
      <c r="F130" s="93"/>
      <c r="G130" s="132"/>
      <c r="H130" s="132"/>
      <c r="I130" s="58"/>
      <c r="J130" s="58"/>
      <c r="K130" s="31"/>
      <c r="L130" s="136"/>
      <c r="M130" s="256"/>
      <c r="N130" s="257"/>
      <c r="O130" s="41" t="s">
        <v>255</v>
      </c>
      <c r="P130" s="40">
        <v>0</v>
      </c>
      <c r="Q130" s="21">
        <v>20</v>
      </c>
      <c r="R130" s="22">
        <v>0</v>
      </c>
      <c r="S130" s="63" t="s">
        <v>162</v>
      </c>
      <c r="T130" s="40">
        <v>0</v>
      </c>
      <c r="U130" s="40">
        <v>16</v>
      </c>
      <c r="V130" s="70">
        <v>0</v>
      </c>
      <c r="W130" s="99"/>
      <c r="X130" s="97"/>
      <c r="Y130" s="136"/>
      <c r="Z130" s="135"/>
      <c r="AA130" s="137"/>
    </row>
    <row r="131" spans="1:193" s="105" customFormat="1" x14ac:dyDescent="0.25">
      <c r="A131" s="99"/>
      <c r="B131" s="93"/>
      <c r="C131" s="93"/>
      <c r="D131" s="93"/>
      <c r="E131" s="93"/>
      <c r="F131" s="93"/>
      <c r="G131" s="132"/>
      <c r="H131" s="132"/>
      <c r="I131" s="58"/>
      <c r="J131" s="58"/>
      <c r="K131" s="31"/>
      <c r="L131" s="136"/>
      <c r="M131" s="141"/>
      <c r="N131" s="144"/>
      <c r="O131" s="41" t="s">
        <v>221</v>
      </c>
      <c r="P131" s="40">
        <v>0</v>
      </c>
      <c r="Q131" s="21">
        <v>20</v>
      </c>
      <c r="R131" s="22">
        <v>0</v>
      </c>
      <c r="S131" s="63" t="s">
        <v>96</v>
      </c>
      <c r="T131" s="40">
        <v>0</v>
      </c>
      <c r="U131" s="40">
        <v>20</v>
      </c>
      <c r="V131" s="70">
        <v>0</v>
      </c>
      <c r="W131" s="99"/>
      <c r="X131" s="97"/>
      <c r="Y131" s="136"/>
      <c r="Z131" s="135"/>
      <c r="AA131" s="137"/>
    </row>
    <row r="132" spans="1:193" s="105" customFormat="1" x14ac:dyDescent="0.25">
      <c r="A132" s="99"/>
      <c r="B132" s="93"/>
      <c r="C132" s="93"/>
      <c r="D132" s="93"/>
      <c r="E132" s="93"/>
      <c r="F132" s="93"/>
      <c r="G132" s="162"/>
      <c r="H132" s="162"/>
      <c r="I132" s="58"/>
      <c r="J132" s="58"/>
      <c r="K132" s="31"/>
      <c r="L132" s="136"/>
      <c r="M132" s="181"/>
      <c r="N132" s="182"/>
      <c r="O132" s="41" t="s">
        <v>168</v>
      </c>
      <c r="P132" s="40">
        <v>0</v>
      </c>
      <c r="Q132" s="21">
        <v>20</v>
      </c>
      <c r="R132" s="22">
        <v>0</v>
      </c>
      <c r="S132" s="63" t="s">
        <v>169</v>
      </c>
      <c r="T132" s="40">
        <v>0</v>
      </c>
      <c r="U132" s="40">
        <v>18</v>
      </c>
      <c r="V132" s="70">
        <v>0</v>
      </c>
      <c r="W132" s="99"/>
      <c r="X132" s="97"/>
      <c r="Y132" s="136"/>
      <c r="Z132" s="135"/>
      <c r="AA132" s="137"/>
    </row>
    <row r="133" spans="1:193" s="105" customFormat="1" x14ac:dyDescent="0.25">
      <c r="A133" s="99"/>
      <c r="B133" s="93"/>
      <c r="C133" s="93"/>
      <c r="D133" s="93"/>
      <c r="E133" s="93"/>
      <c r="F133" s="93"/>
      <c r="G133" s="162"/>
      <c r="H133" s="162"/>
      <c r="I133" s="58"/>
      <c r="J133" s="58"/>
      <c r="K133" s="31"/>
      <c r="L133" s="136"/>
      <c r="M133" s="181"/>
      <c r="N133" s="183"/>
      <c r="O133" s="41"/>
      <c r="P133" s="40"/>
      <c r="Q133" s="21"/>
      <c r="R133" s="22"/>
      <c r="S133" s="63" t="s">
        <v>283</v>
      </c>
      <c r="T133" s="40">
        <v>0</v>
      </c>
      <c r="U133" s="40">
        <v>20</v>
      </c>
      <c r="V133" s="22">
        <v>0</v>
      </c>
      <c r="W133" s="99"/>
      <c r="X133" s="97"/>
      <c r="Y133" s="136"/>
      <c r="Z133" s="135"/>
      <c r="AA133" s="137"/>
    </row>
    <row r="134" spans="1:193" s="105" customFormat="1" ht="16.5" thickBot="1" x14ac:dyDescent="0.3">
      <c r="A134" s="101"/>
      <c r="B134" s="102"/>
      <c r="C134" s="102"/>
      <c r="D134" s="102"/>
      <c r="E134" s="102"/>
      <c r="F134" s="102"/>
      <c r="G134" s="164"/>
      <c r="H134" s="164"/>
      <c r="I134" s="89"/>
      <c r="J134" s="89"/>
      <c r="K134" s="166"/>
      <c r="L134" s="148"/>
      <c r="M134" s="149"/>
      <c r="N134" s="184"/>
      <c r="O134" s="41"/>
      <c r="P134" s="40"/>
      <c r="Q134" s="21"/>
      <c r="R134" s="22"/>
      <c r="S134" s="20"/>
      <c r="T134" s="40"/>
      <c r="U134" s="40"/>
      <c r="V134" s="22"/>
      <c r="W134" s="101"/>
      <c r="X134" s="100"/>
      <c r="Y134" s="154"/>
      <c r="Z134" s="166"/>
      <c r="AA134" s="88"/>
    </row>
    <row r="135" spans="1:193" s="93" customFormat="1" ht="16.149999999999999" customHeight="1" x14ac:dyDescent="0.25">
      <c r="A135" s="56"/>
      <c r="B135" s="56"/>
      <c r="C135" s="56"/>
      <c r="D135" s="56"/>
      <c r="E135" s="56"/>
      <c r="F135" s="56"/>
      <c r="G135" s="157"/>
      <c r="H135" s="56"/>
      <c r="I135" s="80"/>
      <c r="J135" s="80"/>
      <c r="K135" s="80"/>
      <c r="L135" s="56"/>
      <c r="M135" s="56"/>
      <c r="N135" s="56"/>
      <c r="O135" s="20" t="s">
        <v>185</v>
      </c>
      <c r="P135" s="60">
        <v>0</v>
      </c>
      <c r="Q135" s="21" t="s">
        <v>102</v>
      </c>
      <c r="R135" s="22">
        <v>0</v>
      </c>
      <c r="S135" s="20" t="s">
        <v>101</v>
      </c>
      <c r="T135" s="21">
        <v>0</v>
      </c>
      <c r="U135" s="21" t="s">
        <v>104</v>
      </c>
      <c r="V135" s="35">
        <v>0</v>
      </c>
      <c r="W135" s="56"/>
      <c r="X135" s="56"/>
      <c r="Y135" s="56"/>
      <c r="Z135" s="56"/>
      <c r="AA135" s="56"/>
      <c r="AB135" s="105"/>
      <c r="AC135" s="105"/>
      <c r="AD135" s="105"/>
      <c r="AE135" s="105"/>
      <c r="AF135" s="105"/>
      <c r="AG135" s="105"/>
      <c r="AH135" s="105"/>
      <c r="AI135" s="105"/>
      <c r="AJ135" s="105"/>
      <c r="AK135" s="105"/>
      <c r="AL135" s="105"/>
      <c r="AM135" s="105"/>
      <c r="AN135" s="105"/>
      <c r="AO135" s="105"/>
      <c r="AP135" s="105"/>
      <c r="AQ135" s="105"/>
      <c r="AR135" s="105"/>
      <c r="AS135" s="105"/>
      <c r="AT135" s="105"/>
      <c r="AU135" s="105"/>
      <c r="AV135" s="105"/>
      <c r="AW135" s="105"/>
      <c r="AX135" s="105"/>
      <c r="AY135" s="105"/>
      <c r="AZ135" s="105"/>
      <c r="BA135" s="105"/>
      <c r="BB135" s="105"/>
      <c r="BC135" s="105"/>
      <c r="BD135" s="105"/>
      <c r="BE135" s="105"/>
      <c r="BF135" s="105"/>
      <c r="BG135" s="105"/>
      <c r="BH135" s="105"/>
      <c r="BI135" s="105"/>
      <c r="BJ135" s="105"/>
      <c r="BK135" s="105"/>
      <c r="BL135" s="105"/>
      <c r="BM135" s="105"/>
      <c r="BN135" s="105"/>
      <c r="BO135" s="105"/>
      <c r="BP135" s="105"/>
      <c r="BQ135" s="105"/>
      <c r="BR135" s="105"/>
      <c r="BS135" s="105"/>
      <c r="BT135" s="105"/>
      <c r="BU135" s="105"/>
      <c r="BV135" s="105"/>
      <c r="BW135" s="105"/>
      <c r="BX135" s="105"/>
      <c r="BY135" s="105"/>
      <c r="BZ135" s="105"/>
      <c r="CA135" s="105"/>
      <c r="CB135" s="105"/>
      <c r="CC135" s="105"/>
      <c r="CD135" s="105"/>
      <c r="CE135" s="105"/>
      <c r="CF135" s="105"/>
      <c r="CG135" s="105"/>
      <c r="CH135" s="105"/>
      <c r="CI135" s="105"/>
      <c r="CJ135" s="105"/>
      <c r="CK135" s="105"/>
      <c r="CL135" s="105"/>
      <c r="CM135" s="105"/>
      <c r="CN135" s="105"/>
      <c r="CO135" s="105"/>
      <c r="CP135" s="105"/>
      <c r="CQ135" s="105"/>
      <c r="CR135" s="105"/>
      <c r="CS135" s="105"/>
      <c r="CT135" s="105"/>
      <c r="CU135" s="105"/>
      <c r="CV135" s="105"/>
      <c r="CW135" s="105"/>
      <c r="CX135" s="105"/>
      <c r="CY135" s="105"/>
      <c r="CZ135" s="105"/>
      <c r="DA135" s="105"/>
      <c r="DB135" s="105"/>
      <c r="DC135" s="105"/>
      <c r="DD135" s="105"/>
      <c r="DE135" s="105"/>
      <c r="DF135" s="105"/>
      <c r="DG135" s="105"/>
      <c r="DH135" s="105"/>
      <c r="DI135" s="105"/>
      <c r="DJ135" s="105"/>
      <c r="DK135" s="105"/>
      <c r="DL135" s="105"/>
      <c r="DM135" s="105"/>
      <c r="DN135" s="105"/>
      <c r="DO135" s="105"/>
      <c r="DP135" s="105"/>
      <c r="DQ135" s="105"/>
      <c r="DR135" s="105"/>
      <c r="DS135" s="105"/>
      <c r="DT135" s="105"/>
      <c r="DU135" s="105"/>
      <c r="DV135" s="105"/>
      <c r="DW135" s="105"/>
      <c r="DX135" s="105"/>
      <c r="DY135" s="105"/>
      <c r="DZ135" s="105"/>
      <c r="EA135" s="105"/>
      <c r="EB135" s="105"/>
      <c r="EC135" s="105"/>
      <c r="ED135" s="105"/>
      <c r="EE135" s="105"/>
      <c r="EF135" s="105"/>
      <c r="EG135" s="105"/>
      <c r="EH135" s="105"/>
      <c r="EI135" s="105"/>
      <c r="EJ135" s="105"/>
      <c r="EK135" s="105"/>
      <c r="EL135" s="105"/>
      <c r="EM135" s="105"/>
      <c r="EN135" s="105"/>
      <c r="EO135" s="105"/>
      <c r="EP135" s="105"/>
      <c r="EQ135" s="105"/>
      <c r="ER135" s="105"/>
      <c r="ES135" s="105"/>
      <c r="ET135" s="105"/>
      <c r="EU135" s="105"/>
      <c r="EV135" s="105"/>
      <c r="EW135" s="105"/>
      <c r="EX135" s="105"/>
      <c r="EY135" s="105"/>
      <c r="EZ135" s="105"/>
      <c r="FA135" s="105"/>
      <c r="FB135" s="105"/>
      <c r="FC135" s="105"/>
      <c r="FD135" s="105"/>
      <c r="FE135" s="105"/>
      <c r="FF135" s="105"/>
      <c r="FG135" s="105"/>
      <c r="FH135" s="105"/>
      <c r="FI135" s="105"/>
      <c r="FJ135" s="105"/>
      <c r="FK135" s="105"/>
      <c r="FL135" s="105"/>
      <c r="FM135" s="105"/>
      <c r="FN135" s="105"/>
      <c r="FO135" s="105"/>
      <c r="FP135" s="105"/>
      <c r="FQ135" s="105"/>
      <c r="FR135" s="105"/>
      <c r="FS135" s="105"/>
      <c r="FT135" s="105"/>
      <c r="FU135" s="105"/>
      <c r="FV135" s="105"/>
      <c r="FW135" s="105"/>
      <c r="FX135" s="105"/>
      <c r="FY135" s="105"/>
      <c r="FZ135" s="105"/>
      <c r="GA135" s="105"/>
      <c r="GB135" s="105"/>
      <c r="GC135" s="105"/>
      <c r="GD135" s="105"/>
      <c r="GE135" s="105"/>
      <c r="GF135" s="105"/>
      <c r="GG135" s="105"/>
      <c r="GH135" s="105"/>
      <c r="GI135" s="105"/>
      <c r="GJ135" s="105"/>
      <c r="GK135" s="105"/>
    </row>
    <row r="136" spans="1:193" s="105" customFormat="1" ht="16.149999999999999" customHeight="1" thickBot="1" x14ac:dyDescent="0.3">
      <c r="A136" s="56"/>
      <c r="B136" s="56"/>
      <c r="C136" s="56"/>
      <c r="D136" s="56"/>
      <c r="E136" s="56"/>
      <c r="F136" s="56"/>
      <c r="G136" s="56"/>
      <c r="H136" s="56"/>
      <c r="I136" s="80"/>
      <c r="J136" s="80"/>
      <c r="K136" s="80"/>
      <c r="L136" s="56"/>
      <c r="M136" s="56"/>
      <c r="N136" s="56"/>
      <c r="O136" s="403" t="s">
        <v>38</v>
      </c>
      <c r="P136" s="404"/>
      <c r="Q136" s="404"/>
      <c r="R136" s="23">
        <v>0</v>
      </c>
      <c r="S136" s="403" t="s">
        <v>37</v>
      </c>
      <c r="T136" s="404"/>
      <c r="U136" s="404"/>
      <c r="V136" s="34">
        <v>0</v>
      </c>
    </row>
    <row r="137" spans="1:193" s="112" customFormat="1" ht="15.4" customHeight="1" thickBot="1" x14ac:dyDescent="0.3">
      <c r="A137" s="56"/>
      <c r="B137" s="56"/>
      <c r="C137" s="56"/>
      <c r="D137" s="56"/>
      <c r="E137" s="56"/>
      <c r="F137" s="56"/>
      <c r="G137" s="56"/>
      <c r="H137" s="56"/>
      <c r="I137" s="56"/>
      <c r="J137" s="56"/>
      <c r="K137" s="56"/>
      <c r="L137" s="56"/>
      <c r="M137" s="56"/>
      <c r="N137" s="56"/>
      <c r="O137" s="38"/>
      <c r="P137" s="38"/>
      <c r="Q137" s="38"/>
      <c r="R137" s="38"/>
      <c r="S137" s="38"/>
      <c r="T137" s="38"/>
      <c r="U137" s="38"/>
      <c r="V137" s="38"/>
      <c r="W137" s="105"/>
      <c r="X137" s="105"/>
      <c r="Y137" s="105"/>
      <c r="Z137" s="105"/>
      <c r="AA137" s="176"/>
      <c r="AB137" s="105"/>
      <c r="AC137" s="105"/>
      <c r="AD137" s="105"/>
      <c r="AE137" s="105"/>
      <c r="AF137" s="105"/>
      <c r="AG137" s="105"/>
      <c r="AH137" s="105"/>
      <c r="AI137" s="105"/>
      <c r="AJ137" s="105"/>
      <c r="AK137" s="105"/>
      <c r="AL137" s="105"/>
      <c r="AM137" s="105"/>
      <c r="AN137" s="105"/>
      <c r="AO137" s="105"/>
      <c r="AP137" s="105"/>
      <c r="AQ137" s="105"/>
      <c r="AR137" s="105"/>
      <c r="AS137" s="105"/>
      <c r="AT137" s="105"/>
      <c r="AU137" s="105"/>
      <c r="AV137" s="105"/>
      <c r="AW137" s="105"/>
      <c r="AX137" s="105"/>
      <c r="AY137" s="105"/>
      <c r="AZ137" s="105"/>
      <c r="BA137" s="105"/>
      <c r="BB137" s="105"/>
      <c r="BC137" s="105"/>
      <c r="BD137" s="105"/>
      <c r="BE137" s="105"/>
      <c r="BF137" s="105"/>
      <c r="BG137" s="105"/>
      <c r="BH137" s="105"/>
      <c r="BI137" s="105"/>
      <c r="BJ137" s="105"/>
      <c r="BK137" s="105"/>
      <c r="BL137" s="105"/>
      <c r="BM137" s="105"/>
      <c r="BN137" s="105"/>
      <c r="BO137" s="105"/>
      <c r="BP137" s="105"/>
      <c r="BQ137" s="105"/>
      <c r="BR137" s="105"/>
      <c r="BS137" s="105"/>
      <c r="BT137" s="105"/>
      <c r="BU137" s="105"/>
      <c r="BV137" s="105"/>
      <c r="BW137" s="105"/>
      <c r="BX137" s="105"/>
      <c r="BY137" s="105"/>
      <c r="BZ137" s="105"/>
      <c r="CA137" s="105"/>
      <c r="CB137" s="105"/>
      <c r="CC137" s="105"/>
      <c r="CD137" s="105"/>
      <c r="CE137" s="105"/>
      <c r="CF137" s="105"/>
      <c r="CG137" s="105"/>
      <c r="CH137" s="105"/>
      <c r="CI137" s="105"/>
      <c r="CJ137" s="105"/>
      <c r="CK137" s="105"/>
      <c r="CL137" s="105"/>
      <c r="CM137" s="105"/>
      <c r="CN137" s="105"/>
      <c r="CO137" s="105"/>
      <c r="CP137" s="105"/>
      <c r="CQ137" s="105"/>
      <c r="CR137" s="105"/>
      <c r="CS137" s="105"/>
      <c r="CT137" s="105"/>
      <c r="CU137" s="105"/>
      <c r="CV137" s="105"/>
      <c r="CW137" s="105"/>
      <c r="CX137" s="105"/>
      <c r="CY137" s="105"/>
      <c r="CZ137" s="105"/>
      <c r="DA137" s="105"/>
      <c r="DB137" s="105"/>
      <c r="DC137" s="105"/>
      <c r="DD137" s="105"/>
      <c r="DE137" s="105"/>
      <c r="DF137" s="105"/>
      <c r="DG137" s="105"/>
      <c r="DH137" s="105"/>
      <c r="DI137" s="105"/>
      <c r="DJ137" s="105"/>
      <c r="DK137" s="105"/>
      <c r="DL137" s="105"/>
      <c r="DM137" s="105"/>
      <c r="DN137" s="105"/>
      <c r="DO137" s="105"/>
      <c r="DP137" s="105"/>
      <c r="DQ137" s="105"/>
      <c r="DR137" s="105"/>
      <c r="DS137" s="105"/>
      <c r="DT137" s="105"/>
      <c r="DU137" s="105"/>
      <c r="DV137" s="105"/>
      <c r="DW137" s="105"/>
      <c r="DX137" s="105"/>
      <c r="DY137" s="105"/>
      <c r="DZ137" s="105"/>
      <c r="EA137" s="105"/>
      <c r="EB137" s="105"/>
      <c r="EC137" s="105"/>
      <c r="ED137" s="105"/>
      <c r="EE137" s="105"/>
      <c r="EF137" s="105"/>
      <c r="EG137" s="105"/>
      <c r="EH137" s="105"/>
      <c r="EI137" s="105"/>
      <c r="EJ137" s="105"/>
      <c r="EK137" s="105"/>
      <c r="EL137" s="105"/>
      <c r="EM137" s="105"/>
      <c r="EN137" s="105"/>
      <c r="EO137" s="105"/>
      <c r="EP137" s="105"/>
      <c r="EQ137" s="105"/>
      <c r="ER137" s="105"/>
      <c r="ES137" s="105"/>
      <c r="ET137" s="105"/>
      <c r="EU137" s="105"/>
      <c r="EV137" s="105"/>
      <c r="EW137" s="105"/>
      <c r="EX137" s="105"/>
      <c r="EY137" s="105"/>
      <c r="EZ137" s="105"/>
      <c r="FA137" s="105"/>
      <c r="FB137" s="105"/>
      <c r="FC137" s="105"/>
      <c r="FD137" s="105"/>
      <c r="FE137" s="105"/>
      <c r="FF137" s="105"/>
      <c r="FG137" s="105"/>
      <c r="FH137" s="105"/>
      <c r="FI137" s="105"/>
      <c r="FJ137" s="105"/>
      <c r="FK137" s="105"/>
      <c r="FL137" s="105"/>
      <c r="FM137" s="105"/>
      <c r="FN137" s="105"/>
      <c r="FO137" s="105"/>
      <c r="FP137" s="105"/>
      <c r="FQ137" s="105"/>
      <c r="FR137" s="105"/>
      <c r="FS137" s="105"/>
      <c r="FT137" s="105"/>
      <c r="FU137" s="105"/>
      <c r="FV137" s="105"/>
      <c r="FW137" s="105"/>
      <c r="FX137" s="105"/>
      <c r="FY137" s="105"/>
      <c r="FZ137" s="105"/>
      <c r="GA137" s="105"/>
      <c r="GB137" s="105"/>
      <c r="GC137" s="105"/>
      <c r="GD137" s="105"/>
      <c r="GE137" s="105"/>
      <c r="GF137" s="105"/>
      <c r="GG137" s="105"/>
      <c r="GH137" s="105"/>
      <c r="GI137" s="105"/>
      <c r="GJ137" s="105"/>
      <c r="GK137" s="105"/>
    </row>
    <row r="138" spans="1:193" s="112" customFormat="1" ht="31.5" x14ac:dyDescent="0.25">
      <c r="A138" s="96" t="s">
        <v>195</v>
      </c>
      <c r="B138" s="55" t="s">
        <v>319</v>
      </c>
      <c r="C138" s="55">
        <v>121</v>
      </c>
      <c r="D138" s="121" t="s">
        <v>376</v>
      </c>
      <c r="E138" s="55" t="s">
        <v>359</v>
      </c>
      <c r="F138" s="55">
        <v>1</v>
      </c>
      <c r="G138" s="160" t="s">
        <v>377</v>
      </c>
      <c r="H138" s="114" t="s">
        <v>34</v>
      </c>
      <c r="I138" s="123">
        <f xml:space="preserve"> ($AA$2 - $G$138) * 24</f>
        <v>35.000000000058208</v>
      </c>
      <c r="J138" s="57">
        <v>13.4</v>
      </c>
      <c r="K138" s="29">
        <f>$J$138 - $I$138</f>
        <v>-21.600000000058209</v>
      </c>
      <c r="L138" s="125"/>
      <c r="M138" s="126">
        <v>45281.770833333336</v>
      </c>
      <c r="N138" s="127"/>
      <c r="O138" s="16" t="s">
        <v>187</v>
      </c>
      <c r="P138" s="78">
        <v>0</v>
      </c>
      <c r="Q138" s="17">
        <v>17</v>
      </c>
      <c r="R138" s="18">
        <f xml:space="preserve"> $P$138 * $Q$138</f>
        <v>0</v>
      </c>
      <c r="S138" s="16"/>
      <c r="T138" s="17"/>
      <c r="U138" s="17"/>
      <c r="V138" s="18"/>
      <c r="W138" s="106" t="s">
        <v>328</v>
      </c>
      <c r="X138" s="95"/>
      <c r="Y138" s="125">
        <f>$K$138 * -1</f>
        <v>21.600000000058209</v>
      </c>
      <c r="Z138" s="124">
        <f>$Y$138</f>
        <v>21.600000000058209</v>
      </c>
      <c r="AA138" s="128"/>
      <c r="AB138" s="105"/>
      <c r="AC138" s="105"/>
      <c r="AD138" s="105"/>
      <c r="AE138" s="105"/>
      <c r="AF138" s="105"/>
      <c r="AG138" s="105"/>
      <c r="AH138" s="105"/>
      <c r="AI138" s="105"/>
      <c r="AJ138" s="105"/>
      <c r="AK138" s="105"/>
      <c r="AL138" s="105"/>
      <c r="AM138" s="105"/>
      <c r="AN138" s="105"/>
      <c r="AO138" s="105"/>
      <c r="AP138" s="105"/>
      <c r="AQ138" s="105"/>
      <c r="AR138" s="105"/>
      <c r="AS138" s="105"/>
      <c r="AT138" s="105"/>
      <c r="AU138" s="105"/>
      <c r="AV138" s="105"/>
      <c r="AW138" s="105"/>
      <c r="AX138" s="105"/>
      <c r="AY138" s="105"/>
      <c r="AZ138" s="105"/>
      <c r="BA138" s="105"/>
      <c r="BB138" s="105"/>
      <c r="BC138" s="105"/>
      <c r="BD138" s="105"/>
      <c r="BE138" s="105"/>
      <c r="BF138" s="105"/>
      <c r="BG138" s="105"/>
      <c r="BH138" s="105"/>
      <c r="BI138" s="105"/>
      <c r="BJ138" s="105"/>
      <c r="BK138" s="105"/>
      <c r="BL138" s="105"/>
      <c r="BM138" s="105"/>
      <c r="BN138" s="105"/>
      <c r="BO138" s="105"/>
      <c r="BP138" s="105"/>
      <c r="BQ138" s="105"/>
      <c r="BR138" s="105"/>
      <c r="BS138" s="105"/>
      <c r="BT138" s="105"/>
      <c r="BU138" s="105"/>
      <c r="BV138" s="105"/>
      <c r="BW138" s="105"/>
      <c r="BX138" s="105"/>
      <c r="BY138" s="105"/>
      <c r="BZ138" s="105"/>
      <c r="CA138" s="105"/>
      <c r="CB138" s="105"/>
      <c r="CC138" s="105"/>
      <c r="CD138" s="105"/>
      <c r="CE138" s="105"/>
      <c r="CF138" s="105"/>
      <c r="CG138" s="105"/>
      <c r="CH138" s="105"/>
      <c r="CI138" s="105"/>
      <c r="CJ138" s="105"/>
      <c r="CK138" s="105"/>
      <c r="CL138" s="105"/>
      <c r="CM138" s="105"/>
      <c r="CN138" s="105"/>
      <c r="CO138" s="105"/>
      <c r="CP138" s="105"/>
      <c r="CQ138" s="105"/>
      <c r="CR138" s="105"/>
      <c r="CS138" s="105"/>
      <c r="CT138" s="105"/>
      <c r="CU138" s="105"/>
      <c r="CV138" s="105"/>
      <c r="CW138" s="105"/>
      <c r="CX138" s="105"/>
      <c r="CY138" s="105"/>
      <c r="CZ138" s="105"/>
      <c r="DA138" s="105"/>
      <c r="DB138" s="105"/>
      <c r="DC138" s="105"/>
      <c r="DD138" s="105"/>
      <c r="DE138" s="105"/>
      <c r="DF138" s="105"/>
      <c r="DG138" s="105"/>
      <c r="DH138" s="105"/>
      <c r="DI138" s="105"/>
      <c r="DJ138" s="105"/>
      <c r="DK138" s="105"/>
      <c r="DL138" s="105"/>
      <c r="DM138" s="105"/>
      <c r="DN138" s="105"/>
      <c r="DO138" s="105"/>
      <c r="DP138" s="105"/>
      <c r="DQ138" s="105"/>
      <c r="DR138" s="105"/>
      <c r="DS138" s="105"/>
      <c r="DT138" s="105"/>
      <c r="DU138" s="105"/>
      <c r="DV138" s="105"/>
      <c r="DW138" s="105"/>
      <c r="DX138" s="105"/>
      <c r="DY138" s="105"/>
      <c r="DZ138" s="105"/>
      <c r="EA138" s="105"/>
      <c r="EB138" s="105"/>
      <c r="EC138" s="105"/>
      <c r="ED138" s="105"/>
      <c r="EE138" s="105"/>
      <c r="EF138" s="105"/>
      <c r="EG138" s="105"/>
      <c r="EH138" s="105"/>
      <c r="EI138" s="105"/>
      <c r="EJ138" s="105"/>
      <c r="EK138" s="105"/>
      <c r="EL138" s="105"/>
      <c r="EM138" s="105"/>
      <c r="EN138" s="105"/>
      <c r="EO138" s="105"/>
      <c r="EP138" s="105"/>
      <c r="EQ138" s="105"/>
      <c r="ER138" s="105"/>
      <c r="ES138" s="105"/>
      <c r="ET138" s="105"/>
      <c r="EU138" s="105"/>
      <c r="EV138" s="105"/>
      <c r="EW138" s="105"/>
      <c r="EX138" s="105"/>
      <c r="EY138" s="105"/>
      <c r="EZ138" s="105"/>
      <c r="FA138" s="105"/>
      <c r="FB138" s="105"/>
      <c r="FC138" s="105"/>
      <c r="FD138" s="105"/>
      <c r="FE138" s="105"/>
      <c r="FF138" s="105"/>
      <c r="FG138" s="105"/>
      <c r="FH138" s="105"/>
      <c r="FI138" s="105"/>
      <c r="FJ138" s="105"/>
      <c r="FK138" s="105"/>
      <c r="FL138" s="105"/>
      <c r="FM138" s="105"/>
      <c r="FN138" s="105"/>
      <c r="FO138" s="105"/>
      <c r="FP138" s="105"/>
      <c r="FQ138" s="105"/>
      <c r="FR138" s="105"/>
      <c r="FS138" s="105"/>
      <c r="FT138" s="105"/>
      <c r="FU138" s="105"/>
      <c r="FV138" s="105"/>
      <c r="FW138" s="105"/>
      <c r="FX138" s="105"/>
      <c r="FY138" s="105"/>
      <c r="FZ138" s="105"/>
      <c r="GA138" s="105"/>
      <c r="GB138" s="105"/>
      <c r="GC138" s="105"/>
      <c r="GD138" s="105"/>
      <c r="GE138" s="105"/>
      <c r="GF138" s="105"/>
      <c r="GG138" s="105"/>
      <c r="GH138" s="105"/>
      <c r="GI138" s="105"/>
      <c r="GJ138" s="105"/>
      <c r="GK138" s="105"/>
    </row>
    <row r="139" spans="1:193" s="112" customFormat="1" x14ac:dyDescent="0.25">
      <c r="A139" s="99"/>
      <c r="B139" s="93"/>
      <c r="C139" s="93"/>
      <c r="D139" s="93"/>
      <c r="E139" s="93"/>
      <c r="F139" s="93"/>
      <c r="G139" s="132"/>
      <c r="H139" s="132"/>
      <c r="I139" s="134"/>
      <c r="J139" s="58"/>
      <c r="K139" s="31"/>
      <c r="L139" s="136"/>
      <c r="M139" s="115"/>
      <c r="N139" s="116"/>
      <c r="O139" s="20" t="s">
        <v>160</v>
      </c>
      <c r="P139" s="60">
        <v>0</v>
      </c>
      <c r="Q139" s="21">
        <v>17</v>
      </c>
      <c r="R139" s="22">
        <f xml:space="preserve"> $P$139 * $Q$139</f>
        <v>0</v>
      </c>
      <c r="S139" s="20"/>
      <c r="T139" s="21"/>
      <c r="U139" s="21"/>
      <c r="V139" s="22"/>
      <c r="W139" s="255"/>
      <c r="X139" s="97"/>
      <c r="Y139" s="136"/>
      <c r="Z139" s="135"/>
      <c r="AA139" s="137"/>
      <c r="AB139" s="105"/>
      <c r="AC139" s="105"/>
      <c r="AD139" s="105"/>
      <c r="AE139" s="105"/>
      <c r="AF139" s="105"/>
      <c r="AG139" s="105"/>
      <c r="AH139" s="105"/>
      <c r="AI139" s="105"/>
      <c r="AJ139" s="105"/>
      <c r="AK139" s="105"/>
      <c r="AL139" s="105"/>
      <c r="AM139" s="105"/>
      <c r="AN139" s="105"/>
      <c r="AO139" s="105"/>
      <c r="AP139" s="105"/>
      <c r="AQ139" s="105"/>
      <c r="AR139" s="105"/>
      <c r="AS139" s="105"/>
      <c r="AT139" s="105"/>
      <c r="AU139" s="105"/>
      <c r="AV139" s="105"/>
      <c r="AW139" s="105"/>
      <c r="AX139" s="105"/>
      <c r="AY139" s="105"/>
      <c r="AZ139" s="105"/>
      <c r="BA139" s="105"/>
      <c r="BB139" s="105"/>
      <c r="BC139" s="105"/>
      <c r="BD139" s="105"/>
      <c r="BE139" s="105"/>
      <c r="BF139" s="105"/>
      <c r="BG139" s="105"/>
      <c r="BH139" s="105"/>
      <c r="BI139" s="105"/>
      <c r="BJ139" s="105"/>
      <c r="BK139" s="105"/>
      <c r="BL139" s="105"/>
      <c r="BM139" s="105"/>
      <c r="BN139" s="105"/>
      <c r="BO139" s="105"/>
      <c r="BP139" s="105"/>
      <c r="BQ139" s="105"/>
      <c r="BR139" s="105"/>
      <c r="BS139" s="105"/>
      <c r="BT139" s="105"/>
      <c r="BU139" s="105"/>
      <c r="BV139" s="105"/>
      <c r="BW139" s="105"/>
      <c r="BX139" s="105"/>
      <c r="BY139" s="105"/>
      <c r="BZ139" s="105"/>
      <c r="CA139" s="105"/>
      <c r="CB139" s="105"/>
      <c r="CC139" s="105"/>
      <c r="CD139" s="105"/>
      <c r="CE139" s="105"/>
      <c r="CF139" s="105"/>
      <c r="CG139" s="105"/>
      <c r="CH139" s="105"/>
      <c r="CI139" s="105"/>
      <c r="CJ139" s="105"/>
      <c r="CK139" s="105"/>
      <c r="CL139" s="105"/>
      <c r="CM139" s="105"/>
      <c r="CN139" s="105"/>
      <c r="CO139" s="105"/>
      <c r="CP139" s="105"/>
      <c r="CQ139" s="105"/>
      <c r="CR139" s="105"/>
      <c r="CS139" s="105"/>
      <c r="CT139" s="105"/>
      <c r="CU139" s="105"/>
      <c r="CV139" s="105"/>
      <c r="CW139" s="105"/>
      <c r="CX139" s="105"/>
      <c r="CY139" s="105"/>
      <c r="CZ139" s="105"/>
      <c r="DA139" s="105"/>
      <c r="DB139" s="105"/>
      <c r="DC139" s="105"/>
      <c r="DD139" s="105"/>
      <c r="DE139" s="105"/>
      <c r="DF139" s="105"/>
      <c r="DG139" s="105"/>
      <c r="DH139" s="105"/>
      <c r="DI139" s="105"/>
      <c r="DJ139" s="105"/>
      <c r="DK139" s="105"/>
      <c r="DL139" s="105"/>
      <c r="DM139" s="105"/>
      <c r="DN139" s="105"/>
      <c r="DO139" s="105"/>
      <c r="DP139" s="105"/>
      <c r="DQ139" s="105"/>
      <c r="DR139" s="105"/>
      <c r="DS139" s="105"/>
      <c r="DT139" s="105"/>
      <c r="DU139" s="105"/>
      <c r="DV139" s="105"/>
      <c r="DW139" s="105"/>
      <c r="DX139" s="105"/>
      <c r="DY139" s="105"/>
      <c r="DZ139" s="105"/>
      <c r="EA139" s="105"/>
      <c r="EB139" s="105"/>
      <c r="EC139" s="105"/>
      <c r="ED139" s="105"/>
      <c r="EE139" s="105"/>
      <c r="EF139" s="105"/>
      <c r="EG139" s="105"/>
      <c r="EH139" s="105"/>
      <c r="EI139" s="105"/>
      <c r="EJ139" s="105"/>
      <c r="EK139" s="105"/>
      <c r="EL139" s="105"/>
      <c r="EM139" s="105"/>
      <c r="EN139" s="105"/>
      <c r="EO139" s="105"/>
      <c r="EP139" s="105"/>
      <c r="EQ139" s="105"/>
      <c r="ER139" s="105"/>
      <c r="ES139" s="105"/>
      <c r="ET139" s="105"/>
      <c r="EU139" s="105"/>
      <c r="EV139" s="105"/>
      <c r="EW139" s="105"/>
      <c r="EX139" s="105"/>
      <c r="EY139" s="105"/>
      <c r="EZ139" s="105"/>
      <c r="FA139" s="105"/>
      <c r="FB139" s="105"/>
      <c r="FC139" s="105"/>
      <c r="FD139" s="105"/>
      <c r="FE139" s="105"/>
      <c r="FF139" s="105"/>
      <c r="FG139" s="105"/>
      <c r="FH139" s="105"/>
      <c r="FI139" s="105"/>
      <c r="FJ139" s="105"/>
      <c r="FK139" s="105"/>
      <c r="FL139" s="105"/>
      <c r="FM139" s="105"/>
      <c r="FN139" s="105"/>
      <c r="FO139" s="105"/>
      <c r="FP139" s="105"/>
      <c r="FQ139" s="105"/>
      <c r="FR139" s="105"/>
      <c r="FS139" s="105"/>
      <c r="FT139" s="105"/>
      <c r="FU139" s="105"/>
      <c r="FV139" s="105"/>
      <c r="FW139" s="105"/>
      <c r="FX139" s="105"/>
      <c r="FY139" s="105"/>
      <c r="FZ139" s="105"/>
      <c r="GA139" s="105"/>
      <c r="GB139" s="105"/>
      <c r="GC139" s="105"/>
      <c r="GD139" s="105"/>
      <c r="GE139" s="105"/>
      <c r="GF139" s="105"/>
      <c r="GG139" s="105"/>
      <c r="GH139" s="105"/>
      <c r="GI139" s="105"/>
      <c r="GJ139" s="105"/>
      <c r="GK139" s="105"/>
    </row>
    <row r="140" spans="1:193" s="112" customFormat="1" x14ac:dyDescent="0.25">
      <c r="A140" s="99"/>
      <c r="B140" s="93"/>
      <c r="C140" s="93"/>
      <c r="D140" s="93"/>
      <c r="E140" s="93"/>
      <c r="F140" s="93"/>
      <c r="G140" s="132"/>
      <c r="H140" s="132"/>
      <c r="I140" s="58"/>
      <c r="J140" s="58"/>
      <c r="K140" s="135"/>
      <c r="L140" s="136"/>
      <c r="M140" s="115"/>
      <c r="N140" s="116"/>
      <c r="O140" s="20" t="s">
        <v>98</v>
      </c>
      <c r="P140" s="60">
        <v>0</v>
      </c>
      <c r="Q140" s="21">
        <v>17</v>
      </c>
      <c r="R140" s="22">
        <f xml:space="preserve"> $P$140 * $Q$140</f>
        <v>0</v>
      </c>
      <c r="S140" s="20"/>
      <c r="T140" s="21"/>
      <c r="U140" s="21"/>
      <c r="V140" s="22"/>
      <c r="W140" s="99"/>
      <c r="X140" s="97"/>
      <c r="Y140" s="136"/>
      <c r="Z140" s="135"/>
      <c r="AA140" s="137"/>
      <c r="AB140" s="105"/>
      <c r="AC140" s="105"/>
      <c r="AD140" s="105"/>
      <c r="AE140" s="105"/>
      <c r="AF140" s="105"/>
      <c r="AG140" s="105"/>
      <c r="AH140" s="105"/>
      <c r="AI140" s="105"/>
      <c r="AJ140" s="105"/>
      <c r="AK140" s="105"/>
      <c r="AL140" s="105"/>
      <c r="AM140" s="105"/>
      <c r="AN140" s="105"/>
      <c r="AO140" s="105"/>
      <c r="AP140" s="105"/>
      <c r="AQ140" s="105"/>
      <c r="AR140" s="105"/>
      <c r="AS140" s="105"/>
      <c r="AT140" s="105"/>
      <c r="AU140" s="105"/>
      <c r="AV140" s="105"/>
      <c r="AW140" s="105"/>
      <c r="AX140" s="105"/>
      <c r="AY140" s="105"/>
      <c r="AZ140" s="105"/>
      <c r="BA140" s="105"/>
      <c r="BB140" s="105"/>
      <c r="BC140" s="105"/>
      <c r="BD140" s="105"/>
      <c r="BE140" s="105"/>
      <c r="BF140" s="105"/>
      <c r="BG140" s="105"/>
      <c r="BH140" s="105"/>
      <c r="BI140" s="105"/>
      <c r="BJ140" s="105"/>
      <c r="BK140" s="105"/>
      <c r="BL140" s="105"/>
      <c r="BM140" s="105"/>
      <c r="BN140" s="105"/>
      <c r="BO140" s="105"/>
      <c r="BP140" s="105"/>
      <c r="BQ140" s="105"/>
      <c r="BR140" s="105"/>
      <c r="BS140" s="105"/>
      <c r="BT140" s="105"/>
      <c r="BU140" s="105"/>
      <c r="BV140" s="105"/>
      <c r="BW140" s="105"/>
      <c r="BX140" s="105"/>
      <c r="BY140" s="105"/>
      <c r="BZ140" s="105"/>
      <c r="CA140" s="105"/>
      <c r="CB140" s="105"/>
      <c r="CC140" s="105"/>
      <c r="CD140" s="105"/>
      <c r="CE140" s="105"/>
      <c r="CF140" s="105"/>
      <c r="CG140" s="105"/>
      <c r="CH140" s="105"/>
      <c r="CI140" s="105"/>
      <c r="CJ140" s="105"/>
      <c r="CK140" s="105"/>
      <c r="CL140" s="105"/>
      <c r="CM140" s="105"/>
      <c r="CN140" s="105"/>
      <c r="CO140" s="105"/>
      <c r="CP140" s="105"/>
      <c r="CQ140" s="105"/>
      <c r="CR140" s="105"/>
      <c r="CS140" s="105"/>
      <c r="CT140" s="105"/>
      <c r="CU140" s="105"/>
      <c r="CV140" s="105"/>
      <c r="CW140" s="105"/>
      <c r="CX140" s="105"/>
      <c r="CY140" s="105"/>
      <c r="CZ140" s="105"/>
      <c r="DA140" s="105"/>
      <c r="DB140" s="105"/>
      <c r="DC140" s="105"/>
      <c r="DD140" s="105"/>
      <c r="DE140" s="105"/>
      <c r="DF140" s="105"/>
      <c r="DG140" s="105"/>
      <c r="DH140" s="105"/>
      <c r="DI140" s="105"/>
      <c r="DJ140" s="105"/>
      <c r="DK140" s="105"/>
      <c r="DL140" s="105"/>
      <c r="DM140" s="105"/>
      <c r="DN140" s="105"/>
      <c r="DO140" s="105"/>
      <c r="DP140" s="105"/>
      <c r="DQ140" s="105"/>
      <c r="DR140" s="105"/>
      <c r="DS140" s="105"/>
      <c r="DT140" s="105"/>
      <c r="DU140" s="105"/>
      <c r="DV140" s="105"/>
      <c r="DW140" s="105"/>
      <c r="DX140" s="105"/>
      <c r="DY140" s="105"/>
      <c r="DZ140" s="105"/>
      <c r="EA140" s="105"/>
      <c r="EB140" s="105"/>
      <c r="EC140" s="105"/>
      <c r="ED140" s="105"/>
      <c r="EE140" s="105"/>
      <c r="EF140" s="105"/>
      <c r="EG140" s="105"/>
      <c r="EH140" s="105"/>
      <c r="EI140" s="105"/>
      <c r="EJ140" s="105"/>
      <c r="EK140" s="105"/>
      <c r="EL140" s="105"/>
      <c r="EM140" s="105"/>
      <c r="EN140" s="105"/>
      <c r="EO140" s="105"/>
      <c r="EP140" s="105"/>
      <c r="EQ140" s="105"/>
      <c r="ER140" s="105"/>
      <c r="ES140" s="105"/>
      <c r="ET140" s="105"/>
      <c r="EU140" s="105"/>
      <c r="EV140" s="105"/>
      <c r="EW140" s="105"/>
      <c r="EX140" s="105"/>
      <c r="EY140" s="105"/>
      <c r="EZ140" s="105"/>
      <c r="FA140" s="105"/>
      <c r="FB140" s="105"/>
      <c r="FC140" s="105"/>
      <c r="FD140" s="105"/>
      <c r="FE140" s="105"/>
      <c r="FF140" s="105"/>
      <c r="FG140" s="105"/>
      <c r="FH140" s="105"/>
      <c r="FI140" s="105"/>
      <c r="FJ140" s="105"/>
      <c r="FK140" s="105"/>
      <c r="FL140" s="105"/>
      <c r="FM140" s="105"/>
      <c r="FN140" s="105"/>
      <c r="FO140" s="105"/>
      <c r="FP140" s="105"/>
      <c r="FQ140" s="105"/>
      <c r="FR140" s="105"/>
      <c r="FS140" s="105"/>
      <c r="FT140" s="105"/>
      <c r="FU140" s="105"/>
      <c r="FV140" s="105"/>
      <c r="FW140" s="105"/>
      <c r="FX140" s="105"/>
      <c r="FY140" s="105"/>
      <c r="FZ140" s="105"/>
      <c r="GA140" s="105"/>
      <c r="GB140" s="105"/>
      <c r="GC140" s="105"/>
      <c r="GD140" s="105"/>
      <c r="GE140" s="105"/>
      <c r="GF140" s="105"/>
      <c r="GG140" s="105"/>
      <c r="GH140" s="105"/>
      <c r="GI140" s="105"/>
      <c r="GJ140" s="105"/>
      <c r="GK140" s="105"/>
    </row>
    <row r="141" spans="1:193" s="112" customFormat="1" ht="16.5" thickBot="1" x14ac:dyDescent="0.3">
      <c r="A141" s="101"/>
      <c r="B141" s="102"/>
      <c r="C141" s="102"/>
      <c r="D141" s="102"/>
      <c r="E141" s="102"/>
      <c r="F141" s="102"/>
      <c r="G141" s="242"/>
      <c r="H141" s="242"/>
      <c r="I141" s="89"/>
      <c r="J141" s="89"/>
      <c r="K141" s="166"/>
      <c r="L141" s="154"/>
      <c r="M141" s="118"/>
      <c r="N141" s="119"/>
      <c r="O141" s="20" t="s">
        <v>100</v>
      </c>
      <c r="P141" s="60">
        <v>0</v>
      </c>
      <c r="Q141" s="21">
        <v>17</v>
      </c>
      <c r="R141" s="22">
        <f xml:space="preserve"> $P$141 * $Q$141</f>
        <v>0</v>
      </c>
      <c r="S141" s="20"/>
      <c r="T141" s="21"/>
      <c r="U141" s="21"/>
      <c r="V141" s="22"/>
      <c r="W141" s="101"/>
      <c r="X141" s="100"/>
      <c r="Y141" s="154"/>
      <c r="Z141" s="166"/>
      <c r="AA141" s="88"/>
      <c r="AB141" s="105"/>
      <c r="AC141" s="105"/>
      <c r="AD141" s="105"/>
      <c r="AE141" s="105"/>
      <c r="AF141" s="105"/>
      <c r="AG141" s="105"/>
      <c r="AH141" s="105"/>
      <c r="AI141" s="105"/>
      <c r="AJ141" s="105"/>
      <c r="AK141" s="105"/>
      <c r="AL141" s="105"/>
      <c r="AM141" s="105"/>
      <c r="AN141" s="105"/>
      <c r="AO141" s="105"/>
      <c r="AP141" s="105"/>
      <c r="AQ141" s="105"/>
      <c r="AR141" s="105"/>
      <c r="AS141" s="105"/>
      <c r="AT141" s="105"/>
      <c r="AU141" s="105"/>
      <c r="AV141" s="105"/>
      <c r="AW141" s="105"/>
      <c r="AX141" s="105"/>
      <c r="AY141" s="105"/>
      <c r="AZ141" s="105"/>
      <c r="BA141" s="105"/>
      <c r="BB141" s="105"/>
      <c r="BC141" s="105"/>
      <c r="BD141" s="105"/>
      <c r="BE141" s="105"/>
      <c r="BF141" s="105"/>
      <c r="BG141" s="105"/>
      <c r="BH141" s="105"/>
      <c r="BI141" s="105"/>
      <c r="BJ141" s="105"/>
      <c r="BK141" s="105"/>
      <c r="BL141" s="105"/>
      <c r="BM141" s="105"/>
      <c r="BN141" s="105"/>
      <c r="BO141" s="105"/>
      <c r="BP141" s="105"/>
      <c r="BQ141" s="105"/>
      <c r="BR141" s="105"/>
      <c r="BS141" s="105"/>
      <c r="BT141" s="105"/>
      <c r="BU141" s="105"/>
      <c r="BV141" s="105"/>
      <c r="BW141" s="105"/>
      <c r="BX141" s="105"/>
      <c r="BY141" s="105"/>
      <c r="BZ141" s="105"/>
      <c r="CA141" s="105"/>
      <c r="CB141" s="105"/>
      <c r="CC141" s="105"/>
      <c r="CD141" s="105"/>
      <c r="CE141" s="105"/>
      <c r="CF141" s="105"/>
      <c r="CG141" s="105"/>
      <c r="CH141" s="105"/>
      <c r="CI141" s="105"/>
      <c r="CJ141" s="105"/>
      <c r="CK141" s="105"/>
      <c r="CL141" s="105"/>
      <c r="CM141" s="105"/>
      <c r="CN141" s="105"/>
      <c r="CO141" s="105"/>
      <c r="CP141" s="105"/>
      <c r="CQ141" s="105"/>
      <c r="CR141" s="105"/>
      <c r="CS141" s="105"/>
      <c r="CT141" s="105"/>
      <c r="CU141" s="105"/>
      <c r="CV141" s="105"/>
      <c r="CW141" s="105"/>
      <c r="CX141" s="105"/>
      <c r="CY141" s="105"/>
      <c r="CZ141" s="105"/>
      <c r="DA141" s="105"/>
      <c r="DB141" s="105"/>
      <c r="DC141" s="105"/>
      <c r="DD141" s="105"/>
      <c r="DE141" s="105"/>
      <c r="DF141" s="105"/>
      <c r="DG141" s="105"/>
      <c r="DH141" s="105"/>
      <c r="DI141" s="105"/>
      <c r="DJ141" s="105"/>
      <c r="DK141" s="105"/>
      <c r="DL141" s="105"/>
      <c r="DM141" s="105"/>
      <c r="DN141" s="105"/>
      <c r="DO141" s="105"/>
      <c r="DP141" s="105"/>
      <c r="DQ141" s="105"/>
      <c r="DR141" s="105"/>
      <c r="DS141" s="105"/>
      <c r="DT141" s="105"/>
      <c r="DU141" s="105"/>
      <c r="DV141" s="105"/>
      <c r="DW141" s="105"/>
      <c r="DX141" s="105"/>
      <c r="DY141" s="105"/>
      <c r="DZ141" s="105"/>
      <c r="EA141" s="105"/>
      <c r="EB141" s="105"/>
      <c r="EC141" s="105"/>
      <c r="ED141" s="105"/>
      <c r="EE141" s="105"/>
      <c r="EF141" s="105"/>
      <c r="EG141" s="105"/>
      <c r="EH141" s="105"/>
      <c r="EI141" s="105"/>
      <c r="EJ141" s="105"/>
      <c r="EK141" s="105"/>
      <c r="EL141" s="105"/>
      <c r="EM141" s="105"/>
      <c r="EN141" s="105"/>
      <c r="EO141" s="105"/>
      <c r="EP141" s="105"/>
      <c r="EQ141" s="105"/>
      <c r="ER141" s="105"/>
      <c r="ES141" s="105"/>
      <c r="ET141" s="105"/>
      <c r="EU141" s="105"/>
      <c r="EV141" s="105"/>
      <c r="EW141" s="105"/>
      <c r="EX141" s="105"/>
      <c r="EY141" s="105"/>
      <c r="EZ141" s="105"/>
      <c r="FA141" s="105"/>
      <c r="FB141" s="105"/>
      <c r="FC141" s="105"/>
      <c r="FD141" s="105"/>
      <c r="FE141" s="105"/>
      <c r="FF141" s="105"/>
      <c r="FG141" s="105"/>
      <c r="FH141" s="105"/>
      <c r="FI141" s="105"/>
      <c r="FJ141" s="105"/>
      <c r="FK141" s="105"/>
      <c r="FL141" s="105"/>
      <c r="FM141" s="105"/>
      <c r="FN141" s="105"/>
      <c r="FO141" s="105"/>
      <c r="FP141" s="105"/>
      <c r="FQ141" s="105"/>
      <c r="FR141" s="105"/>
      <c r="FS141" s="105"/>
      <c r="FT141" s="105"/>
      <c r="FU141" s="105"/>
      <c r="FV141" s="105"/>
      <c r="FW141" s="105"/>
      <c r="FX141" s="105"/>
      <c r="FY141" s="105"/>
      <c r="FZ141" s="105"/>
      <c r="GA141" s="105"/>
      <c r="GB141" s="105"/>
      <c r="GC141" s="105"/>
      <c r="GD141" s="105"/>
      <c r="GE141" s="105"/>
      <c r="GF141" s="105"/>
      <c r="GG141" s="105"/>
      <c r="GH141" s="105"/>
      <c r="GI141" s="105"/>
      <c r="GJ141" s="105"/>
      <c r="GK141" s="105"/>
    </row>
    <row r="142" spans="1:193" ht="15.4" customHeight="1" x14ac:dyDescent="0.25">
      <c r="G142" s="157"/>
      <c r="I142" s="80"/>
      <c r="J142" s="80"/>
      <c r="K142" s="80"/>
      <c r="O142" s="20" t="s">
        <v>185</v>
      </c>
      <c r="P142" s="60">
        <f>SUM($P$138:$P$141)</f>
        <v>0</v>
      </c>
      <c r="Q142" s="21" t="s">
        <v>102</v>
      </c>
      <c r="R142" s="22">
        <f>SUM($R$138:$R$141)</f>
        <v>0</v>
      </c>
      <c r="S142" s="20" t="s">
        <v>101</v>
      </c>
      <c r="T142" s="21">
        <f>SUM($T$138:$T$141)</f>
        <v>0</v>
      </c>
      <c r="U142" s="21" t="s">
        <v>104</v>
      </c>
      <c r="V142" s="35">
        <f>SUM($V$138:$V$141)</f>
        <v>0</v>
      </c>
      <c r="Y142" s="56"/>
      <c r="Z142" s="56"/>
      <c r="AA142" s="56"/>
      <c r="AB142" s="105"/>
      <c r="AC142" s="105"/>
      <c r="AD142" s="105"/>
      <c r="AE142" s="105"/>
      <c r="AF142" s="105"/>
      <c r="AG142" s="105"/>
      <c r="AH142" s="105"/>
      <c r="AI142" s="105"/>
      <c r="AJ142" s="105"/>
      <c r="AK142" s="105"/>
      <c r="AL142" s="105"/>
      <c r="AM142" s="105"/>
      <c r="AN142" s="105"/>
      <c r="AO142" s="105"/>
      <c r="AP142" s="105"/>
      <c r="AQ142" s="105"/>
      <c r="AR142" s="105"/>
      <c r="AS142" s="105"/>
      <c r="AT142" s="105"/>
      <c r="AU142" s="105"/>
      <c r="AV142" s="105"/>
      <c r="AW142" s="105"/>
      <c r="AX142" s="105"/>
      <c r="AY142" s="105"/>
      <c r="AZ142" s="105"/>
      <c r="BA142" s="105"/>
      <c r="BB142" s="105"/>
      <c r="BC142" s="105"/>
      <c r="BD142" s="105"/>
      <c r="BE142" s="105"/>
      <c r="BF142" s="105"/>
      <c r="BG142" s="105"/>
      <c r="BH142" s="105"/>
      <c r="BI142" s="105"/>
      <c r="BJ142" s="105"/>
      <c r="BK142" s="105"/>
      <c r="BL142" s="105"/>
      <c r="BM142" s="105"/>
      <c r="BN142" s="105"/>
      <c r="BO142" s="105"/>
      <c r="BP142" s="105"/>
      <c r="BQ142" s="105"/>
      <c r="BR142" s="105"/>
      <c r="BS142" s="105"/>
      <c r="BT142" s="105"/>
      <c r="BU142" s="105"/>
      <c r="BV142" s="105"/>
      <c r="BW142" s="105"/>
      <c r="BX142" s="105"/>
      <c r="BY142" s="105"/>
      <c r="BZ142" s="105"/>
      <c r="CA142" s="105"/>
      <c r="CB142" s="105"/>
      <c r="CC142" s="105"/>
      <c r="CD142" s="105"/>
      <c r="CE142" s="105"/>
      <c r="CF142" s="105"/>
      <c r="CG142" s="105"/>
      <c r="CH142" s="105"/>
      <c r="CI142" s="105"/>
      <c r="CJ142" s="105"/>
      <c r="CK142" s="105"/>
      <c r="CL142" s="105"/>
      <c r="CM142" s="105"/>
      <c r="CN142" s="105"/>
      <c r="CO142" s="105"/>
      <c r="CP142" s="105"/>
      <c r="CQ142" s="105"/>
      <c r="CR142" s="105"/>
      <c r="CS142" s="105"/>
      <c r="CT142" s="105"/>
      <c r="CU142" s="105"/>
      <c r="CV142" s="105"/>
      <c r="CW142" s="105"/>
      <c r="CX142" s="105"/>
      <c r="CY142" s="105"/>
      <c r="CZ142" s="105"/>
      <c r="DA142" s="105"/>
      <c r="DB142" s="105"/>
      <c r="DC142" s="105"/>
      <c r="DD142" s="105"/>
      <c r="DE142" s="105"/>
      <c r="DF142" s="105"/>
      <c r="DG142" s="105"/>
      <c r="DH142" s="105"/>
      <c r="DI142" s="105"/>
      <c r="DJ142" s="105"/>
      <c r="DK142" s="105"/>
      <c r="DL142" s="105"/>
      <c r="DM142" s="105"/>
      <c r="DN142" s="105"/>
      <c r="DO142" s="105"/>
      <c r="DP142" s="105"/>
      <c r="DQ142" s="105"/>
      <c r="DR142" s="105"/>
      <c r="DS142" s="105"/>
      <c r="DT142" s="105"/>
      <c r="DU142" s="105"/>
      <c r="DV142" s="105"/>
      <c r="DW142" s="105"/>
      <c r="DX142" s="105"/>
      <c r="DY142" s="105"/>
      <c r="DZ142" s="105"/>
      <c r="EA142" s="105"/>
      <c r="EB142" s="105"/>
      <c r="EC142" s="105"/>
      <c r="ED142" s="105"/>
      <c r="EE142" s="105"/>
      <c r="EF142" s="105"/>
      <c r="EG142" s="105"/>
      <c r="EH142" s="105"/>
      <c r="EI142" s="105"/>
      <c r="EJ142" s="105"/>
      <c r="EK142" s="105"/>
      <c r="EL142" s="105"/>
      <c r="EM142" s="105"/>
      <c r="EN142" s="105"/>
      <c r="EO142" s="105"/>
      <c r="EP142" s="105"/>
      <c r="EQ142" s="105"/>
      <c r="ER142" s="105"/>
      <c r="ES142" s="105"/>
    </row>
    <row r="143" spans="1:193" ht="15" customHeight="1" thickBot="1" x14ac:dyDescent="0.3">
      <c r="I143" s="80"/>
      <c r="J143" s="80"/>
      <c r="K143" s="80"/>
      <c r="O143" s="403" t="s">
        <v>38</v>
      </c>
      <c r="P143" s="404"/>
      <c r="Q143" s="404"/>
      <c r="R143" s="23">
        <v>0</v>
      </c>
      <c r="S143" s="403" t="s">
        <v>37</v>
      </c>
      <c r="T143" s="404"/>
      <c r="U143" s="404"/>
      <c r="V143" s="34" t="s">
        <v>153</v>
      </c>
      <c r="W143" s="105"/>
      <c r="X143" s="105"/>
      <c r="Y143" s="105"/>
      <c r="Z143" s="105"/>
      <c r="AA143" s="105"/>
      <c r="AB143" s="105"/>
      <c r="AC143" s="105"/>
      <c r="AD143" s="105"/>
      <c r="AE143" s="105"/>
      <c r="AF143" s="105"/>
      <c r="AG143" s="105"/>
      <c r="AH143" s="105"/>
      <c r="AI143" s="105"/>
      <c r="AJ143" s="105"/>
      <c r="AK143" s="105"/>
      <c r="AL143" s="105"/>
      <c r="AM143" s="105"/>
      <c r="AN143" s="105"/>
      <c r="AO143" s="105"/>
      <c r="AP143" s="105"/>
      <c r="AQ143" s="105"/>
      <c r="AR143" s="105"/>
      <c r="AS143" s="105"/>
      <c r="AT143" s="105"/>
      <c r="AU143" s="105"/>
      <c r="AV143" s="105"/>
      <c r="AW143" s="105"/>
      <c r="AX143" s="105"/>
      <c r="AY143" s="105"/>
      <c r="AZ143" s="105"/>
      <c r="BA143" s="105"/>
      <c r="BB143" s="105"/>
      <c r="BC143" s="105"/>
      <c r="BD143" s="105"/>
      <c r="BE143" s="105"/>
      <c r="BF143" s="105"/>
      <c r="BG143" s="105"/>
      <c r="BH143" s="105"/>
      <c r="BI143" s="105"/>
      <c r="BJ143" s="105"/>
      <c r="BK143" s="105"/>
      <c r="BL143" s="105"/>
      <c r="BM143" s="105"/>
      <c r="BN143" s="105"/>
      <c r="BO143" s="105"/>
      <c r="BP143" s="105"/>
      <c r="BQ143" s="105"/>
      <c r="BR143" s="105"/>
      <c r="BS143" s="105"/>
      <c r="BT143" s="105"/>
      <c r="BU143" s="105"/>
      <c r="BV143" s="105"/>
      <c r="BW143" s="105"/>
      <c r="BX143" s="105"/>
      <c r="BY143" s="105"/>
      <c r="BZ143" s="105"/>
      <c r="CA143" s="105"/>
      <c r="CB143" s="105"/>
      <c r="CC143" s="105"/>
      <c r="CD143" s="105"/>
      <c r="CE143" s="105"/>
      <c r="CF143" s="105"/>
      <c r="CG143" s="105"/>
      <c r="CH143" s="105"/>
      <c r="CI143" s="105"/>
      <c r="CJ143" s="105"/>
      <c r="CK143" s="105"/>
      <c r="CL143" s="105"/>
      <c r="CM143" s="105"/>
      <c r="CN143" s="105"/>
      <c r="CO143" s="105"/>
      <c r="CP143" s="105"/>
      <c r="CQ143" s="105"/>
      <c r="CR143" s="105"/>
      <c r="CS143" s="105"/>
      <c r="CT143" s="105"/>
      <c r="CU143" s="105"/>
      <c r="CV143" s="105"/>
      <c r="CW143" s="105"/>
      <c r="CX143" s="105"/>
      <c r="CY143" s="105"/>
      <c r="CZ143" s="105"/>
      <c r="DA143" s="105"/>
      <c r="DB143" s="105"/>
      <c r="DC143" s="105"/>
      <c r="DD143" s="105"/>
      <c r="DE143" s="105"/>
      <c r="DF143" s="105"/>
      <c r="DG143" s="105"/>
      <c r="DH143" s="105"/>
      <c r="DI143" s="105"/>
      <c r="DJ143" s="105"/>
      <c r="DK143" s="105"/>
      <c r="DL143" s="105"/>
      <c r="DM143" s="105"/>
      <c r="DN143" s="105"/>
      <c r="DO143" s="105"/>
      <c r="DP143" s="105"/>
      <c r="DQ143" s="105"/>
      <c r="DR143" s="105"/>
      <c r="DS143" s="105"/>
      <c r="DT143" s="105"/>
      <c r="DU143" s="105"/>
      <c r="DV143" s="105"/>
      <c r="DW143" s="105"/>
      <c r="DX143" s="105"/>
      <c r="DY143" s="105"/>
      <c r="DZ143" s="105"/>
      <c r="EA143" s="105"/>
      <c r="EB143" s="105"/>
      <c r="EC143" s="105"/>
      <c r="ED143" s="105"/>
      <c r="EE143" s="105"/>
      <c r="EF143" s="105"/>
      <c r="EG143" s="105"/>
      <c r="EH143" s="105"/>
      <c r="EI143" s="105"/>
      <c r="EJ143" s="105"/>
      <c r="EK143" s="105"/>
      <c r="EL143" s="105"/>
      <c r="EM143" s="105"/>
      <c r="EN143" s="105"/>
      <c r="EO143" s="105"/>
      <c r="EP143" s="105"/>
      <c r="EQ143" s="105"/>
      <c r="ER143" s="105"/>
      <c r="ES143" s="105"/>
    </row>
    <row r="144" spans="1:193" ht="15" customHeight="1" x14ac:dyDescent="0.25">
      <c r="I144" s="80"/>
      <c r="J144" s="80"/>
      <c r="K144" s="80"/>
      <c r="O144" s="19"/>
      <c r="P144" s="19"/>
      <c r="Q144" s="19"/>
      <c r="R144" s="19"/>
      <c r="S144" s="19"/>
      <c r="T144" s="19"/>
      <c r="U144" s="19"/>
      <c r="V144" s="19"/>
      <c r="W144" s="105"/>
      <c r="X144" s="105"/>
      <c r="Y144" s="105"/>
      <c r="Z144" s="105"/>
      <c r="AA144" s="105"/>
      <c r="AB144" s="105"/>
      <c r="AC144" s="105"/>
      <c r="AD144" s="105"/>
      <c r="AE144" s="105"/>
      <c r="AF144" s="105"/>
      <c r="AG144" s="105"/>
      <c r="AH144" s="105"/>
      <c r="AI144" s="105"/>
      <c r="AJ144" s="105"/>
      <c r="AK144" s="105"/>
      <c r="AL144" s="105"/>
      <c r="AM144" s="105"/>
      <c r="AN144" s="105"/>
      <c r="AO144" s="105"/>
      <c r="AP144" s="105"/>
      <c r="AQ144" s="105"/>
      <c r="AR144" s="105"/>
      <c r="AS144" s="105"/>
      <c r="AT144" s="105"/>
      <c r="AU144" s="105"/>
      <c r="AV144" s="105"/>
      <c r="AW144" s="105"/>
      <c r="AX144" s="105"/>
      <c r="AY144" s="105"/>
      <c r="AZ144" s="105"/>
      <c r="BA144" s="105"/>
      <c r="BB144" s="105"/>
      <c r="BC144" s="105"/>
      <c r="BD144" s="105"/>
      <c r="BE144" s="105"/>
      <c r="BF144" s="105"/>
      <c r="BG144" s="105"/>
      <c r="BH144" s="105"/>
      <c r="BI144" s="105"/>
      <c r="BJ144" s="105"/>
      <c r="BK144" s="105"/>
      <c r="BL144" s="105"/>
      <c r="BM144" s="105"/>
      <c r="BN144" s="105"/>
      <c r="BO144" s="105"/>
      <c r="BP144" s="105"/>
      <c r="BQ144" s="105"/>
      <c r="BR144" s="105"/>
      <c r="BS144" s="105"/>
      <c r="BT144" s="105"/>
      <c r="BU144" s="105"/>
      <c r="BV144" s="105"/>
      <c r="BW144" s="105"/>
      <c r="BX144" s="105"/>
      <c r="BY144" s="105"/>
      <c r="BZ144" s="105"/>
      <c r="CA144" s="105"/>
      <c r="CB144" s="105"/>
      <c r="CC144" s="105"/>
      <c r="CD144" s="105"/>
      <c r="CE144" s="105"/>
      <c r="CF144" s="105"/>
      <c r="CG144" s="105"/>
      <c r="CH144" s="105"/>
      <c r="CI144" s="105"/>
      <c r="CJ144" s="105"/>
      <c r="CK144" s="105"/>
      <c r="CL144" s="105"/>
      <c r="CM144" s="105"/>
      <c r="CN144" s="105"/>
      <c r="CO144" s="105"/>
      <c r="CP144" s="105"/>
      <c r="CQ144" s="105"/>
      <c r="CR144" s="105"/>
      <c r="CS144" s="105"/>
      <c r="CT144" s="105"/>
      <c r="CU144" s="105"/>
      <c r="CV144" s="105"/>
      <c r="CW144" s="105"/>
      <c r="CX144" s="105"/>
      <c r="CY144" s="105"/>
      <c r="CZ144" s="105"/>
      <c r="DA144" s="105"/>
      <c r="DB144" s="105"/>
      <c r="DC144" s="105"/>
      <c r="DD144" s="105"/>
      <c r="DE144" s="105"/>
      <c r="DF144" s="105"/>
      <c r="DG144" s="105"/>
      <c r="DH144" s="105"/>
      <c r="DI144" s="105"/>
      <c r="DJ144" s="105"/>
      <c r="DK144" s="105"/>
      <c r="DL144" s="105"/>
      <c r="DM144" s="105"/>
      <c r="DN144" s="105"/>
      <c r="DO144" s="105"/>
      <c r="DP144" s="105"/>
      <c r="DQ144" s="105"/>
      <c r="DR144" s="105"/>
      <c r="DS144" s="105"/>
      <c r="DT144" s="105"/>
      <c r="DU144" s="105"/>
      <c r="DV144" s="105"/>
      <c r="DW144" s="105"/>
      <c r="DX144" s="105"/>
      <c r="DY144" s="105"/>
      <c r="DZ144" s="105"/>
      <c r="EA144" s="105"/>
      <c r="EB144" s="105"/>
      <c r="EC144" s="105"/>
      <c r="ED144" s="105"/>
      <c r="EE144" s="105"/>
      <c r="EF144" s="105"/>
      <c r="EG144" s="105"/>
      <c r="EH144" s="105"/>
      <c r="EI144" s="105"/>
      <c r="EJ144" s="105"/>
      <c r="EK144" s="105"/>
      <c r="EL144" s="105"/>
      <c r="EM144" s="105"/>
      <c r="EN144" s="105"/>
      <c r="EO144" s="105"/>
      <c r="EP144" s="105"/>
      <c r="EQ144" s="105"/>
      <c r="ER144" s="105"/>
      <c r="ES144" s="105"/>
    </row>
    <row r="145" spans="1:149" ht="15.4" customHeight="1" thickBot="1" x14ac:dyDescent="0.3">
      <c r="AB145" s="105"/>
      <c r="AC145" s="105"/>
      <c r="AD145" s="105"/>
      <c r="AE145" s="105"/>
      <c r="AF145" s="105"/>
      <c r="AG145" s="105"/>
      <c r="AH145" s="105"/>
      <c r="AI145" s="105"/>
      <c r="AJ145" s="105"/>
      <c r="AK145" s="105"/>
      <c r="AL145" s="105"/>
      <c r="AM145" s="105"/>
      <c r="AN145" s="105"/>
      <c r="AO145" s="105"/>
      <c r="AP145" s="105"/>
      <c r="AQ145" s="105"/>
      <c r="AR145" s="105"/>
      <c r="AS145" s="105"/>
      <c r="AT145" s="105"/>
      <c r="AU145" s="105"/>
      <c r="AV145" s="105"/>
      <c r="AW145" s="105"/>
      <c r="AX145" s="105"/>
      <c r="AY145" s="105"/>
      <c r="AZ145" s="105"/>
      <c r="BA145" s="105"/>
      <c r="BB145" s="105"/>
      <c r="BC145" s="105"/>
      <c r="BD145" s="105"/>
      <c r="BE145" s="105"/>
      <c r="BF145" s="105"/>
      <c r="BG145" s="105"/>
      <c r="BH145" s="105"/>
      <c r="BI145" s="105"/>
      <c r="BJ145" s="105"/>
      <c r="BK145" s="105"/>
      <c r="BL145" s="105"/>
      <c r="BM145" s="105"/>
      <c r="BN145" s="105"/>
      <c r="BO145" s="105"/>
      <c r="BP145" s="105"/>
      <c r="BQ145" s="105"/>
      <c r="BR145" s="105"/>
      <c r="BS145" s="105"/>
      <c r="BT145" s="105"/>
      <c r="BU145" s="105"/>
      <c r="BV145" s="105"/>
      <c r="BW145" s="105"/>
      <c r="BX145" s="105"/>
      <c r="BY145" s="105"/>
      <c r="BZ145" s="105"/>
      <c r="CA145" s="105"/>
      <c r="CB145" s="105"/>
      <c r="CC145" s="105"/>
      <c r="CD145" s="105"/>
      <c r="CE145" s="105"/>
      <c r="CF145" s="105"/>
      <c r="CG145" s="105"/>
      <c r="CH145" s="105"/>
      <c r="CI145" s="105"/>
      <c r="CJ145" s="105"/>
      <c r="CK145" s="105"/>
      <c r="CL145" s="105"/>
      <c r="CM145" s="105"/>
      <c r="CN145" s="105"/>
      <c r="CO145" s="105"/>
      <c r="CP145" s="105"/>
      <c r="CQ145" s="105"/>
      <c r="CR145" s="105"/>
      <c r="CS145" s="105"/>
      <c r="CT145" s="105"/>
      <c r="CU145" s="105"/>
      <c r="CV145" s="105"/>
      <c r="CW145" s="105"/>
      <c r="CX145" s="105"/>
      <c r="CY145" s="105"/>
      <c r="CZ145" s="105"/>
      <c r="DA145" s="105"/>
      <c r="DB145" s="105"/>
      <c r="DC145" s="105"/>
      <c r="DD145" s="105"/>
      <c r="DE145" s="105"/>
      <c r="DF145" s="105"/>
      <c r="DG145" s="105"/>
      <c r="DH145" s="105"/>
      <c r="DI145" s="105"/>
      <c r="DJ145" s="105"/>
      <c r="DK145" s="105"/>
      <c r="DL145" s="105"/>
      <c r="DM145" s="105"/>
      <c r="DN145" s="105"/>
      <c r="DO145" s="105"/>
      <c r="DP145" s="105"/>
      <c r="DQ145" s="105"/>
      <c r="DR145" s="105"/>
      <c r="DS145" s="105"/>
      <c r="DT145" s="105"/>
      <c r="DU145" s="105"/>
      <c r="DV145" s="105"/>
      <c r="DW145" s="105"/>
      <c r="DX145" s="105"/>
      <c r="DY145" s="105"/>
      <c r="DZ145" s="105"/>
      <c r="EA145" s="105"/>
      <c r="EB145" s="105"/>
      <c r="EC145" s="105"/>
      <c r="ED145" s="105"/>
      <c r="EE145" s="105"/>
      <c r="EF145" s="105"/>
      <c r="EG145" s="105"/>
      <c r="EH145" s="105"/>
      <c r="EI145" s="105"/>
      <c r="EJ145" s="105"/>
      <c r="EK145" s="105"/>
      <c r="EL145" s="105"/>
      <c r="EM145" s="105"/>
      <c r="EN145" s="105"/>
      <c r="EO145" s="105"/>
      <c r="EP145" s="105"/>
      <c r="EQ145" s="105"/>
      <c r="ER145" s="105"/>
      <c r="ES145" s="105"/>
    </row>
    <row r="146" spans="1:149" ht="15.4" customHeight="1" thickBot="1" x14ac:dyDescent="0.3">
      <c r="A146" s="202" t="s">
        <v>252</v>
      </c>
      <c r="B146" s="203"/>
      <c r="C146" s="203"/>
      <c r="D146" s="203"/>
      <c r="E146" s="203"/>
      <c r="F146" s="203"/>
      <c r="G146" s="214"/>
      <c r="H146" s="214"/>
      <c r="I146" s="205"/>
      <c r="J146" s="205"/>
      <c r="K146" s="206"/>
      <c r="L146" s="207"/>
      <c r="M146" s="208"/>
      <c r="N146" s="209"/>
      <c r="O146" s="16"/>
      <c r="P146" s="78"/>
      <c r="Q146" s="17"/>
      <c r="R146" s="18"/>
      <c r="S146" s="16"/>
      <c r="T146" s="17"/>
      <c r="U146" s="17"/>
      <c r="V146" s="18"/>
      <c r="W146" s="202"/>
      <c r="X146" s="210"/>
      <c r="Y146" s="207"/>
      <c r="Z146" s="206"/>
      <c r="AA146" s="215" t="s">
        <v>231</v>
      </c>
      <c r="AB146" s="105"/>
      <c r="AC146" s="105"/>
      <c r="AD146" s="105"/>
      <c r="AE146" s="105"/>
      <c r="AF146" s="105"/>
      <c r="AG146" s="105"/>
      <c r="AH146" s="105"/>
      <c r="AI146" s="105"/>
      <c r="AJ146" s="105"/>
      <c r="AK146" s="105"/>
      <c r="AL146" s="105"/>
      <c r="AM146" s="105"/>
      <c r="AN146" s="105"/>
      <c r="AO146" s="105"/>
      <c r="AP146" s="105"/>
      <c r="AQ146" s="105"/>
      <c r="AR146" s="105"/>
      <c r="AS146" s="105"/>
      <c r="AT146" s="105"/>
      <c r="AU146" s="105"/>
      <c r="AV146" s="105"/>
      <c r="AW146" s="105"/>
      <c r="AX146" s="105"/>
      <c r="AY146" s="105"/>
      <c r="AZ146" s="105"/>
      <c r="BA146" s="105"/>
      <c r="BB146" s="105"/>
      <c r="BC146" s="105"/>
      <c r="BD146" s="105"/>
      <c r="BE146" s="105"/>
      <c r="BF146" s="105"/>
      <c r="BG146" s="105"/>
      <c r="BH146" s="105"/>
      <c r="BI146" s="105"/>
      <c r="BJ146" s="105"/>
      <c r="BK146" s="105"/>
      <c r="BL146" s="105"/>
      <c r="BM146" s="105"/>
      <c r="BN146" s="105"/>
      <c r="BO146" s="105"/>
      <c r="BP146" s="105"/>
      <c r="BQ146" s="105"/>
      <c r="BR146" s="105"/>
      <c r="BS146" s="105"/>
      <c r="BT146" s="105"/>
      <c r="BU146" s="105"/>
      <c r="BV146" s="105"/>
      <c r="BW146" s="105"/>
      <c r="BX146" s="105"/>
      <c r="BY146" s="105"/>
      <c r="BZ146" s="105"/>
      <c r="CA146" s="105"/>
      <c r="CB146" s="105"/>
      <c r="CC146" s="105"/>
      <c r="CD146" s="105"/>
      <c r="CE146" s="105"/>
      <c r="CF146" s="105"/>
      <c r="CG146" s="105"/>
      <c r="CH146" s="105"/>
      <c r="CI146" s="105"/>
      <c r="CJ146" s="105"/>
      <c r="CK146" s="105"/>
      <c r="CL146" s="105"/>
      <c r="CM146" s="105"/>
      <c r="CN146" s="105"/>
      <c r="CO146" s="105"/>
      <c r="CP146" s="105"/>
      <c r="CQ146" s="105"/>
      <c r="CR146" s="105"/>
      <c r="CS146" s="105"/>
      <c r="CT146" s="105"/>
      <c r="CU146" s="105"/>
      <c r="CV146" s="105"/>
      <c r="CW146" s="105"/>
      <c r="CX146" s="105"/>
      <c r="CY146" s="105"/>
      <c r="CZ146" s="105"/>
      <c r="DA146" s="105"/>
      <c r="DB146" s="105"/>
      <c r="DC146" s="105"/>
      <c r="DD146" s="105"/>
      <c r="DE146" s="105"/>
      <c r="DF146" s="105"/>
      <c r="DG146" s="105"/>
      <c r="DH146" s="105"/>
      <c r="DI146" s="105"/>
      <c r="DJ146" s="105"/>
      <c r="DK146" s="105"/>
      <c r="DL146" s="105"/>
      <c r="DM146" s="105"/>
      <c r="DN146" s="105"/>
      <c r="DO146" s="105"/>
      <c r="DP146" s="105"/>
      <c r="DQ146" s="105"/>
      <c r="DR146" s="105"/>
      <c r="DS146" s="105"/>
      <c r="DT146" s="105"/>
      <c r="DU146" s="105"/>
      <c r="DV146" s="105"/>
      <c r="DW146" s="105"/>
      <c r="DX146" s="105"/>
      <c r="DY146" s="105"/>
      <c r="DZ146" s="105"/>
      <c r="EA146" s="105"/>
      <c r="EB146" s="105"/>
      <c r="EC146" s="105"/>
      <c r="ED146" s="105"/>
      <c r="EE146" s="105"/>
      <c r="EF146" s="105"/>
      <c r="EG146" s="105"/>
      <c r="EH146" s="105"/>
      <c r="EI146" s="105"/>
      <c r="EJ146" s="105"/>
      <c r="EK146" s="105"/>
      <c r="EL146" s="105"/>
      <c r="EM146" s="105"/>
      <c r="EN146" s="105"/>
      <c r="EO146" s="105"/>
      <c r="EP146" s="105"/>
      <c r="EQ146" s="105"/>
      <c r="ER146" s="105"/>
      <c r="ES146" s="105"/>
    </row>
    <row r="147" spans="1:149" ht="15.4" customHeight="1" x14ac:dyDescent="0.25">
      <c r="G147" s="157"/>
      <c r="I147" s="80"/>
      <c r="J147" s="80"/>
      <c r="K147" s="80"/>
      <c r="O147" s="20" t="s">
        <v>185</v>
      </c>
      <c r="P147" s="60">
        <v>0</v>
      </c>
      <c r="Q147" s="21" t="s">
        <v>102</v>
      </c>
      <c r="R147" s="22">
        <v>0</v>
      </c>
      <c r="S147" s="20" t="s">
        <v>101</v>
      </c>
      <c r="T147" s="21">
        <v>0</v>
      </c>
      <c r="U147" s="21" t="s">
        <v>104</v>
      </c>
      <c r="V147" s="35">
        <v>0</v>
      </c>
      <c r="Y147" s="56"/>
      <c r="Z147" s="56"/>
      <c r="AA147" s="56"/>
      <c r="AB147" s="105"/>
      <c r="AC147" s="105"/>
      <c r="AD147" s="105"/>
      <c r="AE147" s="105"/>
      <c r="AF147" s="105"/>
      <c r="AG147" s="105"/>
      <c r="AH147" s="105"/>
      <c r="AI147" s="105"/>
      <c r="AJ147" s="105"/>
      <c r="AK147" s="105"/>
      <c r="AL147" s="105"/>
      <c r="AM147" s="105"/>
      <c r="AN147" s="105"/>
      <c r="AO147" s="105"/>
      <c r="AP147" s="105"/>
      <c r="AQ147" s="105"/>
      <c r="AR147" s="105"/>
      <c r="AS147" s="105"/>
      <c r="AT147" s="105"/>
      <c r="AU147" s="105"/>
      <c r="AV147" s="105"/>
      <c r="AW147" s="105"/>
      <c r="AX147" s="105"/>
      <c r="AY147" s="105"/>
      <c r="AZ147" s="105"/>
      <c r="BA147" s="105"/>
      <c r="BB147" s="105"/>
      <c r="BC147" s="105"/>
      <c r="BD147" s="105"/>
      <c r="BE147" s="105"/>
      <c r="BF147" s="105"/>
      <c r="BG147" s="105"/>
      <c r="BH147" s="105"/>
      <c r="BI147" s="105"/>
      <c r="BJ147" s="105"/>
      <c r="BK147" s="105"/>
      <c r="BL147" s="105"/>
      <c r="BM147" s="105"/>
      <c r="BN147" s="105"/>
      <c r="BO147" s="105"/>
      <c r="BP147" s="105"/>
      <c r="BQ147" s="105"/>
      <c r="BR147" s="105"/>
      <c r="BS147" s="105"/>
      <c r="BT147" s="105"/>
      <c r="BU147" s="105"/>
      <c r="BV147" s="105"/>
      <c r="BW147" s="105"/>
      <c r="BX147" s="105"/>
      <c r="BY147" s="105"/>
      <c r="BZ147" s="105"/>
      <c r="CA147" s="105"/>
      <c r="CB147" s="105"/>
      <c r="CC147" s="105"/>
      <c r="CD147" s="105"/>
      <c r="CE147" s="105"/>
      <c r="CF147" s="105"/>
      <c r="CG147" s="105"/>
      <c r="CH147" s="105"/>
      <c r="CI147" s="105"/>
      <c r="CJ147" s="105"/>
      <c r="CK147" s="105"/>
      <c r="CL147" s="105"/>
      <c r="CM147" s="105"/>
      <c r="CN147" s="105"/>
      <c r="CO147" s="105"/>
      <c r="CP147" s="105"/>
      <c r="CQ147" s="105"/>
      <c r="CR147" s="105"/>
      <c r="CS147" s="105"/>
      <c r="CT147" s="105"/>
      <c r="CU147" s="105"/>
      <c r="CV147" s="105"/>
      <c r="CW147" s="105"/>
      <c r="CX147" s="105"/>
      <c r="CY147" s="105"/>
      <c r="CZ147" s="105"/>
      <c r="DA147" s="105"/>
      <c r="DB147" s="105"/>
      <c r="DC147" s="105"/>
      <c r="DD147" s="105"/>
      <c r="DE147" s="105"/>
      <c r="DF147" s="105"/>
      <c r="DG147" s="105"/>
      <c r="DH147" s="105"/>
      <c r="DI147" s="105"/>
      <c r="DJ147" s="105"/>
      <c r="DK147" s="105"/>
      <c r="DL147" s="105"/>
      <c r="DM147" s="105"/>
      <c r="DN147" s="105"/>
      <c r="DO147" s="105"/>
      <c r="DP147" s="105"/>
      <c r="DQ147" s="105"/>
      <c r="DR147" s="105"/>
      <c r="DS147" s="105"/>
      <c r="DT147" s="105"/>
      <c r="DU147" s="105"/>
      <c r="DV147" s="105"/>
      <c r="DW147" s="105"/>
      <c r="DX147" s="105"/>
      <c r="DY147" s="105"/>
      <c r="DZ147" s="105"/>
      <c r="EA147" s="105"/>
      <c r="EB147" s="105"/>
      <c r="EC147" s="105"/>
      <c r="ED147" s="105"/>
      <c r="EE147" s="105"/>
      <c r="EF147" s="105"/>
      <c r="EG147" s="105"/>
      <c r="EH147" s="105"/>
      <c r="EI147" s="105"/>
      <c r="EJ147" s="105"/>
      <c r="EK147" s="105"/>
      <c r="EL147" s="105"/>
      <c r="EM147" s="105"/>
      <c r="EN147" s="105"/>
      <c r="EO147" s="105"/>
      <c r="EP147" s="105"/>
      <c r="EQ147" s="105"/>
      <c r="ER147" s="105"/>
      <c r="ES147" s="105"/>
    </row>
    <row r="148" spans="1:149" ht="15.4" customHeight="1" thickBot="1" x14ac:dyDescent="0.3">
      <c r="I148" s="80"/>
      <c r="J148" s="80"/>
      <c r="K148" s="80"/>
      <c r="O148" s="403" t="s">
        <v>38</v>
      </c>
      <c r="P148" s="404"/>
      <c r="Q148" s="404"/>
      <c r="R148" s="23">
        <v>0</v>
      </c>
      <c r="S148" s="403" t="s">
        <v>37</v>
      </c>
      <c r="T148" s="404"/>
      <c r="U148" s="404"/>
      <c r="V148" s="34" t="s">
        <v>153</v>
      </c>
      <c r="W148" s="105"/>
      <c r="X148" s="105"/>
      <c r="Y148" s="105"/>
      <c r="Z148" s="105"/>
      <c r="AA148" s="105"/>
      <c r="AB148" s="105"/>
      <c r="AC148" s="105"/>
      <c r="AD148" s="105"/>
      <c r="AE148" s="105"/>
      <c r="AF148" s="105"/>
      <c r="AG148" s="105"/>
      <c r="AH148" s="105"/>
      <c r="AI148" s="105"/>
      <c r="AJ148" s="105"/>
      <c r="AK148" s="105"/>
      <c r="AL148" s="105"/>
      <c r="AM148" s="105"/>
      <c r="AN148" s="105"/>
      <c r="AO148" s="105"/>
      <c r="AP148" s="105"/>
      <c r="AQ148" s="105"/>
      <c r="AR148" s="105"/>
      <c r="AS148" s="105"/>
      <c r="AT148" s="105"/>
      <c r="AU148" s="105"/>
      <c r="AV148" s="105"/>
      <c r="AW148" s="105"/>
      <c r="AX148" s="105"/>
      <c r="AY148" s="105"/>
      <c r="AZ148" s="105"/>
      <c r="BA148" s="105"/>
      <c r="BB148" s="105"/>
      <c r="BC148" s="105"/>
      <c r="BD148" s="105"/>
      <c r="BE148" s="105"/>
      <c r="BF148" s="105"/>
      <c r="BG148" s="105"/>
      <c r="BH148" s="105"/>
      <c r="BI148" s="105"/>
      <c r="BJ148" s="105"/>
      <c r="BK148" s="105"/>
      <c r="BL148" s="105"/>
      <c r="BM148" s="105"/>
      <c r="BN148" s="105"/>
      <c r="BO148" s="105"/>
      <c r="BP148" s="105"/>
      <c r="BQ148" s="105"/>
      <c r="BR148" s="105"/>
      <c r="BS148" s="105"/>
      <c r="BT148" s="105"/>
      <c r="BU148" s="105"/>
      <c r="BV148" s="105"/>
      <c r="BW148" s="105"/>
      <c r="BX148" s="105"/>
      <c r="BY148" s="105"/>
      <c r="BZ148" s="105"/>
      <c r="CA148" s="105"/>
      <c r="CB148" s="105"/>
      <c r="CC148" s="105"/>
      <c r="CD148" s="105"/>
      <c r="CE148" s="105"/>
      <c r="CF148" s="105"/>
      <c r="CG148" s="105"/>
      <c r="CH148" s="105"/>
      <c r="CI148" s="105"/>
      <c r="CJ148" s="105"/>
      <c r="CK148" s="105"/>
      <c r="CL148" s="105"/>
      <c r="CM148" s="105"/>
      <c r="CN148" s="105"/>
      <c r="CO148" s="105"/>
      <c r="CP148" s="105"/>
      <c r="CQ148" s="105"/>
      <c r="CR148" s="105"/>
      <c r="CS148" s="105"/>
      <c r="CT148" s="105"/>
      <c r="CU148" s="105"/>
      <c r="CV148" s="105"/>
      <c r="CW148" s="105"/>
      <c r="CX148" s="105"/>
      <c r="CY148" s="105"/>
      <c r="CZ148" s="105"/>
      <c r="DA148" s="105"/>
      <c r="DB148" s="105"/>
      <c r="DC148" s="105"/>
      <c r="DD148" s="105"/>
      <c r="DE148" s="105"/>
      <c r="DF148" s="105"/>
      <c r="DG148" s="105"/>
      <c r="DH148" s="105"/>
      <c r="DI148" s="105"/>
      <c r="DJ148" s="105"/>
      <c r="DK148" s="105"/>
      <c r="DL148" s="105"/>
      <c r="DM148" s="105"/>
      <c r="DN148" s="105"/>
      <c r="DO148" s="105"/>
      <c r="DP148" s="105"/>
      <c r="DQ148" s="105"/>
      <c r="DR148" s="105"/>
      <c r="DS148" s="105"/>
      <c r="DT148" s="105"/>
      <c r="DU148" s="105"/>
      <c r="DV148" s="105"/>
      <c r="DW148" s="105"/>
      <c r="DX148" s="105"/>
      <c r="DY148" s="105"/>
      <c r="DZ148" s="105"/>
      <c r="EA148" s="105"/>
      <c r="EB148" s="105"/>
      <c r="EC148" s="105"/>
      <c r="ED148" s="105"/>
      <c r="EE148" s="105"/>
      <c r="EF148" s="105"/>
      <c r="EG148" s="105"/>
      <c r="EH148" s="105"/>
      <c r="EI148" s="105"/>
      <c r="EJ148" s="105"/>
      <c r="EK148" s="105"/>
      <c r="EL148" s="105"/>
      <c r="EM148" s="105"/>
      <c r="EN148" s="105"/>
      <c r="EO148" s="105"/>
      <c r="EP148" s="105"/>
      <c r="EQ148" s="105"/>
      <c r="ER148" s="105"/>
      <c r="ES148" s="105"/>
    </row>
    <row r="149" spans="1:149" ht="15.4" customHeight="1" x14ac:dyDescent="0.25">
      <c r="AB149" s="105"/>
      <c r="AC149" s="105"/>
      <c r="AD149" s="105"/>
      <c r="AE149" s="105"/>
      <c r="AF149" s="105"/>
      <c r="AG149" s="105"/>
      <c r="AH149" s="105"/>
      <c r="AI149" s="105"/>
      <c r="AJ149" s="105"/>
      <c r="AK149" s="105"/>
      <c r="AL149" s="105"/>
      <c r="AM149" s="105"/>
      <c r="AN149" s="105"/>
      <c r="AO149" s="105"/>
      <c r="AP149" s="105"/>
      <c r="AQ149" s="105"/>
      <c r="AR149" s="105"/>
      <c r="AS149" s="105"/>
      <c r="AT149" s="105"/>
      <c r="AU149" s="105"/>
      <c r="AV149" s="105"/>
      <c r="AW149" s="105"/>
      <c r="AX149" s="105"/>
      <c r="AY149" s="105"/>
      <c r="AZ149" s="105"/>
      <c r="BA149" s="105"/>
      <c r="BB149" s="105"/>
      <c r="BC149" s="105"/>
      <c r="BD149" s="105"/>
      <c r="BE149" s="105"/>
      <c r="BF149" s="105"/>
      <c r="BG149" s="105"/>
      <c r="BH149" s="105"/>
      <c r="BI149" s="105"/>
      <c r="BJ149" s="105"/>
      <c r="BK149" s="105"/>
      <c r="BL149" s="105"/>
      <c r="BM149" s="105"/>
      <c r="BN149" s="105"/>
      <c r="BO149" s="105"/>
      <c r="BP149" s="105"/>
      <c r="BQ149" s="105"/>
      <c r="BR149" s="105"/>
      <c r="BS149" s="105"/>
      <c r="BT149" s="105"/>
      <c r="BU149" s="105"/>
      <c r="BV149" s="105"/>
      <c r="BW149" s="105"/>
      <c r="BX149" s="105"/>
      <c r="BY149" s="105"/>
      <c r="BZ149" s="105"/>
      <c r="CA149" s="105"/>
      <c r="CB149" s="105"/>
      <c r="CC149" s="105"/>
      <c r="CD149" s="105"/>
      <c r="CE149" s="105"/>
      <c r="CF149" s="105"/>
      <c r="CG149" s="105"/>
      <c r="CH149" s="105"/>
      <c r="CI149" s="105"/>
      <c r="CJ149" s="105"/>
      <c r="CK149" s="105"/>
      <c r="CL149" s="105"/>
      <c r="CM149" s="105"/>
      <c r="CN149" s="105"/>
      <c r="CO149" s="105"/>
      <c r="CP149" s="105"/>
      <c r="CQ149" s="105"/>
      <c r="CR149" s="105"/>
      <c r="CS149" s="105"/>
      <c r="CT149" s="105"/>
      <c r="CU149" s="105"/>
      <c r="CV149" s="105"/>
      <c r="CW149" s="105"/>
      <c r="CX149" s="105"/>
      <c r="CY149" s="105"/>
      <c r="CZ149" s="105"/>
      <c r="DA149" s="105"/>
      <c r="DB149" s="105"/>
      <c r="DC149" s="105"/>
      <c r="DD149" s="105"/>
      <c r="DE149" s="105"/>
      <c r="DF149" s="105"/>
      <c r="DG149" s="105"/>
      <c r="DH149" s="105"/>
      <c r="DI149" s="105"/>
      <c r="DJ149" s="105"/>
      <c r="DK149" s="105"/>
      <c r="DL149" s="105"/>
      <c r="DM149" s="105"/>
      <c r="DN149" s="105"/>
      <c r="DO149" s="105"/>
      <c r="DP149" s="105"/>
      <c r="DQ149" s="105"/>
      <c r="DR149" s="105"/>
      <c r="DS149" s="105"/>
      <c r="DT149" s="105"/>
      <c r="DU149" s="105"/>
      <c r="DV149" s="105"/>
      <c r="DW149" s="105"/>
      <c r="DX149" s="105"/>
      <c r="DY149" s="105"/>
      <c r="DZ149" s="105"/>
      <c r="EA149" s="105"/>
      <c r="EB149" s="105"/>
      <c r="EC149" s="105"/>
      <c r="ED149" s="105"/>
      <c r="EE149" s="105"/>
      <c r="EF149" s="105"/>
      <c r="EG149" s="105"/>
      <c r="EH149" s="105"/>
      <c r="EI149" s="105"/>
      <c r="EJ149" s="105"/>
      <c r="EK149" s="105"/>
      <c r="EL149" s="105"/>
      <c r="EM149" s="105"/>
      <c r="EN149" s="105"/>
      <c r="EO149" s="105"/>
      <c r="EP149" s="105"/>
      <c r="EQ149" s="105"/>
      <c r="ER149" s="105"/>
      <c r="ES149" s="105"/>
    </row>
    <row r="150" spans="1:149" ht="15.4" customHeight="1" x14ac:dyDescent="0.25">
      <c r="AB150" s="105"/>
      <c r="AC150" s="105"/>
      <c r="AD150" s="105"/>
      <c r="AE150" s="105"/>
      <c r="AF150" s="105"/>
      <c r="AG150" s="105"/>
      <c r="AH150" s="105"/>
      <c r="AI150" s="105"/>
      <c r="AJ150" s="105"/>
      <c r="AK150" s="105"/>
      <c r="AL150" s="105"/>
      <c r="AM150" s="105"/>
      <c r="AN150" s="105"/>
      <c r="AO150" s="105"/>
      <c r="AP150" s="105"/>
      <c r="AQ150" s="105"/>
      <c r="AR150" s="105"/>
      <c r="AS150" s="105"/>
      <c r="AT150" s="105"/>
      <c r="AU150" s="105"/>
      <c r="AV150" s="105"/>
      <c r="AW150" s="105"/>
      <c r="AX150" s="105"/>
      <c r="AY150" s="105"/>
      <c r="AZ150" s="105"/>
      <c r="BA150" s="105"/>
      <c r="BB150" s="105"/>
      <c r="BC150" s="105"/>
      <c r="BD150" s="105"/>
      <c r="BE150" s="105"/>
      <c r="BF150" s="105"/>
      <c r="BG150" s="105"/>
    </row>
    <row r="151" spans="1:149" ht="15.4" customHeight="1" x14ac:dyDescent="0.25">
      <c r="AB151" s="105"/>
      <c r="AC151" s="105"/>
      <c r="AD151" s="105"/>
      <c r="AE151" s="105"/>
      <c r="AF151" s="105"/>
      <c r="AG151" s="105"/>
      <c r="AH151" s="105"/>
      <c r="AI151" s="105"/>
      <c r="AJ151" s="105"/>
      <c r="AK151" s="105"/>
      <c r="AL151" s="105"/>
      <c r="AM151" s="105"/>
      <c r="AN151" s="105"/>
      <c r="AO151" s="105"/>
      <c r="AP151" s="105"/>
      <c r="AQ151" s="105"/>
      <c r="AR151" s="105"/>
      <c r="AS151" s="105"/>
      <c r="AT151" s="105"/>
      <c r="AU151" s="105"/>
      <c r="AV151" s="105"/>
      <c r="AW151" s="105"/>
      <c r="AX151" s="105"/>
      <c r="AY151" s="105"/>
      <c r="AZ151" s="105"/>
      <c r="BA151" s="105"/>
      <c r="BB151" s="105"/>
      <c r="BC151" s="105"/>
      <c r="BD151" s="105"/>
      <c r="BE151" s="105"/>
      <c r="BF151" s="105"/>
      <c r="BG151" s="105"/>
    </row>
    <row r="152" spans="1:149" ht="15.4" customHeight="1" x14ac:dyDescent="0.25">
      <c r="AB152" s="105"/>
      <c r="AC152" s="105"/>
      <c r="AD152" s="105"/>
      <c r="AE152" s="105"/>
      <c r="AF152" s="105"/>
      <c r="AG152" s="105"/>
      <c r="AH152" s="105"/>
      <c r="AI152" s="105"/>
      <c r="AJ152" s="105"/>
      <c r="AK152" s="105"/>
      <c r="AL152" s="105"/>
      <c r="AM152" s="105"/>
      <c r="AN152" s="105"/>
      <c r="AO152" s="105"/>
      <c r="AP152" s="105"/>
      <c r="AQ152" s="105"/>
      <c r="AR152" s="105"/>
      <c r="AS152" s="105"/>
      <c r="AT152" s="105"/>
      <c r="AU152" s="105"/>
      <c r="AV152" s="105"/>
      <c r="AW152" s="105"/>
      <c r="AX152" s="105"/>
      <c r="AY152" s="105"/>
      <c r="AZ152" s="105"/>
      <c r="BA152" s="105"/>
      <c r="BB152" s="105"/>
      <c r="BC152" s="105"/>
      <c r="BD152" s="105"/>
      <c r="BE152" s="105"/>
      <c r="BF152" s="105"/>
      <c r="BG152" s="105"/>
    </row>
    <row r="153" spans="1:149" ht="15.4" customHeight="1" x14ac:dyDescent="0.25">
      <c r="AB153" s="105"/>
      <c r="AC153" s="105"/>
      <c r="AD153" s="105"/>
      <c r="AE153" s="105"/>
      <c r="AF153" s="105"/>
      <c r="AG153" s="105"/>
      <c r="AH153" s="105"/>
      <c r="AI153" s="105"/>
      <c r="AJ153" s="105"/>
      <c r="AK153" s="105"/>
      <c r="AL153" s="105"/>
      <c r="AM153" s="105"/>
      <c r="AN153" s="105"/>
      <c r="AO153" s="105"/>
      <c r="AP153" s="105"/>
      <c r="AQ153" s="105"/>
      <c r="AR153" s="105"/>
      <c r="AS153" s="105"/>
      <c r="AT153" s="105"/>
      <c r="AU153" s="105"/>
      <c r="AV153" s="105"/>
      <c r="AW153" s="105"/>
      <c r="AX153" s="105"/>
      <c r="AY153" s="105"/>
      <c r="AZ153" s="105"/>
      <c r="BA153" s="105"/>
      <c r="BB153" s="105"/>
      <c r="BC153" s="105"/>
      <c r="BD153" s="105"/>
      <c r="BE153" s="105"/>
      <c r="BF153" s="105"/>
      <c r="BG153" s="105"/>
    </row>
    <row r="154" spans="1:149" ht="15.4" customHeight="1" x14ac:dyDescent="0.25">
      <c r="S154" s="423"/>
      <c r="T154" s="423"/>
      <c r="U154" s="423"/>
      <c r="AB154" s="105"/>
      <c r="AC154" s="105"/>
      <c r="AD154" s="105"/>
      <c r="AE154" s="105"/>
      <c r="AF154" s="105"/>
      <c r="AG154" s="105"/>
      <c r="AH154" s="105"/>
      <c r="AI154" s="105"/>
      <c r="AJ154" s="105"/>
      <c r="AK154" s="105"/>
      <c r="AL154" s="105"/>
      <c r="AM154" s="105"/>
      <c r="AN154" s="105"/>
      <c r="AO154" s="105"/>
      <c r="AP154" s="105"/>
      <c r="AQ154" s="105"/>
      <c r="AR154" s="105"/>
      <c r="AS154" s="105"/>
      <c r="AT154" s="105"/>
      <c r="AU154" s="105"/>
      <c r="AV154" s="105"/>
      <c r="AW154" s="105"/>
      <c r="AX154" s="105"/>
      <c r="AY154" s="105"/>
      <c r="AZ154" s="105"/>
      <c r="BA154" s="105"/>
      <c r="BB154" s="105"/>
      <c r="BC154" s="105"/>
      <c r="BD154" s="105"/>
      <c r="BE154" s="105"/>
      <c r="BF154" s="105"/>
      <c r="BG154" s="105"/>
    </row>
    <row r="155" spans="1:149" ht="15.4" customHeight="1" x14ac:dyDescent="0.25">
      <c r="AB155" s="105"/>
      <c r="AC155" s="105"/>
      <c r="AD155" s="105"/>
      <c r="AE155" s="105"/>
      <c r="AF155" s="105"/>
      <c r="AG155" s="105"/>
      <c r="AH155" s="105"/>
      <c r="AI155" s="105"/>
      <c r="AJ155" s="105"/>
      <c r="AK155" s="105"/>
      <c r="AL155" s="105"/>
      <c r="AM155" s="105"/>
      <c r="AN155" s="105"/>
      <c r="AO155" s="105"/>
      <c r="AP155" s="105"/>
      <c r="AQ155" s="105"/>
      <c r="AR155" s="105"/>
      <c r="AS155" s="105"/>
      <c r="AT155" s="105"/>
      <c r="AU155" s="105"/>
      <c r="AV155" s="105"/>
      <c r="AW155" s="105"/>
      <c r="AX155" s="105"/>
      <c r="AY155" s="105"/>
      <c r="AZ155" s="105"/>
      <c r="BA155" s="105"/>
      <c r="BB155" s="105"/>
      <c r="BC155" s="105"/>
      <c r="BD155" s="105"/>
      <c r="BE155" s="105"/>
      <c r="BF155" s="105"/>
      <c r="BG155" s="105"/>
    </row>
    <row r="156" spans="1:149" ht="15.4" customHeight="1" x14ac:dyDescent="0.25">
      <c r="AB156" s="105"/>
      <c r="AC156" s="105"/>
      <c r="AD156" s="105"/>
      <c r="AE156" s="105"/>
      <c r="AF156" s="105"/>
      <c r="AG156" s="105"/>
      <c r="AH156" s="105"/>
      <c r="AI156" s="105"/>
      <c r="AJ156" s="105"/>
      <c r="AK156" s="105"/>
      <c r="AL156" s="105"/>
      <c r="AM156" s="105"/>
      <c r="AN156" s="105"/>
      <c r="AO156" s="105"/>
      <c r="AP156" s="105"/>
      <c r="AQ156" s="105"/>
      <c r="AR156" s="105"/>
      <c r="AS156" s="105"/>
      <c r="AT156" s="105"/>
      <c r="AU156" s="105"/>
      <c r="AV156" s="105"/>
      <c r="AW156" s="105"/>
      <c r="AX156" s="105"/>
      <c r="AY156" s="105"/>
      <c r="AZ156" s="105"/>
      <c r="BA156" s="105"/>
      <c r="BB156" s="105"/>
      <c r="BC156" s="105"/>
      <c r="BD156" s="105"/>
      <c r="BE156" s="105"/>
      <c r="BF156" s="105"/>
      <c r="BG156" s="105"/>
    </row>
    <row r="157" spans="1:149" ht="15.4" customHeight="1" x14ac:dyDescent="0.25">
      <c r="AB157" s="105"/>
      <c r="AC157" s="105"/>
      <c r="AD157" s="105"/>
      <c r="AE157" s="105"/>
      <c r="AF157" s="105"/>
      <c r="AG157" s="105"/>
      <c r="AH157" s="105"/>
      <c r="AI157" s="105"/>
      <c r="AJ157" s="105"/>
      <c r="AK157" s="105"/>
      <c r="AL157" s="105"/>
      <c r="AM157" s="105"/>
      <c r="AN157" s="105"/>
      <c r="AO157" s="105"/>
      <c r="AP157" s="105"/>
      <c r="AQ157" s="105"/>
      <c r="AR157" s="105"/>
      <c r="AS157" s="105"/>
      <c r="AT157" s="105"/>
      <c r="AU157" s="105"/>
      <c r="AV157" s="105"/>
      <c r="AW157" s="105"/>
      <c r="AX157" s="105"/>
      <c r="AY157" s="105"/>
      <c r="AZ157" s="105"/>
      <c r="BA157" s="105"/>
      <c r="BB157" s="105"/>
      <c r="BC157" s="105"/>
      <c r="BD157" s="105"/>
      <c r="BE157" s="105"/>
      <c r="BF157" s="105"/>
      <c r="BG157" s="105"/>
    </row>
    <row r="158" spans="1:149" x14ac:dyDescent="0.25">
      <c r="AB158" s="105"/>
      <c r="AC158" s="105"/>
      <c r="AD158" s="105"/>
      <c r="AE158" s="105"/>
      <c r="AF158" s="105"/>
      <c r="AG158" s="105"/>
      <c r="AH158" s="105"/>
      <c r="AI158" s="105"/>
      <c r="AJ158" s="105"/>
      <c r="AK158" s="105"/>
      <c r="AL158" s="105"/>
      <c r="AM158" s="105"/>
      <c r="AN158" s="105"/>
      <c r="AO158" s="105"/>
      <c r="AP158" s="105"/>
      <c r="AQ158" s="105"/>
      <c r="AR158" s="105"/>
      <c r="AS158" s="105"/>
      <c r="AT158" s="105"/>
      <c r="AU158" s="105"/>
      <c r="AV158" s="105"/>
      <c r="AW158" s="105"/>
      <c r="AX158" s="105"/>
      <c r="AY158" s="105"/>
      <c r="AZ158" s="105"/>
      <c r="BA158" s="105"/>
      <c r="BB158" s="105"/>
      <c r="BC158" s="105"/>
      <c r="BD158" s="105"/>
      <c r="BE158" s="105"/>
      <c r="BF158" s="105"/>
      <c r="BG158" s="105"/>
    </row>
    <row r="159" spans="1:149" x14ac:dyDescent="0.25">
      <c r="AB159" s="105"/>
      <c r="AC159" s="105"/>
      <c r="AD159" s="105"/>
      <c r="AE159" s="105"/>
      <c r="AF159" s="105"/>
      <c r="AG159" s="105"/>
      <c r="AH159" s="105"/>
      <c r="AI159" s="105"/>
      <c r="AJ159" s="105"/>
      <c r="AK159" s="105"/>
      <c r="AL159" s="105"/>
      <c r="AM159" s="105"/>
      <c r="AN159" s="105"/>
      <c r="AO159" s="105"/>
      <c r="AP159" s="105"/>
      <c r="AQ159" s="105"/>
      <c r="AR159" s="105"/>
      <c r="AS159" s="105"/>
      <c r="AT159" s="105"/>
      <c r="AU159" s="105"/>
      <c r="AV159" s="105"/>
      <c r="AW159" s="105"/>
      <c r="AX159" s="105"/>
      <c r="AY159" s="105"/>
      <c r="AZ159" s="105"/>
      <c r="BA159" s="105"/>
      <c r="BB159" s="105"/>
      <c r="BC159" s="105"/>
      <c r="BD159" s="105"/>
      <c r="BE159" s="105"/>
      <c r="BF159" s="105"/>
      <c r="BG159" s="105"/>
    </row>
    <row r="160" spans="1:149" x14ac:dyDescent="0.25">
      <c r="AB160" s="105"/>
      <c r="AC160" s="105"/>
      <c r="AD160" s="105"/>
      <c r="AE160" s="105"/>
      <c r="AF160" s="105"/>
      <c r="AG160" s="105"/>
      <c r="AH160" s="105"/>
      <c r="AI160" s="105"/>
      <c r="AJ160" s="105"/>
      <c r="AK160" s="105"/>
      <c r="AL160" s="105"/>
      <c r="AM160" s="105"/>
      <c r="AN160" s="105"/>
      <c r="AO160" s="105"/>
      <c r="AP160" s="105"/>
      <c r="AQ160" s="105"/>
      <c r="AR160" s="105"/>
      <c r="AS160" s="105"/>
      <c r="AT160" s="105"/>
      <c r="AU160" s="105"/>
      <c r="AV160" s="105"/>
      <c r="AW160" s="105"/>
      <c r="AX160" s="105"/>
      <c r="AY160" s="105"/>
      <c r="AZ160" s="105"/>
      <c r="BA160" s="105"/>
      <c r="BB160" s="105"/>
      <c r="BC160" s="105"/>
      <c r="BD160" s="105"/>
      <c r="BE160" s="105"/>
      <c r="BF160" s="105"/>
      <c r="BG160" s="105"/>
    </row>
    <row r="161" spans="7:59" x14ac:dyDescent="0.25">
      <c r="AB161" s="105"/>
      <c r="AC161" s="105"/>
      <c r="AD161" s="105"/>
      <c r="AE161" s="105"/>
      <c r="AF161" s="105"/>
      <c r="AG161" s="105"/>
      <c r="AH161" s="105"/>
      <c r="AI161" s="105"/>
      <c r="AJ161" s="105"/>
      <c r="AK161" s="105"/>
      <c r="AL161" s="105"/>
      <c r="AM161" s="105"/>
      <c r="AN161" s="105"/>
      <c r="AO161" s="105"/>
      <c r="AP161" s="105"/>
      <c r="AQ161" s="105"/>
      <c r="AR161" s="105"/>
      <c r="AS161" s="105"/>
      <c r="AT161" s="105"/>
      <c r="AU161" s="105"/>
      <c r="AV161" s="105"/>
      <c r="AW161" s="105"/>
      <c r="AX161" s="105"/>
      <c r="AY161" s="105"/>
      <c r="AZ161" s="105"/>
      <c r="BA161" s="105"/>
      <c r="BB161" s="105"/>
      <c r="BC161" s="105"/>
      <c r="BD161" s="105"/>
      <c r="BE161" s="105"/>
      <c r="BF161" s="105"/>
      <c r="BG161" s="105"/>
    </row>
    <row r="170" spans="7:59" x14ac:dyDescent="0.25">
      <c r="G170" s="56" t="s">
        <v>215</v>
      </c>
    </row>
    <row r="251" hidden="1" x14ac:dyDescent="0.25"/>
    <row r="252" hidden="1" x14ac:dyDescent="0.25"/>
    <row r="253" hidden="1" x14ac:dyDescent="0.25"/>
    <row r="254" hidden="1" x14ac:dyDescent="0.25"/>
    <row r="255" hidden="1" x14ac:dyDescent="0.25"/>
    <row r="256" hidden="1" x14ac:dyDescent="0.25"/>
    <row r="257" hidden="1" x14ac:dyDescent="0.25"/>
    <row r="258" hidden="1" x14ac:dyDescent="0.25"/>
    <row r="259" hidden="1" x14ac:dyDescent="0.25"/>
    <row r="260" hidden="1" x14ac:dyDescent="0.25"/>
    <row r="261" hidden="1" x14ac:dyDescent="0.25"/>
    <row r="262" hidden="1" x14ac:dyDescent="0.25"/>
    <row r="263" hidden="1" x14ac:dyDescent="0.25"/>
    <row r="264" hidden="1" x14ac:dyDescent="0.25"/>
    <row r="265" hidden="1" x14ac:dyDescent="0.25"/>
    <row r="266" hidden="1" x14ac:dyDescent="0.25"/>
    <row r="267" hidden="1" x14ac:dyDescent="0.25"/>
    <row r="268" hidden="1" x14ac:dyDescent="0.25"/>
    <row r="269" hidden="1" x14ac:dyDescent="0.25"/>
    <row r="270" hidden="1" x14ac:dyDescent="0.25"/>
    <row r="271" hidden="1" x14ac:dyDescent="0.25"/>
    <row r="272" hidden="1" x14ac:dyDescent="0.25"/>
    <row r="273" hidden="1" x14ac:dyDescent="0.25"/>
    <row r="274" hidden="1" x14ac:dyDescent="0.25"/>
    <row r="275" hidden="1" x14ac:dyDescent="0.25"/>
    <row r="276" hidden="1" x14ac:dyDescent="0.25"/>
    <row r="277" hidden="1" x14ac:dyDescent="0.25"/>
    <row r="278" hidden="1" x14ac:dyDescent="0.25"/>
    <row r="279" hidden="1" x14ac:dyDescent="0.25"/>
    <row r="280" hidden="1" x14ac:dyDescent="0.25"/>
    <row r="281" hidden="1" x14ac:dyDescent="0.25"/>
    <row r="282" hidden="1" x14ac:dyDescent="0.25"/>
    <row r="283" hidden="1" x14ac:dyDescent="0.25"/>
    <row r="284" hidden="1" x14ac:dyDescent="0.25"/>
    <row r="285" hidden="1" x14ac:dyDescent="0.25"/>
    <row r="286" hidden="1" x14ac:dyDescent="0.25"/>
    <row r="287" hidden="1" x14ac:dyDescent="0.25"/>
    <row r="288" hidden="1" x14ac:dyDescent="0.25"/>
    <row r="289" hidden="1" x14ac:dyDescent="0.25"/>
    <row r="290" hidden="1" x14ac:dyDescent="0.25"/>
    <row r="291" hidden="1" x14ac:dyDescent="0.25"/>
    <row r="292" hidden="1" x14ac:dyDescent="0.25"/>
    <row r="293" hidden="1" x14ac:dyDescent="0.25"/>
    <row r="294" hidden="1" x14ac:dyDescent="0.25"/>
    <row r="295" hidden="1" x14ac:dyDescent="0.25"/>
    <row r="296" hidden="1" x14ac:dyDescent="0.25"/>
    <row r="297" hidden="1" x14ac:dyDescent="0.25"/>
    <row r="298" hidden="1" x14ac:dyDescent="0.25"/>
    <row r="299" hidden="1" x14ac:dyDescent="0.25"/>
    <row r="300" hidden="1" x14ac:dyDescent="0.25"/>
    <row r="301" hidden="1" x14ac:dyDescent="0.25"/>
    <row r="302" hidden="1" x14ac:dyDescent="0.25"/>
    <row r="303" hidden="1" x14ac:dyDescent="0.25"/>
    <row r="304" hidden="1" x14ac:dyDescent="0.25"/>
    <row r="305" hidden="1" x14ac:dyDescent="0.25"/>
    <row r="306" hidden="1" x14ac:dyDescent="0.25"/>
    <row r="307" hidden="1" x14ac:dyDescent="0.25"/>
    <row r="308" hidden="1" x14ac:dyDescent="0.25"/>
    <row r="309" hidden="1" x14ac:dyDescent="0.25"/>
    <row r="310" hidden="1" x14ac:dyDescent="0.25"/>
    <row r="311" hidden="1" x14ac:dyDescent="0.25"/>
    <row r="312" hidden="1" x14ac:dyDescent="0.25"/>
    <row r="313" hidden="1" x14ac:dyDescent="0.25"/>
    <row r="314" hidden="1" x14ac:dyDescent="0.25"/>
    <row r="315" hidden="1" x14ac:dyDescent="0.25"/>
    <row r="316" hidden="1" x14ac:dyDescent="0.25"/>
    <row r="317" hidden="1" x14ac:dyDescent="0.25"/>
    <row r="318" hidden="1" x14ac:dyDescent="0.25"/>
    <row r="328" spans="23:23" x14ac:dyDescent="0.25">
      <c r="W328" s="56" t="s">
        <v>215</v>
      </c>
    </row>
    <row r="330" spans="23:23" ht="12" customHeight="1" x14ac:dyDescent="0.25"/>
  </sheetData>
  <mergeCells count="53">
    <mergeCell ref="A2:I2"/>
    <mergeCell ref="A3:A5"/>
    <mergeCell ref="B3:B5"/>
    <mergeCell ref="C3:C5"/>
    <mergeCell ref="D3:D5"/>
    <mergeCell ref="E3:E5"/>
    <mergeCell ref="F3:F5"/>
    <mergeCell ref="G3:G5"/>
    <mergeCell ref="H3:H5"/>
    <mergeCell ref="I3:I5"/>
    <mergeCell ref="O27:Q27"/>
    <mergeCell ref="S27:U27"/>
    <mergeCell ref="J3:J5"/>
    <mergeCell ref="K3:K5"/>
    <mergeCell ref="L3:V3"/>
    <mergeCell ref="AA3:AA5"/>
    <mergeCell ref="L4:R4"/>
    <mergeCell ref="S4:V4"/>
    <mergeCell ref="O14:Q14"/>
    <mergeCell ref="S14:U14"/>
    <mergeCell ref="W3:W5"/>
    <mergeCell ref="X3:X5"/>
    <mergeCell ref="Y3:Z4"/>
    <mergeCell ref="O35:Q35"/>
    <mergeCell ref="S35:U35"/>
    <mergeCell ref="O45:Q45"/>
    <mergeCell ref="S45:U45"/>
    <mergeCell ref="O54:Q54"/>
    <mergeCell ref="S54:U54"/>
    <mergeCell ref="O106:Q106"/>
    <mergeCell ref="S106:U106"/>
    <mergeCell ref="O63:Q63"/>
    <mergeCell ref="S63:U63"/>
    <mergeCell ref="O74:Q74"/>
    <mergeCell ref="S74:U74"/>
    <mergeCell ref="O83:Q83"/>
    <mergeCell ref="S83:U83"/>
    <mergeCell ref="O87:Q87"/>
    <mergeCell ref="S87:U87"/>
    <mergeCell ref="O94:Q94"/>
    <mergeCell ref="S94:U94"/>
    <mergeCell ref="S95:U95"/>
    <mergeCell ref="O116:Q116"/>
    <mergeCell ref="S116:U116"/>
    <mergeCell ref="O126:Q126"/>
    <mergeCell ref="S126:U126"/>
    <mergeCell ref="O136:Q136"/>
    <mergeCell ref="S136:U136"/>
    <mergeCell ref="O143:Q143"/>
    <mergeCell ref="S143:U143"/>
    <mergeCell ref="O148:Q148"/>
    <mergeCell ref="S148:U148"/>
    <mergeCell ref="S154:U154"/>
  </mergeCells>
  <conditionalFormatting sqref="K3:K14">
    <cfRule type="cellIs" dxfId="130" priority="13" operator="lessThan">
      <formula>0</formula>
    </cfRule>
  </conditionalFormatting>
  <conditionalFormatting sqref="K16:K25">
    <cfRule type="cellIs" dxfId="129" priority="11" operator="lessThan">
      <formula>0</formula>
    </cfRule>
  </conditionalFormatting>
  <conditionalFormatting sqref="K27">
    <cfRule type="cellIs" dxfId="128" priority="43" operator="lessThan">
      <formula>0</formula>
    </cfRule>
  </conditionalFormatting>
  <conditionalFormatting sqref="K37:K39">
    <cfRule type="cellIs" dxfId="127" priority="18" operator="lessThan">
      <formula>0</formula>
    </cfRule>
  </conditionalFormatting>
  <conditionalFormatting sqref="K45">
    <cfRule type="cellIs" dxfId="126" priority="42" operator="lessThan">
      <formula>0</formula>
    </cfRule>
  </conditionalFormatting>
  <conditionalFormatting sqref="K52">
    <cfRule type="cellIs" dxfId="125" priority="28" operator="lessThan">
      <formula>0</formula>
    </cfRule>
  </conditionalFormatting>
  <conditionalFormatting sqref="K54 K62">
    <cfRule type="cellIs" dxfId="124" priority="44" operator="lessThan">
      <formula>0</formula>
    </cfRule>
  </conditionalFormatting>
  <conditionalFormatting sqref="K73:K74">
    <cfRule type="cellIs" dxfId="123" priority="40" operator="lessThan">
      <formula>0</formula>
    </cfRule>
  </conditionalFormatting>
  <conditionalFormatting sqref="K76:K80">
    <cfRule type="cellIs" dxfId="122" priority="8" operator="lessThan">
      <formula>0</formula>
    </cfRule>
  </conditionalFormatting>
  <conditionalFormatting sqref="K85:K87">
    <cfRule type="cellIs" dxfId="121" priority="39" operator="lessThan">
      <formula>0</formula>
    </cfRule>
  </conditionalFormatting>
  <conditionalFormatting sqref="K94 K105:K106 K125:K126">
    <cfRule type="cellIs" dxfId="120" priority="38" operator="lessThan">
      <formula>0</formula>
    </cfRule>
  </conditionalFormatting>
  <conditionalFormatting sqref="K111:K116">
    <cfRule type="cellIs" dxfId="119" priority="20" operator="lessThan">
      <formula>0</formula>
    </cfRule>
  </conditionalFormatting>
  <conditionalFormatting sqref="K118:K122">
    <cfRule type="cellIs" dxfId="118" priority="5" operator="lessThan">
      <formula>0</formula>
    </cfRule>
  </conditionalFormatting>
  <conditionalFormatting sqref="K129:K136">
    <cfRule type="cellIs" dxfId="117" priority="16" operator="lessThan">
      <formula>0</formula>
    </cfRule>
  </conditionalFormatting>
  <conditionalFormatting sqref="K138:K144">
    <cfRule type="cellIs" dxfId="116" priority="3" operator="lessThan">
      <formula>0</formula>
    </cfRule>
  </conditionalFormatting>
  <conditionalFormatting sqref="K146:K148">
    <cfRule type="cellIs" dxfId="115" priority="27" operator="lessThan">
      <formula>0</formula>
    </cfRule>
  </conditionalFormatting>
  <conditionalFormatting sqref="K1:N2">
    <cfRule type="cellIs" dxfId="114" priority="41" operator="lessThan">
      <formula>0</formula>
    </cfRule>
  </conditionalFormatting>
  <conditionalFormatting sqref="K29:N36">
    <cfRule type="cellIs" dxfId="113" priority="29" operator="lessThan">
      <formula>0</formula>
    </cfRule>
  </conditionalFormatting>
  <conditionalFormatting sqref="K40:N43">
    <cfRule type="cellIs" dxfId="112" priority="33" operator="lessThan">
      <formula>0</formula>
    </cfRule>
  </conditionalFormatting>
  <conditionalFormatting sqref="K46:N51">
    <cfRule type="cellIs" dxfId="111" priority="10" operator="lessThan">
      <formula>0</formula>
    </cfRule>
  </conditionalFormatting>
  <conditionalFormatting sqref="K55:N61">
    <cfRule type="cellIs" dxfId="110" priority="9" operator="lessThan">
      <formula>0</formula>
    </cfRule>
  </conditionalFormatting>
  <conditionalFormatting sqref="K66:N72">
    <cfRule type="cellIs" dxfId="109" priority="15" operator="lessThan">
      <formula>0</formula>
    </cfRule>
  </conditionalFormatting>
  <conditionalFormatting sqref="K75:N75 L76:M76">
    <cfRule type="cellIs" dxfId="108" priority="32" operator="lessThan">
      <formula>0</formula>
    </cfRule>
  </conditionalFormatting>
  <conditionalFormatting sqref="K88:N92">
    <cfRule type="cellIs" dxfId="107" priority="1" operator="lessThan">
      <formula>0</formula>
    </cfRule>
  </conditionalFormatting>
  <conditionalFormatting sqref="K95:N104">
    <cfRule type="cellIs" dxfId="106" priority="6" operator="lessThan">
      <formula>0</formula>
    </cfRule>
  </conditionalFormatting>
  <conditionalFormatting sqref="K107:N110">
    <cfRule type="cellIs" dxfId="105" priority="7" operator="lessThan">
      <formula>0</formula>
    </cfRule>
  </conditionalFormatting>
  <conditionalFormatting sqref="K117:N117">
    <cfRule type="cellIs" dxfId="104" priority="30" operator="lessThan">
      <formula>0</formula>
    </cfRule>
  </conditionalFormatting>
  <conditionalFormatting sqref="K123:N124">
    <cfRule type="cellIs" dxfId="103" priority="31" operator="lessThan">
      <formula>0</formula>
    </cfRule>
  </conditionalFormatting>
  <conditionalFormatting sqref="L6:L12">
    <cfRule type="cellIs" dxfId="102" priority="35" operator="lessThan">
      <formula>0</formula>
    </cfRule>
  </conditionalFormatting>
  <conditionalFormatting sqref="L129:L133">
    <cfRule type="cellIs" dxfId="101" priority="34" operator="lessThan">
      <formula>0</formula>
    </cfRule>
  </conditionalFormatting>
  <conditionalFormatting sqref="L37:M37">
    <cfRule type="cellIs" dxfId="100" priority="25" operator="lessThan">
      <formula>0</formula>
    </cfRule>
  </conditionalFormatting>
  <conditionalFormatting sqref="L119:M120">
    <cfRule type="cellIs" dxfId="99" priority="21" operator="lessThan">
      <formula>0</formula>
    </cfRule>
  </conditionalFormatting>
  <conditionalFormatting sqref="L5:N5 L9:M9 L10:N12">
    <cfRule type="cellIs" dxfId="98" priority="37" operator="lessThan">
      <formula>0</formula>
    </cfRule>
  </conditionalFormatting>
  <conditionalFormatting sqref="L16:N27">
    <cfRule type="cellIs" dxfId="97" priority="23" operator="lessThan">
      <formula>0</formula>
    </cfRule>
  </conditionalFormatting>
  <conditionalFormatting sqref="L38:N39">
    <cfRule type="cellIs" dxfId="96" priority="19" operator="lessThan">
      <formula>0</formula>
    </cfRule>
  </conditionalFormatting>
  <conditionalFormatting sqref="L77:N81">
    <cfRule type="cellIs" dxfId="95" priority="17" operator="lessThan">
      <formula>0</formula>
    </cfRule>
  </conditionalFormatting>
  <conditionalFormatting sqref="L85:N85">
    <cfRule type="cellIs" dxfId="94" priority="36" operator="lessThan">
      <formula>0</formula>
    </cfRule>
  </conditionalFormatting>
  <conditionalFormatting sqref="L111:N114">
    <cfRule type="cellIs" dxfId="93" priority="22" operator="lessThan">
      <formula>0</formula>
    </cfRule>
  </conditionalFormatting>
  <conditionalFormatting sqref="L118:N118">
    <cfRule type="cellIs" dxfId="92" priority="4" operator="lessThan">
      <formula>0</formula>
    </cfRule>
  </conditionalFormatting>
  <conditionalFormatting sqref="L138:N141">
    <cfRule type="cellIs" dxfId="91" priority="2" operator="lessThan">
      <formula>0</formula>
    </cfRule>
  </conditionalFormatting>
  <conditionalFormatting sqref="L146:N146">
    <cfRule type="cellIs" dxfId="90" priority="26" operator="lessThan">
      <formula>0</formula>
    </cfRule>
  </conditionalFormatting>
  <conditionalFormatting sqref="M121">
    <cfRule type="cellIs" dxfId="89" priority="14" operator="lessThan">
      <formula>0</formula>
    </cfRule>
  </conditionalFormatting>
  <conditionalFormatting sqref="M6:N8">
    <cfRule type="cellIs" dxfId="88" priority="12" operator="lessThan">
      <formula>0</formula>
    </cfRule>
  </conditionalFormatting>
  <conditionalFormatting sqref="M129:N129">
    <cfRule type="cellIs" dxfId="87" priority="24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10002-9A98-43DC-BD14-49C65A618F21}">
  <sheetPr codeName="Лист47"/>
  <dimension ref="A1:KQ330"/>
  <sheetViews>
    <sheetView topLeftCell="A187" zoomScale="57" zoomScaleNormal="57" zoomScaleSheetLayoutView="50" workbookViewId="0">
      <selection activeCell="A3" sqref="A3:A5"/>
    </sheetView>
  </sheetViews>
  <sheetFormatPr defaultColWidth="9.28515625" defaultRowHeight="15.75" x14ac:dyDescent="0.25"/>
  <cols>
    <col min="1" max="1" width="10.42578125" style="56" customWidth="1"/>
    <col min="2" max="2" width="17.28515625" style="56" customWidth="1"/>
    <col min="3" max="3" width="9.7109375" style="56" customWidth="1"/>
    <col min="4" max="4" width="35.7109375" style="56" customWidth="1"/>
    <col min="5" max="5" width="18.42578125" style="56" customWidth="1"/>
    <col min="6" max="6" width="9.7109375" style="56" customWidth="1"/>
    <col min="7" max="7" width="22.7109375" style="56" customWidth="1"/>
    <col min="8" max="8" width="21.28515625" style="56" customWidth="1"/>
    <col min="9" max="9" width="18.7109375" style="56" customWidth="1"/>
    <col min="10" max="10" width="18" style="56" customWidth="1"/>
    <col min="11" max="11" width="20.28515625" style="56" customWidth="1"/>
    <col min="12" max="12" width="7.7109375" style="56" customWidth="1"/>
    <col min="13" max="13" width="19" style="56" customWidth="1"/>
    <col min="14" max="14" width="22.28515625" style="56" customWidth="1"/>
    <col min="15" max="15" width="16.5703125" style="38" customWidth="1"/>
    <col min="16" max="17" width="9" style="38" customWidth="1"/>
    <col min="18" max="18" width="8.42578125" style="38" customWidth="1"/>
    <col min="19" max="19" width="15.28515625" style="38" customWidth="1"/>
    <col min="20" max="20" width="9" style="38" customWidth="1"/>
    <col min="21" max="21" width="12.7109375" style="38" customWidth="1"/>
    <col min="22" max="22" width="9" style="38" customWidth="1"/>
    <col min="23" max="23" width="26.28515625" style="56" customWidth="1"/>
    <col min="24" max="24" width="16.28515625" style="56" customWidth="1"/>
    <col min="25" max="25" width="14" style="173" customWidth="1"/>
    <col min="26" max="26" width="13.7109375" style="173" customWidth="1"/>
    <col min="27" max="27" width="86.28515625" style="172" customWidth="1"/>
    <col min="28" max="28" width="9.28515625" style="56"/>
    <col min="29" max="29" width="16.28515625" style="56" customWidth="1"/>
    <col min="30" max="16384" width="9.28515625" style="56"/>
  </cols>
  <sheetData>
    <row r="1" spans="1:30" x14ac:dyDescent="0.25">
      <c r="A1" s="108">
        <v>17</v>
      </c>
      <c r="B1" s="103"/>
      <c r="C1" s="103"/>
      <c r="D1" s="103"/>
      <c r="E1" s="103"/>
      <c r="F1" s="103"/>
      <c r="G1" s="103"/>
      <c r="H1" s="103"/>
      <c r="I1" s="103"/>
      <c r="J1" s="109"/>
      <c r="K1" s="103"/>
      <c r="L1" s="103"/>
      <c r="M1" s="103"/>
      <c r="N1" s="103"/>
      <c r="O1" s="1"/>
      <c r="P1" s="1"/>
      <c r="Q1" s="1"/>
      <c r="R1" s="1"/>
      <c r="S1" s="1"/>
      <c r="T1" s="1"/>
      <c r="U1" s="1"/>
      <c r="V1" s="1"/>
      <c r="W1" s="103"/>
      <c r="X1" s="103"/>
      <c r="Y1" s="103"/>
      <c r="Z1" s="103"/>
      <c r="AA1" s="110"/>
      <c r="AB1" s="103"/>
      <c r="AC1" s="103"/>
      <c r="AD1" s="103"/>
    </row>
    <row r="2" spans="1:30" s="112" customFormat="1" ht="16.5" customHeight="1" thickBot="1" x14ac:dyDescent="0.3">
      <c r="A2" s="394" t="s">
        <v>403</v>
      </c>
      <c r="B2" s="394"/>
      <c r="C2" s="394"/>
      <c r="D2" s="394"/>
      <c r="E2" s="394"/>
      <c r="F2" s="394"/>
      <c r="G2" s="394"/>
      <c r="H2" s="394"/>
      <c r="I2" s="394"/>
      <c r="J2" s="36"/>
      <c r="K2" s="105"/>
      <c r="L2" s="105"/>
      <c r="M2" s="111" t="s">
        <v>202</v>
      </c>
      <c r="N2" s="105"/>
      <c r="O2" s="24"/>
      <c r="P2" s="37"/>
      <c r="Q2" s="24"/>
      <c r="R2" s="24"/>
      <c r="S2" s="24"/>
      <c r="T2" s="24"/>
      <c r="U2" s="24"/>
      <c r="V2" s="19"/>
      <c r="W2" s="104"/>
      <c r="X2" s="104"/>
      <c r="Y2" s="104"/>
      <c r="Z2" s="104"/>
      <c r="AA2" s="113">
        <v>45283.75</v>
      </c>
      <c r="AB2" s="105"/>
      <c r="AC2" s="105"/>
      <c r="AD2" s="105"/>
    </row>
    <row r="3" spans="1:30" s="112" customFormat="1" ht="16.5" customHeight="1" thickBot="1" x14ac:dyDescent="0.3">
      <c r="A3" s="395" t="s">
        <v>0</v>
      </c>
      <c r="B3" s="398" t="s">
        <v>1</v>
      </c>
      <c r="C3" s="398" t="s">
        <v>2</v>
      </c>
      <c r="D3" s="398" t="s">
        <v>3</v>
      </c>
      <c r="E3" s="398" t="s">
        <v>4</v>
      </c>
      <c r="F3" s="398" t="s">
        <v>5</v>
      </c>
      <c r="G3" s="398" t="s">
        <v>31</v>
      </c>
      <c r="H3" s="398" t="s">
        <v>28</v>
      </c>
      <c r="I3" s="398" t="s">
        <v>36</v>
      </c>
      <c r="J3" s="405" t="s">
        <v>30</v>
      </c>
      <c r="K3" s="407" t="s">
        <v>29</v>
      </c>
      <c r="L3" s="410" t="s">
        <v>6</v>
      </c>
      <c r="M3" s="411"/>
      <c r="N3" s="411"/>
      <c r="O3" s="411"/>
      <c r="P3" s="411"/>
      <c r="Q3" s="411"/>
      <c r="R3" s="411"/>
      <c r="S3" s="411"/>
      <c r="T3" s="411"/>
      <c r="U3" s="411"/>
      <c r="V3" s="412"/>
      <c r="W3" s="395" t="s">
        <v>7</v>
      </c>
      <c r="X3" s="419" t="s">
        <v>8</v>
      </c>
      <c r="Y3" s="395" t="s">
        <v>32</v>
      </c>
      <c r="Z3" s="419"/>
      <c r="AA3" s="413" t="s">
        <v>246</v>
      </c>
      <c r="AB3" s="105"/>
      <c r="AC3" s="105"/>
      <c r="AD3" s="105"/>
    </row>
    <row r="4" spans="1:30" s="112" customFormat="1" ht="16.899999999999999" customHeight="1" thickBot="1" x14ac:dyDescent="0.3">
      <c r="A4" s="396"/>
      <c r="B4" s="399"/>
      <c r="C4" s="399"/>
      <c r="D4" s="399"/>
      <c r="E4" s="399"/>
      <c r="F4" s="399"/>
      <c r="G4" s="399"/>
      <c r="H4" s="399"/>
      <c r="I4" s="399"/>
      <c r="J4" s="406"/>
      <c r="K4" s="408"/>
      <c r="L4" s="410" t="s">
        <v>9</v>
      </c>
      <c r="M4" s="411"/>
      <c r="N4" s="411"/>
      <c r="O4" s="411"/>
      <c r="P4" s="411"/>
      <c r="Q4" s="411"/>
      <c r="R4" s="412"/>
      <c r="S4" s="415" t="s">
        <v>10</v>
      </c>
      <c r="T4" s="416"/>
      <c r="U4" s="416"/>
      <c r="V4" s="417"/>
      <c r="W4" s="396"/>
      <c r="X4" s="420"/>
      <c r="Y4" s="396"/>
      <c r="Z4" s="420"/>
      <c r="AA4" s="414"/>
      <c r="AB4" s="105"/>
      <c r="AC4" s="105"/>
      <c r="AD4" s="105"/>
    </row>
    <row r="5" spans="1:30" s="112" customFormat="1" ht="67.5" customHeight="1" thickBot="1" x14ac:dyDescent="0.3">
      <c r="A5" s="397"/>
      <c r="B5" s="400"/>
      <c r="C5" s="400"/>
      <c r="D5" s="400"/>
      <c r="E5" s="400"/>
      <c r="F5" s="400"/>
      <c r="G5" s="400"/>
      <c r="H5" s="400"/>
      <c r="I5" s="400"/>
      <c r="J5" s="406"/>
      <c r="K5" s="409"/>
      <c r="L5" s="90" t="s">
        <v>223</v>
      </c>
      <c r="M5" s="91" t="s">
        <v>224</v>
      </c>
      <c r="N5" s="92" t="s">
        <v>225</v>
      </c>
      <c r="O5" s="65" t="s">
        <v>11</v>
      </c>
      <c r="P5" s="66" t="s">
        <v>26</v>
      </c>
      <c r="Q5" s="66" t="s">
        <v>173</v>
      </c>
      <c r="R5" s="67" t="s">
        <v>174</v>
      </c>
      <c r="S5" s="65" t="s">
        <v>12</v>
      </c>
      <c r="T5" s="66" t="s">
        <v>26</v>
      </c>
      <c r="U5" s="66" t="s">
        <v>27</v>
      </c>
      <c r="V5" s="67" t="s">
        <v>13</v>
      </c>
      <c r="W5" s="418"/>
      <c r="X5" s="421"/>
      <c r="Y5" s="27" t="s">
        <v>35</v>
      </c>
      <c r="Z5" s="28" t="s">
        <v>33</v>
      </c>
      <c r="AA5" s="414"/>
      <c r="AB5" s="105"/>
      <c r="AC5" s="105"/>
      <c r="AD5" s="105"/>
    </row>
    <row r="6" spans="1:30" s="112" customFormat="1" ht="47.25" x14ac:dyDescent="0.25">
      <c r="A6" s="96" t="s">
        <v>14</v>
      </c>
      <c r="B6" s="55" t="s">
        <v>293</v>
      </c>
      <c r="C6" s="122">
        <v>883</v>
      </c>
      <c r="D6" s="185" t="s">
        <v>294</v>
      </c>
      <c r="E6" s="121" t="s">
        <v>295</v>
      </c>
      <c r="F6" s="122">
        <v>1</v>
      </c>
      <c r="G6" s="114" t="s">
        <v>333</v>
      </c>
      <c r="H6" s="114">
        <v>45281.767361111109</v>
      </c>
      <c r="I6" s="57">
        <f xml:space="preserve"> ($H$6 - $G$6) * 24</f>
        <v>15.416666666627862</v>
      </c>
      <c r="J6" s="123">
        <v>8.75</v>
      </c>
      <c r="K6" s="29">
        <f>$J$6 - $I$6</f>
        <v>-6.6666666666278616</v>
      </c>
      <c r="L6" s="125">
        <f xml:space="preserve"> ($N$6 - $M$6) * 24</f>
        <v>58.750000000116415</v>
      </c>
      <c r="M6" s="126">
        <v>45279.298611111109</v>
      </c>
      <c r="N6" s="127">
        <v>45281.746527777781</v>
      </c>
      <c r="O6" s="16" t="s">
        <v>230</v>
      </c>
      <c r="P6" s="78">
        <v>2</v>
      </c>
      <c r="Q6" s="17">
        <v>17</v>
      </c>
      <c r="R6" s="18">
        <f xml:space="preserve"> $P$6 * $Q$6</f>
        <v>34</v>
      </c>
      <c r="S6" s="42" t="s">
        <v>324</v>
      </c>
      <c r="T6" s="39">
        <v>0</v>
      </c>
      <c r="U6" s="17">
        <v>6</v>
      </c>
      <c r="V6" s="18">
        <f xml:space="preserve"> $T$6 * $U$6</f>
        <v>0</v>
      </c>
      <c r="W6" s="106" t="s">
        <v>411</v>
      </c>
      <c r="X6" s="95" t="s">
        <v>23</v>
      </c>
      <c r="Y6" s="125">
        <f>$K$6 * -1</f>
        <v>6.6666666666278616</v>
      </c>
      <c r="Z6" s="124">
        <f>$Y$6</f>
        <v>6.6666666666278616</v>
      </c>
      <c r="AA6" s="224" t="s">
        <v>379</v>
      </c>
      <c r="AB6" s="56"/>
      <c r="AC6" s="56"/>
      <c r="AD6" s="105"/>
    </row>
    <row r="7" spans="1:30" s="117" customFormat="1" ht="31.5" x14ac:dyDescent="0.25">
      <c r="A7" s="99"/>
      <c r="B7" s="93"/>
      <c r="C7" s="131"/>
      <c r="D7" s="131"/>
      <c r="E7" s="131"/>
      <c r="F7" s="131">
        <v>2</v>
      </c>
      <c r="G7" s="132">
        <v>45281.767361111109</v>
      </c>
      <c r="H7" s="132">
        <v>45282.861111111109</v>
      </c>
      <c r="I7" s="58">
        <f xml:space="preserve"> ($H$7 - $G$7) * 24</f>
        <v>26.25</v>
      </c>
      <c r="J7" s="134">
        <v>8.75</v>
      </c>
      <c r="K7" s="31">
        <f>$J$7 - $I$7</f>
        <v>-17.5</v>
      </c>
      <c r="L7" s="136">
        <f xml:space="preserve"> ($N$7 - $M$7) * 24</f>
        <v>23.083333333313931</v>
      </c>
      <c r="M7" s="115">
        <v>45281.756944444445</v>
      </c>
      <c r="N7" s="116">
        <v>45282.71875</v>
      </c>
      <c r="O7" s="41" t="s">
        <v>210</v>
      </c>
      <c r="P7" s="60">
        <v>0</v>
      </c>
      <c r="Q7" s="21">
        <v>17</v>
      </c>
      <c r="R7" s="22">
        <f xml:space="preserve"> $P$7 * $Q$7</f>
        <v>0</v>
      </c>
      <c r="S7" s="41"/>
      <c r="T7" s="40"/>
      <c r="U7" s="21"/>
      <c r="V7" s="22"/>
      <c r="W7" s="99"/>
      <c r="X7" s="97"/>
      <c r="Y7" s="136">
        <f>$K$7 * -1</f>
        <v>17.5</v>
      </c>
      <c r="Z7" s="135">
        <f>$Y$7 + $Z$6</f>
        <v>24.166666666627862</v>
      </c>
      <c r="AA7" s="218" t="s">
        <v>412</v>
      </c>
      <c r="AB7" s="56"/>
      <c r="AC7" s="56"/>
      <c r="AD7" s="105"/>
    </row>
    <row r="8" spans="1:30" s="112" customFormat="1" x14ac:dyDescent="0.25">
      <c r="A8" s="99"/>
      <c r="B8" s="93"/>
      <c r="C8" s="130"/>
      <c r="D8" s="130"/>
      <c r="E8" s="130"/>
      <c r="F8" s="131">
        <v>3</v>
      </c>
      <c r="G8" s="132">
        <v>45283.145833333336</v>
      </c>
      <c r="H8" s="132" t="s">
        <v>406</v>
      </c>
      <c r="I8" s="58">
        <f xml:space="preserve"> ($H$8 - $G$8) * 24</f>
        <v>9.0833333332557231</v>
      </c>
      <c r="J8" s="134">
        <v>8.5</v>
      </c>
      <c r="K8" s="31">
        <f>$J$8 - $I$8</f>
        <v>-0.58333333325572312</v>
      </c>
      <c r="L8" s="136"/>
      <c r="M8" s="115" t="s">
        <v>408</v>
      </c>
      <c r="N8" s="116" t="s">
        <v>407</v>
      </c>
      <c r="O8" s="41" t="s">
        <v>93</v>
      </c>
      <c r="P8" s="40">
        <v>0</v>
      </c>
      <c r="Q8" s="40">
        <v>10</v>
      </c>
      <c r="R8" s="22">
        <f xml:space="preserve"> $P$8 * $Q$8</f>
        <v>0</v>
      </c>
      <c r="S8" s="41"/>
      <c r="T8" s="40"/>
      <c r="U8" s="21"/>
      <c r="V8" s="22"/>
      <c r="W8" s="99"/>
      <c r="X8" s="97"/>
      <c r="Y8" s="136">
        <f>$K$8 * -1</f>
        <v>0.58333333325572312</v>
      </c>
      <c r="Z8" s="135">
        <f>$Y$8 + $Z$7</f>
        <v>24.749999999883585</v>
      </c>
      <c r="AA8" s="137"/>
      <c r="AB8" s="56"/>
      <c r="AC8" s="56"/>
      <c r="AD8" s="105"/>
    </row>
    <row r="9" spans="1:30" s="112" customFormat="1" x14ac:dyDescent="0.25">
      <c r="A9" s="99"/>
      <c r="B9" s="93"/>
      <c r="C9" s="130"/>
      <c r="D9" s="130"/>
      <c r="E9" s="130"/>
      <c r="F9" s="130">
        <v>4</v>
      </c>
      <c r="G9" s="132" t="s">
        <v>433</v>
      </c>
      <c r="H9" s="186"/>
      <c r="I9" s="58"/>
      <c r="J9" s="134">
        <v>8.75</v>
      </c>
      <c r="K9" s="31"/>
      <c r="L9" s="136"/>
      <c r="M9" s="115" t="s">
        <v>431</v>
      </c>
      <c r="N9" s="216" t="s">
        <v>432</v>
      </c>
      <c r="O9" s="41" t="s">
        <v>239</v>
      </c>
      <c r="P9" s="40">
        <v>3</v>
      </c>
      <c r="Q9" s="40">
        <v>17</v>
      </c>
      <c r="R9" s="22">
        <f xml:space="preserve"> $P$9 * $Q$9</f>
        <v>51</v>
      </c>
      <c r="S9" s="41"/>
      <c r="T9" s="40"/>
      <c r="U9" s="21"/>
      <c r="V9" s="22"/>
      <c r="W9" s="99"/>
      <c r="X9" s="97"/>
      <c r="Y9" s="136">
        <f>$K$9 * 0</f>
        <v>0</v>
      </c>
      <c r="Z9" s="135">
        <f>$Y$9 + $Z$8</f>
        <v>24.749999999883585</v>
      </c>
      <c r="AA9" s="218"/>
      <c r="AB9" s="56"/>
      <c r="AC9" s="56"/>
      <c r="AD9" s="105"/>
    </row>
    <row r="10" spans="1:30" s="112" customFormat="1" x14ac:dyDescent="0.25">
      <c r="A10" s="99"/>
      <c r="B10" s="93"/>
      <c r="C10" s="130"/>
      <c r="D10" s="130"/>
      <c r="E10" s="130"/>
      <c r="F10" s="130"/>
      <c r="G10" s="186"/>
      <c r="H10" s="186"/>
      <c r="I10" s="58"/>
      <c r="J10" s="134"/>
      <c r="K10" s="135"/>
      <c r="L10" s="136"/>
      <c r="M10" s="115"/>
      <c r="N10" s="116"/>
      <c r="O10" s="41"/>
      <c r="P10" s="40"/>
      <c r="Q10" s="40"/>
      <c r="R10" s="22"/>
      <c r="S10" s="41"/>
      <c r="T10" s="40"/>
      <c r="U10" s="21"/>
      <c r="V10" s="22"/>
      <c r="W10" s="99"/>
      <c r="X10" s="97"/>
      <c r="Y10" s="136"/>
      <c r="Z10" s="135"/>
      <c r="AA10" s="218"/>
      <c r="AB10" s="56"/>
      <c r="AC10" s="56"/>
      <c r="AD10" s="105"/>
    </row>
    <row r="11" spans="1:30" s="112" customFormat="1" x14ac:dyDescent="0.25">
      <c r="A11" s="99"/>
      <c r="B11" s="93"/>
      <c r="C11" s="130"/>
      <c r="D11" s="130"/>
      <c r="E11" s="130"/>
      <c r="F11" s="130"/>
      <c r="G11" s="186"/>
      <c r="H11" s="186"/>
      <c r="I11" s="58"/>
      <c r="J11" s="134"/>
      <c r="K11" s="135"/>
      <c r="L11" s="136"/>
      <c r="M11" s="115"/>
      <c r="N11" s="116"/>
      <c r="O11" s="41"/>
      <c r="P11" s="40"/>
      <c r="Q11" s="40"/>
      <c r="R11" s="22"/>
      <c r="S11" s="41"/>
      <c r="T11" s="40"/>
      <c r="U11" s="21"/>
      <c r="V11" s="22"/>
      <c r="W11" s="99"/>
      <c r="X11" s="97"/>
      <c r="Y11" s="136"/>
      <c r="Z11" s="135"/>
      <c r="AA11" s="218"/>
      <c r="AB11" s="56"/>
      <c r="AC11" s="56"/>
      <c r="AD11" s="105"/>
    </row>
    <row r="12" spans="1:30" s="112" customFormat="1" ht="16.5" thickBot="1" x14ac:dyDescent="0.3">
      <c r="A12" s="101"/>
      <c r="B12" s="102"/>
      <c r="C12" s="187"/>
      <c r="D12" s="187"/>
      <c r="E12" s="187"/>
      <c r="F12" s="187"/>
      <c r="G12" s="188"/>
      <c r="H12" s="188"/>
      <c r="I12" s="89"/>
      <c r="J12" s="165"/>
      <c r="K12" s="166"/>
      <c r="L12" s="154"/>
      <c r="M12" s="118"/>
      <c r="N12" s="119"/>
      <c r="O12" s="41"/>
      <c r="P12" s="40"/>
      <c r="Q12" s="40"/>
      <c r="R12" s="22"/>
      <c r="S12" s="41"/>
      <c r="T12" s="40"/>
      <c r="U12" s="21"/>
      <c r="V12" s="22"/>
      <c r="W12" s="101"/>
      <c r="X12" s="100"/>
      <c r="Y12" s="154"/>
      <c r="Z12" s="166"/>
      <c r="AA12" s="219" t="s">
        <v>268</v>
      </c>
      <c r="AB12" s="56"/>
      <c r="AC12" s="56"/>
      <c r="AD12" s="105"/>
    </row>
    <row r="13" spans="1:30" s="112" customFormat="1" ht="18.75" x14ac:dyDescent="0.25">
      <c r="A13" s="105"/>
      <c r="B13" s="105"/>
      <c r="C13" s="105"/>
      <c r="D13" s="105"/>
      <c r="E13" s="105"/>
      <c r="F13" s="117"/>
      <c r="G13" s="120"/>
      <c r="H13" s="120"/>
      <c r="I13" s="80"/>
      <c r="J13" s="80"/>
      <c r="K13" s="80"/>
      <c r="L13" s="80"/>
      <c r="M13" s="80"/>
      <c r="N13" s="80"/>
      <c r="O13" s="20" t="s">
        <v>101</v>
      </c>
      <c r="P13" s="60">
        <f>SUM($P$6:$P$12)</f>
        <v>5</v>
      </c>
      <c r="Q13" s="21" t="s">
        <v>102</v>
      </c>
      <c r="R13" s="22">
        <f>SUM($R$6:$R$12)</f>
        <v>85</v>
      </c>
      <c r="S13" s="20" t="s">
        <v>103</v>
      </c>
      <c r="T13" s="21">
        <f>SUM($T$6:$T$12)</f>
        <v>0</v>
      </c>
      <c r="U13" s="21" t="s">
        <v>104</v>
      </c>
      <c r="V13" s="35">
        <f>SUM($V$6:$V$12)</f>
        <v>0</v>
      </c>
      <c r="W13" s="105"/>
      <c r="X13" s="105"/>
      <c r="Y13" s="80"/>
      <c r="Z13" s="80"/>
      <c r="AA13" s="59"/>
      <c r="AB13" s="56"/>
      <c r="AC13" s="56"/>
      <c r="AD13" s="105"/>
    </row>
    <row r="14" spans="1:30" s="112" customFormat="1" ht="16.149999999999999" customHeight="1" thickBot="1" x14ac:dyDescent="0.3">
      <c r="A14" s="105"/>
      <c r="B14" s="105"/>
      <c r="C14" s="105"/>
      <c r="D14" s="105"/>
      <c r="E14" s="105"/>
      <c r="F14" s="105"/>
      <c r="G14" s="105"/>
      <c r="H14" s="80"/>
      <c r="I14" s="80"/>
      <c r="J14" s="80"/>
      <c r="K14" s="105"/>
      <c r="L14" s="80"/>
      <c r="M14" s="80"/>
      <c r="N14" s="80"/>
      <c r="O14" s="403" t="s">
        <v>38</v>
      </c>
      <c r="P14" s="404"/>
      <c r="Q14" s="404"/>
      <c r="R14" s="23">
        <v>102</v>
      </c>
      <c r="S14" s="403" t="s">
        <v>37</v>
      </c>
      <c r="T14" s="404"/>
      <c r="U14" s="404"/>
      <c r="V14" s="34">
        <v>0</v>
      </c>
      <c r="W14" s="105"/>
      <c r="X14" s="105"/>
      <c r="Y14" s="105"/>
      <c r="Z14" s="105"/>
      <c r="AA14" s="105"/>
      <c r="AB14" s="105"/>
      <c r="AC14" s="105"/>
      <c r="AD14" s="105"/>
    </row>
    <row r="15" spans="1:30" s="112" customFormat="1" ht="16.149999999999999" customHeight="1" thickBot="1" x14ac:dyDescent="0.3">
      <c r="A15" s="105"/>
      <c r="B15" s="105"/>
      <c r="C15" s="105"/>
      <c r="D15" s="105"/>
      <c r="E15" s="105"/>
      <c r="F15" s="105"/>
      <c r="G15" s="105"/>
      <c r="H15" s="105"/>
      <c r="I15" s="105"/>
      <c r="J15" s="105"/>
      <c r="K15" s="105"/>
      <c r="L15" s="105"/>
      <c r="M15" s="105"/>
      <c r="N15" s="105"/>
      <c r="O15" s="19"/>
      <c r="P15" s="19"/>
      <c r="Q15" s="19"/>
      <c r="R15" s="19"/>
      <c r="S15" s="19"/>
      <c r="T15" s="19"/>
      <c r="U15" s="19"/>
      <c r="V15" s="19"/>
      <c r="W15" s="105"/>
      <c r="X15" s="105"/>
      <c r="Y15" s="105"/>
      <c r="Z15" s="105"/>
      <c r="AA15" s="105"/>
      <c r="AB15" s="105"/>
      <c r="AC15" s="105"/>
      <c r="AD15" s="105"/>
    </row>
    <row r="16" spans="1:30" s="117" customFormat="1" ht="78.75" x14ac:dyDescent="0.25">
      <c r="A16" s="96" t="s">
        <v>15</v>
      </c>
      <c r="B16" s="121" t="s">
        <v>240</v>
      </c>
      <c r="C16" s="122">
        <v>60002</v>
      </c>
      <c r="D16" s="122" t="s">
        <v>264</v>
      </c>
      <c r="E16" s="121" t="s">
        <v>265</v>
      </c>
      <c r="F16" s="122">
        <v>1</v>
      </c>
      <c r="G16" s="114">
        <v>45262.833333333336</v>
      </c>
      <c r="H16" s="114" t="s">
        <v>272</v>
      </c>
      <c r="I16" s="57">
        <f xml:space="preserve"> ($H$16 - $G$16) * 24</f>
        <v>134.66666666662786</v>
      </c>
      <c r="J16" s="123">
        <v>13.4</v>
      </c>
      <c r="K16" s="29">
        <f>$J$16 - $I$16</f>
        <v>-121.26666666662786</v>
      </c>
      <c r="L16" s="125">
        <f xml:space="preserve"> ($N$16 - $M$16) * 24</f>
        <v>10.750000000116415</v>
      </c>
      <c r="M16" s="126">
        <v>45262.447916666664</v>
      </c>
      <c r="N16" s="127" t="s">
        <v>273</v>
      </c>
      <c r="O16" s="42" t="s">
        <v>166</v>
      </c>
      <c r="P16" s="39">
        <v>0</v>
      </c>
      <c r="Q16" s="39">
        <v>10</v>
      </c>
      <c r="R16" s="18">
        <f xml:space="preserve"> $P$16 * $Q$16</f>
        <v>0</v>
      </c>
      <c r="S16" s="76" t="s">
        <v>92</v>
      </c>
      <c r="T16" s="39">
        <v>0</v>
      </c>
      <c r="U16" s="17">
        <v>20</v>
      </c>
      <c r="V16" s="18">
        <f xml:space="preserve"> $T$16 * $U$16</f>
        <v>0</v>
      </c>
      <c r="W16" s="106" t="s">
        <v>350</v>
      </c>
      <c r="X16" s="95" t="s">
        <v>39</v>
      </c>
      <c r="Y16" s="125">
        <f>$K$16 * -1</f>
        <v>121.26666666662786</v>
      </c>
      <c r="Z16" s="124">
        <f>$Y$16</f>
        <v>121.26666666662786</v>
      </c>
      <c r="AA16" s="128" t="s">
        <v>271</v>
      </c>
      <c r="AB16" s="105"/>
      <c r="AC16" s="129"/>
      <c r="AD16" s="105"/>
    </row>
    <row r="17" spans="1:145" s="112" customFormat="1" ht="31.5" x14ac:dyDescent="0.25">
      <c r="A17" s="99"/>
      <c r="B17" s="93"/>
      <c r="C17" s="130"/>
      <c r="D17" s="130"/>
      <c r="E17" s="130"/>
      <c r="F17" s="131">
        <v>2</v>
      </c>
      <c r="G17" s="132" t="s">
        <v>272</v>
      </c>
      <c r="H17" s="132" t="s">
        <v>277</v>
      </c>
      <c r="I17" s="58">
        <f xml:space="preserve"> ($H$17 - $G$17) * 24</f>
        <v>87</v>
      </c>
      <c r="J17" s="134">
        <v>13.4</v>
      </c>
      <c r="K17" s="31">
        <f>$J$17 - $I$17</f>
        <v>-73.599999999999994</v>
      </c>
      <c r="L17" s="136">
        <f xml:space="preserve"> ($N$17 - $M$17) * 24</f>
        <v>9.9999999999417923</v>
      </c>
      <c r="M17" s="115" t="s">
        <v>276</v>
      </c>
      <c r="N17" s="116" t="s">
        <v>277</v>
      </c>
      <c r="O17" s="41" t="s">
        <v>87</v>
      </c>
      <c r="P17" s="40">
        <v>0</v>
      </c>
      <c r="Q17" s="40">
        <v>17</v>
      </c>
      <c r="R17" s="22">
        <f xml:space="preserve"> $P$17 * $Q$17</f>
        <v>0</v>
      </c>
      <c r="S17" s="69" t="s">
        <v>97</v>
      </c>
      <c r="T17" s="40">
        <v>1</v>
      </c>
      <c r="U17" s="21">
        <v>20</v>
      </c>
      <c r="V17" s="22">
        <f xml:space="preserve"> $T$17 * $U$17</f>
        <v>20</v>
      </c>
      <c r="W17" s="99"/>
      <c r="X17" s="97"/>
      <c r="Y17" s="136">
        <f>$K$17 * -1</f>
        <v>73.599999999999994</v>
      </c>
      <c r="Z17" s="135">
        <f>$Y$17 + $Z$16</f>
        <v>194.86666666662785</v>
      </c>
      <c r="AA17" s="137" t="s">
        <v>275</v>
      </c>
      <c r="AB17" s="105"/>
      <c r="AC17" s="129"/>
      <c r="AD17" s="105"/>
    </row>
    <row r="18" spans="1:145" s="112" customFormat="1" x14ac:dyDescent="0.25">
      <c r="A18" s="99"/>
      <c r="B18" s="93"/>
      <c r="C18" s="130"/>
      <c r="D18" s="130"/>
      <c r="E18" s="130"/>
      <c r="F18" s="131">
        <v>3</v>
      </c>
      <c r="G18" s="133" t="s">
        <v>277</v>
      </c>
      <c r="H18" s="132">
        <v>45274.604166666664</v>
      </c>
      <c r="I18" s="134">
        <f xml:space="preserve"> ($H$18 - $G$18) * 24</f>
        <v>60.833333333255723</v>
      </c>
      <c r="J18" s="134">
        <v>13.4</v>
      </c>
      <c r="K18" s="31">
        <f>$J$18 - $I$18</f>
        <v>-47.433333333255725</v>
      </c>
      <c r="L18" s="136">
        <f xml:space="preserve"> ($N$18 - $M$18) * 24</f>
        <v>59.333333333255723</v>
      </c>
      <c r="M18" s="115">
        <v>45272.131944444445</v>
      </c>
      <c r="N18" s="116">
        <v>45274.604166666664</v>
      </c>
      <c r="O18" s="41" t="s">
        <v>100</v>
      </c>
      <c r="P18" s="40">
        <v>0</v>
      </c>
      <c r="Q18" s="40">
        <v>17</v>
      </c>
      <c r="R18" s="22">
        <f xml:space="preserve"> $P$18 * $Q$18</f>
        <v>0</v>
      </c>
      <c r="S18" s="69" t="s">
        <v>199</v>
      </c>
      <c r="T18" s="40">
        <v>0</v>
      </c>
      <c r="U18" s="21">
        <v>20</v>
      </c>
      <c r="V18" s="22">
        <f xml:space="preserve"> $T$18 * $U$18</f>
        <v>0</v>
      </c>
      <c r="W18" s="99"/>
      <c r="X18" s="97"/>
      <c r="Y18" s="136">
        <f>$K$18 * -1</f>
        <v>47.433333333255725</v>
      </c>
      <c r="Z18" s="135">
        <f>$Y$18 + $Z$17</f>
        <v>242.29999999988357</v>
      </c>
      <c r="AA18" s="137" t="s">
        <v>284</v>
      </c>
      <c r="AB18" s="129"/>
      <c r="AC18" s="129"/>
      <c r="AD18" s="105"/>
    </row>
    <row r="19" spans="1:145" s="112" customFormat="1" ht="15.75" customHeight="1" x14ac:dyDescent="0.25">
      <c r="A19" s="139"/>
      <c r="B19" s="140"/>
      <c r="C19" s="140"/>
      <c r="D19" s="140"/>
      <c r="E19" s="140"/>
      <c r="F19" s="141">
        <v>4</v>
      </c>
      <c r="G19" s="142">
        <v>45274.604166666664</v>
      </c>
      <c r="H19" s="142">
        <v>45275.875</v>
      </c>
      <c r="I19" s="58">
        <f xml:space="preserve"> ($H$19 - $G$19) * 24</f>
        <v>30.500000000058208</v>
      </c>
      <c r="J19" s="143">
        <v>13.4</v>
      </c>
      <c r="K19" s="31">
        <f>$J$19 - $I$19</f>
        <v>-17.100000000058209</v>
      </c>
      <c r="L19" s="136">
        <f xml:space="preserve"> ($N$19 - $M$19) * 24</f>
        <v>20.166666666744277</v>
      </c>
      <c r="M19" s="115">
        <v>45274.604166666664</v>
      </c>
      <c r="N19" s="116">
        <v>45275.444444444445</v>
      </c>
      <c r="O19" s="41" t="s">
        <v>155</v>
      </c>
      <c r="P19" s="30">
        <v>0</v>
      </c>
      <c r="Q19" s="30">
        <v>10</v>
      </c>
      <c r="R19" s="70">
        <f xml:space="preserve"> $P$19 * $Q$19</f>
        <v>0</v>
      </c>
      <c r="S19" s="41" t="s">
        <v>92</v>
      </c>
      <c r="T19" s="30">
        <v>1</v>
      </c>
      <c r="U19" s="30">
        <v>20</v>
      </c>
      <c r="V19" s="70">
        <f xml:space="preserve"> $T$19 * $U$19</f>
        <v>20</v>
      </c>
      <c r="W19" s="98"/>
      <c r="X19" s="144"/>
      <c r="Y19" s="136">
        <f>$K$19 * -1</f>
        <v>17.100000000058209</v>
      </c>
      <c r="Z19" s="145">
        <f>$Y$19 + $Z$18</f>
        <v>259.39999999994177</v>
      </c>
      <c r="AA19" s="146" t="s">
        <v>289</v>
      </c>
      <c r="AB19" s="105"/>
      <c r="AC19" s="105"/>
      <c r="AD19" s="105"/>
      <c r="AE19" s="105"/>
      <c r="AF19" s="105"/>
      <c r="AG19" s="105"/>
      <c r="AH19" s="105"/>
      <c r="AI19" s="105"/>
      <c r="AJ19" s="105"/>
      <c r="AK19" s="105"/>
      <c r="AL19" s="105"/>
      <c r="AM19" s="105"/>
      <c r="AN19" s="105"/>
      <c r="AO19" s="105"/>
      <c r="AP19" s="105"/>
      <c r="AQ19" s="105"/>
      <c r="AR19" s="105"/>
      <c r="AS19" s="105"/>
      <c r="AT19" s="105"/>
      <c r="AU19" s="105"/>
      <c r="AV19" s="105"/>
      <c r="AW19" s="105"/>
      <c r="AX19" s="105"/>
      <c r="AY19" s="105"/>
      <c r="AZ19" s="105"/>
      <c r="BA19" s="105"/>
      <c r="BB19" s="105"/>
      <c r="BC19" s="105"/>
      <c r="BD19" s="105"/>
      <c r="BE19" s="105"/>
      <c r="BF19" s="105"/>
      <c r="BG19" s="105"/>
      <c r="BH19" s="105"/>
      <c r="BI19" s="105"/>
      <c r="BJ19" s="105"/>
      <c r="BK19" s="105"/>
      <c r="BL19" s="105"/>
      <c r="BM19" s="105"/>
      <c r="BN19" s="105"/>
      <c r="BO19" s="105"/>
      <c r="BP19" s="105"/>
      <c r="BQ19" s="105"/>
      <c r="BR19" s="105"/>
      <c r="BS19" s="105"/>
      <c r="BT19" s="105"/>
      <c r="BU19" s="105"/>
      <c r="BV19" s="105"/>
      <c r="BW19" s="105"/>
      <c r="BX19" s="105"/>
      <c r="BY19" s="105"/>
      <c r="BZ19" s="105"/>
      <c r="CA19" s="105"/>
      <c r="CB19" s="105"/>
      <c r="CC19" s="105"/>
      <c r="CD19" s="105"/>
      <c r="CE19" s="105"/>
      <c r="CF19" s="105"/>
      <c r="CG19" s="105"/>
      <c r="CH19" s="105"/>
      <c r="CI19" s="105"/>
      <c r="CJ19" s="105"/>
      <c r="CK19" s="105"/>
      <c r="CL19" s="105"/>
      <c r="CM19" s="105"/>
      <c r="CN19" s="105"/>
      <c r="CO19" s="105"/>
      <c r="CP19" s="105"/>
      <c r="CQ19" s="105"/>
      <c r="CR19" s="105"/>
      <c r="CS19" s="105"/>
      <c r="CT19" s="105"/>
      <c r="CU19" s="105"/>
      <c r="CV19" s="105"/>
      <c r="CW19" s="105"/>
      <c r="CX19" s="105"/>
      <c r="CY19" s="105"/>
      <c r="CZ19" s="105"/>
      <c r="DA19" s="105"/>
      <c r="DB19" s="105"/>
      <c r="DC19" s="105"/>
      <c r="DD19" s="105"/>
      <c r="DE19" s="105"/>
      <c r="DF19" s="105"/>
      <c r="DG19" s="105"/>
      <c r="DH19" s="105"/>
      <c r="DI19" s="105"/>
      <c r="DJ19" s="105"/>
      <c r="DK19" s="105"/>
      <c r="DL19" s="105"/>
      <c r="DM19" s="105"/>
      <c r="DN19" s="105"/>
      <c r="DO19" s="105"/>
      <c r="DP19" s="105"/>
      <c r="DQ19" s="105"/>
      <c r="DR19" s="105"/>
      <c r="DS19" s="105"/>
      <c r="DT19" s="105"/>
      <c r="DU19" s="105"/>
      <c r="DV19" s="105"/>
      <c r="DW19" s="105"/>
      <c r="DX19" s="105"/>
      <c r="DY19" s="105"/>
      <c r="DZ19" s="105"/>
      <c r="EA19" s="105"/>
      <c r="EB19" s="105"/>
      <c r="EC19" s="105"/>
      <c r="ED19" s="105"/>
      <c r="EE19" s="105"/>
      <c r="EF19" s="105"/>
      <c r="EG19" s="105"/>
      <c r="EH19" s="105"/>
      <c r="EI19" s="105"/>
      <c r="EJ19" s="105"/>
      <c r="EK19" s="105"/>
      <c r="EL19" s="105"/>
      <c r="EM19" s="105"/>
      <c r="EN19" s="105"/>
      <c r="EO19" s="105"/>
    </row>
    <row r="20" spans="1:145" s="112" customFormat="1" ht="31.5" x14ac:dyDescent="0.25">
      <c r="A20" s="139"/>
      <c r="B20" s="140"/>
      <c r="C20" s="140"/>
      <c r="D20" s="140"/>
      <c r="E20" s="140"/>
      <c r="F20" s="141">
        <v>5</v>
      </c>
      <c r="G20" s="142">
        <v>45275.875</v>
      </c>
      <c r="H20" s="142">
        <v>45279.024305555555</v>
      </c>
      <c r="I20" s="58">
        <f xml:space="preserve"> ($H$20 - $G$20) * 24</f>
        <v>75.583333333313931</v>
      </c>
      <c r="J20" s="143">
        <v>13.4</v>
      </c>
      <c r="K20" s="31">
        <f>$J$20 - $I$20</f>
        <v>-62.183333333313932</v>
      </c>
      <c r="L20" s="136">
        <f xml:space="preserve"> ($N$20 - $M$20) * 24</f>
        <v>30.916666666686069</v>
      </c>
      <c r="M20" s="115">
        <v>45275.885416666664</v>
      </c>
      <c r="N20" s="116">
        <v>45277.173611111109</v>
      </c>
      <c r="O20" s="41" t="s">
        <v>88</v>
      </c>
      <c r="P20" s="30">
        <v>0</v>
      </c>
      <c r="Q20" s="30">
        <v>17</v>
      </c>
      <c r="R20" s="70">
        <f xml:space="preserve"> $P$20 * $Q$20</f>
        <v>0</v>
      </c>
      <c r="S20" s="69" t="s">
        <v>233</v>
      </c>
      <c r="T20" s="30">
        <v>0</v>
      </c>
      <c r="U20" s="30">
        <v>20</v>
      </c>
      <c r="V20" s="70">
        <f xml:space="preserve"> $T$20 * $U$20</f>
        <v>0</v>
      </c>
      <c r="W20" s="98"/>
      <c r="X20" s="144"/>
      <c r="Y20" s="136">
        <f>$K$20 * -1</f>
        <v>62.183333333313932</v>
      </c>
      <c r="Z20" s="145">
        <f>$Y$20 + $Z$19</f>
        <v>321.58333333325572</v>
      </c>
      <c r="AA20" s="147" t="s">
        <v>292</v>
      </c>
      <c r="AB20" s="105"/>
      <c r="AC20" s="105"/>
      <c r="AD20" s="105"/>
      <c r="AE20" s="105"/>
      <c r="AF20" s="105"/>
      <c r="AG20" s="105"/>
      <c r="AH20" s="105"/>
      <c r="AI20" s="105"/>
      <c r="AJ20" s="105"/>
      <c r="AK20" s="105"/>
      <c r="AL20" s="105"/>
      <c r="AM20" s="105"/>
      <c r="AN20" s="105"/>
      <c r="AO20" s="105"/>
      <c r="AP20" s="105"/>
      <c r="AQ20" s="105"/>
      <c r="AR20" s="105"/>
      <c r="AS20" s="105"/>
      <c r="AT20" s="105"/>
      <c r="AU20" s="105"/>
      <c r="AV20" s="105"/>
      <c r="AW20" s="105"/>
      <c r="AX20" s="105"/>
      <c r="AY20" s="105"/>
      <c r="AZ20" s="105"/>
      <c r="BA20" s="105"/>
      <c r="BB20" s="105"/>
      <c r="BC20" s="105"/>
      <c r="BD20" s="105"/>
      <c r="BE20" s="105"/>
      <c r="BF20" s="105"/>
      <c r="BG20" s="105"/>
      <c r="BH20" s="105"/>
      <c r="BI20" s="105"/>
      <c r="BJ20" s="105"/>
      <c r="BK20" s="105"/>
      <c r="BL20" s="105"/>
      <c r="BM20" s="105"/>
      <c r="BN20" s="105"/>
      <c r="BO20" s="105"/>
      <c r="BP20" s="105"/>
      <c r="BQ20" s="105"/>
      <c r="BR20" s="105"/>
      <c r="BS20" s="105"/>
      <c r="BT20" s="105"/>
      <c r="BU20" s="105"/>
      <c r="BV20" s="105"/>
      <c r="BW20" s="105"/>
      <c r="BX20" s="105"/>
      <c r="BY20" s="105"/>
      <c r="BZ20" s="105"/>
      <c r="CA20" s="105"/>
      <c r="CB20" s="105"/>
      <c r="CC20" s="105"/>
      <c r="CD20" s="105"/>
      <c r="CE20" s="105"/>
      <c r="CF20" s="105"/>
      <c r="CG20" s="105"/>
      <c r="CH20" s="105"/>
      <c r="CI20" s="105"/>
      <c r="CJ20" s="105"/>
      <c r="CK20" s="105"/>
      <c r="CL20" s="105"/>
      <c r="CM20" s="105"/>
      <c r="CN20" s="105"/>
      <c r="CO20" s="105"/>
      <c r="CP20" s="105"/>
      <c r="CQ20" s="105"/>
      <c r="CR20" s="105"/>
      <c r="CS20" s="105"/>
      <c r="CT20" s="105"/>
      <c r="CU20" s="105"/>
      <c r="CV20" s="105"/>
      <c r="CW20" s="105"/>
      <c r="CX20" s="105"/>
      <c r="CY20" s="105"/>
      <c r="CZ20" s="105"/>
      <c r="DA20" s="105"/>
      <c r="DB20" s="105"/>
      <c r="DC20" s="105"/>
      <c r="DD20" s="105"/>
      <c r="DE20" s="105"/>
      <c r="DF20" s="105"/>
      <c r="DG20" s="105"/>
      <c r="DH20" s="105"/>
      <c r="DI20" s="105"/>
      <c r="DJ20" s="105"/>
      <c r="DK20" s="105"/>
      <c r="DL20" s="105"/>
      <c r="DM20" s="105"/>
      <c r="DN20" s="105"/>
      <c r="DO20" s="105"/>
      <c r="DP20" s="105"/>
      <c r="DQ20" s="105"/>
      <c r="DR20" s="105"/>
      <c r="DS20" s="105"/>
      <c r="DT20" s="105"/>
      <c r="DU20" s="105"/>
      <c r="DV20" s="105"/>
      <c r="DW20" s="105"/>
      <c r="DX20" s="105"/>
      <c r="DY20" s="105"/>
      <c r="DZ20" s="105"/>
      <c r="EA20" s="105"/>
      <c r="EB20" s="105"/>
      <c r="EC20" s="105"/>
      <c r="ED20" s="105"/>
      <c r="EE20" s="105"/>
      <c r="EF20" s="105"/>
      <c r="EG20" s="105"/>
      <c r="EH20" s="105"/>
      <c r="EI20" s="105"/>
      <c r="EJ20" s="105"/>
      <c r="EK20" s="105"/>
      <c r="EL20" s="105"/>
      <c r="EM20" s="105"/>
      <c r="EN20" s="105"/>
      <c r="EO20" s="105"/>
    </row>
    <row r="21" spans="1:145" s="112" customFormat="1" ht="31.5" x14ac:dyDescent="0.25">
      <c r="A21" s="139"/>
      <c r="B21" s="140"/>
      <c r="C21" s="140"/>
      <c r="D21" s="140"/>
      <c r="E21" s="140"/>
      <c r="F21" s="141">
        <v>6</v>
      </c>
      <c r="G21" s="142">
        <v>45279.024305555555</v>
      </c>
      <c r="H21" s="142" t="s">
        <v>330</v>
      </c>
      <c r="I21" s="58">
        <f xml:space="preserve"> ($H$21 - $G$21) * 24</f>
        <v>38.416666666686069</v>
      </c>
      <c r="J21" s="143">
        <v>13.4</v>
      </c>
      <c r="K21" s="31">
        <f>$J$21 - $I$21</f>
        <v>-25.016666666686071</v>
      </c>
      <c r="L21" s="136">
        <f xml:space="preserve"> ($N$21 - $M$21) * 24</f>
        <v>29.599999999918509</v>
      </c>
      <c r="M21" s="115">
        <v>45279.006944444445</v>
      </c>
      <c r="N21" s="116">
        <v>45280.240277777775</v>
      </c>
      <c r="O21" s="83" t="s">
        <v>98</v>
      </c>
      <c r="P21" s="30">
        <v>0</v>
      </c>
      <c r="Q21" s="30">
        <v>17</v>
      </c>
      <c r="R21" s="70">
        <f xml:space="preserve"> $P$21 * $Q$21</f>
        <v>0</v>
      </c>
      <c r="S21" s="41" t="s">
        <v>243</v>
      </c>
      <c r="T21" s="30">
        <v>1</v>
      </c>
      <c r="U21" s="30">
        <v>20</v>
      </c>
      <c r="V21" s="70">
        <f xml:space="preserve"> $T$21 * $U$21</f>
        <v>20</v>
      </c>
      <c r="W21" s="81"/>
      <c r="X21" s="144"/>
      <c r="Y21" s="136">
        <f>$K$21 * -1</f>
        <v>25.016666666686071</v>
      </c>
      <c r="Z21" s="145">
        <f>$Y$21 + $Z$20</f>
        <v>346.59999999994182</v>
      </c>
      <c r="AA21" s="147" t="s">
        <v>325</v>
      </c>
      <c r="AB21" s="105"/>
      <c r="AC21" s="105"/>
      <c r="AD21" s="105"/>
      <c r="AE21" s="105"/>
      <c r="AF21" s="105"/>
      <c r="AG21" s="105"/>
      <c r="AH21" s="105"/>
      <c r="AI21" s="105"/>
      <c r="AJ21" s="105"/>
      <c r="AK21" s="105"/>
      <c r="AL21" s="105"/>
      <c r="AM21" s="105"/>
      <c r="AN21" s="105"/>
      <c r="AO21" s="105"/>
      <c r="AP21" s="105"/>
      <c r="AQ21" s="105"/>
      <c r="AR21" s="105"/>
      <c r="AS21" s="105"/>
      <c r="AT21" s="105"/>
      <c r="AU21" s="105"/>
      <c r="AV21" s="105"/>
      <c r="AW21" s="105"/>
      <c r="AX21" s="105"/>
      <c r="AY21" s="105"/>
      <c r="AZ21" s="105"/>
      <c r="BA21" s="105"/>
      <c r="BB21" s="105"/>
      <c r="BC21" s="105"/>
      <c r="BD21" s="105"/>
      <c r="BE21" s="105"/>
      <c r="BF21" s="105"/>
      <c r="BG21" s="105"/>
      <c r="BH21" s="105"/>
      <c r="BI21" s="105"/>
      <c r="BJ21" s="105"/>
      <c r="BK21" s="105"/>
      <c r="BL21" s="105"/>
      <c r="BM21" s="105"/>
      <c r="BN21" s="105"/>
      <c r="BO21" s="105"/>
      <c r="BP21" s="105"/>
      <c r="BQ21" s="105"/>
      <c r="BR21" s="105"/>
      <c r="BS21" s="105"/>
      <c r="BT21" s="105"/>
      <c r="BU21" s="105"/>
      <c r="BV21" s="105"/>
      <c r="BW21" s="105"/>
      <c r="BX21" s="105"/>
      <c r="BY21" s="105"/>
      <c r="BZ21" s="105"/>
      <c r="CA21" s="105"/>
      <c r="CB21" s="105"/>
      <c r="CC21" s="105"/>
      <c r="CD21" s="105"/>
      <c r="CE21" s="105"/>
      <c r="CF21" s="105"/>
      <c r="CG21" s="105"/>
      <c r="CH21" s="105"/>
      <c r="CI21" s="105"/>
      <c r="CJ21" s="105"/>
      <c r="CK21" s="105"/>
      <c r="CL21" s="105"/>
      <c r="CM21" s="105"/>
      <c r="CN21" s="105"/>
      <c r="CO21" s="105"/>
      <c r="CP21" s="105"/>
      <c r="CQ21" s="105"/>
      <c r="CR21" s="105"/>
      <c r="CS21" s="105"/>
      <c r="CT21" s="105"/>
      <c r="CU21" s="105"/>
      <c r="CV21" s="105"/>
      <c r="CW21" s="105"/>
      <c r="CX21" s="105"/>
      <c r="CY21" s="105"/>
      <c r="CZ21" s="105"/>
      <c r="DA21" s="105"/>
      <c r="DB21" s="105"/>
      <c r="DC21" s="105"/>
      <c r="DD21" s="105"/>
      <c r="DE21" s="105"/>
      <c r="DF21" s="105"/>
      <c r="DG21" s="105"/>
      <c r="DH21" s="105"/>
      <c r="DI21" s="105"/>
      <c r="DJ21" s="105"/>
      <c r="DK21" s="105"/>
      <c r="DL21" s="105"/>
      <c r="DM21" s="105"/>
      <c r="DN21" s="105"/>
      <c r="DO21" s="105"/>
      <c r="DP21" s="105"/>
      <c r="DQ21" s="105"/>
      <c r="DR21" s="105"/>
      <c r="DS21" s="105"/>
      <c r="DT21" s="105"/>
      <c r="DU21" s="105"/>
      <c r="DV21" s="105"/>
      <c r="DW21" s="105"/>
      <c r="DX21" s="105"/>
      <c r="DY21" s="105"/>
      <c r="DZ21" s="105"/>
      <c r="EA21" s="105"/>
      <c r="EB21" s="105"/>
      <c r="EC21" s="105"/>
      <c r="ED21" s="105"/>
      <c r="EE21" s="105"/>
      <c r="EF21" s="105"/>
      <c r="EG21" s="105"/>
      <c r="EH21" s="105"/>
      <c r="EI21" s="105"/>
      <c r="EJ21" s="105"/>
      <c r="EK21" s="105"/>
      <c r="EL21" s="105"/>
      <c r="EM21" s="105"/>
      <c r="EN21" s="105"/>
      <c r="EO21" s="105"/>
    </row>
    <row r="22" spans="1:145" s="112" customFormat="1" ht="31.5" customHeight="1" x14ac:dyDescent="0.25">
      <c r="A22" s="139"/>
      <c r="B22" s="140"/>
      <c r="C22" s="140"/>
      <c r="D22" s="140"/>
      <c r="E22" s="140"/>
      <c r="F22" s="141">
        <v>7</v>
      </c>
      <c r="G22" s="142" t="s">
        <v>330</v>
      </c>
      <c r="H22" s="256">
        <v>45281.722222222219</v>
      </c>
      <c r="I22" s="143">
        <f xml:space="preserve"> ($H$22 - $G$22) * 24</f>
        <v>26.333333333255723</v>
      </c>
      <c r="J22" s="143">
        <v>13.4</v>
      </c>
      <c r="K22" s="31">
        <f>$J$22 - $I$22</f>
        <v>-12.933333333255723</v>
      </c>
      <c r="L22" s="136">
        <f xml:space="preserve"> ($N$22 - $M$22) * 24</f>
        <v>5.5000000001164153</v>
      </c>
      <c r="M22" s="115">
        <v>45280.798611111109</v>
      </c>
      <c r="N22" s="116" t="s">
        <v>334</v>
      </c>
      <c r="O22" s="83"/>
      <c r="P22" s="30"/>
      <c r="Q22" s="30"/>
      <c r="R22" s="70"/>
      <c r="S22" s="69" t="s">
        <v>95</v>
      </c>
      <c r="T22" s="30">
        <v>0</v>
      </c>
      <c r="U22" s="30">
        <v>20</v>
      </c>
      <c r="V22" s="70">
        <f xml:space="preserve"> $T$22 * $U$22</f>
        <v>0</v>
      </c>
      <c r="W22" s="98"/>
      <c r="X22" s="144"/>
      <c r="Y22" s="136">
        <f>$K$22 * -1</f>
        <v>12.933333333255723</v>
      </c>
      <c r="Z22" s="145">
        <f>$Y$22 + $Z$21</f>
        <v>359.53333333319756</v>
      </c>
      <c r="AA22" s="147" t="s">
        <v>362</v>
      </c>
      <c r="AB22" s="105"/>
      <c r="AC22" s="105"/>
      <c r="AD22" s="105"/>
      <c r="AE22" s="105"/>
      <c r="AF22" s="105"/>
      <c r="AG22" s="105"/>
      <c r="AH22" s="105"/>
      <c r="AI22" s="105"/>
      <c r="AJ22" s="105"/>
      <c r="AK22" s="105"/>
      <c r="AL22" s="105"/>
      <c r="AM22" s="105"/>
      <c r="AN22" s="105"/>
      <c r="AO22" s="105"/>
      <c r="AP22" s="105"/>
      <c r="AQ22" s="105"/>
      <c r="AR22" s="105"/>
      <c r="AS22" s="105"/>
      <c r="AT22" s="105"/>
      <c r="AU22" s="105"/>
      <c r="AV22" s="105"/>
      <c r="AW22" s="105"/>
      <c r="AX22" s="105"/>
      <c r="AY22" s="105"/>
      <c r="AZ22" s="105"/>
      <c r="BA22" s="105"/>
      <c r="BB22" s="105"/>
      <c r="BC22" s="105"/>
      <c r="BD22" s="105"/>
      <c r="BE22" s="105"/>
      <c r="BF22" s="105"/>
      <c r="BG22" s="105"/>
      <c r="BH22" s="105"/>
      <c r="BI22" s="105"/>
      <c r="BJ22" s="105"/>
      <c r="BK22" s="105"/>
      <c r="BL22" s="105"/>
      <c r="BM22" s="105"/>
      <c r="BN22" s="105"/>
      <c r="BO22" s="105"/>
      <c r="BP22" s="105"/>
      <c r="BQ22" s="105"/>
      <c r="BR22" s="105"/>
      <c r="BS22" s="105"/>
      <c r="BT22" s="105"/>
      <c r="BU22" s="105"/>
      <c r="BV22" s="105"/>
      <c r="BW22" s="105"/>
      <c r="BX22" s="105"/>
      <c r="BY22" s="105"/>
      <c r="BZ22" s="105"/>
      <c r="CA22" s="105"/>
      <c r="CB22" s="105"/>
      <c r="CC22" s="105"/>
      <c r="CD22" s="105"/>
      <c r="CE22" s="105"/>
      <c r="CF22" s="105"/>
      <c r="CG22" s="105"/>
      <c r="CH22" s="105"/>
      <c r="CI22" s="105"/>
      <c r="CJ22" s="105"/>
      <c r="CK22" s="105"/>
      <c r="CL22" s="105"/>
      <c r="CM22" s="105"/>
      <c r="CN22" s="105"/>
      <c r="CO22" s="105"/>
      <c r="CP22" s="105"/>
      <c r="CQ22" s="105"/>
      <c r="CR22" s="105"/>
      <c r="CS22" s="105"/>
      <c r="CT22" s="105"/>
      <c r="CU22" s="105"/>
      <c r="CV22" s="105"/>
      <c r="CW22" s="105"/>
      <c r="CX22" s="105"/>
      <c r="CY22" s="105"/>
      <c r="CZ22" s="105"/>
      <c r="DA22" s="105"/>
      <c r="DB22" s="105"/>
      <c r="DC22" s="105"/>
      <c r="DD22" s="105"/>
      <c r="DE22" s="105"/>
      <c r="DF22" s="105"/>
      <c r="DG22" s="105"/>
      <c r="DH22" s="105"/>
      <c r="DI22" s="105"/>
      <c r="DJ22" s="105"/>
      <c r="DK22" s="105"/>
      <c r="DL22" s="105"/>
      <c r="DM22" s="105"/>
      <c r="DN22" s="105"/>
      <c r="DO22" s="105"/>
      <c r="DP22" s="105"/>
      <c r="DQ22" s="105"/>
      <c r="DR22" s="105"/>
      <c r="DS22" s="105"/>
      <c r="DT22" s="105"/>
      <c r="DU22" s="105"/>
      <c r="DV22" s="105"/>
      <c r="DW22" s="105"/>
      <c r="DX22" s="105"/>
      <c r="DY22" s="105"/>
      <c r="DZ22" s="105"/>
      <c r="EA22" s="105"/>
      <c r="EB22" s="105"/>
      <c r="EC22" s="105"/>
      <c r="ED22" s="105"/>
      <c r="EE22" s="105"/>
      <c r="EF22" s="105"/>
      <c r="EG22" s="105"/>
      <c r="EH22" s="105"/>
      <c r="EI22" s="105"/>
      <c r="EJ22" s="105"/>
      <c r="EK22" s="105"/>
      <c r="EL22" s="105"/>
      <c r="EM22" s="105"/>
      <c r="EN22" s="105"/>
      <c r="EO22" s="105"/>
    </row>
    <row r="23" spans="1:145" s="112" customFormat="1" ht="31.5" customHeight="1" x14ac:dyDescent="0.25">
      <c r="A23" s="139"/>
      <c r="B23" s="140"/>
      <c r="C23" s="140"/>
      <c r="D23" s="140"/>
      <c r="E23" s="140"/>
      <c r="F23" s="141">
        <v>8</v>
      </c>
      <c r="G23" s="142">
        <v>45281.722222222219</v>
      </c>
      <c r="H23" s="142">
        <v>45282.586805555555</v>
      </c>
      <c r="I23" s="143">
        <f xml:space="preserve"> ($H$23 - $G$23) * 24</f>
        <v>20.750000000058208</v>
      </c>
      <c r="J23" s="143">
        <v>13.4</v>
      </c>
      <c r="K23" s="31">
        <f>$J$23 - $I$23</f>
        <v>-7.3500000000582073</v>
      </c>
      <c r="L23" s="136">
        <f xml:space="preserve"> ($N$23 - $M$23) * 24</f>
        <v>8.5833333333721384</v>
      </c>
      <c r="M23" s="115">
        <v>45281.788194444445</v>
      </c>
      <c r="N23" s="116">
        <v>45282.145833333336</v>
      </c>
      <c r="O23" s="83"/>
      <c r="P23" s="30"/>
      <c r="Q23" s="30"/>
      <c r="R23" s="70"/>
      <c r="S23" s="69"/>
      <c r="T23" s="30"/>
      <c r="U23" s="30"/>
      <c r="V23" s="70"/>
      <c r="W23" s="98"/>
      <c r="X23" s="144"/>
      <c r="Y23" s="136">
        <f>$K$23 * -1</f>
        <v>7.3500000000582073</v>
      </c>
      <c r="Z23" s="145">
        <f>$Y$23 + $Z$22</f>
        <v>366.88333333325579</v>
      </c>
      <c r="AA23" s="146" t="s">
        <v>413</v>
      </c>
      <c r="AB23" s="105"/>
      <c r="AC23" s="105"/>
      <c r="AD23" s="105"/>
      <c r="AE23" s="105"/>
      <c r="AF23" s="105"/>
      <c r="AG23" s="105"/>
      <c r="AH23" s="105"/>
      <c r="AI23" s="105"/>
      <c r="AJ23" s="105"/>
      <c r="AK23" s="105"/>
      <c r="AL23" s="105"/>
      <c r="AM23" s="105"/>
      <c r="AN23" s="105"/>
      <c r="AO23" s="105"/>
      <c r="AP23" s="105"/>
      <c r="AQ23" s="105"/>
      <c r="AR23" s="105"/>
      <c r="AS23" s="105"/>
      <c r="AT23" s="105"/>
      <c r="AU23" s="105"/>
      <c r="AV23" s="105"/>
      <c r="AW23" s="105"/>
      <c r="AX23" s="105"/>
      <c r="AY23" s="105"/>
      <c r="AZ23" s="105"/>
      <c r="BA23" s="105"/>
      <c r="BB23" s="105"/>
      <c r="BC23" s="105"/>
      <c r="BD23" s="105"/>
      <c r="BE23" s="105"/>
      <c r="BF23" s="105"/>
      <c r="BG23" s="105"/>
      <c r="BH23" s="105"/>
      <c r="BI23" s="105"/>
      <c r="BJ23" s="105"/>
      <c r="BK23" s="105"/>
      <c r="BL23" s="105"/>
      <c r="BM23" s="105"/>
      <c r="BN23" s="105"/>
      <c r="BO23" s="105"/>
      <c r="BP23" s="105"/>
      <c r="BQ23" s="105"/>
      <c r="BR23" s="105"/>
      <c r="BS23" s="105"/>
      <c r="BT23" s="105"/>
      <c r="BU23" s="105"/>
      <c r="BV23" s="105"/>
      <c r="BW23" s="105"/>
      <c r="BX23" s="105"/>
      <c r="BY23" s="105"/>
      <c r="BZ23" s="105"/>
      <c r="CA23" s="105"/>
      <c r="CB23" s="105"/>
      <c r="CC23" s="105"/>
      <c r="CD23" s="105"/>
      <c r="CE23" s="105"/>
      <c r="CF23" s="105"/>
      <c r="CG23" s="105"/>
      <c r="CH23" s="105"/>
      <c r="CI23" s="105"/>
      <c r="CJ23" s="105"/>
      <c r="CK23" s="105"/>
      <c r="CL23" s="105"/>
      <c r="CM23" s="105"/>
      <c r="CN23" s="105"/>
      <c r="CO23" s="105"/>
      <c r="CP23" s="105"/>
      <c r="CQ23" s="105"/>
      <c r="CR23" s="105"/>
      <c r="CS23" s="105"/>
      <c r="CT23" s="105"/>
      <c r="CU23" s="105"/>
      <c r="CV23" s="105"/>
      <c r="CW23" s="105"/>
      <c r="CX23" s="105"/>
      <c r="CY23" s="105"/>
      <c r="CZ23" s="105"/>
      <c r="DA23" s="105"/>
      <c r="DB23" s="105"/>
      <c r="DC23" s="105"/>
      <c r="DD23" s="105"/>
      <c r="DE23" s="105"/>
      <c r="DF23" s="105"/>
      <c r="DG23" s="105"/>
      <c r="DH23" s="105"/>
      <c r="DI23" s="105"/>
      <c r="DJ23" s="105"/>
      <c r="DK23" s="105"/>
      <c r="DL23" s="105"/>
      <c r="DM23" s="105"/>
      <c r="DN23" s="105"/>
      <c r="DO23" s="105"/>
      <c r="DP23" s="105"/>
      <c r="DQ23" s="105"/>
      <c r="DR23" s="105"/>
      <c r="DS23" s="105"/>
      <c r="DT23" s="105"/>
      <c r="DU23" s="105"/>
      <c r="DV23" s="105"/>
      <c r="DW23" s="105"/>
      <c r="DX23" s="105"/>
      <c r="DY23" s="105"/>
      <c r="DZ23" s="105"/>
      <c r="EA23" s="105"/>
      <c r="EB23" s="105"/>
      <c r="EC23" s="105"/>
      <c r="ED23" s="105"/>
      <c r="EE23" s="105"/>
      <c r="EF23" s="105"/>
      <c r="EG23" s="105"/>
      <c r="EH23" s="105"/>
      <c r="EI23" s="105"/>
      <c r="EJ23" s="105"/>
      <c r="EK23" s="105"/>
      <c r="EL23" s="105"/>
      <c r="EM23" s="105"/>
      <c r="EN23" s="105"/>
      <c r="EO23" s="105"/>
    </row>
    <row r="24" spans="1:145" s="112" customFormat="1" ht="31.5" customHeight="1" x14ac:dyDescent="0.25">
      <c r="A24" s="139"/>
      <c r="B24" s="140"/>
      <c r="C24" s="140"/>
      <c r="D24" s="140"/>
      <c r="E24" s="140"/>
      <c r="F24" s="141">
        <v>9</v>
      </c>
      <c r="G24" s="142">
        <v>45282.586805555555</v>
      </c>
      <c r="H24" s="256">
        <v>45283.583333333336</v>
      </c>
      <c r="I24" s="143">
        <f xml:space="preserve"> ($H$24 - $G$24) * 24</f>
        <v>23.916666666744277</v>
      </c>
      <c r="J24" s="143">
        <v>13.4</v>
      </c>
      <c r="K24" s="31">
        <f>$J$24 - $I$24</f>
        <v>-10.516666666744277</v>
      </c>
      <c r="L24" s="136">
        <f xml:space="preserve"> ($N$24 - $M$24) * 24</f>
        <v>11.000000000058208</v>
      </c>
      <c r="M24" s="115" t="s">
        <v>409</v>
      </c>
      <c r="N24" s="116" t="s">
        <v>410</v>
      </c>
      <c r="O24" s="83"/>
      <c r="P24" s="30"/>
      <c r="Q24" s="30"/>
      <c r="R24" s="70"/>
      <c r="S24" s="69"/>
      <c r="T24" s="30"/>
      <c r="U24" s="30"/>
      <c r="V24" s="70"/>
      <c r="W24" s="98"/>
      <c r="X24" s="144"/>
      <c r="Y24" s="136">
        <f>$K$24 * -1</f>
        <v>10.516666666744277</v>
      </c>
      <c r="Z24" s="145">
        <f>$Y$24 + $Z$23</f>
        <v>377.40000000000009</v>
      </c>
      <c r="AA24" s="146" t="s">
        <v>413</v>
      </c>
      <c r="AB24" s="105"/>
      <c r="AC24" s="105"/>
      <c r="AD24" s="105"/>
      <c r="AE24" s="105"/>
      <c r="AF24" s="105"/>
      <c r="AG24" s="105"/>
      <c r="AH24" s="105"/>
      <c r="AI24" s="105"/>
      <c r="AJ24" s="105"/>
      <c r="AK24" s="105"/>
      <c r="AL24" s="105"/>
      <c r="AM24" s="105"/>
      <c r="AN24" s="105"/>
      <c r="AO24" s="105"/>
      <c r="AP24" s="105"/>
      <c r="AQ24" s="105"/>
      <c r="AR24" s="105"/>
      <c r="AS24" s="105"/>
      <c r="AT24" s="105"/>
      <c r="AU24" s="105"/>
      <c r="AV24" s="105"/>
      <c r="AW24" s="105"/>
      <c r="AX24" s="105"/>
      <c r="AY24" s="105"/>
      <c r="AZ24" s="105"/>
      <c r="BA24" s="105"/>
      <c r="BB24" s="105"/>
      <c r="BC24" s="105"/>
      <c r="BD24" s="105"/>
      <c r="BE24" s="105"/>
      <c r="BF24" s="105"/>
      <c r="BG24" s="105"/>
      <c r="BH24" s="105"/>
      <c r="BI24" s="105"/>
      <c r="BJ24" s="105"/>
      <c r="BK24" s="105"/>
      <c r="BL24" s="105"/>
      <c r="BM24" s="105"/>
      <c r="BN24" s="105"/>
      <c r="BO24" s="105"/>
      <c r="BP24" s="105"/>
      <c r="BQ24" s="105"/>
      <c r="BR24" s="105"/>
      <c r="BS24" s="105"/>
      <c r="BT24" s="105"/>
      <c r="BU24" s="105"/>
      <c r="BV24" s="105"/>
      <c r="BW24" s="105"/>
      <c r="BX24" s="105"/>
      <c r="BY24" s="105"/>
      <c r="BZ24" s="105"/>
      <c r="CA24" s="105"/>
      <c r="CB24" s="105"/>
      <c r="CC24" s="105"/>
      <c r="CD24" s="105"/>
      <c r="CE24" s="105"/>
      <c r="CF24" s="105"/>
      <c r="CG24" s="105"/>
      <c r="CH24" s="105"/>
      <c r="CI24" s="105"/>
      <c r="CJ24" s="105"/>
      <c r="CK24" s="105"/>
      <c r="CL24" s="105"/>
      <c r="CM24" s="105"/>
      <c r="CN24" s="105"/>
      <c r="CO24" s="105"/>
      <c r="CP24" s="105"/>
      <c r="CQ24" s="105"/>
      <c r="CR24" s="105"/>
      <c r="CS24" s="105"/>
      <c r="CT24" s="105"/>
      <c r="CU24" s="105"/>
      <c r="CV24" s="105"/>
      <c r="CW24" s="105"/>
      <c r="CX24" s="105"/>
      <c r="CY24" s="105"/>
      <c r="CZ24" s="105"/>
      <c r="DA24" s="105"/>
      <c r="DB24" s="105"/>
      <c r="DC24" s="105"/>
      <c r="DD24" s="105"/>
      <c r="DE24" s="105"/>
      <c r="DF24" s="105"/>
      <c r="DG24" s="105"/>
      <c r="DH24" s="105"/>
      <c r="DI24" s="105"/>
      <c r="DJ24" s="105"/>
      <c r="DK24" s="105"/>
      <c r="DL24" s="105"/>
      <c r="DM24" s="105"/>
      <c r="DN24" s="105"/>
      <c r="DO24" s="105"/>
      <c r="DP24" s="105"/>
      <c r="DQ24" s="105"/>
      <c r="DR24" s="105"/>
      <c r="DS24" s="105"/>
      <c r="DT24" s="105"/>
      <c r="DU24" s="105"/>
      <c r="DV24" s="105"/>
      <c r="DW24" s="105"/>
      <c r="DX24" s="105"/>
      <c r="DY24" s="105"/>
      <c r="DZ24" s="105"/>
      <c r="EA24" s="105"/>
      <c r="EB24" s="105"/>
      <c r="EC24" s="105"/>
      <c r="ED24" s="105"/>
      <c r="EE24" s="105"/>
      <c r="EF24" s="105"/>
      <c r="EG24" s="105"/>
      <c r="EH24" s="105"/>
      <c r="EI24" s="105"/>
      <c r="EJ24" s="105"/>
      <c r="EK24" s="105"/>
      <c r="EL24" s="105"/>
      <c r="EM24" s="105"/>
      <c r="EN24" s="105"/>
      <c r="EO24" s="105"/>
    </row>
    <row r="25" spans="1:145" s="112" customFormat="1" ht="31.5" customHeight="1" thickBot="1" x14ac:dyDescent="0.3">
      <c r="A25" s="148"/>
      <c r="B25" s="149"/>
      <c r="C25" s="149"/>
      <c r="D25" s="149"/>
      <c r="E25" s="149"/>
      <c r="F25" s="150">
        <v>10</v>
      </c>
      <c r="G25" s="151">
        <v>45283.583333333336</v>
      </c>
      <c r="H25" s="220" t="s">
        <v>34</v>
      </c>
      <c r="I25" s="152">
        <f xml:space="preserve"> ($AA$2 - $G$25) * 24</f>
        <v>3.9999999999417923</v>
      </c>
      <c r="J25" s="152">
        <v>13.4</v>
      </c>
      <c r="K25" s="166">
        <f>$J$25 - $I$25</f>
        <v>9.400000000058208</v>
      </c>
      <c r="L25" s="154"/>
      <c r="M25" s="118"/>
      <c r="N25" s="119"/>
      <c r="O25" s="83"/>
      <c r="P25" s="30"/>
      <c r="Q25" s="30"/>
      <c r="R25" s="70"/>
      <c r="S25" s="69"/>
      <c r="T25" s="30"/>
      <c r="U25" s="30"/>
      <c r="V25" s="70"/>
      <c r="W25" s="107"/>
      <c r="X25" s="155"/>
      <c r="Y25" s="154">
        <f>$K$25 * 0</f>
        <v>0</v>
      </c>
      <c r="Z25" s="153">
        <f>$Y$25 + $Z$24</f>
        <v>377.40000000000009</v>
      </c>
      <c r="AA25" s="156" t="s">
        <v>413</v>
      </c>
      <c r="AB25" s="105"/>
      <c r="AC25" s="105"/>
      <c r="AD25" s="105"/>
      <c r="AE25" s="105"/>
      <c r="AF25" s="105"/>
      <c r="AG25" s="105"/>
      <c r="AH25" s="105"/>
      <c r="AI25" s="105"/>
      <c r="AJ25" s="105"/>
      <c r="AK25" s="105"/>
      <c r="AL25" s="105"/>
      <c r="AM25" s="105"/>
      <c r="AN25" s="105"/>
      <c r="AO25" s="105"/>
      <c r="AP25" s="105"/>
      <c r="AQ25" s="105"/>
      <c r="AR25" s="105"/>
      <c r="AS25" s="105"/>
      <c r="AT25" s="105"/>
      <c r="AU25" s="105"/>
      <c r="AV25" s="105"/>
      <c r="AW25" s="105"/>
      <c r="AX25" s="105"/>
      <c r="AY25" s="105"/>
      <c r="AZ25" s="105"/>
      <c r="BA25" s="105"/>
      <c r="BB25" s="105"/>
      <c r="BC25" s="105"/>
      <c r="BD25" s="105"/>
      <c r="BE25" s="105"/>
      <c r="BF25" s="105"/>
      <c r="BG25" s="105"/>
      <c r="BH25" s="105"/>
      <c r="BI25" s="105"/>
      <c r="BJ25" s="105"/>
      <c r="BK25" s="105"/>
      <c r="BL25" s="105"/>
      <c r="BM25" s="105"/>
      <c r="BN25" s="105"/>
      <c r="BO25" s="105"/>
      <c r="BP25" s="105"/>
      <c r="BQ25" s="105"/>
      <c r="BR25" s="105"/>
      <c r="BS25" s="105"/>
      <c r="BT25" s="105"/>
      <c r="BU25" s="105"/>
      <c r="BV25" s="105"/>
      <c r="BW25" s="105"/>
      <c r="BX25" s="105"/>
      <c r="BY25" s="105"/>
      <c r="BZ25" s="105"/>
      <c r="CA25" s="105"/>
      <c r="CB25" s="105"/>
      <c r="CC25" s="105"/>
      <c r="CD25" s="105"/>
      <c r="CE25" s="105"/>
      <c r="CF25" s="105"/>
      <c r="CG25" s="105"/>
      <c r="CH25" s="105"/>
      <c r="CI25" s="105"/>
      <c r="CJ25" s="105"/>
      <c r="CK25" s="105"/>
      <c r="CL25" s="105"/>
      <c r="CM25" s="105"/>
      <c r="CN25" s="105"/>
      <c r="CO25" s="105"/>
      <c r="CP25" s="105"/>
      <c r="CQ25" s="105"/>
      <c r="CR25" s="105"/>
      <c r="CS25" s="105"/>
      <c r="CT25" s="105"/>
      <c r="CU25" s="105"/>
      <c r="CV25" s="105"/>
      <c r="CW25" s="105"/>
      <c r="CX25" s="105"/>
      <c r="CY25" s="105"/>
      <c r="CZ25" s="105"/>
      <c r="DA25" s="105"/>
      <c r="DB25" s="105"/>
      <c r="DC25" s="105"/>
      <c r="DD25" s="105"/>
      <c r="DE25" s="105"/>
      <c r="DF25" s="105"/>
      <c r="DG25" s="105"/>
      <c r="DH25" s="105"/>
      <c r="DI25" s="105"/>
      <c r="DJ25" s="105"/>
      <c r="DK25" s="105"/>
      <c r="DL25" s="105"/>
      <c r="DM25" s="105"/>
      <c r="DN25" s="105"/>
      <c r="DO25" s="105"/>
      <c r="DP25" s="105"/>
      <c r="DQ25" s="105"/>
      <c r="DR25" s="105"/>
      <c r="DS25" s="105"/>
      <c r="DT25" s="105"/>
      <c r="DU25" s="105"/>
      <c r="DV25" s="105"/>
      <c r="DW25" s="105"/>
      <c r="DX25" s="105"/>
      <c r="DY25" s="105"/>
      <c r="DZ25" s="105"/>
      <c r="EA25" s="105"/>
      <c r="EB25" s="105"/>
      <c r="EC25" s="105"/>
      <c r="ED25" s="105"/>
      <c r="EE25" s="105"/>
      <c r="EF25" s="105"/>
      <c r="EG25" s="105"/>
      <c r="EH25" s="105"/>
      <c r="EI25" s="105"/>
      <c r="EJ25" s="105"/>
      <c r="EK25" s="105"/>
      <c r="EL25" s="105"/>
      <c r="EM25" s="105"/>
      <c r="EN25" s="105"/>
      <c r="EO25" s="105"/>
    </row>
    <row r="26" spans="1:145" s="112" customFormat="1" ht="16.149999999999999" customHeight="1" x14ac:dyDescent="0.25">
      <c r="A26" s="56"/>
      <c r="B26" s="56"/>
      <c r="C26" s="56"/>
      <c r="D26" s="56"/>
      <c r="E26" s="56"/>
      <c r="F26" s="56"/>
      <c r="G26" s="56"/>
      <c r="H26" s="56"/>
      <c r="I26" s="56"/>
      <c r="J26" s="56"/>
      <c r="K26" s="56"/>
      <c r="L26" s="80"/>
      <c r="M26" s="80"/>
      <c r="N26" s="80"/>
      <c r="O26" s="20" t="s">
        <v>103</v>
      </c>
      <c r="P26" s="60">
        <f>SUM($P$16:$P$25)</f>
        <v>0</v>
      </c>
      <c r="Q26" s="21" t="s">
        <v>102</v>
      </c>
      <c r="R26" s="22">
        <f>SUM($R$16:$R$25)</f>
        <v>0</v>
      </c>
      <c r="S26" s="20" t="s">
        <v>103</v>
      </c>
      <c r="T26" s="21">
        <f>SUM($T$16:$T$25)</f>
        <v>3</v>
      </c>
      <c r="U26" s="21" t="s">
        <v>104</v>
      </c>
      <c r="V26" s="35">
        <f>SUM($V$16:$V$25)</f>
        <v>60</v>
      </c>
      <c r="W26" s="56"/>
      <c r="X26" s="56"/>
      <c r="Y26" s="56"/>
      <c r="Z26" s="56"/>
      <c r="AA26" s="56"/>
      <c r="AB26" s="105"/>
      <c r="AC26" s="105"/>
      <c r="AD26" s="105"/>
      <c r="AE26" s="105"/>
      <c r="AF26" s="105"/>
      <c r="AG26" s="105"/>
      <c r="AH26" s="105"/>
      <c r="AI26" s="105"/>
      <c r="AJ26" s="105"/>
      <c r="AK26" s="105"/>
      <c r="AL26" s="105"/>
      <c r="AM26" s="105"/>
      <c r="AN26" s="105"/>
      <c r="AO26" s="105"/>
      <c r="AP26" s="105"/>
      <c r="AQ26" s="105"/>
      <c r="AR26" s="105"/>
      <c r="AS26" s="105"/>
      <c r="AT26" s="105"/>
      <c r="AU26" s="105"/>
      <c r="AV26" s="105"/>
      <c r="AW26" s="105"/>
      <c r="AX26" s="105"/>
      <c r="AY26" s="105"/>
      <c r="AZ26" s="105"/>
      <c r="BA26" s="105"/>
      <c r="BB26" s="105"/>
      <c r="BC26" s="105"/>
      <c r="BD26" s="105"/>
      <c r="BE26" s="105"/>
      <c r="BF26" s="105"/>
      <c r="BG26" s="105"/>
      <c r="BH26" s="105"/>
      <c r="BI26" s="105"/>
      <c r="BJ26" s="105"/>
      <c r="BK26" s="105"/>
      <c r="BL26" s="105"/>
      <c r="BM26" s="105"/>
      <c r="BN26" s="105"/>
      <c r="BO26" s="105"/>
      <c r="BP26" s="105"/>
      <c r="BQ26" s="105"/>
      <c r="BR26" s="105"/>
      <c r="BS26" s="105"/>
      <c r="BT26" s="105"/>
      <c r="BU26" s="105"/>
      <c r="BV26" s="105"/>
      <c r="BW26" s="105"/>
      <c r="BX26" s="105"/>
      <c r="BY26" s="105"/>
      <c r="BZ26" s="105"/>
      <c r="CA26" s="105"/>
      <c r="CB26" s="105"/>
      <c r="CC26" s="105"/>
      <c r="CD26" s="105"/>
      <c r="CE26" s="105"/>
      <c r="CF26" s="105"/>
      <c r="CG26" s="105"/>
      <c r="CH26" s="105"/>
      <c r="CI26" s="105"/>
      <c r="CJ26" s="105"/>
      <c r="CK26" s="105"/>
      <c r="CL26" s="105"/>
      <c r="CM26" s="105"/>
      <c r="CN26" s="105"/>
      <c r="CO26" s="105"/>
      <c r="CP26" s="105"/>
      <c r="CQ26" s="105"/>
      <c r="CR26" s="105"/>
      <c r="CS26" s="105"/>
      <c r="CT26" s="105"/>
      <c r="CU26" s="105"/>
      <c r="CV26" s="105"/>
      <c r="CW26" s="105"/>
      <c r="CX26" s="105"/>
      <c r="CY26" s="105"/>
      <c r="CZ26" s="105"/>
      <c r="DA26" s="105"/>
      <c r="DB26" s="105"/>
      <c r="DC26" s="105"/>
      <c r="DD26" s="105"/>
      <c r="DE26" s="105"/>
      <c r="DF26" s="105"/>
      <c r="DG26" s="105"/>
      <c r="DH26" s="105"/>
      <c r="DI26" s="105"/>
      <c r="DJ26" s="105"/>
      <c r="DK26" s="105"/>
      <c r="DL26" s="105"/>
      <c r="DM26" s="105"/>
      <c r="DN26" s="105"/>
      <c r="DO26" s="105"/>
      <c r="DP26" s="105"/>
      <c r="DQ26" s="105"/>
      <c r="DR26" s="105"/>
      <c r="DS26" s="105"/>
      <c r="DT26" s="105"/>
      <c r="DU26" s="105"/>
      <c r="DV26" s="105"/>
      <c r="DW26" s="105"/>
      <c r="DX26" s="105"/>
      <c r="DY26" s="105"/>
      <c r="DZ26" s="105"/>
      <c r="EA26" s="105"/>
      <c r="EB26" s="105"/>
      <c r="EC26" s="105"/>
      <c r="ED26" s="105"/>
      <c r="EE26" s="105"/>
      <c r="EF26" s="105"/>
      <c r="EG26" s="105"/>
      <c r="EH26" s="105"/>
      <c r="EI26" s="105"/>
      <c r="EJ26" s="105"/>
      <c r="EK26" s="105"/>
      <c r="EL26" s="105"/>
      <c r="EM26" s="105"/>
      <c r="EN26" s="105"/>
      <c r="EO26" s="105"/>
    </row>
    <row r="27" spans="1:145" s="112" customFormat="1" ht="16.149999999999999" customHeight="1" thickBot="1" x14ac:dyDescent="0.3">
      <c r="A27" s="56"/>
      <c r="B27" s="56"/>
      <c r="C27" s="56"/>
      <c r="D27" s="56"/>
      <c r="E27" s="56"/>
      <c r="F27" s="56"/>
      <c r="G27" s="157"/>
      <c r="H27" s="56"/>
      <c r="I27" s="80"/>
      <c r="J27" s="158"/>
      <c r="K27" s="80"/>
      <c r="L27" s="80"/>
      <c r="M27" s="80"/>
      <c r="N27" s="80"/>
      <c r="O27" s="401" t="s">
        <v>38</v>
      </c>
      <c r="P27" s="402"/>
      <c r="Q27" s="402"/>
      <c r="R27" s="23">
        <v>0</v>
      </c>
      <c r="S27" s="403" t="s">
        <v>37</v>
      </c>
      <c r="T27" s="404"/>
      <c r="U27" s="404"/>
      <c r="V27" s="34">
        <v>60</v>
      </c>
      <c r="W27" s="56"/>
      <c r="X27" s="56"/>
      <c r="Y27" s="56"/>
      <c r="Z27" s="56"/>
      <c r="AA27" s="56"/>
      <c r="AB27" s="105"/>
      <c r="AC27" s="105"/>
      <c r="AD27" s="105"/>
      <c r="AE27" s="105"/>
      <c r="AF27" s="105"/>
      <c r="AG27" s="105"/>
      <c r="AH27" s="105"/>
      <c r="AI27" s="105"/>
      <c r="AJ27" s="105"/>
      <c r="AK27" s="105"/>
      <c r="AL27" s="105"/>
      <c r="AM27" s="105"/>
      <c r="AN27" s="105"/>
      <c r="AO27" s="105"/>
      <c r="AP27" s="105"/>
      <c r="AQ27" s="105"/>
      <c r="AR27" s="105"/>
      <c r="AS27" s="105"/>
      <c r="AT27" s="105"/>
      <c r="AU27" s="105"/>
      <c r="AV27" s="105"/>
      <c r="AW27" s="105"/>
      <c r="AX27" s="105"/>
      <c r="AY27" s="105"/>
      <c r="AZ27" s="105"/>
      <c r="BA27" s="105"/>
      <c r="BB27" s="105"/>
      <c r="BC27" s="105"/>
      <c r="BD27" s="105"/>
      <c r="BE27" s="105"/>
      <c r="BF27" s="105"/>
      <c r="BG27" s="105"/>
      <c r="BH27" s="105"/>
      <c r="BI27" s="105"/>
      <c r="BJ27" s="105"/>
      <c r="BK27" s="105"/>
      <c r="BL27" s="105"/>
      <c r="BM27" s="105"/>
      <c r="BN27" s="105"/>
      <c r="BO27" s="105"/>
      <c r="BP27" s="105"/>
      <c r="BQ27" s="105"/>
      <c r="BR27" s="105"/>
      <c r="BS27" s="105"/>
      <c r="BT27" s="105"/>
      <c r="BU27" s="105"/>
      <c r="BV27" s="105"/>
      <c r="BW27" s="105"/>
      <c r="BX27" s="105"/>
      <c r="BY27" s="105"/>
      <c r="BZ27" s="105"/>
      <c r="CA27" s="105"/>
      <c r="CB27" s="105"/>
      <c r="CC27" s="105"/>
      <c r="CD27" s="105"/>
      <c r="CE27" s="105"/>
      <c r="CF27" s="105"/>
      <c r="CG27" s="105"/>
      <c r="CH27" s="105"/>
      <c r="CI27" s="105"/>
      <c r="CJ27" s="105"/>
      <c r="CK27" s="105"/>
      <c r="CL27" s="105"/>
      <c r="CM27" s="105"/>
      <c r="CN27" s="105"/>
      <c r="CO27" s="105"/>
      <c r="CP27" s="105"/>
      <c r="CQ27" s="105"/>
      <c r="CR27" s="105"/>
      <c r="CS27" s="105"/>
      <c r="CT27" s="105"/>
      <c r="CU27" s="105"/>
      <c r="CV27" s="105"/>
      <c r="CW27" s="105"/>
      <c r="CX27" s="105"/>
      <c r="CY27" s="105"/>
      <c r="CZ27" s="105"/>
      <c r="DA27" s="105"/>
      <c r="DB27" s="105"/>
      <c r="DC27" s="105"/>
      <c r="DD27" s="105"/>
      <c r="DE27" s="105"/>
      <c r="DF27" s="105"/>
      <c r="DG27" s="105"/>
      <c r="DH27" s="105"/>
      <c r="DI27" s="105"/>
      <c r="DJ27" s="105"/>
      <c r="DK27" s="105"/>
      <c r="DL27" s="105"/>
      <c r="DM27" s="105"/>
      <c r="DN27" s="105"/>
      <c r="DO27" s="105"/>
      <c r="DP27" s="105"/>
      <c r="DQ27" s="105"/>
      <c r="DR27" s="105"/>
      <c r="DS27" s="105"/>
      <c r="DT27" s="105"/>
      <c r="DU27" s="105"/>
      <c r="DV27" s="105"/>
      <c r="DW27" s="105"/>
      <c r="DX27" s="105"/>
      <c r="DY27" s="105"/>
      <c r="DZ27" s="105"/>
      <c r="EA27" s="105"/>
      <c r="EB27" s="105"/>
      <c r="EC27" s="105"/>
      <c r="ED27" s="105"/>
      <c r="EE27" s="105"/>
      <c r="EF27" s="105"/>
      <c r="EG27" s="105"/>
      <c r="EH27" s="105"/>
      <c r="EI27" s="105"/>
      <c r="EJ27" s="105"/>
      <c r="EK27" s="105"/>
      <c r="EL27" s="105"/>
      <c r="EM27" s="105"/>
      <c r="EN27" s="105"/>
      <c r="EO27" s="105"/>
    </row>
    <row r="28" spans="1:145" s="112" customFormat="1" ht="16.149999999999999" customHeight="1" thickBot="1" x14ac:dyDescent="0.3">
      <c r="A28" s="157"/>
      <c r="B28" s="56"/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25"/>
      <c r="P28" s="25"/>
      <c r="Q28" s="25"/>
      <c r="R28" s="19"/>
      <c r="S28" s="19"/>
      <c r="T28" s="19"/>
      <c r="U28" s="19"/>
      <c r="V28" s="19"/>
      <c r="W28" s="56"/>
      <c r="X28" s="56"/>
      <c r="Y28" s="56"/>
      <c r="Z28" s="56"/>
      <c r="AA28" s="56"/>
      <c r="AB28" s="105"/>
      <c r="AC28" s="105"/>
      <c r="AD28" s="105"/>
      <c r="AE28" s="105"/>
      <c r="AF28" s="105"/>
      <c r="AG28" s="105"/>
      <c r="AH28" s="105"/>
      <c r="AI28" s="105"/>
      <c r="AJ28" s="105"/>
      <c r="AK28" s="105"/>
      <c r="AL28" s="105"/>
      <c r="AM28" s="105"/>
      <c r="AN28" s="105"/>
      <c r="AO28" s="105"/>
      <c r="AP28" s="105"/>
      <c r="AQ28" s="105"/>
      <c r="AR28" s="105"/>
      <c r="AS28" s="105"/>
      <c r="AT28" s="105"/>
      <c r="AU28" s="105"/>
      <c r="AV28" s="105"/>
      <c r="AW28" s="105"/>
      <c r="AX28" s="105"/>
      <c r="AY28" s="105"/>
      <c r="AZ28" s="105"/>
      <c r="BA28" s="105"/>
      <c r="BB28" s="105"/>
      <c r="BC28" s="105"/>
      <c r="BD28" s="105"/>
      <c r="BE28" s="105"/>
      <c r="BF28" s="105"/>
      <c r="BG28" s="105"/>
      <c r="BH28" s="105"/>
      <c r="BI28" s="105"/>
      <c r="BJ28" s="105"/>
      <c r="BK28" s="105"/>
      <c r="BL28" s="105"/>
      <c r="BM28" s="105"/>
      <c r="BN28" s="105"/>
      <c r="BO28" s="105"/>
      <c r="BP28" s="105"/>
      <c r="BQ28" s="105"/>
      <c r="BR28" s="105"/>
      <c r="BS28" s="105"/>
      <c r="BT28" s="105"/>
      <c r="BU28" s="105"/>
      <c r="BV28" s="105"/>
      <c r="BW28" s="105"/>
      <c r="BX28" s="105"/>
      <c r="BY28" s="105"/>
      <c r="BZ28" s="105"/>
      <c r="CA28" s="105"/>
      <c r="CB28" s="105"/>
      <c r="CC28" s="105"/>
      <c r="CD28" s="105"/>
      <c r="CE28" s="105"/>
      <c r="CF28" s="105"/>
      <c r="CG28" s="105"/>
      <c r="CH28" s="105"/>
      <c r="CI28" s="105"/>
      <c r="CJ28" s="105"/>
      <c r="CK28" s="105"/>
      <c r="CL28" s="105"/>
      <c r="CM28" s="105"/>
      <c r="CN28" s="105"/>
      <c r="CO28" s="105"/>
      <c r="CP28" s="105"/>
      <c r="CQ28" s="105"/>
      <c r="CR28" s="105"/>
      <c r="CS28" s="105"/>
      <c r="CT28" s="105"/>
      <c r="CU28" s="105"/>
      <c r="CV28" s="105"/>
      <c r="CW28" s="105"/>
      <c r="CX28" s="105"/>
      <c r="CY28" s="105"/>
      <c r="CZ28" s="105"/>
      <c r="DA28" s="105"/>
      <c r="DB28" s="105"/>
      <c r="DC28" s="105"/>
      <c r="DD28" s="105"/>
      <c r="DE28" s="105"/>
      <c r="DF28" s="105"/>
      <c r="DG28" s="105"/>
      <c r="DH28" s="105"/>
      <c r="DI28" s="105"/>
      <c r="DJ28" s="105"/>
      <c r="DK28" s="105"/>
      <c r="DL28" s="105"/>
      <c r="DM28" s="105"/>
      <c r="DN28" s="105"/>
      <c r="DO28" s="105"/>
      <c r="DP28" s="105"/>
      <c r="DQ28" s="105"/>
      <c r="DR28" s="105"/>
      <c r="DS28" s="105"/>
      <c r="DT28" s="105"/>
      <c r="DU28" s="105"/>
      <c r="DV28" s="105"/>
      <c r="DW28" s="105"/>
      <c r="DX28" s="105"/>
      <c r="DY28" s="105"/>
      <c r="DZ28" s="105"/>
      <c r="EA28" s="105"/>
      <c r="EB28" s="105"/>
      <c r="EC28" s="105"/>
      <c r="ED28" s="105"/>
      <c r="EE28" s="105"/>
      <c r="EF28" s="105"/>
      <c r="EG28" s="105"/>
      <c r="EH28" s="105"/>
      <c r="EI28" s="105"/>
      <c r="EJ28" s="105"/>
      <c r="EK28" s="105"/>
      <c r="EL28" s="105"/>
      <c r="EM28" s="105"/>
      <c r="EN28" s="105"/>
      <c r="EO28" s="105"/>
    </row>
    <row r="29" spans="1:145" s="112" customFormat="1" x14ac:dyDescent="0.25">
      <c r="A29" s="96" t="s">
        <v>16</v>
      </c>
      <c r="B29" s="55"/>
      <c r="C29" s="55"/>
      <c r="D29" s="55" t="s">
        <v>245</v>
      </c>
      <c r="E29" s="55"/>
      <c r="F29" s="55"/>
      <c r="G29" s="189"/>
      <c r="H29" s="189"/>
      <c r="I29" s="57"/>
      <c r="J29" s="57"/>
      <c r="K29" s="124"/>
      <c r="L29" s="125"/>
      <c r="M29" s="126"/>
      <c r="N29" s="127"/>
      <c r="O29" s="42" t="s">
        <v>160</v>
      </c>
      <c r="P29" s="39">
        <v>0</v>
      </c>
      <c r="Q29" s="17">
        <v>17</v>
      </c>
      <c r="R29" s="18">
        <f xml:space="preserve"> $P$29 * $Q$29</f>
        <v>0</v>
      </c>
      <c r="S29" s="42" t="s">
        <v>216</v>
      </c>
      <c r="T29" s="39">
        <v>0</v>
      </c>
      <c r="U29" s="17">
        <v>20</v>
      </c>
      <c r="V29" s="18">
        <f xml:space="preserve"> $T$29 * $U$29</f>
        <v>0</v>
      </c>
      <c r="W29" s="106" t="s">
        <v>270</v>
      </c>
      <c r="X29" s="95" t="s">
        <v>23</v>
      </c>
      <c r="Y29" s="125"/>
      <c r="Z29" s="124"/>
      <c r="AA29" s="128" t="s">
        <v>326</v>
      </c>
      <c r="AB29" s="105"/>
      <c r="AC29" s="129"/>
      <c r="AD29" s="105"/>
    </row>
    <row r="30" spans="1:145" s="130" customFormat="1" x14ac:dyDescent="0.25">
      <c r="A30" s="99"/>
      <c r="B30" s="93"/>
      <c r="C30" s="93"/>
      <c r="D30" s="93"/>
      <c r="E30" s="93"/>
      <c r="F30" s="93"/>
      <c r="G30" s="190"/>
      <c r="H30" s="162"/>
      <c r="I30" s="58"/>
      <c r="J30" s="58"/>
      <c r="K30" s="135"/>
      <c r="L30" s="136"/>
      <c r="M30" s="115"/>
      <c r="N30" s="116"/>
      <c r="O30" s="41" t="s">
        <v>226</v>
      </c>
      <c r="P30" s="40">
        <v>0</v>
      </c>
      <c r="Q30" s="21">
        <v>14</v>
      </c>
      <c r="R30" s="22">
        <f xml:space="preserve"> $P$30 * $Q$30</f>
        <v>0</v>
      </c>
      <c r="S30" s="41" t="s">
        <v>214</v>
      </c>
      <c r="T30" s="40">
        <v>0</v>
      </c>
      <c r="U30" s="21">
        <v>20</v>
      </c>
      <c r="V30" s="22">
        <f xml:space="preserve"> $T$30 * $U$30</f>
        <v>0</v>
      </c>
      <c r="W30" s="99"/>
      <c r="X30" s="97"/>
      <c r="Y30" s="136"/>
      <c r="Z30" s="135"/>
      <c r="AA30" s="137"/>
      <c r="AB30" s="105"/>
      <c r="AC30" s="129"/>
      <c r="AD30" s="105"/>
      <c r="AE30" s="112"/>
      <c r="AF30" s="112"/>
      <c r="AG30" s="112"/>
      <c r="AH30" s="112"/>
      <c r="AI30" s="112"/>
      <c r="AJ30" s="112"/>
      <c r="AK30" s="112"/>
      <c r="AL30" s="112"/>
      <c r="AM30" s="112"/>
      <c r="AN30" s="112"/>
      <c r="AO30" s="112"/>
      <c r="AP30" s="112"/>
      <c r="AQ30" s="112"/>
      <c r="AR30" s="112"/>
      <c r="AS30" s="112"/>
      <c r="AT30" s="112"/>
      <c r="AU30" s="112"/>
      <c r="AV30" s="112"/>
      <c r="AW30" s="112"/>
      <c r="AX30" s="112"/>
      <c r="AY30" s="112"/>
      <c r="AZ30" s="112"/>
      <c r="BA30" s="112"/>
      <c r="BB30" s="112"/>
      <c r="BC30" s="112"/>
      <c r="BD30" s="112"/>
      <c r="BE30" s="112"/>
      <c r="BF30" s="112"/>
      <c r="BG30" s="112"/>
      <c r="BH30" s="112"/>
      <c r="BI30" s="112"/>
      <c r="BJ30" s="112"/>
      <c r="BK30" s="112"/>
      <c r="BL30" s="112"/>
      <c r="BM30" s="112"/>
      <c r="BN30" s="112"/>
      <c r="BO30" s="112"/>
      <c r="BP30" s="112"/>
      <c r="BQ30" s="112"/>
      <c r="BR30" s="112"/>
      <c r="BS30" s="112"/>
      <c r="BT30" s="112"/>
      <c r="BU30" s="112"/>
      <c r="BV30" s="112"/>
      <c r="BW30" s="112"/>
      <c r="BX30" s="112"/>
      <c r="BY30" s="112"/>
      <c r="BZ30" s="112"/>
      <c r="CA30" s="112"/>
      <c r="CB30" s="112"/>
      <c r="CC30" s="112"/>
      <c r="CD30" s="112"/>
      <c r="CE30" s="112"/>
      <c r="CF30" s="112"/>
      <c r="CG30" s="112"/>
      <c r="CH30" s="112"/>
      <c r="CI30" s="112"/>
      <c r="CJ30" s="112"/>
      <c r="CK30" s="112"/>
      <c r="CL30" s="112"/>
      <c r="CM30" s="112"/>
      <c r="CN30" s="112"/>
      <c r="CO30" s="112"/>
      <c r="CP30" s="112"/>
      <c r="CQ30" s="112"/>
      <c r="CR30" s="112"/>
      <c r="CS30" s="112"/>
      <c r="CT30" s="112"/>
      <c r="CU30" s="112"/>
      <c r="CV30" s="112"/>
      <c r="CW30" s="112"/>
      <c r="CX30" s="112"/>
      <c r="CY30" s="112"/>
      <c r="CZ30" s="112"/>
      <c r="DA30" s="112"/>
      <c r="DB30" s="112"/>
      <c r="DC30" s="191"/>
    </row>
    <row r="31" spans="1:145" s="130" customFormat="1" x14ac:dyDescent="0.25">
      <c r="A31" s="99"/>
      <c r="B31" s="93"/>
      <c r="C31" s="93"/>
      <c r="D31" s="93"/>
      <c r="E31" s="93"/>
      <c r="F31" s="93"/>
      <c r="G31" s="162"/>
      <c r="H31" s="162"/>
      <c r="I31" s="58"/>
      <c r="J31" s="58"/>
      <c r="K31" s="135"/>
      <c r="L31" s="136"/>
      <c r="M31" s="115"/>
      <c r="N31" s="116"/>
      <c r="O31" s="41" t="s">
        <v>191</v>
      </c>
      <c r="P31" s="40">
        <v>0</v>
      </c>
      <c r="Q31" s="21">
        <v>17</v>
      </c>
      <c r="R31" s="22">
        <f xml:space="preserve"> $P$31 * $Q$31</f>
        <v>0</v>
      </c>
      <c r="S31" s="84" t="s">
        <v>213</v>
      </c>
      <c r="T31" s="21">
        <v>0</v>
      </c>
      <c r="U31" s="21">
        <v>20</v>
      </c>
      <c r="V31" s="22">
        <f xml:space="preserve"> $T$31 * $U$31</f>
        <v>0</v>
      </c>
      <c r="W31" s="99"/>
      <c r="X31" s="97"/>
      <c r="Y31" s="136"/>
      <c r="Z31" s="135"/>
      <c r="AA31" s="137"/>
      <c r="AB31" s="105"/>
      <c r="AC31" s="129"/>
      <c r="AD31" s="105"/>
      <c r="AE31" s="112"/>
      <c r="AF31" s="112"/>
      <c r="AG31" s="112"/>
      <c r="AH31" s="112"/>
      <c r="AI31" s="112"/>
      <c r="AJ31" s="112"/>
      <c r="AK31" s="112"/>
      <c r="AL31" s="112"/>
      <c r="AM31" s="112"/>
      <c r="AN31" s="112"/>
      <c r="AO31" s="112"/>
      <c r="AP31" s="112"/>
      <c r="AQ31" s="112"/>
      <c r="AR31" s="112"/>
      <c r="AS31" s="112"/>
      <c r="AT31" s="112"/>
      <c r="AU31" s="112"/>
      <c r="AV31" s="112"/>
      <c r="AW31" s="112"/>
      <c r="AX31" s="112"/>
      <c r="AY31" s="112"/>
      <c r="AZ31" s="112"/>
      <c r="BA31" s="112"/>
      <c r="BB31" s="112"/>
      <c r="BC31" s="112"/>
      <c r="BD31" s="112"/>
      <c r="BE31" s="112"/>
      <c r="BF31" s="112"/>
      <c r="BG31" s="112"/>
      <c r="BH31" s="112"/>
      <c r="BI31" s="112"/>
      <c r="BJ31" s="112"/>
      <c r="BK31" s="112"/>
      <c r="BL31" s="112"/>
      <c r="BM31" s="112"/>
      <c r="BN31" s="112"/>
      <c r="BO31" s="112"/>
      <c r="BP31" s="112"/>
      <c r="BQ31" s="112"/>
      <c r="BR31" s="112"/>
      <c r="BS31" s="112"/>
      <c r="BT31" s="112"/>
      <c r="BU31" s="112"/>
      <c r="BV31" s="112"/>
      <c r="BW31" s="112"/>
      <c r="BX31" s="112"/>
      <c r="BY31" s="112"/>
      <c r="BZ31" s="112"/>
      <c r="CA31" s="112"/>
      <c r="CB31" s="112"/>
      <c r="CC31" s="112"/>
      <c r="CD31" s="112"/>
      <c r="CE31" s="112"/>
      <c r="CF31" s="112"/>
      <c r="CG31" s="112"/>
      <c r="CH31" s="112"/>
      <c r="CI31" s="112"/>
      <c r="CJ31" s="112"/>
      <c r="CK31" s="112"/>
      <c r="CL31" s="112"/>
      <c r="CM31" s="112"/>
      <c r="CN31" s="112"/>
      <c r="CO31" s="112"/>
      <c r="CP31" s="112"/>
      <c r="CQ31" s="112"/>
      <c r="CR31" s="112"/>
      <c r="CS31" s="112"/>
      <c r="CT31" s="112"/>
      <c r="CU31" s="112"/>
      <c r="CV31" s="112"/>
      <c r="CW31" s="112"/>
      <c r="CX31" s="112"/>
      <c r="CY31" s="112"/>
      <c r="CZ31" s="112"/>
      <c r="DA31" s="112"/>
      <c r="DB31" s="112"/>
      <c r="DC31" s="191"/>
    </row>
    <row r="32" spans="1:145" s="112" customFormat="1" x14ac:dyDescent="0.25">
      <c r="A32" s="99"/>
      <c r="B32" s="93"/>
      <c r="C32" s="93"/>
      <c r="D32" s="93"/>
      <c r="E32" s="93"/>
      <c r="F32" s="93"/>
      <c r="G32" s="162"/>
      <c r="H32" s="162"/>
      <c r="I32" s="58"/>
      <c r="J32" s="58"/>
      <c r="K32" s="135"/>
      <c r="L32" s="136"/>
      <c r="M32" s="58"/>
      <c r="N32" s="135"/>
      <c r="O32" s="41" t="s">
        <v>172</v>
      </c>
      <c r="P32" s="40">
        <v>0</v>
      </c>
      <c r="Q32" s="21">
        <v>17</v>
      </c>
      <c r="R32" s="22">
        <f xml:space="preserve"> $P$32 * $Q$32</f>
        <v>0</v>
      </c>
      <c r="S32" s="84"/>
      <c r="T32" s="21"/>
      <c r="U32" s="21"/>
      <c r="V32" s="22"/>
      <c r="W32" s="99"/>
      <c r="X32" s="97"/>
      <c r="Y32" s="136"/>
      <c r="Z32" s="135"/>
      <c r="AA32" s="137"/>
      <c r="AB32" s="105"/>
      <c r="AC32" s="129"/>
      <c r="AD32" s="105"/>
    </row>
    <row r="33" spans="1:30" s="112" customFormat="1" ht="16.5" thickBot="1" x14ac:dyDescent="0.3">
      <c r="A33" s="101"/>
      <c r="B33" s="102"/>
      <c r="C33" s="102"/>
      <c r="D33" s="102"/>
      <c r="E33" s="102"/>
      <c r="F33" s="102"/>
      <c r="G33" s="164"/>
      <c r="H33" s="102"/>
      <c r="I33" s="89"/>
      <c r="J33" s="89"/>
      <c r="K33" s="166"/>
      <c r="L33" s="154"/>
      <c r="M33" s="89"/>
      <c r="N33" s="166"/>
      <c r="O33" s="41" t="s">
        <v>190</v>
      </c>
      <c r="P33" s="40">
        <v>0</v>
      </c>
      <c r="Q33" s="21">
        <v>17</v>
      </c>
      <c r="R33" s="22">
        <f xml:space="preserve"> $P$33 * $Q$33</f>
        <v>0</v>
      </c>
      <c r="S33" s="84"/>
      <c r="T33" s="21"/>
      <c r="U33" s="21"/>
      <c r="V33" s="22"/>
      <c r="W33" s="101"/>
      <c r="X33" s="100"/>
      <c r="Y33" s="154"/>
      <c r="Z33" s="166"/>
      <c r="AA33" s="88"/>
      <c r="AB33" s="105"/>
      <c r="AC33" s="129"/>
      <c r="AD33" s="105"/>
    </row>
    <row r="34" spans="1:30" s="112" customFormat="1" ht="18.75" x14ac:dyDescent="0.25">
      <c r="A34" s="105"/>
      <c r="B34" s="105"/>
      <c r="C34" s="105"/>
      <c r="D34" s="105"/>
      <c r="E34" s="105"/>
      <c r="F34" s="105"/>
      <c r="G34" s="105"/>
      <c r="H34" s="105"/>
      <c r="I34" s="80"/>
      <c r="J34" s="80"/>
      <c r="K34" s="80"/>
      <c r="L34" s="105"/>
      <c r="M34" s="105"/>
      <c r="N34" s="105"/>
      <c r="O34" s="20" t="s">
        <v>101</v>
      </c>
      <c r="P34" s="60">
        <f>SUM($P$29:$P$33)</f>
        <v>0</v>
      </c>
      <c r="Q34" s="21" t="s">
        <v>102</v>
      </c>
      <c r="R34" s="22">
        <f>SUM($R$29:$R$33)</f>
        <v>0</v>
      </c>
      <c r="S34" s="20" t="s">
        <v>103</v>
      </c>
      <c r="T34" s="21">
        <f>SUM($T$29:$T$33)</f>
        <v>0</v>
      </c>
      <c r="U34" s="21" t="s">
        <v>104</v>
      </c>
      <c r="V34" s="35">
        <f>SUM($V$29:$V$33)</f>
        <v>0</v>
      </c>
      <c r="W34" s="105"/>
      <c r="X34" s="105"/>
      <c r="Y34" s="80"/>
      <c r="Z34" s="80"/>
      <c r="AA34" s="179"/>
      <c r="AB34" s="105"/>
      <c r="AC34" s="129"/>
      <c r="AD34" s="105"/>
    </row>
    <row r="35" spans="1:30" s="112" customFormat="1" ht="16.5" customHeight="1" thickBot="1" x14ac:dyDescent="0.3">
      <c r="A35" s="105"/>
      <c r="B35" s="105"/>
      <c r="C35" s="105"/>
      <c r="D35" s="105"/>
      <c r="E35" s="105"/>
      <c r="F35" s="105"/>
      <c r="G35" s="105"/>
      <c r="H35" s="105"/>
      <c r="I35" s="80"/>
      <c r="J35" s="80"/>
      <c r="K35" s="105"/>
      <c r="L35" s="105"/>
      <c r="M35" s="105"/>
      <c r="N35" s="105"/>
      <c r="O35" s="401" t="s">
        <v>38</v>
      </c>
      <c r="P35" s="402"/>
      <c r="Q35" s="402"/>
      <c r="R35" s="23">
        <v>0</v>
      </c>
      <c r="S35" s="403" t="s">
        <v>37</v>
      </c>
      <c r="T35" s="404"/>
      <c r="U35" s="404"/>
      <c r="V35" s="34">
        <v>0</v>
      </c>
      <c r="W35" s="105"/>
      <c r="X35" s="105"/>
      <c r="Y35" s="105"/>
      <c r="Z35" s="105"/>
      <c r="AA35" s="105"/>
      <c r="AB35" s="105"/>
      <c r="AC35" s="129"/>
      <c r="AD35" s="105"/>
    </row>
    <row r="36" spans="1:30" s="112" customFormat="1" ht="16.5" thickBot="1" x14ac:dyDescent="0.3">
      <c r="A36" s="159"/>
      <c r="B36" s="105"/>
      <c r="C36" s="105"/>
      <c r="D36" s="105"/>
      <c r="E36" s="105"/>
      <c r="F36" s="105"/>
      <c r="G36" s="105"/>
      <c r="H36" s="105"/>
      <c r="I36" s="80"/>
      <c r="J36" s="80"/>
      <c r="K36" s="105"/>
      <c r="L36" s="105"/>
      <c r="M36" s="105"/>
      <c r="N36" s="105"/>
      <c r="O36" s="25"/>
      <c r="P36" s="25"/>
      <c r="Q36" s="25"/>
      <c r="R36" s="19"/>
      <c r="S36" s="19"/>
      <c r="T36" s="19"/>
      <c r="U36" s="19"/>
      <c r="V36" s="19"/>
      <c r="W36" s="105"/>
      <c r="X36" s="105"/>
      <c r="Y36" s="105"/>
      <c r="Z36" s="105"/>
      <c r="AA36" s="105"/>
      <c r="AB36" s="105"/>
      <c r="AC36" s="129"/>
      <c r="AD36" s="105"/>
    </row>
    <row r="37" spans="1:30" s="117" customFormat="1" x14ac:dyDescent="0.25">
      <c r="A37" s="96" t="s">
        <v>17</v>
      </c>
      <c r="B37" s="121" t="s">
        <v>296</v>
      </c>
      <c r="C37" s="55"/>
      <c r="D37" s="121" t="s">
        <v>237</v>
      </c>
      <c r="E37" s="121"/>
      <c r="F37" s="55"/>
      <c r="G37" s="160"/>
      <c r="H37" s="160"/>
      <c r="I37" s="57"/>
      <c r="J37" s="123"/>
      <c r="K37" s="29"/>
      <c r="L37" s="125"/>
      <c r="M37" s="126"/>
      <c r="N37" s="192"/>
      <c r="O37" s="42" t="s">
        <v>211</v>
      </c>
      <c r="P37" s="39">
        <v>0</v>
      </c>
      <c r="Q37" s="39">
        <v>10</v>
      </c>
      <c r="R37" s="18">
        <f xml:space="preserve"> $P$37 * $Q$37</f>
        <v>0</v>
      </c>
      <c r="S37" s="76" t="s">
        <v>95</v>
      </c>
      <c r="T37" s="17">
        <v>0</v>
      </c>
      <c r="U37" s="17">
        <v>20</v>
      </c>
      <c r="V37" s="18">
        <f xml:space="preserve"> $T$37 * $U$37</f>
        <v>0</v>
      </c>
      <c r="W37" s="106" t="s">
        <v>270</v>
      </c>
      <c r="X37" s="95" t="s">
        <v>23</v>
      </c>
      <c r="Y37" s="125"/>
      <c r="Z37" s="124"/>
      <c r="AA37" s="128" t="s">
        <v>327</v>
      </c>
      <c r="AB37" s="105"/>
      <c r="AC37" s="105"/>
      <c r="AD37" s="105"/>
    </row>
    <row r="38" spans="1:30" s="117" customFormat="1" x14ac:dyDescent="0.25">
      <c r="A38" s="99"/>
      <c r="B38" s="161"/>
      <c r="C38" s="131"/>
      <c r="D38" s="131"/>
      <c r="E38" s="131"/>
      <c r="F38" s="131"/>
      <c r="G38" s="133"/>
      <c r="H38" s="133"/>
      <c r="I38" s="134"/>
      <c r="J38" s="134"/>
      <c r="K38" s="31"/>
      <c r="L38" s="136"/>
      <c r="M38" s="115"/>
      <c r="N38" s="116"/>
      <c r="O38" s="41" t="s">
        <v>87</v>
      </c>
      <c r="P38" s="40">
        <v>0</v>
      </c>
      <c r="Q38" s="40">
        <v>17</v>
      </c>
      <c r="R38" s="22">
        <f xml:space="preserve"> $P$38 * $Q$38</f>
        <v>0</v>
      </c>
      <c r="S38" s="41" t="s">
        <v>266</v>
      </c>
      <c r="T38" s="21">
        <v>0</v>
      </c>
      <c r="U38" s="21">
        <v>20</v>
      </c>
      <c r="V38" s="22">
        <f xml:space="preserve"> $T$38 * $U$38</f>
        <v>0</v>
      </c>
      <c r="W38" s="99"/>
      <c r="X38" s="97"/>
      <c r="Y38" s="136"/>
      <c r="Z38" s="135"/>
      <c r="AA38" s="137"/>
      <c r="AB38" s="105"/>
      <c r="AC38" s="105"/>
      <c r="AD38" s="105"/>
    </row>
    <row r="39" spans="1:30" s="117" customFormat="1" x14ac:dyDescent="0.25">
      <c r="A39" s="99"/>
      <c r="B39" s="161"/>
      <c r="C39" s="131"/>
      <c r="D39" s="131"/>
      <c r="E39" s="131"/>
      <c r="F39" s="131"/>
      <c r="G39" s="133"/>
      <c r="H39" s="186"/>
      <c r="I39" s="134"/>
      <c r="J39" s="134"/>
      <c r="K39" s="135"/>
      <c r="L39" s="136"/>
      <c r="M39" s="115"/>
      <c r="N39" s="116"/>
      <c r="O39" s="41" t="s">
        <v>94</v>
      </c>
      <c r="P39" s="40">
        <v>0</v>
      </c>
      <c r="Q39" s="21">
        <v>17</v>
      </c>
      <c r="R39" s="22">
        <f xml:space="preserve"> $P$39 * $Q$39</f>
        <v>0</v>
      </c>
      <c r="S39" s="41" t="s">
        <v>304</v>
      </c>
      <c r="T39" s="21">
        <v>0</v>
      </c>
      <c r="U39" s="30">
        <v>20</v>
      </c>
      <c r="V39" s="70">
        <f xml:space="preserve"> $T$39 * $U$39</f>
        <v>0</v>
      </c>
      <c r="W39" s="99"/>
      <c r="X39" s="97"/>
      <c r="Y39" s="136"/>
      <c r="Z39" s="135"/>
      <c r="AA39" s="137"/>
      <c r="AB39" s="105"/>
      <c r="AC39" s="105"/>
      <c r="AD39" s="105"/>
    </row>
    <row r="40" spans="1:30" s="112" customFormat="1" x14ac:dyDescent="0.25">
      <c r="A40" s="99"/>
      <c r="B40" s="161"/>
      <c r="C40" s="93"/>
      <c r="D40" s="93"/>
      <c r="E40" s="161"/>
      <c r="F40" s="93"/>
      <c r="G40" s="133"/>
      <c r="H40" s="186"/>
      <c r="I40" s="58"/>
      <c r="J40" s="134"/>
      <c r="K40" s="135"/>
      <c r="L40" s="136"/>
      <c r="M40" s="115"/>
      <c r="N40" s="116"/>
      <c r="O40" s="41" t="s">
        <v>98</v>
      </c>
      <c r="P40" s="40">
        <v>0</v>
      </c>
      <c r="Q40" s="21">
        <v>17</v>
      </c>
      <c r="R40" s="22">
        <f xml:space="preserve"> $P$40 * $Q$40</f>
        <v>0</v>
      </c>
      <c r="S40" s="85"/>
      <c r="T40" s="32"/>
      <c r="U40" s="32"/>
      <c r="V40" s="72"/>
      <c r="W40" s="99"/>
      <c r="X40" s="97"/>
      <c r="Y40" s="136"/>
      <c r="Z40" s="135"/>
      <c r="AA40" s="193"/>
      <c r="AB40" s="105"/>
      <c r="AC40" s="129"/>
      <c r="AD40" s="105"/>
    </row>
    <row r="41" spans="1:30" s="112" customFormat="1" ht="15.75" customHeight="1" x14ac:dyDescent="0.25">
      <c r="A41" s="99"/>
      <c r="B41" s="161"/>
      <c r="C41" s="93"/>
      <c r="D41" s="93"/>
      <c r="E41" s="93"/>
      <c r="F41" s="93"/>
      <c r="G41" s="115"/>
      <c r="H41" s="115"/>
      <c r="I41" s="58"/>
      <c r="J41" s="134"/>
      <c r="K41" s="135"/>
      <c r="L41" s="136"/>
      <c r="M41" s="115"/>
      <c r="N41" s="116"/>
      <c r="O41" s="41" t="s">
        <v>100</v>
      </c>
      <c r="P41" s="40">
        <v>0</v>
      </c>
      <c r="Q41" s="60">
        <v>17</v>
      </c>
      <c r="R41" s="22">
        <f xml:space="preserve"> $P$41 * $Q$41</f>
        <v>0</v>
      </c>
      <c r="S41" s="71"/>
      <c r="T41" s="32"/>
      <c r="U41" s="32"/>
      <c r="V41" s="72"/>
      <c r="W41" s="99"/>
      <c r="X41" s="97"/>
      <c r="Y41" s="136"/>
      <c r="Z41" s="135"/>
      <c r="AA41" s="193"/>
      <c r="AB41" s="105"/>
      <c r="AC41" s="105"/>
      <c r="AD41" s="105"/>
    </row>
    <row r="42" spans="1:30" s="112" customFormat="1" x14ac:dyDescent="0.25">
      <c r="A42" s="99"/>
      <c r="B42" s="161"/>
      <c r="C42" s="130"/>
      <c r="D42" s="130"/>
      <c r="E42" s="130"/>
      <c r="F42" s="130"/>
      <c r="G42" s="130"/>
      <c r="H42" s="162"/>
      <c r="I42" s="58"/>
      <c r="J42" s="134"/>
      <c r="K42" s="135"/>
      <c r="L42" s="136"/>
      <c r="M42" s="115"/>
      <c r="N42" s="116"/>
      <c r="O42" s="41" t="s">
        <v>155</v>
      </c>
      <c r="P42" s="32">
        <v>0</v>
      </c>
      <c r="Q42" s="32">
        <v>10</v>
      </c>
      <c r="R42" s="22">
        <f xml:space="preserve"> $P$42 * $Q$42</f>
        <v>0</v>
      </c>
      <c r="S42" s="71"/>
      <c r="T42" s="32"/>
      <c r="U42" s="32"/>
      <c r="V42" s="72"/>
      <c r="W42" s="99"/>
      <c r="X42" s="97"/>
      <c r="Y42" s="136"/>
      <c r="Z42" s="135"/>
      <c r="AA42" s="137"/>
      <c r="AB42" s="105"/>
      <c r="AC42" s="105"/>
      <c r="AD42" s="105"/>
    </row>
    <row r="43" spans="1:30" s="112" customFormat="1" ht="16.5" thickBot="1" x14ac:dyDescent="0.3">
      <c r="A43" s="101"/>
      <c r="B43" s="163"/>
      <c r="C43" s="102"/>
      <c r="D43" s="102"/>
      <c r="E43" s="102"/>
      <c r="F43" s="102"/>
      <c r="G43" s="164"/>
      <c r="H43" s="102"/>
      <c r="I43" s="165"/>
      <c r="J43" s="165"/>
      <c r="K43" s="166"/>
      <c r="L43" s="154"/>
      <c r="M43" s="118"/>
      <c r="N43" s="119"/>
      <c r="O43" s="41" t="s">
        <v>88</v>
      </c>
      <c r="P43" s="32">
        <v>0</v>
      </c>
      <c r="Q43" s="32">
        <v>17</v>
      </c>
      <c r="R43" s="22">
        <f xml:space="preserve"> $P$43 * $Q$43</f>
        <v>0</v>
      </c>
      <c r="S43" s="71"/>
      <c r="T43" s="32"/>
      <c r="U43" s="32"/>
      <c r="V43" s="72"/>
      <c r="W43" s="101"/>
      <c r="X43" s="100"/>
      <c r="Y43" s="101"/>
      <c r="Z43" s="166"/>
      <c r="AA43" s="88"/>
      <c r="AB43" s="105"/>
      <c r="AC43" s="105"/>
      <c r="AD43" s="105"/>
    </row>
    <row r="44" spans="1:30" s="112" customFormat="1" ht="18.75" x14ac:dyDescent="0.25">
      <c r="A44" s="105"/>
      <c r="B44" s="105"/>
      <c r="C44" s="105"/>
      <c r="D44" s="105"/>
      <c r="E44" s="105"/>
      <c r="L44" s="56"/>
      <c r="M44" s="56"/>
      <c r="N44" s="56"/>
      <c r="O44" s="20" t="s">
        <v>101</v>
      </c>
      <c r="P44" s="60">
        <f>SUM($P$37:$P$43)</f>
        <v>0</v>
      </c>
      <c r="Q44" s="21" t="s">
        <v>102</v>
      </c>
      <c r="R44" s="22">
        <f>SUM($R$37:$R$43)</f>
        <v>0</v>
      </c>
      <c r="S44" s="20" t="s">
        <v>103</v>
      </c>
      <c r="T44" s="21">
        <f>SUM($T$37:$T$43)</f>
        <v>0</v>
      </c>
      <c r="U44" s="21" t="s">
        <v>104</v>
      </c>
      <c r="V44" s="35">
        <f>SUM($V$37:$V$43)</f>
        <v>0</v>
      </c>
      <c r="W44" s="105"/>
      <c r="X44" s="105"/>
      <c r="Y44" s="105"/>
      <c r="Z44" s="105"/>
      <c r="AA44" s="105"/>
      <c r="AB44" s="105"/>
      <c r="AC44" s="105"/>
      <c r="AD44" s="105"/>
    </row>
    <row r="45" spans="1:30" s="112" customFormat="1" ht="16.149999999999999" customHeight="1" thickBot="1" x14ac:dyDescent="0.3">
      <c r="A45" s="105"/>
      <c r="B45" s="105"/>
      <c r="C45" s="105"/>
      <c r="D45" s="105"/>
      <c r="E45" s="105"/>
      <c r="F45" s="105"/>
      <c r="G45" s="105"/>
      <c r="H45" s="105"/>
      <c r="I45" s="80"/>
      <c r="J45" s="80"/>
      <c r="K45" s="105"/>
      <c r="L45" s="56"/>
      <c r="M45" s="56"/>
      <c r="N45" s="56"/>
      <c r="O45" s="403" t="s">
        <v>38</v>
      </c>
      <c r="P45" s="404"/>
      <c r="Q45" s="404"/>
      <c r="R45" s="23">
        <v>0</v>
      </c>
      <c r="S45" s="403" t="s">
        <v>37</v>
      </c>
      <c r="T45" s="404"/>
      <c r="U45" s="404"/>
      <c r="V45" s="34">
        <v>0</v>
      </c>
      <c r="W45" s="105"/>
      <c r="X45" s="105"/>
      <c r="Y45" s="105"/>
      <c r="Z45" s="105"/>
      <c r="AA45" s="105"/>
      <c r="AB45" s="105"/>
      <c r="AC45" s="105"/>
      <c r="AD45" s="105"/>
    </row>
    <row r="46" spans="1:30" s="112" customFormat="1" ht="16.5" customHeight="1" thickBot="1" x14ac:dyDescent="0.3">
      <c r="A46" s="159"/>
      <c r="B46" s="105"/>
      <c r="C46" s="105"/>
      <c r="D46" s="105"/>
      <c r="E46" s="105"/>
      <c r="F46" s="105"/>
      <c r="G46" s="105"/>
      <c r="H46" s="105"/>
      <c r="I46" s="80"/>
      <c r="J46" s="158"/>
      <c r="K46" s="105"/>
      <c r="L46" s="105"/>
      <c r="M46" s="105"/>
      <c r="N46" s="105"/>
      <c r="O46" s="19"/>
      <c r="P46" s="68"/>
      <c r="Q46" s="19"/>
      <c r="R46" s="19"/>
      <c r="S46" s="19"/>
      <c r="T46" s="19"/>
      <c r="U46" s="19"/>
      <c r="V46" s="19"/>
      <c r="W46" s="105"/>
      <c r="X46" s="105"/>
      <c r="Y46" s="105"/>
      <c r="Z46" s="105"/>
      <c r="AA46" s="105"/>
      <c r="AB46" s="105"/>
      <c r="AC46" s="129"/>
      <c r="AD46" s="105"/>
    </row>
    <row r="47" spans="1:30" s="117" customFormat="1" x14ac:dyDescent="0.25">
      <c r="A47" s="96" t="s">
        <v>18</v>
      </c>
      <c r="B47" s="55" t="s">
        <v>241</v>
      </c>
      <c r="C47" s="122">
        <v>7606</v>
      </c>
      <c r="D47" s="122" t="s">
        <v>398</v>
      </c>
      <c r="E47" s="122" t="s">
        <v>204</v>
      </c>
      <c r="F47" s="122"/>
      <c r="G47" s="189" t="s">
        <v>263</v>
      </c>
      <c r="H47" s="189"/>
      <c r="I47" s="57"/>
      <c r="J47" s="123"/>
      <c r="K47" s="29"/>
      <c r="L47" s="125"/>
      <c r="M47" s="126"/>
      <c r="N47" s="127"/>
      <c r="O47" s="42" t="s">
        <v>279</v>
      </c>
      <c r="P47" s="39">
        <v>0</v>
      </c>
      <c r="Q47" s="39">
        <v>17</v>
      </c>
      <c r="R47" s="18">
        <f xml:space="preserve"> $P$47 * $Q$47</f>
        <v>0</v>
      </c>
      <c r="S47" s="42" t="s">
        <v>274</v>
      </c>
      <c r="T47" s="39">
        <v>0</v>
      </c>
      <c r="U47" s="39">
        <v>25</v>
      </c>
      <c r="V47" s="18">
        <f xml:space="preserve"> $T$47 * $U$47</f>
        <v>0</v>
      </c>
      <c r="W47" s="106" t="s">
        <v>188</v>
      </c>
      <c r="X47" s="95"/>
      <c r="Y47" s="125">
        <v>7</v>
      </c>
      <c r="Z47" s="124">
        <v>7</v>
      </c>
      <c r="AA47" s="128" t="s">
        <v>414</v>
      </c>
      <c r="AB47" s="105"/>
      <c r="AC47" s="129"/>
      <c r="AD47" s="105"/>
    </row>
    <row r="48" spans="1:30" s="117" customFormat="1" x14ac:dyDescent="0.25">
      <c r="A48" s="99"/>
      <c r="B48" s="93"/>
      <c r="C48" s="131"/>
      <c r="D48" s="131"/>
      <c r="E48" s="194"/>
      <c r="F48" s="131"/>
      <c r="G48" s="132"/>
      <c r="H48" s="132"/>
      <c r="I48" s="195"/>
      <c r="J48" s="134"/>
      <c r="K48" s="31"/>
      <c r="L48" s="136"/>
      <c r="M48" s="115"/>
      <c r="N48" s="116"/>
      <c r="O48" s="41" t="s">
        <v>285</v>
      </c>
      <c r="P48" s="40">
        <v>0</v>
      </c>
      <c r="Q48" s="40">
        <v>17</v>
      </c>
      <c r="R48" s="22">
        <f xml:space="preserve"> $P$48 * $Q$48</f>
        <v>0</v>
      </c>
      <c r="S48" s="41" t="s">
        <v>183</v>
      </c>
      <c r="T48" s="40">
        <v>0</v>
      </c>
      <c r="U48" s="40">
        <v>20</v>
      </c>
      <c r="V48" s="70">
        <f xml:space="preserve"> $T$48 * $U$48</f>
        <v>0</v>
      </c>
      <c r="W48" s="99" t="s">
        <v>308</v>
      </c>
      <c r="X48" s="97"/>
      <c r="Y48" s="136"/>
      <c r="Z48" s="135"/>
      <c r="AA48" s="137"/>
      <c r="AB48" s="105"/>
      <c r="AC48" s="129"/>
      <c r="AD48" s="105"/>
    </row>
    <row r="49" spans="1:31" s="117" customFormat="1" x14ac:dyDescent="0.25">
      <c r="A49" s="138"/>
      <c r="B49" s="131"/>
      <c r="C49" s="131"/>
      <c r="D49" s="131"/>
      <c r="E49" s="131"/>
      <c r="F49" s="131"/>
      <c r="G49" s="132"/>
      <c r="H49" s="132"/>
      <c r="I49" s="134"/>
      <c r="J49" s="134"/>
      <c r="K49" s="31"/>
      <c r="L49" s="136"/>
      <c r="M49" s="115"/>
      <c r="N49" s="116"/>
      <c r="O49" s="41" t="s">
        <v>280</v>
      </c>
      <c r="P49" s="40">
        <v>0</v>
      </c>
      <c r="Q49" s="40">
        <v>17</v>
      </c>
      <c r="R49" s="22">
        <f xml:space="preserve"> $P$49 * $Q$49</f>
        <v>0</v>
      </c>
      <c r="S49" s="41" t="s">
        <v>160</v>
      </c>
      <c r="T49" s="40">
        <v>0</v>
      </c>
      <c r="U49" s="40">
        <v>16</v>
      </c>
      <c r="V49" s="72">
        <f xml:space="preserve"> $T$49 * $U$49</f>
        <v>0</v>
      </c>
      <c r="W49" s="99"/>
      <c r="X49" s="97"/>
      <c r="Y49" s="136"/>
      <c r="Z49" s="135"/>
      <c r="AA49" s="137"/>
      <c r="AB49" s="105"/>
      <c r="AC49" s="105"/>
      <c r="AD49" s="105"/>
    </row>
    <row r="50" spans="1:31" s="112" customFormat="1" x14ac:dyDescent="0.25">
      <c r="A50" s="99"/>
      <c r="B50" s="93"/>
      <c r="C50" s="130"/>
      <c r="D50" s="130"/>
      <c r="E50" s="194"/>
      <c r="F50" s="93"/>
      <c r="G50" s="132"/>
      <c r="H50" s="132"/>
      <c r="I50" s="58"/>
      <c r="J50" s="134"/>
      <c r="K50" s="31"/>
      <c r="L50" s="225"/>
      <c r="M50" s="115"/>
      <c r="N50" s="116"/>
      <c r="O50" s="41" t="s">
        <v>286</v>
      </c>
      <c r="P50" s="40">
        <v>0</v>
      </c>
      <c r="Q50" s="40">
        <v>17</v>
      </c>
      <c r="R50" s="22">
        <f xml:space="preserve"> $P$50 * $Q$50</f>
        <v>0</v>
      </c>
      <c r="S50" s="41" t="s">
        <v>388</v>
      </c>
      <c r="T50" s="40">
        <v>0</v>
      </c>
      <c r="U50" s="40">
        <v>20</v>
      </c>
      <c r="V50" s="72">
        <f xml:space="preserve"> $T$50 * $U$50</f>
        <v>0</v>
      </c>
      <c r="W50" s="99"/>
      <c r="X50" s="97"/>
      <c r="Y50" s="136"/>
      <c r="Z50" s="135"/>
      <c r="AA50" s="137"/>
      <c r="AB50" s="105"/>
      <c r="AC50" s="105"/>
      <c r="AD50" s="105"/>
    </row>
    <row r="51" spans="1:31" s="112" customFormat="1" x14ac:dyDescent="0.25">
      <c r="A51" s="99"/>
      <c r="B51" s="93"/>
      <c r="C51" s="130"/>
      <c r="D51" s="130"/>
      <c r="E51" s="194"/>
      <c r="F51" s="93"/>
      <c r="G51" s="132"/>
      <c r="H51" s="132"/>
      <c r="I51" s="58"/>
      <c r="J51" s="134"/>
      <c r="K51" s="31"/>
      <c r="L51" s="225"/>
      <c r="M51" s="115"/>
      <c r="N51" s="116"/>
      <c r="O51" s="41" t="s">
        <v>281</v>
      </c>
      <c r="P51" s="40">
        <v>0</v>
      </c>
      <c r="Q51" s="40">
        <v>17</v>
      </c>
      <c r="R51" s="22">
        <f xml:space="preserve"> $P$51 * $Q$51</f>
        <v>0</v>
      </c>
      <c r="S51" s="41"/>
      <c r="T51" s="40"/>
      <c r="U51" s="40"/>
      <c r="V51" s="72"/>
      <c r="W51" s="99"/>
      <c r="X51" s="97"/>
      <c r="Y51" s="136"/>
      <c r="Z51" s="135"/>
      <c r="AA51" s="137"/>
      <c r="AB51" s="105"/>
      <c r="AC51" s="105"/>
      <c r="AD51" s="105"/>
    </row>
    <row r="52" spans="1:31" s="112" customFormat="1" ht="16.5" thickBot="1" x14ac:dyDescent="0.3">
      <c r="A52" s="101"/>
      <c r="B52" s="102"/>
      <c r="C52" s="187"/>
      <c r="D52" s="187"/>
      <c r="E52" s="187"/>
      <c r="F52" s="187"/>
      <c r="G52" s="187"/>
      <c r="H52" s="167"/>
      <c r="I52" s="165"/>
      <c r="J52" s="165"/>
      <c r="K52" s="33"/>
      <c r="L52" s="169"/>
      <c r="M52" s="165"/>
      <c r="N52" s="168"/>
      <c r="O52" s="41" t="s">
        <v>387</v>
      </c>
      <c r="P52" s="40">
        <v>0</v>
      </c>
      <c r="Q52" s="40">
        <v>17</v>
      </c>
      <c r="R52" s="22">
        <f xml:space="preserve"> $P$52 * $Q$52</f>
        <v>0</v>
      </c>
      <c r="S52" s="41" t="s">
        <v>253</v>
      </c>
      <c r="T52" s="40">
        <v>0</v>
      </c>
      <c r="U52" s="40">
        <v>20</v>
      </c>
      <c r="V52" s="22">
        <v>0</v>
      </c>
      <c r="W52" s="101"/>
      <c r="X52" s="100"/>
      <c r="Y52" s="154"/>
      <c r="Z52" s="166"/>
      <c r="AA52" s="196"/>
      <c r="AB52" s="105"/>
      <c r="AC52" s="105"/>
      <c r="AD52" s="105"/>
    </row>
    <row r="53" spans="1:31" s="105" customFormat="1" ht="18.75" x14ac:dyDescent="0.25">
      <c r="J53" s="80"/>
      <c r="L53" s="56"/>
      <c r="M53" s="56"/>
      <c r="N53" s="56"/>
      <c r="O53" s="41" t="s">
        <v>193</v>
      </c>
      <c r="P53" s="60">
        <f>SUM($P$47:$P$52)</f>
        <v>0</v>
      </c>
      <c r="Q53" s="21" t="s">
        <v>102</v>
      </c>
      <c r="R53" s="22">
        <f>SUM($R$47:$R$52)</f>
        <v>0</v>
      </c>
      <c r="S53" s="20" t="s">
        <v>103</v>
      </c>
      <c r="T53" s="21">
        <f>SUM($T$47:$T$52)</f>
        <v>0</v>
      </c>
      <c r="U53" s="21" t="s">
        <v>104</v>
      </c>
      <c r="V53" s="35">
        <f>SUM($V$47:$V$52)</f>
        <v>0</v>
      </c>
      <c r="AB53" s="112"/>
      <c r="AE53" s="112"/>
    </row>
    <row r="54" spans="1:31" s="105" customFormat="1" ht="16.149999999999999" customHeight="1" thickBot="1" x14ac:dyDescent="0.3">
      <c r="I54" s="80"/>
      <c r="J54" s="80"/>
      <c r="L54" s="56"/>
      <c r="M54" s="56"/>
      <c r="N54" s="56"/>
      <c r="O54" s="403" t="s">
        <v>38</v>
      </c>
      <c r="P54" s="404"/>
      <c r="Q54" s="404"/>
      <c r="R54" s="61">
        <v>0</v>
      </c>
      <c r="S54" s="403" t="s">
        <v>37</v>
      </c>
      <c r="T54" s="404"/>
      <c r="U54" s="404"/>
      <c r="V54" s="34">
        <v>0</v>
      </c>
      <c r="AE54" s="112"/>
    </row>
    <row r="55" spans="1:31" s="105" customFormat="1" ht="16.5" thickBot="1" x14ac:dyDescent="0.3">
      <c r="A55" s="159"/>
      <c r="I55" s="80"/>
      <c r="J55" s="80"/>
      <c r="O55" s="19"/>
      <c r="P55" s="19"/>
      <c r="Q55" s="19"/>
      <c r="R55" s="19"/>
      <c r="S55" s="19"/>
      <c r="T55" s="19"/>
      <c r="U55" s="19"/>
      <c r="V55" s="19"/>
      <c r="AC55" s="129"/>
      <c r="AE55" s="112"/>
    </row>
    <row r="56" spans="1:31" s="105" customFormat="1" ht="33.75" customHeight="1" x14ac:dyDescent="0.25">
      <c r="A56" s="96" t="s">
        <v>19</v>
      </c>
      <c r="B56" s="55" t="s">
        <v>156</v>
      </c>
      <c r="C56" s="55">
        <v>207</v>
      </c>
      <c r="D56" s="121" t="s">
        <v>200</v>
      </c>
      <c r="E56" s="121" t="s">
        <v>250</v>
      </c>
      <c r="F56" s="55">
        <v>1</v>
      </c>
      <c r="G56" s="121" t="s">
        <v>256</v>
      </c>
      <c r="H56" s="160">
        <v>45267.702777777777</v>
      </c>
      <c r="I56" s="57">
        <v>286.8666666666395</v>
      </c>
      <c r="J56" s="123">
        <v>13.75</v>
      </c>
      <c r="K56" s="29">
        <v>-273.41666666663951</v>
      </c>
      <c r="L56" s="125"/>
      <c r="M56" s="126" t="s">
        <v>251</v>
      </c>
      <c r="N56" s="127"/>
      <c r="O56" s="74" t="s">
        <v>157</v>
      </c>
      <c r="P56" s="39">
        <v>0</v>
      </c>
      <c r="Q56" s="75">
        <v>10</v>
      </c>
      <c r="R56" s="18">
        <v>0</v>
      </c>
      <c r="S56" s="76" t="s">
        <v>91</v>
      </c>
      <c r="T56" s="39">
        <v>0</v>
      </c>
      <c r="U56" s="39">
        <v>18</v>
      </c>
      <c r="V56" s="18">
        <v>0</v>
      </c>
      <c r="W56" s="106" t="s">
        <v>269</v>
      </c>
      <c r="X56" s="95" t="s">
        <v>23</v>
      </c>
      <c r="Y56" s="125">
        <v>273.41666666663951</v>
      </c>
      <c r="Z56" s="124">
        <v>273.41666666663951</v>
      </c>
      <c r="AA56" s="197" t="s">
        <v>329</v>
      </c>
      <c r="AB56" s="56"/>
      <c r="AE56" s="112"/>
    </row>
    <row r="57" spans="1:31" s="105" customFormat="1" ht="31.5" x14ac:dyDescent="0.25">
      <c r="A57" s="99"/>
      <c r="B57" s="93"/>
      <c r="C57" s="131"/>
      <c r="D57" s="131"/>
      <c r="E57" s="131"/>
      <c r="F57" s="93">
        <v>2</v>
      </c>
      <c r="G57" s="162">
        <v>45267.702777777777</v>
      </c>
      <c r="H57" s="162">
        <v>45270.526388888888</v>
      </c>
      <c r="I57" s="134">
        <v>67.766666666662786</v>
      </c>
      <c r="J57" s="58">
        <v>13.75</v>
      </c>
      <c r="K57" s="31">
        <v>-54.316666666662783</v>
      </c>
      <c r="L57" s="136"/>
      <c r="M57" s="115" t="s">
        <v>251</v>
      </c>
      <c r="N57" s="135"/>
      <c r="O57" s="77" t="s">
        <v>86</v>
      </c>
      <c r="P57" s="40">
        <v>0</v>
      </c>
      <c r="Q57" s="73">
        <v>17</v>
      </c>
      <c r="R57" s="22">
        <v>0</v>
      </c>
      <c r="S57" s="69" t="s">
        <v>158</v>
      </c>
      <c r="T57" s="40">
        <v>0</v>
      </c>
      <c r="U57" s="40">
        <v>18</v>
      </c>
      <c r="V57" s="22">
        <v>0</v>
      </c>
      <c r="W57" s="99"/>
      <c r="X57" s="97"/>
      <c r="Y57" s="136">
        <v>54.316666666662783</v>
      </c>
      <c r="Z57" s="135">
        <v>327.73333333330231</v>
      </c>
      <c r="AA57" s="94" t="s">
        <v>352</v>
      </c>
      <c r="AB57" s="56"/>
      <c r="AC57" s="129"/>
      <c r="AE57" s="117"/>
    </row>
    <row r="58" spans="1:31" s="105" customFormat="1" ht="31.5" x14ac:dyDescent="0.25">
      <c r="A58" s="99"/>
      <c r="B58" s="93"/>
      <c r="C58" s="93"/>
      <c r="D58" s="93"/>
      <c r="E58" s="161"/>
      <c r="F58" s="93">
        <v>3</v>
      </c>
      <c r="G58" s="162">
        <v>45270.526388888888</v>
      </c>
      <c r="H58" s="198" t="s">
        <v>290</v>
      </c>
      <c r="I58" s="58">
        <v>183.48333333333721</v>
      </c>
      <c r="J58" s="58">
        <v>13.75</v>
      </c>
      <c r="K58" s="31">
        <v>-170.03333333333723</v>
      </c>
      <c r="L58" s="136"/>
      <c r="M58" s="115" t="s">
        <v>251</v>
      </c>
      <c r="N58" s="135"/>
      <c r="O58" s="77" t="s">
        <v>89</v>
      </c>
      <c r="P58" s="40">
        <v>0</v>
      </c>
      <c r="Q58" s="73">
        <v>17</v>
      </c>
      <c r="R58" s="22">
        <v>0</v>
      </c>
      <c r="S58" s="69" t="s">
        <v>96</v>
      </c>
      <c r="T58" s="40">
        <v>0</v>
      </c>
      <c r="U58" s="40">
        <v>20</v>
      </c>
      <c r="V58" s="22">
        <v>0</v>
      </c>
      <c r="W58" s="99"/>
      <c r="X58" s="97"/>
      <c r="Y58" s="136">
        <v>170.03333333333723</v>
      </c>
      <c r="Z58" s="135">
        <v>497.76666666663954</v>
      </c>
      <c r="AA58" s="147" t="s">
        <v>291</v>
      </c>
      <c r="AB58" s="56"/>
      <c r="AE58" s="112"/>
    </row>
    <row r="59" spans="1:31" s="105" customFormat="1" ht="47.25" x14ac:dyDescent="0.25">
      <c r="A59" s="99"/>
      <c r="B59" s="93"/>
      <c r="C59" s="93"/>
      <c r="D59" s="93"/>
      <c r="E59" s="93"/>
      <c r="F59" s="93">
        <v>4</v>
      </c>
      <c r="G59" s="162" t="s">
        <v>290</v>
      </c>
      <c r="H59" s="162" t="s">
        <v>372</v>
      </c>
      <c r="I59" s="58">
        <v>97.466666666732635</v>
      </c>
      <c r="J59" s="58">
        <v>13.75</v>
      </c>
      <c r="K59" s="31">
        <v>-84.016666666732633</v>
      </c>
      <c r="L59" s="136"/>
      <c r="M59" s="115" t="s">
        <v>251</v>
      </c>
      <c r="N59" s="135"/>
      <c r="O59" s="77" t="s">
        <v>159</v>
      </c>
      <c r="P59" s="40">
        <v>0</v>
      </c>
      <c r="Q59" s="73">
        <v>10</v>
      </c>
      <c r="R59" s="22">
        <v>0</v>
      </c>
      <c r="S59" s="69" t="s">
        <v>152</v>
      </c>
      <c r="T59" s="40">
        <v>0</v>
      </c>
      <c r="U59" s="21">
        <v>20</v>
      </c>
      <c r="V59" s="22">
        <v>0</v>
      </c>
      <c r="W59" s="99"/>
      <c r="X59" s="97"/>
      <c r="Y59" s="136">
        <v>84.016666666732633</v>
      </c>
      <c r="Z59" s="135">
        <v>581.78333333337218</v>
      </c>
      <c r="AA59" s="258" t="s">
        <v>373</v>
      </c>
      <c r="AB59" s="56"/>
      <c r="AC59" s="129"/>
      <c r="AE59" s="112"/>
    </row>
    <row r="60" spans="1:31" s="105" customFormat="1" ht="31.5" x14ac:dyDescent="0.25">
      <c r="A60" s="99"/>
      <c r="B60" s="93"/>
      <c r="C60" s="93"/>
      <c r="D60" s="93"/>
      <c r="E60" s="93"/>
      <c r="F60" s="93">
        <v>5</v>
      </c>
      <c r="G60" s="162" t="s">
        <v>372</v>
      </c>
      <c r="H60" s="162" t="s">
        <v>34</v>
      </c>
      <c r="I60" s="58">
        <v>24.416666666627862</v>
      </c>
      <c r="J60" s="58">
        <v>13.75</v>
      </c>
      <c r="K60" s="31">
        <v>-10.966666666627862</v>
      </c>
      <c r="L60" s="136"/>
      <c r="M60" s="115" t="s">
        <v>251</v>
      </c>
      <c r="N60" s="135"/>
      <c r="O60" s="41"/>
      <c r="P60" s="40"/>
      <c r="Q60" s="40"/>
      <c r="R60" s="22"/>
      <c r="S60" s="69" t="s">
        <v>97</v>
      </c>
      <c r="T60" s="40">
        <v>0</v>
      </c>
      <c r="U60" s="21">
        <v>20</v>
      </c>
      <c r="V60" s="22">
        <v>0</v>
      </c>
      <c r="W60" s="99"/>
      <c r="X60" s="97"/>
      <c r="Y60" s="136">
        <v>10.966666666627862</v>
      </c>
      <c r="Z60" s="135">
        <v>592.75</v>
      </c>
      <c r="AA60" s="265" t="s">
        <v>415</v>
      </c>
      <c r="AB60" s="56"/>
      <c r="AC60" s="129"/>
      <c r="AE60" s="112"/>
    </row>
    <row r="61" spans="1:31" s="105" customFormat="1" ht="16.5" thickBot="1" x14ac:dyDescent="0.3">
      <c r="A61" s="101"/>
      <c r="B61" s="102"/>
      <c r="C61" s="102"/>
      <c r="D61" s="102"/>
      <c r="E61" s="102"/>
      <c r="F61" s="102"/>
      <c r="G61" s="164"/>
      <c r="H61" s="164"/>
      <c r="I61" s="89"/>
      <c r="J61" s="89"/>
      <c r="K61" s="166"/>
      <c r="L61" s="154"/>
      <c r="M61" s="89"/>
      <c r="N61" s="166"/>
      <c r="O61" s="41"/>
      <c r="P61" s="40"/>
      <c r="Q61" s="40"/>
      <c r="R61" s="22"/>
      <c r="S61" s="69" t="s">
        <v>105</v>
      </c>
      <c r="T61" s="40">
        <v>0</v>
      </c>
      <c r="U61" s="21">
        <v>20</v>
      </c>
      <c r="V61" s="22">
        <v>0</v>
      </c>
      <c r="W61" s="101"/>
      <c r="X61" s="100"/>
      <c r="Y61" s="154"/>
      <c r="Z61" s="166"/>
      <c r="AA61" s="200"/>
      <c r="AB61" s="56"/>
      <c r="AC61" s="129"/>
      <c r="AE61" s="112"/>
    </row>
    <row r="62" spans="1:31" s="105" customFormat="1" ht="18.75" x14ac:dyDescent="0.25">
      <c r="G62" s="120"/>
      <c r="H62" s="120"/>
      <c r="I62" s="80"/>
      <c r="J62" s="80"/>
      <c r="K62" s="80"/>
      <c r="L62" s="56"/>
      <c r="M62" s="56"/>
      <c r="N62" s="56"/>
      <c r="O62" s="20" t="s">
        <v>101</v>
      </c>
      <c r="P62" s="60">
        <v>0</v>
      </c>
      <c r="Q62" s="21" t="s">
        <v>102</v>
      </c>
      <c r="R62" s="22">
        <v>0</v>
      </c>
      <c r="S62" s="20" t="s">
        <v>103</v>
      </c>
      <c r="T62" s="21">
        <v>0</v>
      </c>
      <c r="U62" s="21" t="s">
        <v>104</v>
      </c>
      <c r="V62" s="35">
        <v>0</v>
      </c>
      <c r="AA62" s="170"/>
      <c r="AB62" s="56"/>
    </row>
    <row r="63" spans="1:31" s="105" customFormat="1" ht="16.149999999999999" customHeight="1" thickBot="1" x14ac:dyDescent="0.3">
      <c r="A63" s="80"/>
      <c r="B63" s="80"/>
      <c r="C63" s="80"/>
      <c r="D63" s="80"/>
      <c r="E63" s="80"/>
      <c r="F63" s="80"/>
      <c r="G63" s="80"/>
      <c r="H63" s="80"/>
      <c r="I63" s="80"/>
      <c r="J63" s="80"/>
      <c r="K63" s="80"/>
      <c r="L63" s="56"/>
      <c r="M63" s="56"/>
      <c r="N63" s="56"/>
      <c r="O63" s="403" t="s">
        <v>38</v>
      </c>
      <c r="P63" s="404"/>
      <c r="Q63" s="404"/>
      <c r="R63" s="23">
        <v>0</v>
      </c>
      <c r="S63" s="403" t="s">
        <v>37</v>
      </c>
      <c r="T63" s="404"/>
      <c r="U63" s="404"/>
      <c r="V63" s="34">
        <v>0</v>
      </c>
      <c r="AA63" s="170"/>
      <c r="AB63" s="56"/>
    </row>
    <row r="64" spans="1:31" s="105" customFormat="1" ht="15.4" customHeight="1" x14ac:dyDescent="0.25">
      <c r="A64" s="171"/>
      <c r="B64" s="80"/>
      <c r="C64" s="80"/>
      <c r="D64" s="80"/>
      <c r="E64" s="80"/>
      <c r="F64" s="80"/>
      <c r="G64" s="80"/>
      <c r="H64" s="80"/>
      <c r="I64" s="80"/>
      <c r="J64" s="80"/>
      <c r="K64" s="80"/>
      <c r="L64" s="80"/>
      <c r="M64" s="80"/>
      <c r="N64" s="80"/>
      <c r="O64" s="19"/>
      <c r="P64" s="19"/>
      <c r="Q64" s="19"/>
      <c r="R64" s="19"/>
      <c r="S64" s="19"/>
      <c r="T64" s="19"/>
      <c r="U64" s="19"/>
      <c r="V64" s="19"/>
      <c r="AA64" s="170"/>
      <c r="AB64" s="56"/>
    </row>
    <row r="65" spans="1:28" s="105" customFormat="1" ht="15.75" customHeight="1" thickBot="1" x14ac:dyDescent="0.3">
      <c r="A65" s="171"/>
      <c r="B65" s="80"/>
      <c r="C65" s="80"/>
      <c r="D65" s="80"/>
      <c r="E65" s="80"/>
      <c r="F65" s="80"/>
      <c r="G65" s="80"/>
      <c r="H65" s="80"/>
      <c r="I65" s="80"/>
      <c r="J65" s="80"/>
      <c r="K65" s="80"/>
      <c r="L65" s="80"/>
      <c r="M65" s="80"/>
      <c r="N65" s="80"/>
      <c r="O65" s="19"/>
      <c r="P65" s="19"/>
      <c r="Q65" s="19"/>
      <c r="R65" s="19"/>
      <c r="S65" s="19"/>
      <c r="T65" s="19"/>
      <c r="U65" s="19"/>
      <c r="V65" s="19"/>
      <c r="AA65" s="172"/>
      <c r="AB65" s="173"/>
    </row>
    <row r="66" spans="1:28" s="105" customFormat="1" ht="78.75" x14ac:dyDescent="0.25">
      <c r="A66" s="86" t="s">
        <v>20</v>
      </c>
      <c r="B66" s="55" t="s">
        <v>301</v>
      </c>
      <c r="C66" s="55">
        <v>112</v>
      </c>
      <c r="D66" s="55" t="s">
        <v>390</v>
      </c>
      <c r="E66" s="55" t="s">
        <v>391</v>
      </c>
      <c r="F66" s="55">
        <v>1</v>
      </c>
      <c r="G66" s="160">
        <v>45283</v>
      </c>
      <c r="H66" s="160" t="s">
        <v>34</v>
      </c>
      <c r="I66" s="57">
        <f xml:space="preserve"> ($AA$2 - $G$66) * 24</f>
        <v>18</v>
      </c>
      <c r="J66" s="57">
        <v>18</v>
      </c>
      <c r="K66" s="29">
        <f>$J$66 - $I$66</f>
        <v>0</v>
      </c>
      <c r="L66" s="125"/>
      <c r="M66" s="126" t="s">
        <v>418</v>
      </c>
      <c r="N66" s="127"/>
      <c r="O66" s="16" t="s">
        <v>90</v>
      </c>
      <c r="P66" s="39">
        <v>0</v>
      </c>
      <c r="Q66" s="39">
        <v>17</v>
      </c>
      <c r="R66" s="18">
        <f xml:space="preserve"> $P$66 * $Q$66</f>
        <v>0</v>
      </c>
      <c r="S66" s="42" t="s">
        <v>244</v>
      </c>
      <c r="T66" s="39">
        <v>0</v>
      </c>
      <c r="U66" s="39">
        <v>20</v>
      </c>
      <c r="V66" s="18">
        <f xml:space="preserve"> $T$66 * $U$66</f>
        <v>0</v>
      </c>
      <c r="W66" s="106" t="s">
        <v>208</v>
      </c>
      <c r="X66" s="95" t="s">
        <v>23</v>
      </c>
      <c r="Y66" s="125">
        <f>$K$66 * -1</f>
        <v>0</v>
      </c>
      <c r="Z66" s="124">
        <f>$Y$66</f>
        <v>0</v>
      </c>
      <c r="AA66" s="87" t="s">
        <v>434</v>
      </c>
      <c r="AB66" s="173"/>
    </row>
    <row r="67" spans="1:28" s="105" customFormat="1" x14ac:dyDescent="0.25">
      <c r="A67" s="99"/>
      <c r="B67" s="93"/>
      <c r="C67" s="93"/>
      <c r="D67" s="82"/>
      <c r="E67" s="161"/>
      <c r="F67" s="93"/>
      <c r="G67" s="162"/>
      <c r="H67" s="162"/>
      <c r="I67" s="58"/>
      <c r="J67" s="58"/>
      <c r="K67" s="31"/>
      <c r="L67" s="136"/>
      <c r="M67" s="115"/>
      <c r="N67" s="116"/>
      <c r="O67" s="20" t="s">
        <v>180</v>
      </c>
      <c r="P67" s="40">
        <v>0</v>
      </c>
      <c r="Q67" s="40">
        <v>10</v>
      </c>
      <c r="R67" s="22">
        <f xml:space="preserve"> $P$67 * $Q$67</f>
        <v>0</v>
      </c>
      <c r="S67" s="41" t="s">
        <v>416</v>
      </c>
      <c r="T67" s="40">
        <v>0</v>
      </c>
      <c r="U67" s="40">
        <v>20</v>
      </c>
      <c r="V67" s="22">
        <f xml:space="preserve"> $T$67 * $U$67</f>
        <v>0</v>
      </c>
      <c r="W67" s="99"/>
      <c r="X67" s="97"/>
      <c r="Y67" s="136"/>
      <c r="Z67" s="135"/>
      <c r="AA67" s="174"/>
      <c r="AB67" s="173"/>
    </row>
    <row r="68" spans="1:28" s="105" customFormat="1" x14ac:dyDescent="0.25">
      <c r="A68" s="99"/>
      <c r="B68" s="93"/>
      <c r="C68" s="93"/>
      <c r="D68" s="93"/>
      <c r="E68" s="93"/>
      <c r="F68" s="93"/>
      <c r="G68" s="162"/>
      <c r="H68" s="162"/>
      <c r="I68" s="58"/>
      <c r="J68" s="58"/>
      <c r="K68" s="31"/>
      <c r="L68" s="136"/>
      <c r="M68" s="115"/>
      <c r="N68" s="116"/>
      <c r="O68" s="20" t="s">
        <v>164</v>
      </c>
      <c r="P68" s="40">
        <v>0</v>
      </c>
      <c r="Q68" s="40">
        <v>17</v>
      </c>
      <c r="R68" s="22">
        <f xml:space="preserve"> $P$68 * $Q$68</f>
        <v>0</v>
      </c>
      <c r="S68" s="41" t="s">
        <v>248</v>
      </c>
      <c r="T68" s="40">
        <v>0</v>
      </c>
      <c r="U68" s="40">
        <v>18</v>
      </c>
      <c r="V68" s="22">
        <f xml:space="preserve"> $T$68 * $U$68</f>
        <v>0</v>
      </c>
      <c r="W68" s="99"/>
      <c r="X68" s="97"/>
      <c r="Y68" s="136"/>
      <c r="Z68" s="135"/>
      <c r="AA68" s="174"/>
      <c r="AB68" s="173"/>
    </row>
    <row r="69" spans="1:28" s="105" customFormat="1" x14ac:dyDescent="0.25">
      <c r="A69" s="99"/>
      <c r="B69" s="93"/>
      <c r="C69" s="93"/>
      <c r="D69" s="93"/>
      <c r="E69" s="93"/>
      <c r="F69" s="93"/>
      <c r="G69" s="162"/>
      <c r="H69" s="162"/>
      <c r="I69" s="58"/>
      <c r="J69" s="58"/>
      <c r="K69" s="31"/>
      <c r="L69" s="136"/>
      <c r="M69" s="115"/>
      <c r="N69" s="116"/>
      <c r="O69" s="20" t="s">
        <v>332</v>
      </c>
      <c r="P69" s="40">
        <v>0</v>
      </c>
      <c r="Q69" s="40">
        <v>12</v>
      </c>
      <c r="R69" s="22">
        <f xml:space="preserve"> $P$69 * $Q$69</f>
        <v>0</v>
      </c>
      <c r="S69" s="41" t="s">
        <v>192</v>
      </c>
      <c r="T69" s="40">
        <v>0</v>
      </c>
      <c r="U69" s="40">
        <v>20</v>
      </c>
      <c r="V69" s="22">
        <f xml:space="preserve"> $T$69 * $U$69</f>
        <v>0</v>
      </c>
      <c r="W69" s="99"/>
      <c r="X69" s="97"/>
      <c r="Y69" s="136"/>
      <c r="Z69" s="135"/>
      <c r="AA69" s="174"/>
      <c r="AB69" s="173"/>
    </row>
    <row r="70" spans="1:28" s="105" customFormat="1" x14ac:dyDescent="0.25">
      <c r="A70" s="99"/>
      <c r="B70" s="93"/>
      <c r="C70" s="93"/>
      <c r="D70" s="93"/>
      <c r="E70" s="93"/>
      <c r="F70" s="93"/>
      <c r="G70" s="162"/>
      <c r="H70" s="162"/>
      <c r="I70" s="58"/>
      <c r="J70" s="58"/>
      <c r="K70" s="31"/>
      <c r="L70" s="136"/>
      <c r="M70" s="115"/>
      <c r="N70" s="116"/>
      <c r="O70" s="69"/>
      <c r="P70" s="40"/>
      <c r="Q70" s="40"/>
      <c r="R70" s="22"/>
      <c r="S70" s="41"/>
      <c r="T70" s="40"/>
      <c r="U70" s="40"/>
      <c r="V70" s="22"/>
      <c r="W70" s="99"/>
      <c r="X70" s="97"/>
      <c r="Y70" s="136"/>
      <c r="Z70" s="135"/>
      <c r="AA70" s="174"/>
      <c r="AB70" s="173"/>
    </row>
    <row r="71" spans="1:28" s="105" customFormat="1" x14ac:dyDescent="0.25">
      <c r="A71" s="99"/>
      <c r="B71" s="93"/>
      <c r="C71" s="93"/>
      <c r="D71" s="93"/>
      <c r="E71" s="93"/>
      <c r="F71" s="93"/>
      <c r="G71" s="162"/>
      <c r="H71" s="162"/>
      <c r="I71" s="58"/>
      <c r="J71" s="58"/>
      <c r="K71" s="135"/>
      <c r="L71" s="136"/>
      <c r="M71" s="115"/>
      <c r="N71" s="116"/>
      <c r="O71" s="69"/>
      <c r="P71" s="40"/>
      <c r="Q71" s="40"/>
      <c r="R71" s="22"/>
      <c r="S71" s="41"/>
      <c r="T71" s="40"/>
      <c r="U71" s="40"/>
      <c r="V71" s="22"/>
      <c r="W71" s="99"/>
      <c r="X71" s="97"/>
      <c r="Y71" s="136"/>
      <c r="Z71" s="135"/>
      <c r="AA71" s="174"/>
      <c r="AB71" s="173"/>
    </row>
    <row r="72" spans="1:28" s="105" customFormat="1" ht="16.5" thickBot="1" x14ac:dyDescent="0.3">
      <c r="A72" s="101"/>
      <c r="B72" s="102"/>
      <c r="C72" s="102"/>
      <c r="D72" s="163"/>
      <c r="E72" s="102"/>
      <c r="F72" s="102"/>
      <c r="G72" s="164"/>
      <c r="H72" s="164"/>
      <c r="I72" s="89"/>
      <c r="J72" s="89"/>
      <c r="K72" s="166"/>
      <c r="L72" s="154"/>
      <c r="M72" s="89"/>
      <c r="N72" s="166"/>
      <c r="O72" s="69"/>
      <c r="P72" s="21"/>
      <c r="Q72" s="40"/>
      <c r="R72" s="22"/>
      <c r="S72" s="41"/>
      <c r="T72" s="40"/>
      <c r="U72" s="40"/>
      <c r="V72" s="22"/>
      <c r="W72" s="101"/>
      <c r="X72" s="100"/>
      <c r="Y72" s="154"/>
      <c r="Z72" s="166"/>
      <c r="AA72" s="201" t="s">
        <v>417</v>
      </c>
      <c r="AB72" s="173"/>
    </row>
    <row r="73" spans="1:28" s="105" customFormat="1" ht="17.649999999999999" customHeight="1" x14ac:dyDescent="0.25">
      <c r="I73" s="80"/>
      <c r="J73" s="80"/>
      <c r="L73" s="56"/>
      <c r="M73" s="56"/>
      <c r="N73" s="56"/>
      <c r="O73" s="20" t="s">
        <v>101</v>
      </c>
      <c r="P73" s="60">
        <f>SUM($P$66:$P$72)</f>
        <v>0</v>
      </c>
      <c r="Q73" s="21" t="s">
        <v>102</v>
      </c>
      <c r="R73" s="22">
        <f>SUM($R$66:$R$72)</f>
        <v>0</v>
      </c>
      <c r="S73" s="20" t="s">
        <v>103</v>
      </c>
      <c r="T73" s="21">
        <f>SUM($T$66:$T$72)</f>
        <v>0</v>
      </c>
      <c r="U73" s="21" t="s">
        <v>104</v>
      </c>
      <c r="V73" s="35">
        <f>SUM($V$66:$V$72)</f>
        <v>0</v>
      </c>
    </row>
    <row r="74" spans="1:28" s="105" customFormat="1" ht="16.149999999999999" customHeight="1" thickBot="1" x14ac:dyDescent="0.3">
      <c r="I74" s="80"/>
      <c r="J74" s="80"/>
      <c r="L74" s="56"/>
      <c r="M74" s="56"/>
      <c r="N74" s="56"/>
      <c r="O74" s="403" t="s">
        <v>38</v>
      </c>
      <c r="P74" s="404"/>
      <c r="Q74" s="404"/>
      <c r="R74" s="23">
        <v>230</v>
      </c>
      <c r="S74" s="403" t="s">
        <v>37</v>
      </c>
      <c r="T74" s="404"/>
      <c r="U74" s="404"/>
      <c r="V74" s="34">
        <v>0</v>
      </c>
    </row>
    <row r="75" spans="1:28" s="105" customFormat="1" ht="15.75" customHeight="1" thickBot="1" x14ac:dyDescent="0.3">
      <c r="A75" s="159"/>
      <c r="I75" s="80"/>
      <c r="J75" s="158"/>
      <c r="O75" s="19"/>
      <c r="P75" s="19"/>
      <c r="Q75" s="19"/>
      <c r="R75" s="19"/>
      <c r="S75" s="19"/>
      <c r="T75" s="19"/>
      <c r="U75" s="19"/>
      <c r="V75" s="19"/>
    </row>
    <row r="76" spans="1:28" s="105" customFormat="1" ht="47.25" x14ac:dyDescent="0.25">
      <c r="A76" s="96" t="s">
        <v>21</v>
      </c>
      <c r="B76" s="55" t="s">
        <v>322</v>
      </c>
      <c r="C76" s="122">
        <v>1004</v>
      </c>
      <c r="D76" s="185" t="s">
        <v>228</v>
      </c>
      <c r="E76" s="121" t="s">
        <v>345</v>
      </c>
      <c r="F76" s="122">
        <v>1</v>
      </c>
      <c r="G76" s="160">
        <v>45276.083333333336</v>
      </c>
      <c r="H76" s="114">
        <v>45278.930555555555</v>
      </c>
      <c r="I76" s="123">
        <f xml:space="preserve"> ($H$76 - $G$76) * 24</f>
        <v>68.333333333255723</v>
      </c>
      <c r="J76" s="57">
        <v>12.9</v>
      </c>
      <c r="K76" s="29">
        <f>$J$76 - $I$76</f>
        <v>-55.433333333255725</v>
      </c>
      <c r="L76" s="125">
        <f xml:space="preserve"> ($N$76 - $M$76) * 24</f>
        <v>57</v>
      </c>
      <c r="M76" s="126" t="s">
        <v>288</v>
      </c>
      <c r="N76" s="217">
        <v>45278.875</v>
      </c>
      <c r="O76" s="42" t="s">
        <v>217</v>
      </c>
      <c r="P76" s="39">
        <v>1</v>
      </c>
      <c r="Q76" s="75">
        <v>20</v>
      </c>
      <c r="R76" s="18">
        <f xml:space="preserve"> $P$76 * $Q$76</f>
        <v>20</v>
      </c>
      <c r="S76" s="64" t="s">
        <v>171</v>
      </c>
      <c r="T76" s="39">
        <v>1</v>
      </c>
      <c r="U76" s="17">
        <v>12</v>
      </c>
      <c r="V76" s="18">
        <f xml:space="preserve"> $T$76 * $U$76</f>
        <v>12</v>
      </c>
      <c r="W76" s="106" t="s">
        <v>188</v>
      </c>
      <c r="X76" s="95" t="s">
        <v>23</v>
      </c>
      <c r="Y76" s="125">
        <f>$K$76 * -1</f>
        <v>55.433333333255725</v>
      </c>
      <c r="Z76" s="124">
        <f>$Y$76</f>
        <v>55.433333333255725</v>
      </c>
      <c r="AA76" s="197" t="s">
        <v>312</v>
      </c>
    </row>
    <row r="77" spans="1:28" s="105" customFormat="1" x14ac:dyDescent="0.25">
      <c r="A77" s="138"/>
      <c r="B77" s="131"/>
      <c r="C77" s="131"/>
      <c r="D77" s="131"/>
      <c r="E77" s="93"/>
      <c r="F77" s="93">
        <v>2</v>
      </c>
      <c r="G77" s="132">
        <v>45278.930555555555</v>
      </c>
      <c r="H77" s="132">
        <v>45279.986111111109</v>
      </c>
      <c r="I77" s="134">
        <f xml:space="preserve"> ($H$77 - $G$77) * 24</f>
        <v>25.333333333313931</v>
      </c>
      <c r="J77" s="58">
        <v>14.4</v>
      </c>
      <c r="K77" s="31">
        <f>$J$77 - $I$77</f>
        <v>-10.93333333331393</v>
      </c>
      <c r="L77" s="136">
        <f xml:space="preserve"> ($N$77 - $M$77) * 24</f>
        <v>15.333333333197515</v>
      </c>
      <c r="M77" s="115" t="s">
        <v>313</v>
      </c>
      <c r="N77" s="116">
        <v>45279.909722222219</v>
      </c>
      <c r="O77" s="41" t="s">
        <v>247</v>
      </c>
      <c r="P77" s="40">
        <v>1</v>
      </c>
      <c r="Q77" s="73">
        <v>20</v>
      </c>
      <c r="R77" s="22">
        <f xml:space="preserve"> $P$77 * $Q$77</f>
        <v>20</v>
      </c>
      <c r="S77" s="63" t="s">
        <v>192</v>
      </c>
      <c r="T77" s="40">
        <v>0</v>
      </c>
      <c r="U77" s="21">
        <v>20</v>
      </c>
      <c r="V77" s="70">
        <f xml:space="preserve"> $T$77 * $U$77</f>
        <v>0</v>
      </c>
      <c r="W77" s="99" t="s">
        <v>267</v>
      </c>
      <c r="X77" s="97"/>
      <c r="Y77" s="136">
        <f>$K$77 * -1</f>
        <v>10.93333333331393</v>
      </c>
      <c r="Z77" s="135">
        <f>$Y$77 + $Z$76</f>
        <v>66.366666666569657</v>
      </c>
      <c r="AA77" s="174" t="s">
        <v>347</v>
      </c>
    </row>
    <row r="78" spans="1:28" s="105" customFormat="1" x14ac:dyDescent="0.25">
      <c r="A78" s="138"/>
      <c r="B78" s="131"/>
      <c r="C78" s="131"/>
      <c r="D78" s="131"/>
      <c r="E78" s="93"/>
      <c r="F78" s="131">
        <v>3</v>
      </c>
      <c r="G78" s="162">
        <v>45279.986111111109</v>
      </c>
      <c r="H78" s="131" t="s">
        <v>336</v>
      </c>
      <c r="I78" s="134">
        <f xml:space="preserve"> ($H$78 - $G$78) * 24</f>
        <v>28.000000000116415</v>
      </c>
      <c r="J78" s="58">
        <v>15.4</v>
      </c>
      <c r="K78" s="31">
        <f>$J$78 - $I$78</f>
        <v>-12.600000000116415</v>
      </c>
      <c r="L78" s="136">
        <f xml:space="preserve"> ($N$78 - $M$78) * 24</f>
        <v>12.666666666569654</v>
      </c>
      <c r="M78" s="115">
        <v>45280.451388888891</v>
      </c>
      <c r="N78" s="116" t="s">
        <v>337</v>
      </c>
      <c r="O78" s="41" t="s">
        <v>218</v>
      </c>
      <c r="P78" s="40">
        <v>1</v>
      </c>
      <c r="Q78" s="73">
        <v>20</v>
      </c>
      <c r="R78" s="22">
        <f xml:space="preserve"> $P$78 * $Q$78</f>
        <v>20</v>
      </c>
      <c r="S78" s="239" t="s">
        <v>367</v>
      </c>
      <c r="T78" s="40">
        <v>0</v>
      </c>
      <c r="U78" s="21">
        <v>30</v>
      </c>
      <c r="V78" s="70">
        <f xml:space="preserve"> $T$78 * $U$78</f>
        <v>0</v>
      </c>
      <c r="W78" s="99"/>
      <c r="X78" s="97"/>
      <c r="Y78" s="136">
        <f>$K$78 * -1</f>
        <v>12.600000000116415</v>
      </c>
      <c r="Z78" s="135">
        <f>$Y$78 + $Z$77</f>
        <v>78.966666666686066</v>
      </c>
      <c r="AA78" s="174" t="s">
        <v>348</v>
      </c>
    </row>
    <row r="79" spans="1:28" s="105" customFormat="1" x14ac:dyDescent="0.25">
      <c r="A79" s="138"/>
      <c r="B79" s="131"/>
      <c r="C79" s="93"/>
      <c r="D79" s="93"/>
      <c r="E79" s="93"/>
      <c r="F79" s="93">
        <v>4</v>
      </c>
      <c r="G79" s="131" t="s">
        <v>336</v>
      </c>
      <c r="H79" s="132">
        <v>45282.815972222219</v>
      </c>
      <c r="I79" s="134">
        <f xml:space="preserve"> ($H$79 - $G$79) * 24</f>
        <v>39.916666666511446</v>
      </c>
      <c r="J79" s="58">
        <v>15.4</v>
      </c>
      <c r="K79" s="31">
        <f>$J$79 - $I$79</f>
        <v>-24.516666666511448</v>
      </c>
      <c r="L79" s="136">
        <f xml:space="preserve"> ($N$79 - $M$79) * 24</f>
        <v>28.650000000139698</v>
      </c>
      <c r="M79" s="115">
        <v>45281.416666666664</v>
      </c>
      <c r="N79" s="116">
        <v>45282.61041666667</v>
      </c>
      <c r="O79" s="41" t="s">
        <v>219</v>
      </c>
      <c r="P79" s="40">
        <v>1</v>
      </c>
      <c r="Q79" s="40">
        <v>20</v>
      </c>
      <c r="R79" s="70">
        <f xml:space="preserve"> $P$79 * $Q$79</f>
        <v>20</v>
      </c>
      <c r="S79" s="63" t="s">
        <v>177</v>
      </c>
      <c r="T79" s="40">
        <v>1</v>
      </c>
      <c r="U79" s="21">
        <v>18</v>
      </c>
      <c r="V79" s="70">
        <f xml:space="preserve"> $T$79 * $U$79</f>
        <v>18</v>
      </c>
      <c r="W79" s="99"/>
      <c r="X79" s="97"/>
      <c r="Y79" s="136">
        <f>$K$79 * -1</f>
        <v>24.516666666511448</v>
      </c>
      <c r="Z79" s="135">
        <f>$Y$79 + $Z$78</f>
        <v>103.48333333319752</v>
      </c>
      <c r="AA79" s="137" t="s">
        <v>405</v>
      </c>
    </row>
    <row r="80" spans="1:28" s="105" customFormat="1" x14ac:dyDescent="0.25">
      <c r="A80" s="138"/>
      <c r="B80" s="131"/>
      <c r="C80" s="93"/>
      <c r="D80" s="93"/>
      <c r="E80" s="93"/>
      <c r="F80" s="93">
        <v>5</v>
      </c>
      <c r="G80" s="132">
        <v>45282.815972222219</v>
      </c>
      <c r="H80" s="132" t="s">
        <v>34</v>
      </c>
      <c r="I80" s="134">
        <f xml:space="preserve"> ($AA$2 - $G$80) * 24</f>
        <v>22.416666666744277</v>
      </c>
      <c r="J80" s="58">
        <v>15.4</v>
      </c>
      <c r="K80" s="31">
        <f>$J$80 - $I$80</f>
        <v>-7.0166666667442765</v>
      </c>
      <c r="L80" s="136">
        <f xml:space="preserve"> ($N$80 - $M$80) * 24</f>
        <v>68.333333333255723</v>
      </c>
      <c r="M80" s="115">
        <v>45280.833333333336</v>
      </c>
      <c r="N80" s="116" t="s">
        <v>420</v>
      </c>
      <c r="O80" s="41" t="s">
        <v>90</v>
      </c>
      <c r="P80" s="40">
        <v>0</v>
      </c>
      <c r="Q80" s="40">
        <v>17</v>
      </c>
      <c r="R80" s="70">
        <f xml:space="preserve"> $P$80 * $Q$80</f>
        <v>0</v>
      </c>
      <c r="S80" s="63" t="s">
        <v>404</v>
      </c>
      <c r="T80" s="40">
        <v>1</v>
      </c>
      <c r="U80" s="21">
        <v>16</v>
      </c>
      <c r="V80" s="72">
        <f xml:space="preserve"> $T$80 * $U$80</f>
        <v>16</v>
      </c>
      <c r="W80" s="99"/>
      <c r="X80" s="97"/>
      <c r="Y80" s="136">
        <f>$K$80 * -1</f>
        <v>7.0166666667442765</v>
      </c>
      <c r="Z80" s="135">
        <f>$Y$80 + $Z$79</f>
        <v>110.49999999994179</v>
      </c>
      <c r="AA80" s="137" t="s">
        <v>435</v>
      </c>
    </row>
    <row r="81" spans="1:28" s="105" customFormat="1" ht="32.25" thickBot="1" x14ac:dyDescent="0.3">
      <c r="A81" s="175"/>
      <c r="B81" s="167"/>
      <c r="C81" s="102"/>
      <c r="D81" s="102"/>
      <c r="E81" s="102"/>
      <c r="F81" s="102"/>
      <c r="G81" s="102"/>
      <c r="H81" s="102"/>
      <c r="I81" s="89"/>
      <c r="J81" s="89"/>
      <c r="K81" s="166"/>
      <c r="L81" s="154"/>
      <c r="M81" s="118"/>
      <c r="N81" s="119"/>
      <c r="O81" s="63" t="s">
        <v>164</v>
      </c>
      <c r="P81" s="40">
        <v>0</v>
      </c>
      <c r="Q81" s="40">
        <v>17</v>
      </c>
      <c r="R81" s="70">
        <f xml:space="preserve"> $P$81 * $Q$81</f>
        <v>0</v>
      </c>
      <c r="S81" s="63"/>
      <c r="T81" s="40"/>
      <c r="U81" s="21"/>
      <c r="V81" s="72"/>
      <c r="W81" s="101"/>
      <c r="X81" s="100"/>
      <c r="Y81" s="154"/>
      <c r="Z81" s="166"/>
      <c r="AA81" s="88" t="s">
        <v>419</v>
      </c>
    </row>
    <row r="82" spans="1:28" s="105" customFormat="1" ht="17.649999999999999" customHeight="1" x14ac:dyDescent="0.25">
      <c r="A82" s="129"/>
      <c r="G82" s="120"/>
      <c r="H82" s="120"/>
      <c r="I82" s="80"/>
      <c r="K82" s="80"/>
      <c r="L82" s="56"/>
      <c r="M82" s="56"/>
      <c r="N82" s="56"/>
      <c r="O82" s="20" t="s">
        <v>101</v>
      </c>
      <c r="P82" s="60">
        <f>SUM($P$76:$P$81)</f>
        <v>4</v>
      </c>
      <c r="Q82" s="21" t="s">
        <v>102</v>
      </c>
      <c r="R82" s="22">
        <f>SUM($R$76:$R$81)</f>
        <v>80</v>
      </c>
      <c r="S82" s="20" t="s">
        <v>103</v>
      </c>
      <c r="T82" s="21">
        <f>SUM($T$76:$T$81)</f>
        <v>3</v>
      </c>
      <c r="U82" s="21" t="s">
        <v>104</v>
      </c>
      <c r="V82" s="35">
        <f>SUM($V$76:$V$81)</f>
        <v>46</v>
      </c>
      <c r="AA82" s="176"/>
      <c r="AB82" s="176"/>
    </row>
    <row r="83" spans="1:28" s="105" customFormat="1" ht="16.149999999999999" customHeight="1" thickBot="1" x14ac:dyDescent="0.3">
      <c r="A83" s="129"/>
      <c r="I83" s="80"/>
      <c r="L83" s="56"/>
      <c r="M83" s="56"/>
      <c r="N83" s="56"/>
      <c r="O83" s="403" t="s">
        <v>38</v>
      </c>
      <c r="P83" s="404"/>
      <c r="Q83" s="404"/>
      <c r="R83" s="23">
        <v>80</v>
      </c>
      <c r="S83" s="403" t="s">
        <v>37</v>
      </c>
      <c r="T83" s="404"/>
      <c r="U83" s="404"/>
      <c r="V83" s="34">
        <v>76</v>
      </c>
    </row>
    <row r="84" spans="1:28" s="105" customFormat="1" ht="16.149999999999999" customHeight="1" thickBot="1" x14ac:dyDescent="0.3">
      <c r="A84" s="129"/>
      <c r="I84" s="80"/>
      <c r="J84" s="80"/>
      <c r="O84" s="19"/>
      <c r="P84" s="19"/>
      <c r="Q84" s="19"/>
      <c r="R84" s="26"/>
      <c r="S84" s="19"/>
      <c r="T84" s="19"/>
      <c r="U84" s="19"/>
      <c r="V84" s="19"/>
    </row>
    <row r="85" spans="1:28" s="105" customFormat="1" ht="32.25" thickBot="1" x14ac:dyDescent="0.3">
      <c r="A85" s="202" t="s">
        <v>22</v>
      </c>
      <c r="B85" s="203"/>
      <c r="C85" s="203"/>
      <c r="D85" s="203" t="s">
        <v>182</v>
      </c>
      <c r="E85" s="203"/>
      <c r="F85" s="203"/>
      <c r="G85" s="204"/>
      <c r="H85" s="204"/>
      <c r="I85" s="205"/>
      <c r="J85" s="205"/>
      <c r="K85" s="206"/>
      <c r="L85" s="207"/>
      <c r="M85" s="208"/>
      <c r="N85" s="209"/>
      <c r="O85" s="16"/>
      <c r="P85" s="78"/>
      <c r="Q85" s="17"/>
      <c r="R85" s="18"/>
      <c r="S85" s="16"/>
      <c r="T85" s="17"/>
      <c r="U85" s="17"/>
      <c r="V85" s="18"/>
      <c r="W85" s="202" t="s">
        <v>201</v>
      </c>
      <c r="X85" s="210" t="s">
        <v>23</v>
      </c>
      <c r="Y85" s="207">
        <v>0</v>
      </c>
      <c r="Z85" s="206">
        <v>0</v>
      </c>
      <c r="AA85" s="211" t="s">
        <v>222</v>
      </c>
    </row>
    <row r="86" spans="1:28" s="105" customFormat="1" ht="17.649999999999999" customHeight="1" x14ac:dyDescent="0.25">
      <c r="I86" s="80"/>
      <c r="J86" s="80"/>
      <c r="L86" s="56"/>
      <c r="M86" s="56"/>
      <c r="N86" s="56"/>
      <c r="O86" s="20" t="s">
        <v>101</v>
      </c>
      <c r="P86" s="60">
        <v>0</v>
      </c>
      <c r="Q86" s="21" t="s">
        <v>102</v>
      </c>
      <c r="R86" s="22">
        <v>0</v>
      </c>
      <c r="S86" s="20" t="s">
        <v>103</v>
      </c>
      <c r="T86" s="21">
        <v>0</v>
      </c>
      <c r="U86" s="21" t="s">
        <v>104</v>
      </c>
      <c r="V86" s="35">
        <v>0</v>
      </c>
      <c r="AA86" s="170"/>
    </row>
    <row r="87" spans="1:28" s="105" customFormat="1" ht="16.149999999999999" customHeight="1" thickBot="1" x14ac:dyDescent="0.3">
      <c r="I87" s="80"/>
      <c r="J87" s="80"/>
      <c r="L87" s="56"/>
      <c r="M87" s="56"/>
      <c r="N87" s="56"/>
      <c r="O87" s="403" t="s">
        <v>38</v>
      </c>
      <c r="P87" s="404"/>
      <c r="Q87" s="404"/>
      <c r="R87" s="23">
        <v>0</v>
      </c>
      <c r="S87" s="403" t="s">
        <v>37</v>
      </c>
      <c r="T87" s="404"/>
      <c r="U87" s="404"/>
      <c r="V87" s="34" t="s">
        <v>23</v>
      </c>
      <c r="AA87" s="176"/>
    </row>
    <row r="88" spans="1:28" s="105" customFormat="1" ht="15.75" customHeight="1" thickBot="1" x14ac:dyDescent="0.3">
      <c r="I88" s="80"/>
      <c r="J88" s="80"/>
      <c r="O88" s="19"/>
      <c r="P88" s="68"/>
      <c r="Q88" s="19"/>
      <c r="R88" s="19"/>
      <c r="S88" s="19"/>
      <c r="T88" s="19"/>
      <c r="U88" s="19"/>
      <c r="V88" s="19"/>
      <c r="AA88" s="176"/>
    </row>
    <row r="89" spans="1:28" s="105" customFormat="1" ht="31.5" x14ac:dyDescent="0.25">
      <c r="A89" s="96" t="s">
        <v>24</v>
      </c>
      <c r="B89" s="55" t="s">
        <v>242</v>
      </c>
      <c r="C89" s="55">
        <v>2532</v>
      </c>
      <c r="D89" s="55" t="s">
        <v>258</v>
      </c>
      <c r="E89" s="121" t="s">
        <v>259</v>
      </c>
      <c r="F89" s="55">
        <v>1</v>
      </c>
      <c r="G89" s="160">
        <v>45260.041666666664</v>
      </c>
      <c r="H89" s="160">
        <v>45281.159722222219</v>
      </c>
      <c r="I89" s="123">
        <f xml:space="preserve"> ($H$89 - $G$89) * 24</f>
        <v>506.83333333331393</v>
      </c>
      <c r="J89" s="57">
        <v>24</v>
      </c>
      <c r="K89" s="29">
        <f>$J$89 - $I$89</f>
        <v>-482.83333333331393</v>
      </c>
      <c r="L89" s="125">
        <f xml:space="preserve"> ($N$89 - $M$89) * 24</f>
        <v>479.49999999994179</v>
      </c>
      <c r="M89" s="126">
        <v>45260.25</v>
      </c>
      <c r="N89" s="127" t="s">
        <v>338</v>
      </c>
      <c r="O89" s="76" t="s">
        <v>234</v>
      </c>
      <c r="P89" s="17">
        <v>5</v>
      </c>
      <c r="Q89" s="17">
        <v>17</v>
      </c>
      <c r="R89" s="18">
        <f xml:space="preserve"> $P$89 * $Q$89</f>
        <v>85</v>
      </c>
      <c r="S89" s="42" t="s">
        <v>179</v>
      </c>
      <c r="T89" s="17">
        <v>0</v>
      </c>
      <c r="U89" s="17">
        <v>20</v>
      </c>
      <c r="V89" s="18">
        <f xml:space="preserve"> $T$89 * $U$89</f>
        <v>0</v>
      </c>
      <c r="W89" s="106" t="s">
        <v>188</v>
      </c>
      <c r="X89" s="95" t="s">
        <v>153</v>
      </c>
      <c r="Y89" s="125">
        <f>$K$89 * -1</f>
        <v>482.83333333331393</v>
      </c>
      <c r="Z89" s="124">
        <f>$Y$89</f>
        <v>482.83333333331393</v>
      </c>
      <c r="AA89" s="226" t="s">
        <v>302</v>
      </c>
    </row>
    <row r="90" spans="1:28" s="105" customFormat="1" ht="47.25" x14ac:dyDescent="0.25">
      <c r="A90" s="99"/>
      <c r="B90" s="93"/>
      <c r="C90" s="93"/>
      <c r="D90" s="161"/>
      <c r="E90" s="93"/>
      <c r="F90" s="93">
        <v>2</v>
      </c>
      <c r="G90" s="162">
        <v>45281.159722222219</v>
      </c>
      <c r="H90" s="162">
        <v>45283.041666666664</v>
      </c>
      <c r="I90" s="58">
        <f xml:space="preserve"> ($H$90 - $G$90) * 24</f>
        <v>45.166666666686069</v>
      </c>
      <c r="J90" s="58">
        <v>24</v>
      </c>
      <c r="K90" s="31">
        <f>$J$90 - $I$90</f>
        <v>-21.166666666686069</v>
      </c>
      <c r="L90" s="136">
        <f xml:space="preserve"> ($N$90 - $M$90) * 24</f>
        <v>43.350000000034925</v>
      </c>
      <c r="M90" s="58" t="s">
        <v>339</v>
      </c>
      <c r="N90" s="180">
        <v>45283.004166666666</v>
      </c>
      <c r="O90" s="69" t="s">
        <v>257</v>
      </c>
      <c r="P90" s="21">
        <v>4</v>
      </c>
      <c r="Q90" s="21">
        <v>17</v>
      </c>
      <c r="R90" s="22">
        <f xml:space="preserve"> $P$90 * $Q$90</f>
        <v>68</v>
      </c>
      <c r="S90" s="41" t="s">
        <v>227</v>
      </c>
      <c r="T90" s="21">
        <v>0</v>
      </c>
      <c r="U90" s="21">
        <v>20</v>
      </c>
      <c r="V90" s="72">
        <f xml:space="preserve"> $T$90 * $U$90</f>
        <v>0</v>
      </c>
      <c r="W90" s="99" t="s">
        <v>343</v>
      </c>
      <c r="X90" s="97"/>
      <c r="Y90" s="136">
        <f>$K$90 * -1</f>
        <v>21.166666666686069</v>
      </c>
      <c r="Z90" s="135">
        <f>$Y$90 + $Z$89</f>
        <v>504</v>
      </c>
      <c r="AA90" s="137" t="s">
        <v>424</v>
      </c>
    </row>
    <row r="91" spans="1:28" s="105" customFormat="1" ht="31.5" x14ac:dyDescent="0.25">
      <c r="A91" s="99"/>
      <c r="B91" s="93"/>
      <c r="C91" s="93"/>
      <c r="D91" s="93"/>
      <c r="E91" s="93"/>
      <c r="F91" s="93">
        <v>3</v>
      </c>
      <c r="G91" s="162">
        <v>45283.041666666664</v>
      </c>
      <c r="H91" s="162" t="s">
        <v>34</v>
      </c>
      <c r="I91" s="58">
        <f xml:space="preserve"> ($AA$2 - $G$91) * 24</f>
        <v>17.000000000058208</v>
      </c>
      <c r="J91" s="58">
        <v>24</v>
      </c>
      <c r="K91" s="135">
        <f>$J$91 - $I$91</f>
        <v>6.9999999999417923</v>
      </c>
      <c r="L91" s="136"/>
      <c r="M91" s="58" t="s">
        <v>421</v>
      </c>
      <c r="N91" s="135" t="s">
        <v>422</v>
      </c>
      <c r="O91" s="69" t="s">
        <v>167</v>
      </c>
      <c r="P91" s="21">
        <v>0</v>
      </c>
      <c r="Q91" s="21">
        <v>17</v>
      </c>
      <c r="R91" s="22">
        <f xml:space="preserve"> $P$91 * $Q$91</f>
        <v>0</v>
      </c>
      <c r="S91" s="41" t="s">
        <v>184</v>
      </c>
      <c r="T91" s="21">
        <v>0</v>
      </c>
      <c r="U91" s="21">
        <v>20</v>
      </c>
      <c r="V91" s="72">
        <f xml:space="preserve"> $T$91 * $U$91</f>
        <v>0</v>
      </c>
      <c r="W91" s="99"/>
      <c r="X91" s="97"/>
      <c r="Y91" s="136">
        <f>$K$91 * 0</f>
        <v>0</v>
      </c>
      <c r="Z91" s="135">
        <f>$Y$91 + $Z$90</f>
        <v>504</v>
      </c>
      <c r="AA91" s="174" t="s">
        <v>425</v>
      </c>
    </row>
    <row r="92" spans="1:28" s="105" customFormat="1" ht="16.5" thickBot="1" x14ac:dyDescent="0.3">
      <c r="A92" s="101"/>
      <c r="B92" s="102"/>
      <c r="C92" s="102"/>
      <c r="D92" s="163"/>
      <c r="E92" s="163"/>
      <c r="F92" s="102"/>
      <c r="G92" s="164"/>
      <c r="H92" s="164"/>
      <c r="I92" s="89"/>
      <c r="J92" s="89"/>
      <c r="K92" s="166"/>
      <c r="L92" s="154"/>
      <c r="M92" s="89"/>
      <c r="N92" s="166"/>
      <c r="O92" s="20"/>
      <c r="P92" s="21"/>
      <c r="Q92" s="21"/>
      <c r="R92" s="22"/>
      <c r="S92" s="20" t="s">
        <v>235</v>
      </c>
      <c r="T92" s="21">
        <v>0</v>
      </c>
      <c r="U92" s="21">
        <v>15</v>
      </c>
      <c r="V92" s="72">
        <f xml:space="preserve"> $T$92 * $U$92</f>
        <v>0</v>
      </c>
      <c r="W92" s="101"/>
      <c r="X92" s="100"/>
      <c r="Y92" s="154"/>
      <c r="Z92" s="166"/>
      <c r="AA92" s="88" t="s">
        <v>423</v>
      </c>
    </row>
    <row r="93" spans="1:28" s="105" customFormat="1" ht="17.649999999999999" customHeight="1" x14ac:dyDescent="0.25">
      <c r="I93" s="80"/>
      <c r="J93" s="80"/>
      <c r="L93" s="56"/>
      <c r="M93" s="56"/>
      <c r="N93" s="56"/>
      <c r="O93" s="20" t="s">
        <v>101</v>
      </c>
      <c r="P93" s="60">
        <f>SUM($P$89:$P$92)</f>
        <v>9</v>
      </c>
      <c r="Q93" s="21" t="s">
        <v>102</v>
      </c>
      <c r="R93" s="22">
        <f>SUM($R$89:$R$92)</f>
        <v>153</v>
      </c>
      <c r="S93" s="20" t="s">
        <v>103</v>
      </c>
      <c r="T93" s="21">
        <f>SUM($T$89:$T$92)</f>
        <v>0</v>
      </c>
      <c r="U93" s="21" t="s">
        <v>104</v>
      </c>
      <c r="V93" s="35">
        <f>SUM($V$89:$V$92)</f>
        <v>0</v>
      </c>
      <c r="Y93" s="80"/>
      <c r="Z93" s="80"/>
      <c r="AA93" s="176"/>
    </row>
    <row r="94" spans="1:28" s="105" customFormat="1" ht="16.149999999999999" customHeight="1" thickBot="1" x14ac:dyDescent="0.3">
      <c r="I94" s="80"/>
      <c r="J94" s="80"/>
      <c r="L94" s="56"/>
      <c r="M94" s="56"/>
      <c r="N94" s="56"/>
      <c r="O94" s="403" t="s">
        <v>38</v>
      </c>
      <c r="P94" s="404"/>
      <c r="Q94" s="404"/>
      <c r="R94" s="61">
        <v>0</v>
      </c>
      <c r="S94" s="403" t="s">
        <v>37</v>
      </c>
      <c r="T94" s="404"/>
      <c r="U94" s="404"/>
      <c r="V94" s="34">
        <v>0</v>
      </c>
      <c r="Y94" s="80"/>
      <c r="Z94" s="80"/>
      <c r="AA94" s="176"/>
    </row>
    <row r="95" spans="1:28" s="105" customFormat="1" ht="16.149999999999999" customHeight="1" x14ac:dyDescent="0.25">
      <c r="A95" s="105">
        <v>739</v>
      </c>
      <c r="I95" s="80"/>
      <c r="J95" s="80"/>
      <c r="O95" s="19"/>
      <c r="P95" s="19"/>
      <c r="Q95" s="19"/>
      <c r="R95" s="26"/>
      <c r="S95" s="422"/>
      <c r="T95" s="422"/>
      <c r="U95" s="422"/>
      <c r="V95" s="19"/>
      <c r="Y95" s="80"/>
      <c r="Z95" s="80"/>
      <c r="AA95" s="176"/>
    </row>
    <row r="96" spans="1:28" s="105" customFormat="1" ht="15.75" customHeight="1" thickBot="1" x14ac:dyDescent="0.3">
      <c r="I96" s="80"/>
      <c r="J96" s="80"/>
      <c r="O96" s="19"/>
      <c r="P96" s="19"/>
      <c r="Q96" s="19"/>
      <c r="R96" s="26"/>
      <c r="S96" s="19"/>
      <c r="T96" s="19"/>
      <c r="U96" s="19"/>
      <c r="V96" s="19"/>
      <c r="Y96" s="80"/>
      <c r="Z96" s="80"/>
      <c r="AA96" s="176"/>
    </row>
    <row r="97" spans="1:303" s="105" customFormat="1" ht="47.25" x14ac:dyDescent="0.25">
      <c r="A97" s="96" t="s">
        <v>25</v>
      </c>
      <c r="B97" s="55" t="s">
        <v>303</v>
      </c>
      <c r="C97" s="55">
        <v>3195</v>
      </c>
      <c r="D97" s="55" t="s">
        <v>212</v>
      </c>
      <c r="E97" s="55" t="s">
        <v>307</v>
      </c>
      <c r="F97" s="55">
        <v>1</v>
      </c>
      <c r="G97" s="160">
        <v>45282.666666666664</v>
      </c>
      <c r="H97" s="160" t="s">
        <v>34</v>
      </c>
      <c r="I97" s="123">
        <f xml:space="preserve"> ($AA$2 - $G$97) * 24</f>
        <v>26.000000000058208</v>
      </c>
      <c r="J97" s="177">
        <v>14</v>
      </c>
      <c r="K97" s="29">
        <f>$J$97 - $I$97</f>
        <v>-12.000000000058208</v>
      </c>
      <c r="L97" s="125"/>
      <c r="M97" s="126">
        <v>45282.84375</v>
      </c>
      <c r="N97" s="127"/>
      <c r="O97" s="42" t="s">
        <v>165</v>
      </c>
      <c r="P97" s="39">
        <v>0</v>
      </c>
      <c r="Q97" s="17">
        <v>17</v>
      </c>
      <c r="R97" s="18">
        <f xml:space="preserve"> $P$97 * $Q$97</f>
        <v>0</v>
      </c>
      <c r="S97" s="42" t="s">
        <v>220</v>
      </c>
      <c r="T97" s="39">
        <v>0</v>
      </c>
      <c r="U97" s="39">
        <v>20</v>
      </c>
      <c r="V97" s="18">
        <f xml:space="preserve"> $T$97 * $U$97</f>
        <v>0</v>
      </c>
      <c r="W97" s="96" t="s">
        <v>260</v>
      </c>
      <c r="X97" s="95"/>
      <c r="Y97" s="125">
        <f>$K$97 * -1</f>
        <v>12.000000000058208</v>
      </c>
      <c r="Z97" s="124">
        <f>$Y$97</f>
        <v>12.000000000058208</v>
      </c>
      <c r="AA97" s="128" t="s">
        <v>401</v>
      </c>
    </row>
    <row r="98" spans="1:303" s="105" customFormat="1" ht="15.75" customHeight="1" x14ac:dyDescent="0.25">
      <c r="A98" s="99"/>
      <c r="B98" s="93"/>
      <c r="C98" s="93"/>
      <c r="D98" s="93"/>
      <c r="E98" s="93"/>
      <c r="F98" s="93"/>
      <c r="G98" s="162"/>
      <c r="H98" s="133"/>
      <c r="I98" s="58"/>
      <c r="J98" s="58"/>
      <c r="K98" s="31"/>
      <c r="L98" s="136"/>
      <c r="M98" s="115"/>
      <c r="N98" s="180"/>
      <c r="O98" s="41" t="s">
        <v>172</v>
      </c>
      <c r="P98" s="40">
        <v>0</v>
      </c>
      <c r="Q98" s="21">
        <v>17</v>
      </c>
      <c r="R98" s="22">
        <f xml:space="preserve"> $P$98 * $Q$98</f>
        <v>0</v>
      </c>
      <c r="S98" s="41" t="s">
        <v>184</v>
      </c>
      <c r="T98" s="40">
        <v>0</v>
      </c>
      <c r="U98" s="40">
        <v>20</v>
      </c>
      <c r="V98" s="72">
        <f xml:space="preserve"> $T$98 * $U$98</f>
        <v>0</v>
      </c>
      <c r="W98" s="99"/>
      <c r="X98" s="97"/>
      <c r="Y98" s="136"/>
      <c r="Z98" s="135"/>
      <c r="AA98" s="137"/>
    </row>
    <row r="99" spans="1:303" s="105" customFormat="1" x14ac:dyDescent="0.25">
      <c r="A99" s="99"/>
      <c r="B99" s="93"/>
      <c r="C99" s="93"/>
      <c r="D99" s="93"/>
      <c r="E99" s="93"/>
      <c r="F99" s="93"/>
      <c r="G99" s="162"/>
      <c r="H99" s="133"/>
      <c r="I99" s="58"/>
      <c r="J99" s="58"/>
      <c r="K99" s="135"/>
      <c r="L99" s="136"/>
      <c r="M99" s="115"/>
      <c r="N99" s="135"/>
      <c r="O99" s="41" t="s">
        <v>86</v>
      </c>
      <c r="P99" s="40">
        <v>1</v>
      </c>
      <c r="Q99" s="21">
        <v>17</v>
      </c>
      <c r="R99" s="22">
        <f xml:space="preserve"> $P$99 * $Q$99</f>
        <v>17</v>
      </c>
      <c r="S99" s="41" t="s">
        <v>209</v>
      </c>
      <c r="T99" s="40">
        <v>0</v>
      </c>
      <c r="U99" s="21">
        <v>20</v>
      </c>
      <c r="V99" s="70">
        <f xml:space="preserve"> $T$99 * $U$99</f>
        <v>0</v>
      </c>
      <c r="W99" s="99"/>
      <c r="X99" s="97"/>
      <c r="Y99" s="136"/>
      <c r="Z99" s="135"/>
      <c r="AA99" s="137"/>
    </row>
    <row r="100" spans="1:303" s="105" customFormat="1" x14ac:dyDescent="0.25">
      <c r="A100" s="99"/>
      <c r="B100" s="93"/>
      <c r="C100" s="93"/>
      <c r="D100" s="93"/>
      <c r="E100" s="93"/>
      <c r="F100" s="93"/>
      <c r="G100" s="133"/>
      <c r="H100" s="133"/>
      <c r="I100" s="58"/>
      <c r="J100" s="58"/>
      <c r="K100" s="135"/>
      <c r="L100" s="136"/>
      <c r="M100" s="58"/>
      <c r="N100" s="135"/>
      <c r="O100" s="41" t="s">
        <v>170</v>
      </c>
      <c r="P100" s="40">
        <v>1</v>
      </c>
      <c r="Q100" s="21">
        <v>17</v>
      </c>
      <c r="R100" s="22">
        <f xml:space="preserve"> $P$100 * $Q$100</f>
        <v>17</v>
      </c>
      <c r="S100" s="41" t="s">
        <v>178</v>
      </c>
      <c r="T100" s="40">
        <v>0</v>
      </c>
      <c r="U100" s="21">
        <v>20</v>
      </c>
      <c r="V100" s="72">
        <f xml:space="preserve"> $T$100 * $U$100</f>
        <v>0</v>
      </c>
      <c r="W100" s="99"/>
      <c r="X100" s="97"/>
      <c r="Y100" s="136"/>
      <c r="Z100" s="135"/>
      <c r="AA100" s="137"/>
    </row>
    <row r="101" spans="1:303" s="105" customFormat="1" x14ac:dyDescent="0.25">
      <c r="A101" s="99"/>
      <c r="B101" s="93"/>
      <c r="C101" s="93"/>
      <c r="D101" s="93"/>
      <c r="E101" s="93"/>
      <c r="F101" s="93"/>
      <c r="G101" s="133"/>
      <c r="H101" s="162"/>
      <c r="I101" s="58"/>
      <c r="J101" s="58"/>
      <c r="K101" s="135"/>
      <c r="L101" s="136"/>
      <c r="M101" s="58"/>
      <c r="N101" s="116"/>
      <c r="O101" s="41" t="s">
        <v>190</v>
      </c>
      <c r="P101" s="40">
        <v>0</v>
      </c>
      <c r="Q101" s="21">
        <v>17</v>
      </c>
      <c r="R101" s="22">
        <f xml:space="preserve"> $P$101 * $Q$101</f>
        <v>0</v>
      </c>
      <c r="S101" s="41" t="s">
        <v>181</v>
      </c>
      <c r="T101" s="40">
        <v>0</v>
      </c>
      <c r="U101" s="21">
        <v>20</v>
      </c>
      <c r="V101" s="72">
        <f xml:space="preserve"> $T$101 * $U$101</f>
        <v>0</v>
      </c>
      <c r="W101" s="99"/>
      <c r="X101" s="97"/>
      <c r="Y101" s="136"/>
      <c r="Z101" s="135"/>
      <c r="AA101" s="174"/>
    </row>
    <row r="102" spans="1:303" s="105" customFormat="1" x14ac:dyDescent="0.25">
      <c r="A102" s="99"/>
      <c r="B102" s="93"/>
      <c r="C102" s="93"/>
      <c r="D102" s="93"/>
      <c r="E102" s="93"/>
      <c r="F102" s="93"/>
      <c r="G102" s="133"/>
      <c r="H102" s="162"/>
      <c r="I102" s="58"/>
      <c r="J102" s="58"/>
      <c r="K102" s="135"/>
      <c r="L102" s="136"/>
      <c r="M102" s="58"/>
      <c r="N102" s="135"/>
      <c r="O102" s="41" t="s">
        <v>305</v>
      </c>
      <c r="P102" s="40">
        <v>1</v>
      </c>
      <c r="Q102" s="21">
        <v>17</v>
      </c>
      <c r="R102" s="22">
        <f xml:space="preserve"> $P$102 * $Q$102</f>
        <v>17</v>
      </c>
      <c r="S102" s="41" t="s">
        <v>179</v>
      </c>
      <c r="T102" s="40">
        <v>0</v>
      </c>
      <c r="U102" s="21">
        <v>20</v>
      </c>
      <c r="V102" s="72">
        <f xml:space="preserve"> $T$102 * $U$102</f>
        <v>0</v>
      </c>
      <c r="W102" s="99"/>
      <c r="X102" s="97"/>
      <c r="Y102" s="136"/>
      <c r="Z102" s="135"/>
      <c r="AA102" s="137"/>
    </row>
    <row r="103" spans="1:303" s="105" customFormat="1" x14ac:dyDescent="0.25">
      <c r="A103" s="99"/>
      <c r="B103" s="93"/>
      <c r="C103" s="93"/>
      <c r="D103" s="93"/>
      <c r="E103" s="93"/>
      <c r="F103" s="93"/>
      <c r="G103" s="162"/>
      <c r="H103" s="162"/>
      <c r="I103" s="58"/>
      <c r="J103" s="58"/>
      <c r="K103" s="135"/>
      <c r="L103" s="136"/>
      <c r="M103" s="58"/>
      <c r="N103" s="135"/>
      <c r="O103" s="41"/>
      <c r="P103" s="40"/>
      <c r="Q103" s="21"/>
      <c r="R103" s="22"/>
      <c r="S103" s="69"/>
      <c r="T103" s="40"/>
      <c r="U103" s="21"/>
      <c r="V103" s="22"/>
      <c r="W103" s="99"/>
      <c r="X103" s="97"/>
      <c r="Y103" s="136"/>
      <c r="Z103" s="135"/>
      <c r="AA103" s="137"/>
    </row>
    <row r="104" spans="1:303" s="93" customFormat="1" ht="16.5" thickBot="1" x14ac:dyDescent="0.3">
      <c r="A104" s="101"/>
      <c r="B104" s="102"/>
      <c r="C104" s="102"/>
      <c r="D104" s="102"/>
      <c r="E104" s="102"/>
      <c r="F104" s="102"/>
      <c r="G104" s="164"/>
      <c r="H104" s="164"/>
      <c r="I104" s="89"/>
      <c r="J104" s="89"/>
      <c r="K104" s="166"/>
      <c r="L104" s="154"/>
      <c r="M104" s="89"/>
      <c r="N104" s="166"/>
      <c r="O104" s="41"/>
      <c r="P104" s="40"/>
      <c r="Q104" s="21"/>
      <c r="R104" s="22"/>
      <c r="S104" s="69"/>
      <c r="T104" s="40"/>
      <c r="U104" s="21"/>
      <c r="V104" s="22"/>
      <c r="W104" s="101"/>
      <c r="X104" s="100"/>
      <c r="Y104" s="154"/>
      <c r="Z104" s="166"/>
      <c r="AA104" s="88" t="s">
        <v>423</v>
      </c>
      <c r="AB104" s="105"/>
      <c r="AC104" s="105"/>
      <c r="AD104" s="105"/>
      <c r="AE104" s="105"/>
      <c r="AF104" s="105"/>
      <c r="AG104" s="105"/>
      <c r="AH104" s="105"/>
      <c r="AI104" s="105"/>
      <c r="AJ104" s="105"/>
      <c r="AK104" s="105"/>
      <c r="AL104" s="105"/>
      <c r="AM104" s="105"/>
      <c r="AN104" s="105"/>
      <c r="AO104" s="105"/>
      <c r="AP104" s="105"/>
      <c r="AQ104" s="105"/>
      <c r="AR104" s="105"/>
      <c r="AS104" s="105"/>
      <c r="AT104" s="105"/>
      <c r="AU104" s="105"/>
      <c r="AV104" s="105"/>
      <c r="AW104" s="105"/>
      <c r="AX104" s="105"/>
      <c r="AY104" s="105"/>
      <c r="AZ104" s="105"/>
      <c r="BA104" s="105"/>
      <c r="BB104" s="105"/>
      <c r="BC104" s="105"/>
      <c r="BD104" s="105"/>
      <c r="BE104" s="105"/>
      <c r="BF104" s="178"/>
    </row>
    <row r="105" spans="1:303" s="105" customFormat="1" ht="18.75" x14ac:dyDescent="0.25">
      <c r="G105" s="120"/>
      <c r="H105" s="120"/>
      <c r="I105" s="80"/>
      <c r="J105" s="80"/>
      <c r="K105" s="80"/>
      <c r="L105" s="56"/>
      <c r="M105" s="56"/>
      <c r="N105" s="56"/>
      <c r="O105" s="20" t="s">
        <v>101</v>
      </c>
      <c r="P105" s="60">
        <f>SUM($P$97:$P$104)</f>
        <v>3</v>
      </c>
      <c r="Q105" s="21" t="s">
        <v>102</v>
      </c>
      <c r="R105" s="22">
        <f>SUM($R$97:$R$104)</f>
        <v>51</v>
      </c>
      <c r="S105" s="20" t="s">
        <v>103</v>
      </c>
      <c r="T105" s="21">
        <f>SUM($T$97:$T$104)</f>
        <v>0</v>
      </c>
      <c r="U105" s="21" t="s">
        <v>104</v>
      </c>
      <c r="V105" s="35">
        <f>SUM($V$97:$V$104)</f>
        <v>0</v>
      </c>
      <c r="Y105" s="80"/>
      <c r="Z105" s="80"/>
      <c r="AA105" s="179"/>
    </row>
    <row r="106" spans="1:303" s="105" customFormat="1" ht="16.149999999999999" customHeight="1" thickBot="1" x14ac:dyDescent="0.3">
      <c r="I106" s="80"/>
      <c r="J106" s="80"/>
      <c r="L106" s="56"/>
      <c r="M106" s="56"/>
      <c r="N106" s="56"/>
      <c r="O106" s="403" t="s">
        <v>38</v>
      </c>
      <c r="P106" s="404"/>
      <c r="Q106" s="404"/>
      <c r="R106" s="61">
        <v>0</v>
      </c>
      <c r="S106" s="403" t="s">
        <v>37</v>
      </c>
      <c r="T106" s="404"/>
      <c r="U106" s="404"/>
      <c r="V106" s="34">
        <v>0</v>
      </c>
      <c r="Y106" s="80"/>
      <c r="Z106" s="80"/>
      <c r="AA106" s="176"/>
    </row>
    <row r="107" spans="1:303" s="105" customFormat="1" ht="18.75" customHeight="1" thickBot="1" x14ac:dyDescent="0.3">
      <c r="I107" s="80"/>
      <c r="J107" s="158"/>
      <c r="O107" s="19"/>
      <c r="P107" s="19"/>
      <c r="Q107" s="19"/>
      <c r="R107" s="26"/>
      <c r="S107" s="19"/>
      <c r="T107" s="19"/>
      <c r="U107" s="19"/>
      <c r="V107" s="19"/>
      <c r="Y107" s="80"/>
      <c r="Z107" s="80"/>
      <c r="AA107" s="176"/>
    </row>
    <row r="108" spans="1:303" s="105" customFormat="1" ht="47.25" x14ac:dyDescent="0.25">
      <c r="A108" s="96" t="s">
        <v>40</v>
      </c>
      <c r="B108" s="55" t="s">
        <v>321</v>
      </c>
      <c r="C108" s="55">
        <v>340</v>
      </c>
      <c r="D108" s="185" t="s">
        <v>189</v>
      </c>
      <c r="E108" s="55" t="s">
        <v>316</v>
      </c>
      <c r="F108" s="122">
        <v>1</v>
      </c>
      <c r="G108" s="160">
        <v>45279.083333333336</v>
      </c>
      <c r="H108" s="160" t="s">
        <v>34</v>
      </c>
      <c r="I108" s="123">
        <f xml:space="preserve"> ($AA$2 - $G$108) * 24</f>
        <v>111.99999999994179</v>
      </c>
      <c r="J108" s="177">
        <v>10.75</v>
      </c>
      <c r="K108" s="29">
        <f>$J$108 - $I$108</f>
        <v>-101.24999999994179</v>
      </c>
      <c r="L108" s="125"/>
      <c r="M108" s="126" t="s">
        <v>354</v>
      </c>
      <c r="N108" s="127"/>
      <c r="O108" s="16"/>
      <c r="P108" s="39"/>
      <c r="Q108" s="39"/>
      <c r="R108" s="18"/>
      <c r="S108" s="42" t="s">
        <v>175</v>
      </c>
      <c r="T108" s="17">
        <v>0</v>
      </c>
      <c r="U108" s="17">
        <v>20</v>
      </c>
      <c r="V108" s="18">
        <f xml:space="preserve"> $T$108 * $U$108</f>
        <v>0</v>
      </c>
      <c r="W108" s="96" t="s">
        <v>392</v>
      </c>
      <c r="X108" s="95"/>
      <c r="Y108" s="125">
        <f>$K$108 * -1</f>
        <v>101.24999999994179</v>
      </c>
      <c r="Z108" s="124">
        <f>$Y$108</f>
        <v>101.24999999994179</v>
      </c>
      <c r="AA108" s="128" t="s">
        <v>393</v>
      </c>
    </row>
    <row r="109" spans="1:303" s="105" customFormat="1" x14ac:dyDescent="0.25">
      <c r="A109" s="99"/>
      <c r="B109" s="93"/>
      <c r="C109" s="93"/>
      <c r="D109" s="93"/>
      <c r="E109" s="93"/>
      <c r="F109" s="93"/>
      <c r="G109" s="162"/>
      <c r="H109" s="162"/>
      <c r="I109" s="58"/>
      <c r="J109" s="58"/>
      <c r="K109" s="31"/>
      <c r="L109" s="136"/>
      <c r="M109" s="58"/>
      <c r="N109" s="135"/>
      <c r="O109" s="20"/>
      <c r="P109" s="40"/>
      <c r="Q109" s="21"/>
      <c r="R109" s="70"/>
      <c r="S109" s="20" t="s">
        <v>176</v>
      </c>
      <c r="T109" s="40">
        <v>0</v>
      </c>
      <c r="U109" s="40">
        <v>20</v>
      </c>
      <c r="V109" s="22">
        <f xml:space="preserve"> $T$109 * $U$109</f>
        <v>0</v>
      </c>
      <c r="W109" s="99"/>
      <c r="X109" s="97"/>
      <c r="Y109" s="136"/>
      <c r="Z109" s="135"/>
      <c r="AA109" s="137"/>
    </row>
    <row r="110" spans="1:303" s="105" customFormat="1" x14ac:dyDescent="0.25">
      <c r="A110" s="99"/>
      <c r="B110" s="93"/>
      <c r="C110" s="93"/>
      <c r="D110" s="93"/>
      <c r="E110" s="93"/>
      <c r="F110" s="93"/>
      <c r="G110" s="162"/>
      <c r="H110" s="162"/>
      <c r="I110" s="58"/>
      <c r="J110" s="58"/>
      <c r="K110" s="31"/>
      <c r="L110" s="136"/>
      <c r="M110" s="58"/>
      <c r="N110" s="135"/>
      <c r="O110" s="20"/>
      <c r="P110" s="40"/>
      <c r="Q110" s="21"/>
      <c r="R110" s="70"/>
      <c r="S110" s="41" t="s">
        <v>177</v>
      </c>
      <c r="T110" s="40">
        <v>0</v>
      </c>
      <c r="U110" s="40">
        <v>20</v>
      </c>
      <c r="V110" s="22">
        <f xml:space="preserve"> $T$110 * $U$110</f>
        <v>0</v>
      </c>
      <c r="W110" s="99"/>
      <c r="X110" s="97"/>
      <c r="Y110" s="136"/>
      <c r="Z110" s="135"/>
      <c r="AA110" s="137"/>
    </row>
    <row r="111" spans="1:303" s="93" customFormat="1" x14ac:dyDescent="0.25">
      <c r="A111" s="99"/>
      <c r="G111" s="162"/>
      <c r="H111" s="162"/>
      <c r="I111" s="58"/>
      <c r="J111" s="58"/>
      <c r="K111" s="31"/>
      <c r="L111" s="136"/>
      <c r="M111" s="58"/>
      <c r="N111" s="135"/>
      <c r="O111" s="41"/>
      <c r="P111" s="40"/>
      <c r="Q111" s="21"/>
      <c r="R111" s="22"/>
      <c r="S111" s="79" t="s">
        <v>162</v>
      </c>
      <c r="T111" s="40">
        <v>0</v>
      </c>
      <c r="U111" s="21">
        <v>20</v>
      </c>
      <c r="V111" s="22">
        <f xml:space="preserve"> $T$111 * $U$111</f>
        <v>0</v>
      </c>
      <c r="W111" s="99"/>
      <c r="X111" s="97"/>
      <c r="Y111" s="136"/>
      <c r="Z111" s="135"/>
      <c r="AA111" s="137"/>
      <c r="AB111" s="105"/>
      <c r="AC111" s="105"/>
      <c r="AD111" s="105"/>
      <c r="AE111" s="105"/>
      <c r="AF111" s="105"/>
      <c r="AG111" s="105"/>
      <c r="AH111" s="105"/>
      <c r="AI111" s="105"/>
      <c r="AJ111" s="105"/>
      <c r="AK111" s="105"/>
      <c r="AL111" s="105"/>
      <c r="AM111" s="105"/>
      <c r="AN111" s="105"/>
      <c r="AO111" s="105"/>
      <c r="AP111" s="105"/>
      <c r="AQ111" s="105"/>
      <c r="AR111" s="105"/>
      <c r="AS111" s="105"/>
      <c r="AT111" s="105"/>
      <c r="AU111" s="105"/>
      <c r="AV111" s="105"/>
      <c r="AW111" s="105"/>
      <c r="AX111" s="105"/>
      <c r="AY111" s="105"/>
      <c r="AZ111" s="105"/>
      <c r="BA111" s="105"/>
      <c r="BB111" s="105"/>
      <c r="BC111" s="105"/>
      <c r="BD111" s="105"/>
      <c r="BE111" s="105"/>
      <c r="BF111" s="105"/>
      <c r="BG111" s="105"/>
      <c r="BH111" s="105"/>
      <c r="BI111" s="105"/>
      <c r="BJ111" s="105"/>
      <c r="BK111" s="105"/>
      <c r="BL111" s="105"/>
      <c r="BM111" s="105"/>
      <c r="BN111" s="105"/>
      <c r="BO111" s="105"/>
      <c r="BP111" s="105"/>
      <c r="BQ111" s="105"/>
      <c r="BR111" s="105"/>
      <c r="BS111" s="105"/>
      <c r="BT111" s="105"/>
      <c r="BU111" s="105"/>
      <c r="BV111" s="105"/>
      <c r="BW111" s="105"/>
      <c r="BX111" s="105"/>
      <c r="BY111" s="105"/>
      <c r="BZ111" s="105"/>
      <c r="CA111" s="105"/>
      <c r="CB111" s="105"/>
      <c r="CC111" s="105"/>
      <c r="CD111" s="105"/>
      <c r="CE111" s="105"/>
      <c r="CF111" s="105"/>
      <c r="CG111" s="105"/>
      <c r="CH111" s="105"/>
      <c r="CI111" s="105"/>
      <c r="CJ111" s="105"/>
      <c r="CK111" s="105"/>
      <c r="CL111" s="105"/>
      <c r="CM111" s="105"/>
      <c r="CN111" s="105"/>
      <c r="CO111" s="105"/>
      <c r="CP111" s="105"/>
      <c r="CQ111" s="105"/>
      <c r="CR111" s="105"/>
      <c r="CS111" s="105"/>
      <c r="CT111" s="105"/>
      <c r="CU111" s="105"/>
      <c r="CV111" s="105"/>
      <c r="CW111" s="105"/>
      <c r="CX111" s="105"/>
      <c r="CY111" s="105"/>
      <c r="CZ111" s="105"/>
      <c r="DA111" s="105"/>
      <c r="DB111" s="105"/>
      <c r="DC111" s="105"/>
      <c r="DD111" s="105"/>
      <c r="DE111" s="105"/>
      <c r="DF111" s="105"/>
      <c r="DG111" s="105"/>
      <c r="DH111" s="105"/>
      <c r="DI111" s="105"/>
      <c r="DJ111" s="105"/>
      <c r="DK111" s="105"/>
      <c r="DL111" s="105"/>
      <c r="DM111" s="105"/>
      <c r="DN111" s="105"/>
      <c r="DO111" s="105"/>
      <c r="DP111" s="105"/>
      <c r="DQ111" s="105"/>
      <c r="DR111" s="105"/>
      <c r="DS111" s="105"/>
      <c r="DT111" s="105"/>
      <c r="DU111" s="105"/>
      <c r="DV111" s="105"/>
      <c r="DW111" s="105"/>
      <c r="DX111" s="105"/>
      <c r="DY111" s="105"/>
      <c r="DZ111" s="105"/>
      <c r="EA111" s="105"/>
      <c r="EB111" s="105"/>
      <c r="EC111" s="105"/>
      <c r="ED111" s="105"/>
      <c r="EE111" s="105"/>
      <c r="EF111" s="105"/>
      <c r="EG111" s="105"/>
      <c r="EH111" s="105"/>
      <c r="EI111" s="105"/>
      <c r="EJ111" s="105"/>
      <c r="EK111" s="105"/>
      <c r="EL111" s="105"/>
      <c r="EM111" s="105"/>
      <c r="EN111" s="105"/>
      <c r="EO111" s="105"/>
      <c r="EP111" s="105"/>
      <c r="EQ111" s="105"/>
      <c r="ER111" s="105"/>
      <c r="ES111" s="105"/>
      <c r="ET111" s="105"/>
      <c r="EU111" s="105"/>
      <c r="EV111" s="105"/>
      <c r="EW111" s="105"/>
      <c r="EX111" s="105"/>
      <c r="EY111" s="105"/>
      <c r="EZ111" s="105"/>
      <c r="FA111" s="105"/>
      <c r="FB111" s="105"/>
      <c r="FC111" s="105"/>
      <c r="FD111" s="105"/>
      <c r="FE111" s="105"/>
      <c r="FF111" s="105"/>
      <c r="FG111" s="105"/>
      <c r="FH111" s="105"/>
      <c r="FI111" s="105"/>
      <c r="FJ111" s="105"/>
      <c r="FK111" s="105"/>
      <c r="FL111" s="105"/>
      <c r="FM111" s="105"/>
      <c r="FN111" s="105"/>
      <c r="FO111" s="105"/>
      <c r="FP111" s="105"/>
      <c r="FQ111" s="105"/>
      <c r="FR111" s="105"/>
      <c r="FS111" s="105"/>
      <c r="FT111" s="105"/>
      <c r="FU111" s="105"/>
      <c r="FV111" s="105"/>
      <c r="FW111" s="105"/>
      <c r="FX111" s="105"/>
      <c r="FY111" s="105"/>
      <c r="FZ111" s="105"/>
      <c r="GA111" s="105"/>
      <c r="GB111" s="105"/>
      <c r="GC111" s="105"/>
      <c r="GD111" s="105"/>
      <c r="GE111" s="105"/>
      <c r="GF111" s="105"/>
      <c r="GG111" s="105"/>
      <c r="GH111" s="105"/>
      <c r="GI111" s="105"/>
      <c r="GJ111" s="105"/>
      <c r="GK111" s="105"/>
      <c r="GL111" s="105"/>
      <c r="GM111" s="105"/>
      <c r="GN111" s="105"/>
      <c r="GO111" s="105"/>
      <c r="GP111" s="105"/>
      <c r="GQ111" s="105"/>
      <c r="GR111" s="105"/>
      <c r="GS111" s="105"/>
      <c r="GT111" s="105"/>
      <c r="GU111" s="105"/>
      <c r="GV111" s="105"/>
      <c r="GW111" s="105"/>
      <c r="GX111" s="105"/>
      <c r="GY111" s="105"/>
      <c r="GZ111" s="105"/>
      <c r="HA111" s="105"/>
      <c r="HB111" s="105"/>
      <c r="HC111" s="105"/>
      <c r="HD111" s="105"/>
      <c r="HE111" s="105"/>
      <c r="HF111" s="105"/>
      <c r="HG111" s="105"/>
      <c r="HH111" s="105"/>
      <c r="HI111" s="105"/>
      <c r="HJ111" s="105"/>
      <c r="HK111" s="105"/>
      <c r="HL111" s="105"/>
      <c r="HM111" s="105"/>
      <c r="HN111" s="105"/>
      <c r="HO111" s="105"/>
      <c r="HP111" s="105"/>
      <c r="HQ111" s="105"/>
      <c r="HR111" s="105"/>
      <c r="HS111" s="105"/>
      <c r="HT111" s="105"/>
      <c r="HU111" s="105"/>
      <c r="HV111" s="105"/>
      <c r="HW111" s="105"/>
      <c r="HX111" s="105"/>
      <c r="HY111" s="105"/>
      <c r="HZ111" s="105"/>
      <c r="IA111" s="105"/>
      <c r="IB111" s="105"/>
      <c r="IC111" s="105"/>
      <c r="ID111" s="105"/>
      <c r="IE111" s="105"/>
      <c r="IF111" s="105"/>
      <c r="IG111" s="105"/>
      <c r="IH111" s="105"/>
      <c r="II111" s="105"/>
      <c r="IJ111" s="105"/>
      <c r="IK111" s="105"/>
      <c r="IL111" s="105"/>
      <c r="IM111" s="105"/>
      <c r="IN111" s="105"/>
      <c r="IO111" s="105"/>
      <c r="IP111" s="105"/>
      <c r="IQ111" s="105"/>
      <c r="IR111" s="105"/>
      <c r="IS111" s="105"/>
      <c r="IT111" s="105"/>
      <c r="IU111" s="105"/>
      <c r="IV111" s="105"/>
      <c r="IW111" s="105"/>
      <c r="IX111" s="105"/>
      <c r="IY111" s="105"/>
      <c r="IZ111" s="105"/>
      <c r="JA111" s="105"/>
      <c r="JB111" s="105"/>
      <c r="JC111" s="105"/>
      <c r="JD111" s="105"/>
      <c r="JE111" s="105"/>
      <c r="JF111" s="105"/>
      <c r="JG111" s="105"/>
      <c r="JH111" s="105"/>
      <c r="JI111" s="105"/>
      <c r="JJ111" s="105"/>
      <c r="JK111" s="105"/>
      <c r="JL111" s="105"/>
      <c r="JM111" s="105"/>
      <c r="JN111" s="105"/>
      <c r="JO111" s="105"/>
      <c r="JP111" s="105"/>
      <c r="JQ111" s="105"/>
      <c r="JR111" s="105"/>
      <c r="JS111" s="105"/>
      <c r="JT111" s="105"/>
      <c r="JU111" s="105"/>
      <c r="JV111" s="105"/>
      <c r="JW111" s="105"/>
      <c r="JX111" s="105"/>
      <c r="JY111" s="105"/>
      <c r="JZ111" s="105"/>
      <c r="KA111" s="105"/>
      <c r="KB111" s="105"/>
      <c r="KC111" s="105"/>
      <c r="KD111" s="105"/>
      <c r="KE111" s="105"/>
      <c r="KF111" s="105"/>
      <c r="KG111" s="105"/>
      <c r="KH111" s="105"/>
      <c r="KI111" s="105"/>
      <c r="KJ111" s="105"/>
      <c r="KK111" s="105"/>
      <c r="KL111" s="105"/>
      <c r="KM111" s="105"/>
      <c r="KN111" s="105"/>
      <c r="KO111" s="105"/>
      <c r="KP111" s="105"/>
      <c r="KQ111" s="105"/>
    </row>
    <row r="112" spans="1:303" s="105" customFormat="1" x14ac:dyDescent="0.25">
      <c r="A112" s="99"/>
      <c r="B112" s="93"/>
      <c r="C112" s="93"/>
      <c r="D112" s="93"/>
      <c r="E112" s="93"/>
      <c r="F112" s="93"/>
      <c r="G112" s="162"/>
      <c r="H112" s="162"/>
      <c r="I112" s="58"/>
      <c r="J112" s="58"/>
      <c r="K112" s="31"/>
      <c r="L112" s="136"/>
      <c r="M112" s="58"/>
      <c r="N112" s="135"/>
      <c r="O112" s="41"/>
      <c r="P112" s="40"/>
      <c r="Q112" s="21"/>
      <c r="R112" s="22"/>
      <c r="S112" s="41" t="s">
        <v>96</v>
      </c>
      <c r="T112" s="40">
        <v>0</v>
      </c>
      <c r="U112" s="21">
        <v>10</v>
      </c>
      <c r="V112" s="22">
        <f xml:space="preserve"> $T$112 * $U$112</f>
        <v>0</v>
      </c>
      <c r="W112" s="99"/>
      <c r="X112" s="97"/>
      <c r="Y112" s="136"/>
      <c r="Z112" s="135"/>
      <c r="AA112" s="137"/>
    </row>
    <row r="113" spans="1:303" s="105" customFormat="1" ht="16.149999999999999" customHeight="1" x14ac:dyDescent="0.25">
      <c r="A113" s="99"/>
      <c r="B113" s="93"/>
      <c r="C113" s="93"/>
      <c r="D113" s="93"/>
      <c r="E113" s="93"/>
      <c r="F113" s="93"/>
      <c r="G113" s="162"/>
      <c r="H113" s="162"/>
      <c r="I113" s="134"/>
      <c r="J113" s="143"/>
      <c r="K113" s="31"/>
      <c r="L113" s="136"/>
      <c r="M113" s="58"/>
      <c r="N113" s="135"/>
      <c r="O113" s="20"/>
      <c r="P113" s="60"/>
      <c r="Q113" s="21"/>
      <c r="R113" s="22"/>
      <c r="S113" s="20"/>
      <c r="T113" s="21"/>
      <c r="U113" s="21"/>
      <c r="V113" s="22"/>
      <c r="W113" s="99"/>
      <c r="X113" s="97"/>
      <c r="Y113" s="136"/>
      <c r="Z113" s="135"/>
      <c r="AA113" s="212"/>
    </row>
    <row r="114" spans="1:303" s="93" customFormat="1" ht="16.149999999999999" customHeight="1" thickBot="1" x14ac:dyDescent="0.3">
      <c r="A114" s="101"/>
      <c r="B114" s="102"/>
      <c r="C114" s="102"/>
      <c r="D114" s="102"/>
      <c r="E114" s="102"/>
      <c r="F114" s="102"/>
      <c r="G114" s="164"/>
      <c r="H114" s="164"/>
      <c r="I114" s="89"/>
      <c r="J114" s="89"/>
      <c r="K114" s="33"/>
      <c r="L114" s="154"/>
      <c r="M114" s="89"/>
      <c r="N114" s="166"/>
      <c r="O114" s="20"/>
      <c r="P114" s="60"/>
      <c r="Q114" s="21"/>
      <c r="R114" s="22"/>
      <c r="S114" s="20"/>
      <c r="T114" s="21"/>
      <c r="U114" s="21"/>
      <c r="V114" s="22"/>
      <c r="W114" s="101"/>
      <c r="X114" s="100"/>
      <c r="Y114" s="154"/>
      <c r="Z114" s="166"/>
      <c r="AA114" s="213"/>
      <c r="AB114" s="105"/>
      <c r="AC114" s="105"/>
      <c r="AD114" s="105"/>
      <c r="AE114" s="105"/>
      <c r="AF114" s="105"/>
      <c r="AG114" s="105"/>
      <c r="AH114" s="105"/>
      <c r="AI114" s="105"/>
      <c r="AJ114" s="105"/>
      <c r="AK114" s="105"/>
      <c r="AL114" s="105"/>
      <c r="AM114" s="105"/>
      <c r="AN114" s="105"/>
      <c r="AO114" s="105"/>
      <c r="AP114" s="105"/>
      <c r="AQ114" s="105"/>
      <c r="AR114" s="105"/>
      <c r="AS114" s="105"/>
      <c r="AT114" s="105"/>
      <c r="AU114" s="105"/>
      <c r="AV114" s="105"/>
      <c r="AW114" s="105"/>
      <c r="AX114" s="105"/>
      <c r="AY114" s="105"/>
      <c r="AZ114" s="105"/>
      <c r="BA114" s="105"/>
      <c r="BB114" s="105"/>
      <c r="BC114" s="105"/>
      <c r="BD114" s="105"/>
      <c r="BE114" s="105"/>
      <c r="BF114" s="105"/>
      <c r="BG114" s="105"/>
      <c r="BH114" s="105"/>
      <c r="BI114" s="105"/>
      <c r="BJ114" s="105"/>
      <c r="BK114" s="105"/>
      <c r="BL114" s="105"/>
      <c r="BM114" s="105"/>
      <c r="BN114" s="105"/>
      <c r="BO114" s="105"/>
      <c r="BP114" s="105"/>
      <c r="BQ114" s="105"/>
      <c r="BR114" s="105"/>
      <c r="BS114" s="105"/>
      <c r="BT114" s="105"/>
      <c r="BU114" s="105"/>
      <c r="BV114" s="105"/>
      <c r="BW114" s="105"/>
      <c r="BX114" s="105"/>
      <c r="BY114" s="105"/>
      <c r="BZ114" s="105"/>
      <c r="CA114" s="105"/>
      <c r="CB114" s="105"/>
      <c r="CC114" s="105"/>
      <c r="CD114" s="105"/>
      <c r="CE114" s="105"/>
      <c r="CF114" s="105"/>
      <c r="CG114" s="105"/>
      <c r="CH114" s="105"/>
      <c r="CI114" s="105"/>
      <c r="CJ114" s="105"/>
      <c r="CK114" s="105"/>
      <c r="CL114" s="105"/>
      <c r="CM114" s="105"/>
      <c r="CN114" s="105"/>
      <c r="CO114" s="105"/>
      <c r="CP114" s="105"/>
      <c r="CQ114" s="105"/>
      <c r="CR114" s="105"/>
      <c r="CS114" s="105"/>
      <c r="CT114" s="105"/>
      <c r="CU114" s="105"/>
      <c r="CV114" s="105"/>
      <c r="CW114" s="105"/>
      <c r="CX114" s="105"/>
      <c r="CY114" s="105"/>
      <c r="CZ114" s="105"/>
      <c r="DA114" s="105"/>
      <c r="DB114" s="105"/>
      <c r="DC114" s="105"/>
      <c r="DD114" s="105"/>
      <c r="DE114" s="105"/>
      <c r="DF114" s="105"/>
      <c r="DG114" s="105"/>
      <c r="DH114" s="105"/>
      <c r="DI114" s="105"/>
      <c r="DJ114" s="105"/>
      <c r="DK114" s="105"/>
      <c r="DL114" s="105"/>
      <c r="DM114" s="105"/>
      <c r="DN114" s="105"/>
      <c r="DO114" s="105"/>
      <c r="DP114" s="105"/>
      <c r="DQ114" s="105"/>
      <c r="DR114" s="105"/>
      <c r="DS114" s="105"/>
      <c r="DT114" s="105"/>
      <c r="DU114" s="105"/>
      <c r="DV114" s="105"/>
      <c r="DW114" s="105"/>
      <c r="DX114" s="105"/>
      <c r="DY114" s="105"/>
      <c r="DZ114" s="105"/>
      <c r="EA114" s="105"/>
      <c r="EB114" s="105"/>
      <c r="EC114" s="105"/>
      <c r="ED114" s="105"/>
      <c r="EE114" s="105"/>
      <c r="EF114" s="105"/>
      <c r="EG114" s="105"/>
      <c r="EH114" s="105"/>
      <c r="EI114" s="105"/>
      <c r="EJ114" s="105"/>
      <c r="EK114" s="105"/>
      <c r="EL114" s="105"/>
      <c r="EM114" s="105"/>
      <c r="EN114" s="105"/>
      <c r="EO114" s="105"/>
      <c r="EP114" s="105"/>
      <c r="EQ114" s="105"/>
      <c r="ER114" s="105"/>
      <c r="ES114" s="105"/>
      <c r="ET114" s="105"/>
      <c r="EU114" s="105"/>
      <c r="EV114" s="105"/>
      <c r="EW114" s="105"/>
      <c r="EX114" s="105"/>
      <c r="EY114" s="105"/>
      <c r="EZ114" s="105"/>
      <c r="FA114" s="105"/>
      <c r="FB114" s="105"/>
      <c r="FC114" s="105"/>
      <c r="FD114" s="105"/>
      <c r="FE114" s="105"/>
      <c r="FF114" s="105"/>
      <c r="FG114" s="105"/>
      <c r="FH114" s="105"/>
      <c r="FI114" s="105"/>
      <c r="FJ114" s="105"/>
      <c r="FK114" s="105"/>
      <c r="FL114" s="105"/>
      <c r="FM114" s="105"/>
      <c r="FN114" s="105"/>
      <c r="FO114" s="105"/>
      <c r="FP114" s="105"/>
      <c r="FQ114" s="105"/>
      <c r="FR114" s="105"/>
      <c r="FS114" s="105"/>
      <c r="FT114" s="105"/>
      <c r="FU114" s="105"/>
      <c r="FV114" s="105"/>
      <c r="FW114" s="105"/>
      <c r="FX114" s="105"/>
      <c r="FY114" s="105"/>
      <c r="FZ114" s="105"/>
      <c r="GA114" s="105"/>
      <c r="GB114" s="105"/>
      <c r="GC114" s="105"/>
      <c r="GD114" s="105"/>
      <c r="GE114" s="105"/>
      <c r="GF114" s="105"/>
      <c r="GG114" s="105"/>
      <c r="GH114" s="105"/>
      <c r="GI114" s="105"/>
      <c r="GJ114" s="105"/>
      <c r="GK114" s="105"/>
      <c r="GL114" s="105"/>
      <c r="GM114" s="105"/>
      <c r="GN114" s="105"/>
      <c r="GO114" s="105"/>
      <c r="GP114" s="105"/>
      <c r="GQ114" s="105"/>
      <c r="GR114" s="105"/>
      <c r="GS114" s="105"/>
      <c r="GT114" s="105"/>
      <c r="GU114" s="105"/>
      <c r="GV114" s="105"/>
      <c r="GW114" s="105"/>
      <c r="GX114" s="105"/>
      <c r="GY114" s="105"/>
      <c r="GZ114" s="105"/>
      <c r="HA114" s="105"/>
      <c r="HB114" s="105"/>
      <c r="HC114" s="105"/>
      <c r="HD114" s="105"/>
      <c r="HE114" s="105"/>
      <c r="HF114" s="105"/>
      <c r="HG114" s="105"/>
      <c r="HH114" s="105"/>
      <c r="HI114" s="105"/>
      <c r="HJ114" s="105"/>
      <c r="HK114" s="105"/>
      <c r="HL114" s="105"/>
      <c r="HM114" s="105"/>
      <c r="HN114" s="105"/>
      <c r="HO114" s="105"/>
      <c r="HP114" s="105"/>
      <c r="HQ114" s="105"/>
      <c r="HR114" s="105"/>
      <c r="HS114" s="105"/>
      <c r="HT114" s="105"/>
      <c r="HU114" s="105"/>
      <c r="HV114" s="105"/>
      <c r="HW114" s="105"/>
      <c r="HX114" s="105"/>
      <c r="HY114" s="105"/>
      <c r="HZ114" s="105"/>
      <c r="IA114" s="105"/>
      <c r="IB114" s="105"/>
      <c r="IC114" s="105"/>
      <c r="ID114" s="105"/>
      <c r="IE114" s="105"/>
      <c r="IF114" s="105"/>
      <c r="IG114" s="105"/>
      <c r="IH114" s="105"/>
      <c r="II114" s="105"/>
      <c r="IJ114" s="105"/>
      <c r="IK114" s="105"/>
      <c r="IL114" s="105"/>
      <c r="IM114" s="105"/>
      <c r="IN114" s="105"/>
      <c r="IO114" s="105"/>
      <c r="IP114" s="105"/>
      <c r="IQ114" s="105"/>
      <c r="IR114" s="105"/>
      <c r="IS114" s="105"/>
      <c r="IT114" s="105"/>
      <c r="IU114" s="105"/>
      <c r="IV114" s="105"/>
      <c r="IW114" s="105"/>
      <c r="IX114" s="105"/>
      <c r="IY114" s="105"/>
      <c r="IZ114" s="105"/>
      <c r="JA114" s="105"/>
      <c r="JB114" s="105"/>
      <c r="JC114" s="105"/>
      <c r="JD114" s="105"/>
      <c r="JE114" s="105"/>
      <c r="JF114" s="105"/>
      <c r="JG114" s="105"/>
      <c r="JH114" s="105"/>
      <c r="JI114" s="105"/>
      <c r="JJ114" s="105"/>
      <c r="JK114" s="105"/>
      <c r="JL114" s="105"/>
      <c r="JM114" s="105"/>
      <c r="JN114" s="105"/>
      <c r="JO114" s="105"/>
      <c r="JP114" s="105"/>
      <c r="JQ114" s="105"/>
      <c r="JR114" s="105"/>
      <c r="JS114" s="105"/>
      <c r="JT114" s="105"/>
      <c r="JU114" s="105"/>
      <c r="JV114" s="105"/>
      <c r="JW114" s="105"/>
      <c r="JX114" s="105"/>
      <c r="JY114" s="105"/>
      <c r="JZ114" s="105"/>
      <c r="KA114" s="105"/>
      <c r="KB114" s="105"/>
      <c r="KC114" s="105"/>
      <c r="KD114" s="105"/>
      <c r="KE114" s="105"/>
      <c r="KF114" s="105"/>
      <c r="KG114" s="105"/>
      <c r="KH114" s="105"/>
      <c r="KI114" s="105"/>
      <c r="KJ114" s="105"/>
      <c r="KK114" s="105"/>
      <c r="KL114" s="105"/>
      <c r="KM114" s="105"/>
      <c r="KN114" s="105"/>
      <c r="KO114" s="105"/>
      <c r="KP114" s="105"/>
      <c r="KQ114" s="105"/>
    </row>
    <row r="115" spans="1:303" s="105" customFormat="1" ht="16.149999999999999" customHeight="1" x14ac:dyDescent="0.25">
      <c r="G115" s="120"/>
      <c r="I115" s="80"/>
      <c r="J115" s="80"/>
      <c r="K115" s="80"/>
      <c r="L115" s="56"/>
      <c r="M115" s="56"/>
      <c r="N115" s="56"/>
      <c r="O115" s="20" t="s">
        <v>185</v>
      </c>
      <c r="P115" s="60">
        <f>SUM($P$108:$P$114)</f>
        <v>0</v>
      </c>
      <c r="Q115" s="21" t="s">
        <v>186</v>
      </c>
      <c r="R115" s="22">
        <f>SUM($R$108:$R$114)</f>
        <v>0</v>
      </c>
      <c r="S115" s="20" t="s">
        <v>103</v>
      </c>
      <c r="T115" s="21">
        <f>SUM($T$108:$T$114)</f>
        <v>0</v>
      </c>
      <c r="U115" s="21" t="s">
        <v>104</v>
      </c>
      <c r="V115" s="35">
        <f>SUM($V$108:$V$114)</f>
        <v>0</v>
      </c>
      <c r="Y115" s="80"/>
      <c r="Z115" s="80"/>
      <c r="AA115" s="80"/>
    </row>
    <row r="116" spans="1:303" s="105" customFormat="1" ht="16.149999999999999" customHeight="1" thickBot="1" x14ac:dyDescent="0.3">
      <c r="I116" s="80"/>
      <c r="J116" s="80"/>
      <c r="L116" s="56"/>
      <c r="M116" s="56"/>
      <c r="N116" s="56"/>
      <c r="O116" s="403" t="s">
        <v>38</v>
      </c>
      <c r="P116" s="404"/>
      <c r="Q116" s="404"/>
      <c r="R116" s="61">
        <v>0</v>
      </c>
      <c r="S116" s="403" t="s">
        <v>37</v>
      </c>
      <c r="T116" s="404"/>
      <c r="U116" s="404"/>
      <c r="V116" s="34">
        <v>0</v>
      </c>
      <c r="Y116" s="80"/>
      <c r="Z116" s="80"/>
      <c r="AA116" s="176"/>
    </row>
    <row r="117" spans="1:303" s="105" customFormat="1" ht="16.149999999999999" customHeight="1" thickBot="1" x14ac:dyDescent="0.3">
      <c r="I117" s="80"/>
      <c r="J117" s="80"/>
      <c r="O117" s="19"/>
      <c r="P117" s="19"/>
      <c r="Q117" s="19"/>
      <c r="R117" s="26"/>
      <c r="S117" s="19"/>
      <c r="T117" s="19"/>
      <c r="U117" s="19"/>
      <c r="V117" s="19"/>
      <c r="Y117" s="80"/>
      <c r="Z117" s="80"/>
      <c r="AA117" s="176"/>
    </row>
    <row r="118" spans="1:303" s="105" customFormat="1" ht="63" x14ac:dyDescent="0.25">
      <c r="A118" s="96" t="s">
        <v>99</v>
      </c>
      <c r="B118" s="55" t="s">
        <v>320</v>
      </c>
      <c r="C118" s="55">
        <v>532</v>
      </c>
      <c r="D118" s="121" t="s">
        <v>206</v>
      </c>
      <c r="E118" s="121" t="s">
        <v>374</v>
      </c>
      <c r="F118" s="55">
        <v>2</v>
      </c>
      <c r="G118" s="160">
        <v>45281.541666666664</v>
      </c>
      <c r="H118" s="160">
        <v>45283.034722222219</v>
      </c>
      <c r="I118" s="57">
        <f xml:space="preserve"> ($H$118 - $G$118) * 24</f>
        <v>35.833333333313931</v>
      </c>
      <c r="J118" s="57">
        <v>8.75</v>
      </c>
      <c r="K118" s="29">
        <f>$J$118 - $I$118</f>
        <v>-27.083333333313931</v>
      </c>
      <c r="L118" s="125">
        <f xml:space="preserve"> ($N$118 - $M$118) * 24</f>
        <v>25.583333333255723</v>
      </c>
      <c r="M118" s="126">
        <v>45281.434027777781</v>
      </c>
      <c r="N118" s="127">
        <v>45282.5</v>
      </c>
      <c r="O118" s="64" t="s">
        <v>232</v>
      </c>
      <c r="P118" s="39">
        <v>0</v>
      </c>
      <c r="Q118" s="39">
        <v>20</v>
      </c>
      <c r="R118" s="18">
        <f xml:space="preserve"> $P$118 * $Q$118</f>
        <v>0</v>
      </c>
      <c r="S118" s="16" t="s">
        <v>161</v>
      </c>
      <c r="T118" s="17">
        <v>0</v>
      </c>
      <c r="U118" s="17">
        <v>20</v>
      </c>
      <c r="V118" s="18">
        <f xml:space="preserve"> $T$118 * $U$118</f>
        <v>0</v>
      </c>
      <c r="W118" s="96"/>
      <c r="X118" s="95"/>
      <c r="Y118" s="125">
        <f>$K$118 * -1</f>
        <v>27.083333333313931</v>
      </c>
      <c r="Z118" s="124">
        <f>$Y$118</f>
        <v>27.083333333313931</v>
      </c>
      <c r="AA118" s="128" t="s">
        <v>426</v>
      </c>
    </row>
    <row r="119" spans="1:303" s="105" customFormat="1" x14ac:dyDescent="0.25">
      <c r="A119" s="99"/>
      <c r="B119" s="93"/>
      <c r="C119" s="93"/>
      <c r="D119" s="93"/>
      <c r="E119" s="93"/>
      <c r="F119" s="93"/>
      <c r="G119" s="132"/>
      <c r="H119" s="162"/>
      <c r="I119" s="58"/>
      <c r="J119" s="58"/>
      <c r="K119" s="31"/>
      <c r="L119" s="136"/>
      <c r="M119" s="115"/>
      <c r="N119" s="180"/>
      <c r="O119" s="41" t="s">
        <v>168</v>
      </c>
      <c r="P119" s="40">
        <v>1</v>
      </c>
      <c r="Q119" s="40">
        <v>20</v>
      </c>
      <c r="R119" s="22">
        <f xml:space="preserve"> $P$119 * $Q$119</f>
        <v>20</v>
      </c>
      <c r="S119" s="63" t="s">
        <v>194</v>
      </c>
      <c r="T119" s="40">
        <v>0</v>
      </c>
      <c r="U119" s="40">
        <v>12</v>
      </c>
      <c r="V119" s="70">
        <f xml:space="preserve"> $T$119 * $U$119</f>
        <v>0</v>
      </c>
      <c r="W119" s="99"/>
      <c r="X119" s="97"/>
      <c r="Y119" s="136"/>
      <c r="Z119" s="135"/>
      <c r="AA119" s="137"/>
    </row>
    <row r="120" spans="1:303" s="105" customFormat="1" ht="31.5" x14ac:dyDescent="0.25">
      <c r="A120" s="99"/>
      <c r="B120" s="93"/>
      <c r="C120" s="93">
        <v>1004</v>
      </c>
      <c r="D120" s="161" t="s">
        <v>206</v>
      </c>
      <c r="E120" s="93" t="s">
        <v>427</v>
      </c>
      <c r="F120" s="93"/>
      <c r="G120" s="132">
        <v>45283.666666666664</v>
      </c>
      <c r="H120" s="132" t="s">
        <v>34</v>
      </c>
      <c r="I120" s="58">
        <f xml:space="preserve"> ($AA$2 - $G$120) * 24</f>
        <v>2.0000000000582077</v>
      </c>
      <c r="J120" s="58">
        <v>8.75</v>
      </c>
      <c r="K120" s="31">
        <f>$J$120 - $I$120</f>
        <v>6.7499999999417923</v>
      </c>
      <c r="L120" s="136"/>
      <c r="M120" s="115">
        <v>45283.715277777781</v>
      </c>
      <c r="N120" s="180"/>
      <c r="O120" s="41" t="s">
        <v>255</v>
      </c>
      <c r="P120" s="40">
        <v>1</v>
      </c>
      <c r="Q120" s="40">
        <v>20</v>
      </c>
      <c r="R120" s="22">
        <f xml:space="preserve"> $P$120 * $Q$120</f>
        <v>20</v>
      </c>
      <c r="S120" s="20" t="s">
        <v>163</v>
      </c>
      <c r="T120" s="40">
        <v>0</v>
      </c>
      <c r="U120" s="40">
        <v>20</v>
      </c>
      <c r="V120" s="70">
        <f xml:space="preserve"> $T$120 * $U$120</f>
        <v>0</v>
      </c>
      <c r="W120" s="99" t="s">
        <v>395</v>
      </c>
      <c r="X120" s="97"/>
      <c r="Y120" s="136"/>
      <c r="Z120" s="135"/>
      <c r="AA120" s="137"/>
    </row>
    <row r="121" spans="1:303" s="105" customFormat="1" x14ac:dyDescent="0.25">
      <c r="A121" s="99"/>
      <c r="B121" s="93"/>
      <c r="C121" s="93"/>
      <c r="D121" s="93"/>
      <c r="E121" s="93"/>
      <c r="F121" s="93"/>
      <c r="G121" s="162"/>
      <c r="H121" s="162"/>
      <c r="I121" s="58"/>
      <c r="J121" s="58"/>
      <c r="K121" s="31"/>
      <c r="L121" s="136"/>
      <c r="M121" s="115"/>
      <c r="N121" s="180"/>
      <c r="O121" s="41" t="s">
        <v>282</v>
      </c>
      <c r="P121" s="40">
        <v>0</v>
      </c>
      <c r="Q121" s="21">
        <v>20</v>
      </c>
      <c r="R121" s="22">
        <f xml:space="preserve"> $P$121 * $Q$121</f>
        <v>0</v>
      </c>
      <c r="S121" s="20" t="s">
        <v>162</v>
      </c>
      <c r="T121" s="40">
        <v>0</v>
      </c>
      <c r="U121" s="40">
        <v>18</v>
      </c>
      <c r="V121" s="70">
        <f xml:space="preserve"> $T$121 * $U$121</f>
        <v>0</v>
      </c>
      <c r="W121" s="99"/>
      <c r="X121" s="97"/>
      <c r="Y121" s="136"/>
      <c r="Z121" s="135"/>
      <c r="AA121" s="174"/>
    </row>
    <row r="122" spans="1:303" s="105" customFormat="1" x14ac:dyDescent="0.25">
      <c r="A122" s="99"/>
      <c r="B122" s="93"/>
      <c r="C122" s="93"/>
      <c r="D122" s="93"/>
      <c r="E122" s="93"/>
      <c r="F122" s="93"/>
      <c r="G122" s="162"/>
      <c r="H122" s="162"/>
      <c r="I122" s="58"/>
      <c r="J122" s="58"/>
      <c r="K122" s="31"/>
      <c r="L122" s="136"/>
      <c r="M122" s="162"/>
      <c r="N122" s="180"/>
      <c r="O122" s="41"/>
      <c r="P122" s="40"/>
      <c r="Q122" s="21"/>
      <c r="R122" s="22"/>
      <c r="S122" s="20"/>
      <c r="T122" s="40"/>
      <c r="U122" s="40"/>
      <c r="V122" s="22"/>
      <c r="W122" s="99"/>
      <c r="X122" s="97"/>
      <c r="Y122" s="136"/>
      <c r="Z122" s="135"/>
      <c r="AA122" s="137"/>
    </row>
    <row r="123" spans="1:303" s="105" customFormat="1" ht="18" customHeight="1" x14ac:dyDescent="0.25">
      <c r="A123" s="99"/>
      <c r="B123" s="93"/>
      <c r="C123" s="93"/>
      <c r="D123" s="161"/>
      <c r="E123" s="93"/>
      <c r="F123" s="93"/>
      <c r="G123" s="162"/>
      <c r="H123" s="162"/>
      <c r="I123" s="58"/>
      <c r="J123" s="58"/>
      <c r="K123" s="135"/>
      <c r="L123" s="136"/>
      <c r="M123" s="58"/>
      <c r="N123" s="135"/>
      <c r="O123" s="41"/>
      <c r="P123" s="40"/>
      <c r="Q123" s="21"/>
      <c r="R123" s="22"/>
      <c r="S123" s="20"/>
      <c r="T123" s="40"/>
      <c r="U123" s="40"/>
      <c r="V123" s="22"/>
      <c r="W123" s="99"/>
      <c r="X123" s="97"/>
      <c r="Y123" s="136"/>
      <c r="Z123" s="135"/>
      <c r="AA123" s="137"/>
    </row>
    <row r="124" spans="1:303" s="105" customFormat="1" ht="16.5" thickBot="1" x14ac:dyDescent="0.3">
      <c r="A124" s="101"/>
      <c r="B124" s="102"/>
      <c r="C124" s="102"/>
      <c r="D124" s="102"/>
      <c r="E124" s="102"/>
      <c r="F124" s="102"/>
      <c r="G124" s="102"/>
      <c r="H124" s="164"/>
      <c r="I124" s="89"/>
      <c r="J124" s="89"/>
      <c r="K124" s="166"/>
      <c r="L124" s="154"/>
      <c r="M124" s="89"/>
      <c r="N124" s="166"/>
      <c r="O124" s="41"/>
      <c r="P124" s="40"/>
      <c r="Q124" s="21"/>
      <c r="R124" s="22"/>
      <c r="S124" s="20"/>
      <c r="T124" s="40"/>
      <c r="U124" s="40"/>
      <c r="V124" s="22"/>
      <c r="W124" s="101"/>
      <c r="X124" s="100"/>
      <c r="Y124" s="154"/>
      <c r="Z124" s="166"/>
      <c r="AA124" s="88" t="s">
        <v>428</v>
      </c>
    </row>
    <row r="125" spans="1:303" s="93" customFormat="1" ht="16.149999999999999" customHeight="1" x14ac:dyDescent="0.25">
      <c r="A125" s="56"/>
      <c r="B125" s="56"/>
      <c r="C125" s="56"/>
      <c r="D125" s="56"/>
      <c r="E125" s="56"/>
      <c r="F125" s="56"/>
      <c r="G125" s="157"/>
      <c r="H125" s="56"/>
      <c r="I125" s="80"/>
      <c r="J125" s="80"/>
      <c r="K125" s="80"/>
      <c r="L125" s="56"/>
      <c r="M125" s="56"/>
      <c r="N125" s="56"/>
      <c r="O125" s="20" t="s">
        <v>101</v>
      </c>
      <c r="P125" s="60">
        <f>SUM($P$118:$P$124)</f>
        <v>2</v>
      </c>
      <c r="Q125" s="21" t="s">
        <v>102</v>
      </c>
      <c r="R125" s="22">
        <f>SUM($R$118:$R$124)</f>
        <v>40</v>
      </c>
      <c r="S125" s="20" t="s">
        <v>101</v>
      </c>
      <c r="T125" s="21">
        <f>SUM($T$118:$T$124)</f>
        <v>0</v>
      </c>
      <c r="U125" s="21" t="s">
        <v>104</v>
      </c>
      <c r="V125" s="35">
        <f>SUM($V$118:$V$124)</f>
        <v>0</v>
      </c>
      <c r="W125" s="56"/>
      <c r="X125" s="56"/>
      <c r="Y125" s="56"/>
      <c r="Z125" s="56"/>
      <c r="AA125" s="56"/>
      <c r="AB125" s="105"/>
      <c r="AC125" s="105"/>
      <c r="AD125" s="105"/>
      <c r="AE125" s="105"/>
      <c r="AF125" s="105"/>
      <c r="AG125" s="105"/>
      <c r="AH125" s="105"/>
      <c r="AI125" s="105"/>
      <c r="AJ125" s="105"/>
      <c r="AK125" s="105"/>
      <c r="AL125" s="105"/>
      <c r="AM125" s="105"/>
      <c r="AN125" s="105"/>
      <c r="AO125" s="105"/>
      <c r="AP125" s="105"/>
      <c r="AQ125" s="105"/>
      <c r="AR125" s="105"/>
      <c r="AS125" s="105"/>
      <c r="AT125" s="105"/>
      <c r="AU125" s="105"/>
      <c r="AV125" s="105"/>
      <c r="AW125" s="105"/>
      <c r="AX125" s="105"/>
      <c r="AY125" s="105"/>
      <c r="AZ125" s="105"/>
      <c r="BA125" s="105"/>
      <c r="BB125" s="105"/>
      <c r="BC125" s="105"/>
      <c r="BD125" s="105"/>
      <c r="BE125" s="105"/>
      <c r="BF125" s="105"/>
      <c r="BG125" s="105"/>
      <c r="BH125" s="105"/>
      <c r="BI125" s="105"/>
      <c r="BJ125" s="105"/>
      <c r="BK125" s="105"/>
      <c r="BL125" s="105"/>
      <c r="BM125" s="105"/>
      <c r="BN125" s="105"/>
      <c r="BO125" s="105"/>
      <c r="BP125" s="105"/>
      <c r="BQ125" s="105"/>
      <c r="BR125" s="105"/>
      <c r="BS125" s="105"/>
      <c r="BT125" s="105"/>
      <c r="BU125" s="105"/>
      <c r="BV125" s="105"/>
      <c r="BW125" s="105"/>
      <c r="BX125" s="105"/>
      <c r="BY125" s="105"/>
      <c r="BZ125" s="105"/>
      <c r="CA125" s="105"/>
      <c r="CB125" s="105"/>
      <c r="CC125" s="105"/>
      <c r="CD125" s="105"/>
      <c r="CE125" s="105"/>
      <c r="CF125" s="105"/>
      <c r="CG125" s="105"/>
      <c r="CH125" s="105"/>
      <c r="CI125" s="105"/>
      <c r="CJ125" s="105"/>
      <c r="CK125" s="105"/>
      <c r="CL125" s="105"/>
      <c r="CM125" s="105"/>
      <c r="CN125" s="105"/>
      <c r="CO125" s="105"/>
      <c r="CP125" s="105"/>
      <c r="CQ125" s="105"/>
      <c r="CR125" s="105"/>
      <c r="CS125" s="105"/>
      <c r="CT125" s="105"/>
      <c r="CU125" s="105"/>
      <c r="CV125" s="105"/>
      <c r="CW125" s="105"/>
      <c r="CX125" s="105"/>
      <c r="CY125" s="105"/>
      <c r="CZ125" s="105"/>
      <c r="DA125" s="105"/>
      <c r="DB125" s="105"/>
      <c r="DC125" s="105"/>
      <c r="DD125" s="105"/>
      <c r="DE125" s="105"/>
      <c r="DF125" s="105"/>
      <c r="DG125" s="105"/>
      <c r="DH125" s="105"/>
      <c r="DI125" s="105"/>
      <c r="DJ125" s="105"/>
      <c r="DK125" s="105"/>
      <c r="DL125" s="105"/>
      <c r="DM125" s="105"/>
      <c r="DN125" s="105"/>
      <c r="DO125" s="105"/>
      <c r="DP125" s="105"/>
      <c r="DQ125" s="105"/>
      <c r="DR125" s="105"/>
      <c r="DS125" s="105"/>
      <c r="DT125" s="105"/>
      <c r="DU125" s="105"/>
      <c r="DV125" s="105"/>
      <c r="DW125" s="105"/>
      <c r="DX125" s="105"/>
      <c r="DY125" s="105"/>
      <c r="DZ125" s="105"/>
      <c r="EA125" s="105"/>
      <c r="EB125" s="105"/>
      <c r="EC125" s="105"/>
      <c r="ED125" s="105"/>
      <c r="EE125" s="105"/>
      <c r="EF125" s="105"/>
      <c r="EG125" s="105"/>
      <c r="EH125" s="105"/>
      <c r="EI125" s="105"/>
      <c r="EJ125" s="105"/>
      <c r="EK125" s="105"/>
      <c r="EL125" s="105"/>
      <c r="EM125" s="105"/>
      <c r="EN125" s="105"/>
      <c r="EO125" s="105"/>
      <c r="EP125" s="105"/>
      <c r="EQ125" s="105"/>
      <c r="ER125" s="105"/>
      <c r="ES125" s="105"/>
      <c r="ET125" s="105"/>
      <c r="EU125" s="105"/>
      <c r="EV125" s="105"/>
      <c r="EW125" s="105"/>
      <c r="EX125" s="105"/>
      <c r="EY125" s="105"/>
      <c r="EZ125" s="105"/>
      <c r="FA125" s="105"/>
      <c r="FB125" s="105"/>
      <c r="FC125" s="105"/>
      <c r="FD125" s="105"/>
      <c r="FE125" s="105"/>
      <c r="FF125" s="105"/>
      <c r="FG125" s="105"/>
      <c r="FH125" s="105"/>
      <c r="FI125" s="105"/>
      <c r="FJ125" s="105"/>
      <c r="FK125" s="105"/>
      <c r="FL125" s="105"/>
      <c r="FM125" s="105"/>
      <c r="FN125" s="105"/>
      <c r="FO125" s="105"/>
      <c r="FP125" s="105"/>
      <c r="FQ125" s="105"/>
      <c r="FR125" s="105"/>
      <c r="FS125" s="105"/>
      <c r="FT125" s="105"/>
      <c r="FU125" s="105"/>
      <c r="FV125" s="105"/>
      <c r="FW125" s="105"/>
      <c r="FX125" s="105"/>
      <c r="FY125" s="105"/>
      <c r="FZ125" s="105"/>
      <c r="GA125" s="105"/>
      <c r="GB125" s="105"/>
      <c r="GC125" s="105"/>
      <c r="GD125" s="105"/>
      <c r="GE125" s="105"/>
      <c r="GF125" s="105"/>
      <c r="GG125" s="105"/>
      <c r="GH125" s="105"/>
      <c r="GI125" s="105"/>
      <c r="GJ125" s="105"/>
      <c r="GK125" s="105"/>
    </row>
    <row r="126" spans="1:303" s="105" customFormat="1" ht="16.149999999999999" customHeight="1" thickBot="1" x14ac:dyDescent="0.3">
      <c r="A126" s="56"/>
      <c r="B126" s="56"/>
      <c r="C126" s="56"/>
      <c r="D126" s="56"/>
      <c r="E126" s="56"/>
      <c r="F126" s="56"/>
      <c r="G126" s="56"/>
      <c r="H126" s="56"/>
      <c r="I126" s="80"/>
      <c r="J126" s="80"/>
      <c r="K126" s="80"/>
      <c r="L126" s="56"/>
      <c r="M126" s="56"/>
      <c r="N126" s="56"/>
      <c r="O126" s="403" t="s">
        <v>38</v>
      </c>
      <c r="P126" s="404"/>
      <c r="Q126" s="404"/>
      <c r="R126" s="23">
        <v>120</v>
      </c>
      <c r="S126" s="403" t="s">
        <v>37</v>
      </c>
      <c r="T126" s="404"/>
      <c r="U126" s="404"/>
      <c r="V126" s="34">
        <v>30</v>
      </c>
    </row>
    <row r="127" spans="1:303" s="105" customFormat="1" ht="16.149999999999999" customHeight="1" x14ac:dyDescent="0.25">
      <c r="A127" s="56"/>
      <c r="B127" s="56"/>
      <c r="C127" s="56"/>
      <c r="D127" s="56"/>
      <c r="E127" s="56"/>
      <c r="F127" s="56"/>
      <c r="G127" s="56"/>
      <c r="H127" s="56"/>
      <c r="I127" s="56"/>
      <c r="J127" s="56"/>
      <c r="K127" s="56"/>
      <c r="L127" s="56"/>
      <c r="M127" s="56"/>
      <c r="N127" s="56"/>
      <c r="O127" s="38"/>
      <c r="P127" s="38"/>
      <c r="Q127" s="38"/>
      <c r="R127" s="38"/>
      <c r="S127" s="38"/>
      <c r="T127" s="38"/>
      <c r="U127" s="38"/>
      <c r="V127" s="38"/>
      <c r="W127" s="56"/>
      <c r="X127" s="56"/>
      <c r="Y127" s="56"/>
      <c r="Z127" s="56"/>
      <c r="AA127" s="56"/>
    </row>
    <row r="128" spans="1:303" s="105" customFormat="1" ht="15.75" customHeight="1" thickBot="1" x14ac:dyDescent="0.3">
      <c r="A128" s="56"/>
      <c r="B128" s="56"/>
      <c r="C128" s="56"/>
      <c r="D128" s="56"/>
      <c r="E128" s="56"/>
      <c r="F128" s="56"/>
      <c r="G128" s="56"/>
      <c r="H128" s="56"/>
      <c r="I128" s="56"/>
      <c r="J128" s="56"/>
      <c r="K128" s="56"/>
      <c r="L128" s="56"/>
      <c r="M128" s="56"/>
      <c r="N128" s="56"/>
      <c r="O128" s="38"/>
      <c r="P128" s="38"/>
      <c r="Q128" s="38"/>
      <c r="R128" s="38"/>
      <c r="S128" s="38"/>
      <c r="T128" s="38"/>
      <c r="U128" s="38"/>
      <c r="V128" s="38"/>
      <c r="W128" s="56"/>
      <c r="X128" s="56"/>
      <c r="Y128" s="56"/>
      <c r="Z128" s="56"/>
      <c r="AA128" s="56"/>
    </row>
    <row r="129" spans="1:193" s="105" customFormat="1" ht="31.5" x14ac:dyDescent="0.25">
      <c r="A129" s="96" t="s">
        <v>154</v>
      </c>
      <c r="B129" s="55" t="s">
        <v>297</v>
      </c>
      <c r="C129" s="55"/>
      <c r="D129" s="55" t="s">
        <v>298</v>
      </c>
      <c r="E129" s="55"/>
      <c r="F129" s="55"/>
      <c r="G129" s="114"/>
      <c r="H129" s="114"/>
      <c r="I129" s="57"/>
      <c r="J129" s="57"/>
      <c r="K129" s="29"/>
      <c r="L129" s="125"/>
      <c r="M129" s="126"/>
      <c r="N129" s="127"/>
      <c r="O129" s="64" t="s">
        <v>254</v>
      </c>
      <c r="P129" s="39">
        <v>0</v>
      </c>
      <c r="Q129" s="17">
        <v>20</v>
      </c>
      <c r="R129" s="18">
        <f xml:space="preserve"> $P$129 * $Q$129</f>
        <v>0</v>
      </c>
      <c r="S129" s="16" t="s">
        <v>163</v>
      </c>
      <c r="T129" s="17">
        <v>0</v>
      </c>
      <c r="U129" s="17">
        <v>20</v>
      </c>
      <c r="V129" s="18">
        <f xml:space="preserve"> $T$129 * $U$129</f>
        <v>0</v>
      </c>
      <c r="W129" s="106" t="s">
        <v>270</v>
      </c>
      <c r="X129" s="95"/>
      <c r="Y129" s="125"/>
      <c r="Z129" s="124"/>
      <c r="AA129" s="128" t="s">
        <v>317</v>
      </c>
    </row>
    <row r="130" spans="1:193" s="105" customFormat="1" x14ac:dyDescent="0.25">
      <c r="A130" s="99"/>
      <c r="B130" s="93"/>
      <c r="C130" s="93"/>
      <c r="D130" s="93"/>
      <c r="E130" s="93"/>
      <c r="F130" s="93"/>
      <c r="G130" s="132"/>
      <c r="H130" s="132"/>
      <c r="I130" s="58"/>
      <c r="J130" s="58"/>
      <c r="K130" s="31"/>
      <c r="L130" s="136"/>
      <c r="M130" s="256"/>
      <c r="N130" s="257"/>
      <c r="O130" s="41" t="s">
        <v>255</v>
      </c>
      <c r="P130" s="40">
        <v>0</v>
      </c>
      <c r="Q130" s="21">
        <v>20</v>
      </c>
      <c r="R130" s="22">
        <f xml:space="preserve"> $P$130 * $Q$130</f>
        <v>0</v>
      </c>
      <c r="S130" s="63" t="s">
        <v>162</v>
      </c>
      <c r="T130" s="40">
        <v>0</v>
      </c>
      <c r="U130" s="40">
        <v>16</v>
      </c>
      <c r="V130" s="70">
        <f xml:space="preserve"> $T$130 * $U$130</f>
        <v>0</v>
      </c>
      <c r="W130" s="99"/>
      <c r="X130" s="97"/>
      <c r="Y130" s="136"/>
      <c r="Z130" s="135"/>
      <c r="AA130" s="137"/>
    </row>
    <row r="131" spans="1:193" s="105" customFormat="1" x14ac:dyDescent="0.25">
      <c r="A131" s="99"/>
      <c r="B131" s="93"/>
      <c r="C131" s="93"/>
      <c r="D131" s="93"/>
      <c r="E131" s="93"/>
      <c r="F131" s="93"/>
      <c r="G131" s="132"/>
      <c r="H131" s="132"/>
      <c r="I131" s="58"/>
      <c r="J131" s="58"/>
      <c r="K131" s="31"/>
      <c r="L131" s="136"/>
      <c r="M131" s="141"/>
      <c r="N131" s="144"/>
      <c r="O131" s="41" t="s">
        <v>221</v>
      </c>
      <c r="P131" s="40">
        <v>0</v>
      </c>
      <c r="Q131" s="21">
        <v>20</v>
      </c>
      <c r="R131" s="22">
        <f xml:space="preserve"> $P$131 * $Q$131</f>
        <v>0</v>
      </c>
      <c r="S131" s="63" t="s">
        <v>96</v>
      </c>
      <c r="T131" s="40">
        <v>0</v>
      </c>
      <c r="U131" s="40">
        <v>20</v>
      </c>
      <c r="V131" s="70">
        <f xml:space="preserve"> $T$131 * $U$131</f>
        <v>0</v>
      </c>
      <c r="W131" s="99"/>
      <c r="X131" s="97"/>
      <c r="Y131" s="136"/>
      <c r="Z131" s="135"/>
      <c r="AA131" s="137"/>
    </row>
    <row r="132" spans="1:193" s="105" customFormat="1" x14ac:dyDescent="0.25">
      <c r="A132" s="99"/>
      <c r="B132" s="93"/>
      <c r="C132" s="93"/>
      <c r="D132" s="93"/>
      <c r="E132" s="93"/>
      <c r="F132" s="93"/>
      <c r="G132" s="162"/>
      <c r="H132" s="162"/>
      <c r="I132" s="58"/>
      <c r="J132" s="58"/>
      <c r="K132" s="31"/>
      <c r="L132" s="136"/>
      <c r="M132" s="181"/>
      <c r="N132" s="182"/>
      <c r="O132" s="41" t="s">
        <v>168</v>
      </c>
      <c r="P132" s="40">
        <v>0</v>
      </c>
      <c r="Q132" s="21">
        <v>20</v>
      </c>
      <c r="R132" s="22">
        <f xml:space="preserve"> $P$132 * $Q$132</f>
        <v>0</v>
      </c>
      <c r="S132" s="63" t="s">
        <v>169</v>
      </c>
      <c r="T132" s="40">
        <v>0</v>
      </c>
      <c r="U132" s="40">
        <v>18</v>
      </c>
      <c r="V132" s="70">
        <f xml:space="preserve"> $T$132 * $U$132</f>
        <v>0</v>
      </c>
      <c r="W132" s="99"/>
      <c r="X132" s="97"/>
      <c r="Y132" s="136"/>
      <c r="Z132" s="135"/>
      <c r="AA132" s="137"/>
    </row>
    <row r="133" spans="1:193" s="105" customFormat="1" x14ac:dyDescent="0.25">
      <c r="A133" s="99"/>
      <c r="B133" s="93"/>
      <c r="C133" s="93"/>
      <c r="D133" s="93"/>
      <c r="E133" s="93"/>
      <c r="F133" s="93"/>
      <c r="G133" s="162"/>
      <c r="H133" s="162"/>
      <c r="I133" s="58"/>
      <c r="J133" s="58"/>
      <c r="K133" s="31"/>
      <c r="L133" s="136"/>
      <c r="M133" s="181"/>
      <c r="N133" s="183"/>
      <c r="O133" s="41"/>
      <c r="P133" s="40"/>
      <c r="Q133" s="21"/>
      <c r="R133" s="22"/>
      <c r="S133" s="63" t="s">
        <v>283</v>
      </c>
      <c r="T133" s="40">
        <v>0</v>
      </c>
      <c r="U133" s="40">
        <v>20</v>
      </c>
      <c r="V133" s="22">
        <f xml:space="preserve"> $T$133 * $U$133</f>
        <v>0</v>
      </c>
      <c r="W133" s="99"/>
      <c r="X133" s="97"/>
      <c r="Y133" s="136"/>
      <c r="Z133" s="135"/>
      <c r="AA133" s="137"/>
    </row>
    <row r="134" spans="1:193" s="105" customFormat="1" ht="16.5" thickBot="1" x14ac:dyDescent="0.3">
      <c r="A134" s="101"/>
      <c r="B134" s="102"/>
      <c r="C134" s="102"/>
      <c r="D134" s="102"/>
      <c r="E134" s="102"/>
      <c r="F134" s="102"/>
      <c r="G134" s="164"/>
      <c r="H134" s="164"/>
      <c r="I134" s="89"/>
      <c r="J134" s="89"/>
      <c r="K134" s="166"/>
      <c r="L134" s="148"/>
      <c r="M134" s="149"/>
      <c r="N134" s="184"/>
      <c r="O134" s="41"/>
      <c r="P134" s="40"/>
      <c r="Q134" s="21"/>
      <c r="R134" s="22"/>
      <c r="S134" s="20"/>
      <c r="T134" s="40"/>
      <c r="U134" s="40"/>
      <c r="V134" s="22"/>
      <c r="W134" s="101"/>
      <c r="X134" s="100"/>
      <c r="Y134" s="154"/>
      <c r="Z134" s="166"/>
      <c r="AA134" s="88"/>
    </row>
    <row r="135" spans="1:193" s="93" customFormat="1" ht="16.149999999999999" customHeight="1" x14ac:dyDescent="0.25">
      <c r="A135" s="56"/>
      <c r="B135" s="56"/>
      <c r="C135" s="56"/>
      <c r="D135" s="56"/>
      <c r="E135" s="56"/>
      <c r="F135" s="56"/>
      <c r="G135" s="157"/>
      <c r="H135" s="56"/>
      <c r="I135" s="80"/>
      <c r="J135" s="80"/>
      <c r="K135" s="80"/>
      <c r="L135" s="56"/>
      <c r="M135" s="56"/>
      <c r="N135" s="56"/>
      <c r="O135" s="20" t="s">
        <v>185</v>
      </c>
      <c r="P135" s="60">
        <f>SUM($P$129:$P$134)</f>
        <v>0</v>
      </c>
      <c r="Q135" s="21" t="s">
        <v>102</v>
      </c>
      <c r="R135" s="22">
        <f>SUM($R$129:$R$134)</f>
        <v>0</v>
      </c>
      <c r="S135" s="20" t="s">
        <v>101</v>
      </c>
      <c r="T135" s="21">
        <f>SUM($T$129:$T$134)</f>
        <v>0</v>
      </c>
      <c r="U135" s="21" t="s">
        <v>104</v>
      </c>
      <c r="V135" s="35">
        <f>SUM($V$129:$V$134)</f>
        <v>0</v>
      </c>
      <c r="W135" s="56"/>
      <c r="X135" s="56"/>
      <c r="Y135" s="56"/>
      <c r="Z135" s="56"/>
      <c r="AA135" s="56"/>
      <c r="AB135" s="105"/>
      <c r="AC135" s="105"/>
      <c r="AD135" s="105"/>
      <c r="AE135" s="105"/>
      <c r="AF135" s="105"/>
      <c r="AG135" s="105"/>
      <c r="AH135" s="105"/>
      <c r="AI135" s="105"/>
      <c r="AJ135" s="105"/>
      <c r="AK135" s="105"/>
      <c r="AL135" s="105"/>
      <c r="AM135" s="105"/>
      <c r="AN135" s="105"/>
      <c r="AO135" s="105"/>
      <c r="AP135" s="105"/>
      <c r="AQ135" s="105"/>
      <c r="AR135" s="105"/>
      <c r="AS135" s="105"/>
      <c r="AT135" s="105"/>
      <c r="AU135" s="105"/>
      <c r="AV135" s="105"/>
      <c r="AW135" s="105"/>
      <c r="AX135" s="105"/>
      <c r="AY135" s="105"/>
      <c r="AZ135" s="105"/>
      <c r="BA135" s="105"/>
      <c r="BB135" s="105"/>
      <c r="BC135" s="105"/>
      <c r="BD135" s="105"/>
      <c r="BE135" s="105"/>
      <c r="BF135" s="105"/>
      <c r="BG135" s="105"/>
      <c r="BH135" s="105"/>
      <c r="BI135" s="105"/>
      <c r="BJ135" s="105"/>
      <c r="BK135" s="105"/>
      <c r="BL135" s="105"/>
      <c r="BM135" s="105"/>
      <c r="BN135" s="105"/>
      <c r="BO135" s="105"/>
      <c r="BP135" s="105"/>
      <c r="BQ135" s="105"/>
      <c r="BR135" s="105"/>
      <c r="BS135" s="105"/>
      <c r="BT135" s="105"/>
      <c r="BU135" s="105"/>
      <c r="BV135" s="105"/>
      <c r="BW135" s="105"/>
      <c r="BX135" s="105"/>
      <c r="BY135" s="105"/>
      <c r="BZ135" s="105"/>
      <c r="CA135" s="105"/>
      <c r="CB135" s="105"/>
      <c r="CC135" s="105"/>
      <c r="CD135" s="105"/>
      <c r="CE135" s="105"/>
      <c r="CF135" s="105"/>
      <c r="CG135" s="105"/>
      <c r="CH135" s="105"/>
      <c r="CI135" s="105"/>
      <c r="CJ135" s="105"/>
      <c r="CK135" s="105"/>
      <c r="CL135" s="105"/>
      <c r="CM135" s="105"/>
      <c r="CN135" s="105"/>
      <c r="CO135" s="105"/>
      <c r="CP135" s="105"/>
      <c r="CQ135" s="105"/>
      <c r="CR135" s="105"/>
      <c r="CS135" s="105"/>
      <c r="CT135" s="105"/>
      <c r="CU135" s="105"/>
      <c r="CV135" s="105"/>
      <c r="CW135" s="105"/>
      <c r="CX135" s="105"/>
      <c r="CY135" s="105"/>
      <c r="CZ135" s="105"/>
      <c r="DA135" s="105"/>
      <c r="DB135" s="105"/>
      <c r="DC135" s="105"/>
      <c r="DD135" s="105"/>
      <c r="DE135" s="105"/>
      <c r="DF135" s="105"/>
      <c r="DG135" s="105"/>
      <c r="DH135" s="105"/>
      <c r="DI135" s="105"/>
      <c r="DJ135" s="105"/>
      <c r="DK135" s="105"/>
      <c r="DL135" s="105"/>
      <c r="DM135" s="105"/>
      <c r="DN135" s="105"/>
      <c r="DO135" s="105"/>
      <c r="DP135" s="105"/>
      <c r="DQ135" s="105"/>
      <c r="DR135" s="105"/>
      <c r="DS135" s="105"/>
      <c r="DT135" s="105"/>
      <c r="DU135" s="105"/>
      <c r="DV135" s="105"/>
      <c r="DW135" s="105"/>
      <c r="DX135" s="105"/>
      <c r="DY135" s="105"/>
      <c r="DZ135" s="105"/>
      <c r="EA135" s="105"/>
      <c r="EB135" s="105"/>
      <c r="EC135" s="105"/>
      <c r="ED135" s="105"/>
      <c r="EE135" s="105"/>
      <c r="EF135" s="105"/>
      <c r="EG135" s="105"/>
      <c r="EH135" s="105"/>
      <c r="EI135" s="105"/>
      <c r="EJ135" s="105"/>
      <c r="EK135" s="105"/>
      <c r="EL135" s="105"/>
      <c r="EM135" s="105"/>
      <c r="EN135" s="105"/>
      <c r="EO135" s="105"/>
      <c r="EP135" s="105"/>
      <c r="EQ135" s="105"/>
      <c r="ER135" s="105"/>
      <c r="ES135" s="105"/>
      <c r="ET135" s="105"/>
      <c r="EU135" s="105"/>
      <c r="EV135" s="105"/>
      <c r="EW135" s="105"/>
      <c r="EX135" s="105"/>
      <c r="EY135" s="105"/>
      <c r="EZ135" s="105"/>
      <c r="FA135" s="105"/>
      <c r="FB135" s="105"/>
      <c r="FC135" s="105"/>
      <c r="FD135" s="105"/>
      <c r="FE135" s="105"/>
      <c r="FF135" s="105"/>
      <c r="FG135" s="105"/>
      <c r="FH135" s="105"/>
      <c r="FI135" s="105"/>
      <c r="FJ135" s="105"/>
      <c r="FK135" s="105"/>
      <c r="FL135" s="105"/>
      <c r="FM135" s="105"/>
      <c r="FN135" s="105"/>
      <c r="FO135" s="105"/>
      <c r="FP135" s="105"/>
      <c r="FQ135" s="105"/>
      <c r="FR135" s="105"/>
      <c r="FS135" s="105"/>
      <c r="FT135" s="105"/>
      <c r="FU135" s="105"/>
      <c r="FV135" s="105"/>
      <c r="FW135" s="105"/>
      <c r="FX135" s="105"/>
      <c r="FY135" s="105"/>
      <c r="FZ135" s="105"/>
      <c r="GA135" s="105"/>
      <c r="GB135" s="105"/>
      <c r="GC135" s="105"/>
      <c r="GD135" s="105"/>
      <c r="GE135" s="105"/>
      <c r="GF135" s="105"/>
      <c r="GG135" s="105"/>
      <c r="GH135" s="105"/>
      <c r="GI135" s="105"/>
      <c r="GJ135" s="105"/>
      <c r="GK135" s="105"/>
    </row>
    <row r="136" spans="1:193" s="105" customFormat="1" ht="16.149999999999999" customHeight="1" thickBot="1" x14ac:dyDescent="0.3">
      <c r="A136" s="56"/>
      <c r="B136" s="56"/>
      <c r="C136" s="56"/>
      <c r="D136" s="56"/>
      <c r="E136" s="56"/>
      <c r="F136" s="56"/>
      <c r="G136" s="56"/>
      <c r="H136" s="56"/>
      <c r="I136" s="80"/>
      <c r="J136" s="80"/>
      <c r="K136" s="80"/>
      <c r="L136" s="56"/>
      <c r="M136" s="56"/>
      <c r="N136" s="56"/>
      <c r="O136" s="403" t="s">
        <v>38</v>
      </c>
      <c r="P136" s="404"/>
      <c r="Q136" s="404"/>
      <c r="R136" s="23">
        <v>0</v>
      </c>
      <c r="S136" s="403" t="s">
        <v>37</v>
      </c>
      <c r="T136" s="404"/>
      <c r="U136" s="404"/>
      <c r="V136" s="34">
        <v>0</v>
      </c>
    </row>
    <row r="137" spans="1:193" s="112" customFormat="1" ht="15.4" customHeight="1" thickBot="1" x14ac:dyDescent="0.3">
      <c r="A137" s="56"/>
      <c r="B137" s="56"/>
      <c r="C137" s="56"/>
      <c r="D137" s="56"/>
      <c r="E137" s="56"/>
      <c r="F137" s="56"/>
      <c r="G137" s="56"/>
      <c r="H137" s="56"/>
      <c r="I137" s="56"/>
      <c r="J137" s="56"/>
      <c r="K137" s="56"/>
      <c r="L137" s="56"/>
      <c r="M137" s="56"/>
      <c r="N137" s="56"/>
      <c r="O137" s="38"/>
      <c r="P137" s="38"/>
      <c r="Q137" s="38"/>
      <c r="R137" s="38"/>
      <c r="S137" s="38"/>
      <c r="T137" s="38"/>
      <c r="U137" s="38"/>
      <c r="V137" s="38"/>
      <c r="W137" s="105"/>
      <c r="X137" s="105"/>
      <c r="Y137" s="105"/>
      <c r="Z137" s="105"/>
      <c r="AA137" s="176"/>
      <c r="AB137" s="105"/>
      <c r="AC137" s="105"/>
      <c r="AD137" s="105"/>
      <c r="AE137" s="105"/>
      <c r="AF137" s="105"/>
      <c r="AG137" s="105"/>
      <c r="AH137" s="105"/>
      <c r="AI137" s="105"/>
      <c r="AJ137" s="105"/>
      <c r="AK137" s="105"/>
      <c r="AL137" s="105"/>
      <c r="AM137" s="105"/>
      <c r="AN137" s="105"/>
      <c r="AO137" s="105"/>
      <c r="AP137" s="105"/>
      <c r="AQ137" s="105"/>
      <c r="AR137" s="105"/>
      <c r="AS137" s="105"/>
      <c r="AT137" s="105"/>
      <c r="AU137" s="105"/>
      <c r="AV137" s="105"/>
      <c r="AW137" s="105"/>
      <c r="AX137" s="105"/>
      <c r="AY137" s="105"/>
      <c r="AZ137" s="105"/>
      <c r="BA137" s="105"/>
      <c r="BB137" s="105"/>
      <c r="BC137" s="105"/>
      <c r="BD137" s="105"/>
      <c r="BE137" s="105"/>
      <c r="BF137" s="105"/>
      <c r="BG137" s="105"/>
      <c r="BH137" s="105"/>
      <c r="BI137" s="105"/>
      <c r="BJ137" s="105"/>
      <c r="BK137" s="105"/>
      <c r="BL137" s="105"/>
      <c r="BM137" s="105"/>
      <c r="BN137" s="105"/>
      <c r="BO137" s="105"/>
      <c r="BP137" s="105"/>
      <c r="BQ137" s="105"/>
      <c r="BR137" s="105"/>
      <c r="BS137" s="105"/>
      <c r="BT137" s="105"/>
      <c r="BU137" s="105"/>
      <c r="BV137" s="105"/>
      <c r="BW137" s="105"/>
      <c r="BX137" s="105"/>
      <c r="BY137" s="105"/>
      <c r="BZ137" s="105"/>
      <c r="CA137" s="105"/>
      <c r="CB137" s="105"/>
      <c r="CC137" s="105"/>
      <c r="CD137" s="105"/>
      <c r="CE137" s="105"/>
      <c r="CF137" s="105"/>
      <c r="CG137" s="105"/>
      <c r="CH137" s="105"/>
      <c r="CI137" s="105"/>
      <c r="CJ137" s="105"/>
      <c r="CK137" s="105"/>
      <c r="CL137" s="105"/>
      <c r="CM137" s="105"/>
      <c r="CN137" s="105"/>
      <c r="CO137" s="105"/>
      <c r="CP137" s="105"/>
      <c r="CQ137" s="105"/>
      <c r="CR137" s="105"/>
      <c r="CS137" s="105"/>
      <c r="CT137" s="105"/>
      <c r="CU137" s="105"/>
      <c r="CV137" s="105"/>
      <c r="CW137" s="105"/>
      <c r="CX137" s="105"/>
      <c r="CY137" s="105"/>
      <c r="CZ137" s="105"/>
      <c r="DA137" s="105"/>
      <c r="DB137" s="105"/>
      <c r="DC137" s="105"/>
      <c r="DD137" s="105"/>
      <c r="DE137" s="105"/>
      <c r="DF137" s="105"/>
      <c r="DG137" s="105"/>
      <c r="DH137" s="105"/>
      <c r="DI137" s="105"/>
      <c r="DJ137" s="105"/>
      <c r="DK137" s="105"/>
      <c r="DL137" s="105"/>
      <c r="DM137" s="105"/>
      <c r="DN137" s="105"/>
      <c r="DO137" s="105"/>
      <c r="DP137" s="105"/>
      <c r="DQ137" s="105"/>
      <c r="DR137" s="105"/>
      <c r="DS137" s="105"/>
      <c r="DT137" s="105"/>
      <c r="DU137" s="105"/>
      <c r="DV137" s="105"/>
      <c r="DW137" s="105"/>
      <c r="DX137" s="105"/>
      <c r="DY137" s="105"/>
      <c r="DZ137" s="105"/>
      <c r="EA137" s="105"/>
      <c r="EB137" s="105"/>
      <c r="EC137" s="105"/>
      <c r="ED137" s="105"/>
      <c r="EE137" s="105"/>
      <c r="EF137" s="105"/>
      <c r="EG137" s="105"/>
      <c r="EH137" s="105"/>
      <c r="EI137" s="105"/>
      <c r="EJ137" s="105"/>
      <c r="EK137" s="105"/>
      <c r="EL137" s="105"/>
      <c r="EM137" s="105"/>
      <c r="EN137" s="105"/>
      <c r="EO137" s="105"/>
      <c r="EP137" s="105"/>
      <c r="EQ137" s="105"/>
      <c r="ER137" s="105"/>
      <c r="ES137" s="105"/>
      <c r="ET137" s="105"/>
      <c r="EU137" s="105"/>
      <c r="EV137" s="105"/>
      <c r="EW137" s="105"/>
      <c r="EX137" s="105"/>
      <c r="EY137" s="105"/>
      <c r="EZ137" s="105"/>
      <c r="FA137" s="105"/>
      <c r="FB137" s="105"/>
      <c r="FC137" s="105"/>
      <c r="FD137" s="105"/>
      <c r="FE137" s="105"/>
      <c r="FF137" s="105"/>
      <c r="FG137" s="105"/>
      <c r="FH137" s="105"/>
      <c r="FI137" s="105"/>
      <c r="FJ137" s="105"/>
      <c r="FK137" s="105"/>
      <c r="FL137" s="105"/>
      <c r="FM137" s="105"/>
      <c r="FN137" s="105"/>
      <c r="FO137" s="105"/>
      <c r="FP137" s="105"/>
      <c r="FQ137" s="105"/>
      <c r="FR137" s="105"/>
      <c r="FS137" s="105"/>
      <c r="FT137" s="105"/>
      <c r="FU137" s="105"/>
      <c r="FV137" s="105"/>
      <c r="FW137" s="105"/>
      <c r="FX137" s="105"/>
      <c r="FY137" s="105"/>
      <c r="FZ137" s="105"/>
      <c r="GA137" s="105"/>
      <c r="GB137" s="105"/>
      <c r="GC137" s="105"/>
      <c r="GD137" s="105"/>
      <c r="GE137" s="105"/>
      <c r="GF137" s="105"/>
      <c r="GG137" s="105"/>
      <c r="GH137" s="105"/>
      <c r="GI137" s="105"/>
      <c r="GJ137" s="105"/>
      <c r="GK137" s="105"/>
    </row>
    <row r="138" spans="1:193" s="112" customFormat="1" ht="47.25" x14ac:dyDescent="0.25">
      <c r="A138" s="96" t="s">
        <v>195</v>
      </c>
      <c r="B138" s="55" t="s">
        <v>319</v>
      </c>
      <c r="C138" s="55">
        <v>121</v>
      </c>
      <c r="D138" s="121" t="s">
        <v>376</v>
      </c>
      <c r="E138" s="55" t="s">
        <v>359</v>
      </c>
      <c r="F138" s="55">
        <v>1</v>
      </c>
      <c r="G138" s="160" t="s">
        <v>377</v>
      </c>
      <c r="H138" s="114" t="s">
        <v>429</v>
      </c>
      <c r="I138" s="123">
        <v>47.000000000058208</v>
      </c>
      <c r="J138" s="57">
        <v>13.4</v>
      </c>
      <c r="K138" s="29">
        <v>-33.600000000058209</v>
      </c>
      <c r="L138" s="125"/>
      <c r="M138" s="126">
        <v>45281.770833333336</v>
      </c>
      <c r="N138" s="127"/>
      <c r="O138" s="16" t="s">
        <v>187</v>
      </c>
      <c r="P138" s="78">
        <v>0</v>
      </c>
      <c r="Q138" s="17">
        <v>17</v>
      </c>
      <c r="R138" s="18">
        <v>0</v>
      </c>
      <c r="S138" s="16"/>
      <c r="T138" s="17"/>
      <c r="U138" s="17"/>
      <c r="V138" s="18"/>
      <c r="W138" s="106" t="s">
        <v>328</v>
      </c>
      <c r="X138" s="95"/>
      <c r="Y138" s="125">
        <v>33.600000000058209</v>
      </c>
      <c r="Z138" s="124">
        <v>33.600000000058209</v>
      </c>
      <c r="AA138" s="128" t="s">
        <v>430</v>
      </c>
      <c r="AB138" s="105"/>
      <c r="AC138" s="105"/>
      <c r="AD138" s="105"/>
      <c r="AE138" s="105"/>
      <c r="AF138" s="105"/>
      <c r="AG138" s="105"/>
      <c r="AH138" s="105"/>
      <c r="AI138" s="105"/>
      <c r="AJ138" s="105"/>
      <c r="AK138" s="105"/>
      <c r="AL138" s="105"/>
      <c r="AM138" s="105"/>
      <c r="AN138" s="105"/>
      <c r="AO138" s="105"/>
      <c r="AP138" s="105"/>
      <c r="AQ138" s="105"/>
      <c r="AR138" s="105"/>
      <c r="AS138" s="105"/>
      <c r="AT138" s="105"/>
      <c r="AU138" s="105"/>
      <c r="AV138" s="105"/>
      <c r="AW138" s="105"/>
      <c r="AX138" s="105"/>
      <c r="AY138" s="105"/>
      <c r="AZ138" s="105"/>
      <c r="BA138" s="105"/>
      <c r="BB138" s="105"/>
      <c r="BC138" s="105"/>
      <c r="BD138" s="105"/>
      <c r="BE138" s="105"/>
      <c r="BF138" s="105"/>
      <c r="BG138" s="105"/>
      <c r="BH138" s="105"/>
      <c r="BI138" s="105"/>
      <c r="BJ138" s="105"/>
      <c r="BK138" s="105"/>
      <c r="BL138" s="105"/>
      <c r="BM138" s="105"/>
      <c r="BN138" s="105"/>
      <c r="BO138" s="105"/>
      <c r="BP138" s="105"/>
      <c r="BQ138" s="105"/>
      <c r="BR138" s="105"/>
      <c r="BS138" s="105"/>
      <c r="BT138" s="105"/>
      <c r="BU138" s="105"/>
      <c r="BV138" s="105"/>
      <c r="BW138" s="105"/>
      <c r="BX138" s="105"/>
      <c r="BY138" s="105"/>
      <c r="BZ138" s="105"/>
      <c r="CA138" s="105"/>
      <c r="CB138" s="105"/>
      <c r="CC138" s="105"/>
      <c r="CD138" s="105"/>
      <c r="CE138" s="105"/>
      <c r="CF138" s="105"/>
      <c r="CG138" s="105"/>
      <c r="CH138" s="105"/>
      <c r="CI138" s="105"/>
      <c r="CJ138" s="105"/>
      <c r="CK138" s="105"/>
      <c r="CL138" s="105"/>
      <c r="CM138" s="105"/>
      <c r="CN138" s="105"/>
      <c r="CO138" s="105"/>
      <c r="CP138" s="105"/>
      <c r="CQ138" s="105"/>
      <c r="CR138" s="105"/>
      <c r="CS138" s="105"/>
      <c r="CT138" s="105"/>
      <c r="CU138" s="105"/>
      <c r="CV138" s="105"/>
      <c r="CW138" s="105"/>
      <c r="CX138" s="105"/>
      <c r="CY138" s="105"/>
      <c r="CZ138" s="105"/>
      <c r="DA138" s="105"/>
      <c r="DB138" s="105"/>
      <c r="DC138" s="105"/>
      <c r="DD138" s="105"/>
      <c r="DE138" s="105"/>
      <c r="DF138" s="105"/>
      <c r="DG138" s="105"/>
      <c r="DH138" s="105"/>
      <c r="DI138" s="105"/>
      <c r="DJ138" s="105"/>
      <c r="DK138" s="105"/>
      <c r="DL138" s="105"/>
      <c r="DM138" s="105"/>
      <c r="DN138" s="105"/>
      <c r="DO138" s="105"/>
      <c r="DP138" s="105"/>
      <c r="DQ138" s="105"/>
      <c r="DR138" s="105"/>
      <c r="DS138" s="105"/>
      <c r="DT138" s="105"/>
      <c r="DU138" s="105"/>
      <c r="DV138" s="105"/>
      <c r="DW138" s="105"/>
      <c r="DX138" s="105"/>
      <c r="DY138" s="105"/>
      <c r="DZ138" s="105"/>
      <c r="EA138" s="105"/>
      <c r="EB138" s="105"/>
      <c r="EC138" s="105"/>
      <c r="ED138" s="105"/>
      <c r="EE138" s="105"/>
      <c r="EF138" s="105"/>
      <c r="EG138" s="105"/>
      <c r="EH138" s="105"/>
      <c r="EI138" s="105"/>
      <c r="EJ138" s="105"/>
      <c r="EK138" s="105"/>
      <c r="EL138" s="105"/>
      <c r="EM138" s="105"/>
      <c r="EN138" s="105"/>
      <c r="EO138" s="105"/>
      <c r="EP138" s="105"/>
      <c r="EQ138" s="105"/>
      <c r="ER138" s="105"/>
      <c r="ES138" s="105"/>
      <c r="ET138" s="105"/>
      <c r="EU138" s="105"/>
      <c r="EV138" s="105"/>
      <c r="EW138" s="105"/>
      <c r="EX138" s="105"/>
      <c r="EY138" s="105"/>
      <c r="EZ138" s="105"/>
      <c r="FA138" s="105"/>
      <c r="FB138" s="105"/>
      <c r="FC138" s="105"/>
      <c r="FD138" s="105"/>
      <c r="FE138" s="105"/>
      <c r="FF138" s="105"/>
      <c r="FG138" s="105"/>
      <c r="FH138" s="105"/>
      <c r="FI138" s="105"/>
      <c r="FJ138" s="105"/>
      <c r="FK138" s="105"/>
      <c r="FL138" s="105"/>
      <c r="FM138" s="105"/>
      <c r="FN138" s="105"/>
      <c r="FO138" s="105"/>
      <c r="FP138" s="105"/>
      <c r="FQ138" s="105"/>
      <c r="FR138" s="105"/>
      <c r="FS138" s="105"/>
      <c r="FT138" s="105"/>
      <c r="FU138" s="105"/>
      <c r="FV138" s="105"/>
      <c r="FW138" s="105"/>
      <c r="FX138" s="105"/>
      <c r="FY138" s="105"/>
      <c r="FZ138" s="105"/>
      <c r="GA138" s="105"/>
      <c r="GB138" s="105"/>
      <c r="GC138" s="105"/>
      <c r="GD138" s="105"/>
      <c r="GE138" s="105"/>
      <c r="GF138" s="105"/>
      <c r="GG138" s="105"/>
      <c r="GH138" s="105"/>
      <c r="GI138" s="105"/>
      <c r="GJ138" s="105"/>
      <c r="GK138" s="105"/>
    </row>
    <row r="139" spans="1:193" s="112" customFormat="1" x14ac:dyDescent="0.25">
      <c r="A139" s="99"/>
      <c r="B139" s="93"/>
      <c r="C139" s="93"/>
      <c r="D139" s="93"/>
      <c r="E139" s="93"/>
      <c r="F139" s="93"/>
      <c r="G139" s="132"/>
      <c r="H139" s="132"/>
      <c r="I139" s="134"/>
      <c r="J139" s="58"/>
      <c r="K139" s="31"/>
      <c r="L139" s="136"/>
      <c r="M139" s="115"/>
      <c r="N139" s="116"/>
      <c r="O139" s="20" t="s">
        <v>160</v>
      </c>
      <c r="P139" s="60">
        <v>0</v>
      </c>
      <c r="Q139" s="21">
        <v>17</v>
      </c>
      <c r="R139" s="22">
        <v>0</v>
      </c>
      <c r="S139" s="20"/>
      <c r="T139" s="21"/>
      <c r="U139" s="21"/>
      <c r="V139" s="22"/>
      <c r="W139" s="255"/>
      <c r="X139" s="97"/>
      <c r="Y139" s="136"/>
      <c r="Z139" s="135"/>
      <c r="AA139" s="137"/>
      <c r="AB139" s="105"/>
      <c r="AC139" s="105"/>
      <c r="AD139" s="105"/>
      <c r="AE139" s="105"/>
      <c r="AF139" s="105"/>
      <c r="AG139" s="105"/>
      <c r="AH139" s="105"/>
      <c r="AI139" s="105"/>
      <c r="AJ139" s="105"/>
      <c r="AK139" s="105"/>
      <c r="AL139" s="105"/>
      <c r="AM139" s="105"/>
      <c r="AN139" s="105"/>
      <c r="AO139" s="105"/>
      <c r="AP139" s="105"/>
      <c r="AQ139" s="105"/>
      <c r="AR139" s="105"/>
      <c r="AS139" s="105"/>
      <c r="AT139" s="105"/>
      <c r="AU139" s="105"/>
      <c r="AV139" s="105"/>
      <c r="AW139" s="105"/>
      <c r="AX139" s="105"/>
      <c r="AY139" s="105"/>
      <c r="AZ139" s="105"/>
      <c r="BA139" s="105"/>
      <c r="BB139" s="105"/>
      <c r="BC139" s="105"/>
      <c r="BD139" s="105"/>
      <c r="BE139" s="105"/>
      <c r="BF139" s="105"/>
      <c r="BG139" s="105"/>
      <c r="BH139" s="105"/>
      <c r="BI139" s="105"/>
      <c r="BJ139" s="105"/>
      <c r="BK139" s="105"/>
      <c r="BL139" s="105"/>
      <c r="BM139" s="105"/>
      <c r="BN139" s="105"/>
      <c r="BO139" s="105"/>
      <c r="BP139" s="105"/>
      <c r="BQ139" s="105"/>
      <c r="BR139" s="105"/>
      <c r="BS139" s="105"/>
      <c r="BT139" s="105"/>
      <c r="BU139" s="105"/>
      <c r="BV139" s="105"/>
      <c r="BW139" s="105"/>
      <c r="BX139" s="105"/>
      <c r="BY139" s="105"/>
      <c r="BZ139" s="105"/>
      <c r="CA139" s="105"/>
      <c r="CB139" s="105"/>
      <c r="CC139" s="105"/>
      <c r="CD139" s="105"/>
      <c r="CE139" s="105"/>
      <c r="CF139" s="105"/>
      <c r="CG139" s="105"/>
      <c r="CH139" s="105"/>
      <c r="CI139" s="105"/>
      <c r="CJ139" s="105"/>
      <c r="CK139" s="105"/>
      <c r="CL139" s="105"/>
      <c r="CM139" s="105"/>
      <c r="CN139" s="105"/>
      <c r="CO139" s="105"/>
      <c r="CP139" s="105"/>
      <c r="CQ139" s="105"/>
      <c r="CR139" s="105"/>
      <c r="CS139" s="105"/>
      <c r="CT139" s="105"/>
      <c r="CU139" s="105"/>
      <c r="CV139" s="105"/>
      <c r="CW139" s="105"/>
      <c r="CX139" s="105"/>
      <c r="CY139" s="105"/>
      <c r="CZ139" s="105"/>
      <c r="DA139" s="105"/>
      <c r="DB139" s="105"/>
      <c r="DC139" s="105"/>
      <c r="DD139" s="105"/>
      <c r="DE139" s="105"/>
      <c r="DF139" s="105"/>
      <c r="DG139" s="105"/>
      <c r="DH139" s="105"/>
      <c r="DI139" s="105"/>
      <c r="DJ139" s="105"/>
      <c r="DK139" s="105"/>
      <c r="DL139" s="105"/>
      <c r="DM139" s="105"/>
      <c r="DN139" s="105"/>
      <c r="DO139" s="105"/>
      <c r="DP139" s="105"/>
      <c r="DQ139" s="105"/>
      <c r="DR139" s="105"/>
      <c r="DS139" s="105"/>
      <c r="DT139" s="105"/>
      <c r="DU139" s="105"/>
      <c r="DV139" s="105"/>
      <c r="DW139" s="105"/>
      <c r="DX139" s="105"/>
      <c r="DY139" s="105"/>
      <c r="DZ139" s="105"/>
      <c r="EA139" s="105"/>
      <c r="EB139" s="105"/>
      <c r="EC139" s="105"/>
      <c r="ED139" s="105"/>
      <c r="EE139" s="105"/>
      <c r="EF139" s="105"/>
      <c r="EG139" s="105"/>
      <c r="EH139" s="105"/>
      <c r="EI139" s="105"/>
      <c r="EJ139" s="105"/>
      <c r="EK139" s="105"/>
      <c r="EL139" s="105"/>
      <c r="EM139" s="105"/>
      <c r="EN139" s="105"/>
      <c r="EO139" s="105"/>
      <c r="EP139" s="105"/>
      <c r="EQ139" s="105"/>
      <c r="ER139" s="105"/>
      <c r="ES139" s="105"/>
      <c r="ET139" s="105"/>
      <c r="EU139" s="105"/>
      <c r="EV139" s="105"/>
      <c r="EW139" s="105"/>
      <c r="EX139" s="105"/>
      <c r="EY139" s="105"/>
      <c r="EZ139" s="105"/>
      <c r="FA139" s="105"/>
      <c r="FB139" s="105"/>
      <c r="FC139" s="105"/>
      <c r="FD139" s="105"/>
      <c r="FE139" s="105"/>
      <c r="FF139" s="105"/>
      <c r="FG139" s="105"/>
      <c r="FH139" s="105"/>
      <c r="FI139" s="105"/>
      <c r="FJ139" s="105"/>
      <c r="FK139" s="105"/>
      <c r="FL139" s="105"/>
      <c r="FM139" s="105"/>
      <c r="FN139" s="105"/>
      <c r="FO139" s="105"/>
      <c r="FP139" s="105"/>
      <c r="FQ139" s="105"/>
      <c r="FR139" s="105"/>
      <c r="FS139" s="105"/>
      <c r="FT139" s="105"/>
      <c r="FU139" s="105"/>
      <c r="FV139" s="105"/>
      <c r="FW139" s="105"/>
      <c r="FX139" s="105"/>
      <c r="FY139" s="105"/>
      <c r="FZ139" s="105"/>
      <c r="GA139" s="105"/>
      <c r="GB139" s="105"/>
      <c r="GC139" s="105"/>
      <c r="GD139" s="105"/>
      <c r="GE139" s="105"/>
      <c r="GF139" s="105"/>
      <c r="GG139" s="105"/>
      <c r="GH139" s="105"/>
      <c r="GI139" s="105"/>
      <c r="GJ139" s="105"/>
      <c r="GK139" s="105"/>
    </row>
    <row r="140" spans="1:193" s="112" customFormat="1" x14ac:dyDescent="0.25">
      <c r="A140" s="99"/>
      <c r="B140" s="93"/>
      <c r="C140" s="93"/>
      <c r="D140" s="93"/>
      <c r="E140" s="93"/>
      <c r="F140" s="93"/>
      <c r="G140" s="132"/>
      <c r="H140" s="132"/>
      <c r="I140" s="58"/>
      <c r="J140" s="58"/>
      <c r="K140" s="135"/>
      <c r="L140" s="136"/>
      <c r="M140" s="115"/>
      <c r="N140" s="116"/>
      <c r="O140" s="20" t="s">
        <v>98</v>
      </c>
      <c r="P140" s="60">
        <v>0</v>
      </c>
      <c r="Q140" s="21">
        <v>17</v>
      </c>
      <c r="R140" s="22">
        <v>0</v>
      </c>
      <c r="S140" s="20"/>
      <c r="T140" s="21"/>
      <c r="U140" s="21"/>
      <c r="V140" s="22"/>
      <c r="W140" s="99"/>
      <c r="X140" s="97"/>
      <c r="Y140" s="136"/>
      <c r="Z140" s="135"/>
      <c r="AA140" s="137"/>
      <c r="AB140" s="105"/>
      <c r="AC140" s="105"/>
      <c r="AD140" s="105"/>
      <c r="AE140" s="105"/>
      <c r="AF140" s="105"/>
      <c r="AG140" s="105"/>
      <c r="AH140" s="105"/>
      <c r="AI140" s="105"/>
      <c r="AJ140" s="105"/>
      <c r="AK140" s="105"/>
      <c r="AL140" s="105"/>
      <c r="AM140" s="105"/>
      <c r="AN140" s="105"/>
      <c r="AO140" s="105"/>
      <c r="AP140" s="105"/>
      <c r="AQ140" s="105"/>
      <c r="AR140" s="105"/>
      <c r="AS140" s="105"/>
      <c r="AT140" s="105"/>
      <c r="AU140" s="105"/>
      <c r="AV140" s="105"/>
      <c r="AW140" s="105"/>
      <c r="AX140" s="105"/>
      <c r="AY140" s="105"/>
      <c r="AZ140" s="105"/>
      <c r="BA140" s="105"/>
      <c r="BB140" s="105"/>
      <c r="BC140" s="105"/>
      <c r="BD140" s="105"/>
      <c r="BE140" s="105"/>
      <c r="BF140" s="105"/>
      <c r="BG140" s="105"/>
      <c r="BH140" s="105"/>
      <c r="BI140" s="105"/>
      <c r="BJ140" s="105"/>
      <c r="BK140" s="105"/>
      <c r="BL140" s="105"/>
      <c r="BM140" s="105"/>
      <c r="BN140" s="105"/>
      <c r="BO140" s="105"/>
      <c r="BP140" s="105"/>
      <c r="BQ140" s="105"/>
      <c r="BR140" s="105"/>
      <c r="BS140" s="105"/>
      <c r="BT140" s="105"/>
      <c r="BU140" s="105"/>
      <c r="BV140" s="105"/>
      <c r="BW140" s="105"/>
      <c r="BX140" s="105"/>
      <c r="BY140" s="105"/>
      <c r="BZ140" s="105"/>
      <c r="CA140" s="105"/>
      <c r="CB140" s="105"/>
      <c r="CC140" s="105"/>
      <c r="CD140" s="105"/>
      <c r="CE140" s="105"/>
      <c r="CF140" s="105"/>
      <c r="CG140" s="105"/>
      <c r="CH140" s="105"/>
      <c r="CI140" s="105"/>
      <c r="CJ140" s="105"/>
      <c r="CK140" s="105"/>
      <c r="CL140" s="105"/>
      <c r="CM140" s="105"/>
      <c r="CN140" s="105"/>
      <c r="CO140" s="105"/>
      <c r="CP140" s="105"/>
      <c r="CQ140" s="105"/>
      <c r="CR140" s="105"/>
      <c r="CS140" s="105"/>
      <c r="CT140" s="105"/>
      <c r="CU140" s="105"/>
      <c r="CV140" s="105"/>
      <c r="CW140" s="105"/>
      <c r="CX140" s="105"/>
      <c r="CY140" s="105"/>
      <c r="CZ140" s="105"/>
      <c r="DA140" s="105"/>
      <c r="DB140" s="105"/>
      <c r="DC140" s="105"/>
      <c r="DD140" s="105"/>
      <c r="DE140" s="105"/>
      <c r="DF140" s="105"/>
      <c r="DG140" s="105"/>
      <c r="DH140" s="105"/>
      <c r="DI140" s="105"/>
      <c r="DJ140" s="105"/>
      <c r="DK140" s="105"/>
      <c r="DL140" s="105"/>
      <c r="DM140" s="105"/>
      <c r="DN140" s="105"/>
      <c r="DO140" s="105"/>
      <c r="DP140" s="105"/>
      <c r="DQ140" s="105"/>
      <c r="DR140" s="105"/>
      <c r="DS140" s="105"/>
      <c r="DT140" s="105"/>
      <c r="DU140" s="105"/>
      <c r="DV140" s="105"/>
      <c r="DW140" s="105"/>
      <c r="DX140" s="105"/>
      <c r="DY140" s="105"/>
      <c r="DZ140" s="105"/>
      <c r="EA140" s="105"/>
      <c r="EB140" s="105"/>
      <c r="EC140" s="105"/>
      <c r="ED140" s="105"/>
      <c r="EE140" s="105"/>
      <c r="EF140" s="105"/>
      <c r="EG140" s="105"/>
      <c r="EH140" s="105"/>
      <c r="EI140" s="105"/>
      <c r="EJ140" s="105"/>
      <c r="EK140" s="105"/>
      <c r="EL140" s="105"/>
      <c r="EM140" s="105"/>
      <c r="EN140" s="105"/>
      <c r="EO140" s="105"/>
      <c r="EP140" s="105"/>
      <c r="EQ140" s="105"/>
      <c r="ER140" s="105"/>
      <c r="ES140" s="105"/>
      <c r="ET140" s="105"/>
      <c r="EU140" s="105"/>
      <c r="EV140" s="105"/>
      <c r="EW140" s="105"/>
      <c r="EX140" s="105"/>
      <c r="EY140" s="105"/>
      <c r="EZ140" s="105"/>
      <c r="FA140" s="105"/>
      <c r="FB140" s="105"/>
      <c r="FC140" s="105"/>
      <c r="FD140" s="105"/>
      <c r="FE140" s="105"/>
      <c r="FF140" s="105"/>
      <c r="FG140" s="105"/>
      <c r="FH140" s="105"/>
      <c r="FI140" s="105"/>
      <c r="FJ140" s="105"/>
      <c r="FK140" s="105"/>
      <c r="FL140" s="105"/>
      <c r="FM140" s="105"/>
      <c r="FN140" s="105"/>
      <c r="FO140" s="105"/>
      <c r="FP140" s="105"/>
      <c r="FQ140" s="105"/>
      <c r="FR140" s="105"/>
      <c r="FS140" s="105"/>
      <c r="FT140" s="105"/>
      <c r="FU140" s="105"/>
      <c r="FV140" s="105"/>
      <c r="FW140" s="105"/>
      <c r="FX140" s="105"/>
      <c r="FY140" s="105"/>
      <c r="FZ140" s="105"/>
      <c r="GA140" s="105"/>
      <c r="GB140" s="105"/>
      <c r="GC140" s="105"/>
      <c r="GD140" s="105"/>
      <c r="GE140" s="105"/>
      <c r="GF140" s="105"/>
      <c r="GG140" s="105"/>
      <c r="GH140" s="105"/>
      <c r="GI140" s="105"/>
      <c r="GJ140" s="105"/>
      <c r="GK140" s="105"/>
    </row>
    <row r="141" spans="1:193" s="112" customFormat="1" ht="16.5" thickBot="1" x14ac:dyDescent="0.3">
      <c r="A141" s="101"/>
      <c r="B141" s="102"/>
      <c r="C141" s="102"/>
      <c r="D141" s="102"/>
      <c r="E141" s="102"/>
      <c r="F141" s="102"/>
      <c r="G141" s="242"/>
      <c r="H141" s="242"/>
      <c r="I141" s="89"/>
      <c r="J141" s="89"/>
      <c r="K141" s="166"/>
      <c r="L141" s="154"/>
      <c r="M141" s="118"/>
      <c r="N141" s="119"/>
      <c r="O141" s="20" t="s">
        <v>100</v>
      </c>
      <c r="P141" s="60">
        <v>0</v>
      </c>
      <c r="Q141" s="21">
        <v>17</v>
      </c>
      <c r="R141" s="22">
        <v>0</v>
      </c>
      <c r="S141" s="20"/>
      <c r="T141" s="21"/>
      <c r="U141" s="21"/>
      <c r="V141" s="22"/>
      <c r="W141" s="101"/>
      <c r="X141" s="100"/>
      <c r="Y141" s="154"/>
      <c r="Z141" s="166"/>
      <c r="AA141" s="88"/>
      <c r="AB141" s="105"/>
      <c r="AC141" s="105"/>
      <c r="AD141" s="105"/>
      <c r="AE141" s="105"/>
      <c r="AF141" s="105"/>
      <c r="AG141" s="105"/>
      <c r="AH141" s="105"/>
      <c r="AI141" s="105"/>
      <c r="AJ141" s="105"/>
      <c r="AK141" s="105"/>
      <c r="AL141" s="105"/>
      <c r="AM141" s="105"/>
      <c r="AN141" s="105"/>
      <c r="AO141" s="105"/>
      <c r="AP141" s="105"/>
      <c r="AQ141" s="105"/>
      <c r="AR141" s="105"/>
      <c r="AS141" s="105"/>
      <c r="AT141" s="105"/>
      <c r="AU141" s="105"/>
      <c r="AV141" s="105"/>
      <c r="AW141" s="105"/>
      <c r="AX141" s="105"/>
      <c r="AY141" s="105"/>
      <c r="AZ141" s="105"/>
      <c r="BA141" s="105"/>
      <c r="BB141" s="105"/>
      <c r="BC141" s="105"/>
      <c r="BD141" s="105"/>
      <c r="BE141" s="105"/>
      <c r="BF141" s="105"/>
      <c r="BG141" s="105"/>
      <c r="BH141" s="105"/>
      <c r="BI141" s="105"/>
      <c r="BJ141" s="105"/>
      <c r="BK141" s="105"/>
      <c r="BL141" s="105"/>
      <c r="BM141" s="105"/>
      <c r="BN141" s="105"/>
      <c r="BO141" s="105"/>
      <c r="BP141" s="105"/>
      <c r="BQ141" s="105"/>
      <c r="BR141" s="105"/>
      <c r="BS141" s="105"/>
      <c r="BT141" s="105"/>
      <c r="BU141" s="105"/>
      <c r="BV141" s="105"/>
      <c r="BW141" s="105"/>
      <c r="BX141" s="105"/>
      <c r="BY141" s="105"/>
      <c r="BZ141" s="105"/>
      <c r="CA141" s="105"/>
      <c r="CB141" s="105"/>
      <c r="CC141" s="105"/>
      <c r="CD141" s="105"/>
      <c r="CE141" s="105"/>
      <c r="CF141" s="105"/>
      <c r="CG141" s="105"/>
      <c r="CH141" s="105"/>
      <c r="CI141" s="105"/>
      <c r="CJ141" s="105"/>
      <c r="CK141" s="105"/>
      <c r="CL141" s="105"/>
      <c r="CM141" s="105"/>
      <c r="CN141" s="105"/>
      <c r="CO141" s="105"/>
      <c r="CP141" s="105"/>
      <c r="CQ141" s="105"/>
      <c r="CR141" s="105"/>
      <c r="CS141" s="105"/>
      <c r="CT141" s="105"/>
      <c r="CU141" s="105"/>
      <c r="CV141" s="105"/>
      <c r="CW141" s="105"/>
      <c r="CX141" s="105"/>
      <c r="CY141" s="105"/>
      <c r="CZ141" s="105"/>
      <c r="DA141" s="105"/>
      <c r="DB141" s="105"/>
      <c r="DC141" s="105"/>
      <c r="DD141" s="105"/>
      <c r="DE141" s="105"/>
      <c r="DF141" s="105"/>
      <c r="DG141" s="105"/>
      <c r="DH141" s="105"/>
      <c r="DI141" s="105"/>
      <c r="DJ141" s="105"/>
      <c r="DK141" s="105"/>
      <c r="DL141" s="105"/>
      <c r="DM141" s="105"/>
      <c r="DN141" s="105"/>
      <c r="DO141" s="105"/>
      <c r="DP141" s="105"/>
      <c r="DQ141" s="105"/>
      <c r="DR141" s="105"/>
      <c r="DS141" s="105"/>
      <c r="DT141" s="105"/>
      <c r="DU141" s="105"/>
      <c r="DV141" s="105"/>
      <c r="DW141" s="105"/>
      <c r="DX141" s="105"/>
      <c r="DY141" s="105"/>
      <c r="DZ141" s="105"/>
      <c r="EA141" s="105"/>
      <c r="EB141" s="105"/>
      <c r="EC141" s="105"/>
      <c r="ED141" s="105"/>
      <c r="EE141" s="105"/>
      <c r="EF141" s="105"/>
      <c r="EG141" s="105"/>
      <c r="EH141" s="105"/>
      <c r="EI141" s="105"/>
      <c r="EJ141" s="105"/>
      <c r="EK141" s="105"/>
      <c r="EL141" s="105"/>
      <c r="EM141" s="105"/>
      <c r="EN141" s="105"/>
      <c r="EO141" s="105"/>
      <c r="EP141" s="105"/>
      <c r="EQ141" s="105"/>
      <c r="ER141" s="105"/>
      <c r="ES141" s="105"/>
      <c r="ET141" s="105"/>
      <c r="EU141" s="105"/>
      <c r="EV141" s="105"/>
      <c r="EW141" s="105"/>
      <c r="EX141" s="105"/>
      <c r="EY141" s="105"/>
      <c r="EZ141" s="105"/>
      <c r="FA141" s="105"/>
      <c r="FB141" s="105"/>
      <c r="FC141" s="105"/>
      <c r="FD141" s="105"/>
      <c r="FE141" s="105"/>
      <c r="FF141" s="105"/>
      <c r="FG141" s="105"/>
      <c r="FH141" s="105"/>
      <c r="FI141" s="105"/>
      <c r="FJ141" s="105"/>
      <c r="FK141" s="105"/>
      <c r="FL141" s="105"/>
      <c r="FM141" s="105"/>
      <c r="FN141" s="105"/>
      <c r="FO141" s="105"/>
      <c r="FP141" s="105"/>
      <c r="FQ141" s="105"/>
      <c r="FR141" s="105"/>
      <c r="FS141" s="105"/>
      <c r="FT141" s="105"/>
      <c r="FU141" s="105"/>
      <c r="FV141" s="105"/>
      <c r="FW141" s="105"/>
      <c r="FX141" s="105"/>
      <c r="FY141" s="105"/>
      <c r="FZ141" s="105"/>
      <c r="GA141" s="105"/>
      <c r="GB141" s="105"/>
      <c r="GC141" s="105"/>
      <c r="GD141" s="105"/>
      <c r="GE141" s="105"/>
      <c r="GF141" s="105"/>
      <c r="GG141" s="105"/>
      <c r="GH141" s="105"/>
      <c r="GI141" s="105"/>
      <c r="GJ141" s="105"/>
      <c r="GK141" s="105"/>
    </row>
    <row r="142" spans="1:193" ht="15.4" customHeight="1" x14ac:dyDescent="0.25">
      <c r="G142" s="157"/>
      <c r="I142" s="80"/>
      <c r="J142" s="80"/>
      <c r="K142" s="80"/>
      <c r="O142" s="20" t="s">
        <v>185</v>
      </c>
      <c r="P142" s="60">
        <v>0</v>
      </c>
      <c r="Q142" s="21" t="s">
        <v>102</v>
      </c>
      <c r="R142" s="22">
        <v>0</v>
      </c>
      <c r="S142" s="20" t="s">
        <v>101</v>
      </c>
      <c r="T142" s="21">
        <v>0</v>
      </c>
      <c r="U142" s="21" t="s">
        <v>104</v>
      </c>
      <c r="V142" s="35">
        <v>0</v>
      </c>
      <c r="Y142" s="56"/>
      <c r="Z142" s="56"/>
      <c r="AA142" s="56"/>
      <c r="AB142" s="105"/>
      <c r="AC142" s="105"/>
      <c r="AD142" s="105"/>
      <c r="AE142" s="105"/>
      <c r="AF142" s="105"/>
      <c r="AG142" s="105"/>
      <c r="AH142" s="105"/>
      <c r="AI142" s="105"/>
      <c r="AJ142" s="105"/>
      <c r="AK142" s="105"/>
      <c r="AL142" s="105"/>
      <c r="AM142" s="105"/>
      <c r="AN142" s="105"/>
      <c r="AO142" s="105"/>
      <c r="AP142" s="105"/>
      <c r="AQ142" s="105"/>
      <c r="AR142" s="105"/>
      <c r="AS142" s="105"/>
      <c r="AT142" s="105"/>
      <c r="AU142" s="105"/>
      <c r="AV142" s="105"/>
      <c r="AW142" s="105"/>
      <c r="AX142" s="105"/>
      <c r="AY142" s="105"/>
      <c r="AZ142" s="105"/>
      <c r="BA142" s="105"/>
      <c r="BB142" s="105"/>
      <c r="BC142" s="105"/>
      <c r="BD142" s="105"/>
      <c r="BE142" s="105"/>
      <c r="BF142" s="105"/>
      <c r="BG142" s="105"/>
      <c r="BH142" s="105"/>
      <c r="BI142" s="105"/>
      <c r="BJ142" s="105"/>
      <c r="BK142" s="105"/>
      <c r="BL142" s="105"/>
      <c r="BM142" s="105"/>
      <c r="BN142" s="105"/>
      <c r="BO142" s="105"/>
      <c r="BP142" s="105"/>
      <c r="BQ142" s="105"/>
      <c r="BR142" s="105"/>
      <c r="BS142" s="105"/>
      <c r="BT142" s="105"/>
      <c r="BU142" s="105"/>
      <c r="BV142" s="105"/>
      <c r="BW142" s="105"/>
      <c r="BX142" s="105"/>
      <c r="BY142" s="105"/>
      <c r="BZ142" s="105"/>
      <c r="CA142" s="105"/>
      <c r="CB142" s="105"/>
      <c r="CC142" s="105"/>
      <c r="CD142" s="105"/>
      <c r="CE142" s="105"/>
      <c r="CF142" s="105"/>
      <c r="CG142" s="105"/>
      <c r="CH142" s="105"/>
      <c r="CI142" s="105"/>
      <c r="CJ142" s="105"/>
      <c r="CK142" s="105"/>
      <c r="CL142" s="105"/>
      <c r="CM142" s="105"/>
      <c r="CN142" s="105"/>
      <c r="CO142" s="105"/>
      <c r="CP142" s="105"/>
      <c r="CQ142" s="105"/>
      <c r="CR142" s="105"/>
      <c r="CS142" s="105"/>
      <c r="CT142" s="105"/>
      <c r="CU142" s="105"/>
      <c r="CV142" s="105"/>
      <c r="CW142" s="105"/>
      <c r="CX142" s="105"/>
      <c r="CY142" s="105"/>
      <c r="CZ142" s="105"/>
      <c r="DA142" s="105"/>
      <c r="DB142" s="105"/>
      <c r="DC142" s="105"/>
      <c r="DD142" s="105"/>
      <c r="DE142" s="105"/>
      <c r="DF142" s="105"/>
      <c r="DG142" s="105"/>
      <c r="DH142" s="105"/>
      <c r="DI142" s="105"/>
      <c r="DJ142" s="105"/>
      <c r="DK142" s="105"/>
      <c r="DL142" s="105"/>
      <c r="DM142" s="105"/>
      <c r="DN142" s="105"/>
      <c r="DO142" s="105"/>
      <c r="DP142" s="105"/>
      <c r="DQ142" s="105"/>
      <c r="DR142" s="105"/>
      <c r="DS142" s="105"/>
      <c r="DT142" s="105"/>
      <c r="DU142" s="105"/>
      <c r="DV142" s="105"/>
      <c r="DW142" s="105"/>
      <c r="DX142" s="105"/>
      <c r="DY142" s="105"/>
      <c r="DZ142" s="105"/>
      <c r="EA142" s="105"/>
      <c r="EB142" s="105"/>
      <c r="EC142" s="105"/>
      <c r="ED142" s="105"/>
      <c r="EE142" s="105"/>
      <c r="EF142" s="105"/>
      <c r="EG142" s="105"/>
      <c r="EH142" s="105"/>
      <c r="EI142" s="105"/>
      <c r="EJ142" s="105"/>
      <c r="EK142" s="105"/>
      <c r="EL142" s="105"/>
      <c r="EM142" s="105"/>
      <c r="EN142" s="105"/>
      <c r="EO142" s="105"/>
      <c r="EP142" s="105"/>
      <c r="EQ142" s="105"/>
      <c r="ER142" s="105"/>
      <c r="ES142" s="105"/>
    </row>
    <row r="143" spans="1:193" ht="15" customHeight="1" thickBot="1" x14ac:dyDescent="0.3">
      <c r="I143" s="80"/>
      <c r="J143" s="80"/>
      <c r="K143" s="80"/>
      <c r="O143" s="403" t="s">
        <v>38</v>
      </c>
      <c r="P143" s="404"/>
      <c r="Q143" s="404"/>
      <c r="R143" s="23">
        <v>0</v>
      </c>
      <c r="S143" s="403" t="s">
        <v>37</v>
      </c>
      <c r="T143" s="404"/>
      <c r="U143" s="404"/>
      <c r="V143" s="34" t="s">
        <v>153</v>
      </c>
      <c r="W143" s="105"/>
      <c r="X143" s="105"/>
      <c r="Y143" s="105"/>
      <c r="Z143" s="105"/>
      <c r="AA143" s="105"/>
      <c r="AB143" s="105"/>
      <c r="AC143" s="105"/>
      <c r="AD143" s="105"/>
      <c r="AE143" s="105"/>
      <c r="AF143" s="105"/>
      <c r="AG143" s="105"/>
      <c r="AH143" s="105"/>
      <c r="AI143" s="105"/>
      <c r="AJ143" s="105"/>
      <c r="AK143" s="105"/>
      <c r="AL143" s="105"/>
      <c r="AM143" s="105"/>
      <c r="AN143" s="105"/>
      <c r="AO143" s="105"/>
      <c r="AP143" s="105"/>
      <c r="AQ143" s="105"/>
      <c r="AR143" s="105"/>
      <c r="AS143" s="105"/>
      <c r="AT143" s="105"/>
      <c r="AU143" s="105"/>
      <c r="AV143" s="105"/>
      <c r="AW143" s="105"/>
      <c r="AX143" s="105"/>
      <c r="AY143" s="105"/>
      <c r="AZ143" s="105"/>
      <c r="BA143" s="105"/>
      <c r="BB143" s="105"/>
      <c r="BC143" s="105"/>
      <c r="BD143" s="105"/>
      <c r="BE143" s="105"/>
      <c r="BF143" s="105"/>
      <c r="BG143" s="105"/>
      <c r="BH143" s="105"/>
      <c r="BI143" s="105"/>
      <c r="BJ143" s="105"/>
      <c r="BK143" s="105"/>
      <c r="BL143" s="105"/>
      <c r="BM143" s="105"/>
      <c r="BN143" s="105"/>
      <c r="BO143" s="105"/>
      <c r="BP143" s="105"/>
      <c r="BQ143" s="105"/>
      <c r="BR143" s="105"/>
      <c r="BS143" s="105"/>
      <c r="BT143" s="105"/>
      <c r="BU143" s="105"/>
      <c r="BV143" s="105"/>
      <c r="BW143" s="105"/>
      <c r="BX143" s="105"/>
      <c r="BY143" s="105"/>
      <c r="BZ143" s="105"/>
      <c r="CA143" s="105"/>
      <c r="CB143" s="105"/>
      <c r="CC143" s="105"/>
      <c r="CD143" s="105"/>
      <c r="CE143" s="105"/>
      <c r="CF143" s="105"/>
      <c r="CG143" s="105"/>
      <c r="CH143" s="105"/>
      <c r="CI143" s="105"/>
      <c r="CJ143" s="105"/>
      <c r="CK143" s="105"/>
      <c r="CL143" s="105"/>
      <c r="CM143" s="105"/>
      <c r="CN143" s="105"/>
      <c r="CO143" s="105"/>
      <c r="CP143" s="105"/>
      <c r="CQ143" s="105"/>
      <c r="CR143" s="105"/>
      <c r="CS143" s="105"/>
      <c r="CT143" s="105"/>
      <c r="CU143" s="105"/>
      <c r="CV143" s="105"/>
      <c r="CW143" s="105"/>
      <c r="CX143" s="105"/>
      <c r="CY143" s="105"/>
      <c r="CZ143" s="105"/>
      <c r="DA143" s="105"/>
      <c r="DB143" s="105"/>
      <c r="DC143" s="105"/>
      <c r="DD143" s="105"/>
      <c r="DE143" s="105"/>
      <c r="DF143" s="105"/>
      <c r="DG143" s="105"/>
      <c r="DH143" s="105"/>
      <c r="DI143" s="105"/>
      <c r="DJ143" s="105"/>
      <c r="DK143" s="105"/>
      <c r="DL143" s="105"/>
      <c r="DM143" s="105"/>
      <c r="DN143" s="105"/>
      <c r="DO143" s="105"/>
      <c r="DP143" s="105"/>
      <c r="DQ143" s="105"/>
      <c r="DR143" s="105"/>
      <c r="DS143" s="105"/>
      <c r="DT143" s="105"/>
      <c r="DU143" s="105"/>
      <c r="DV143" s="105"/>
      <c r="DW143" s="105"/>
      <c r="DX143" s="105"/>
      <c r="DY143" s="105"/>
      <c r="DZ143" s="105"/>
      <c r="EA143" s="105"/>
      <c r="EB143" s="105"/>
      <c r="EC143" s="105"/>
      <c r="ED143" s="105"/>
      <c r="EE143" s="105"/>
      <c r="EF143" s="105"/>
      <c r="EG143" s="105"/>
      <c r="EH143" s="105"/>
      <c r="EI143" s="105"/>
      <c r="EJ143" s="105"/>
      <c r="EK143" s="105"/>
      <c r="EL143" s="105"/>
      <c r="EM143" s="105"/>
      <c r="EN143" s="105"/>
      <c r="EO143" s="105"/>
      <c r="EP143" s="105"/>
      <c r="EQ143" s="105"/>
      <c r="ER143" s="105"/>
      <c r="ES143" s="105"/>
    </row>
    <row r="144" spans="1:193" ht="15" customHeight="1" x14ac:dyDescent="0.25">
      <c r="I144" s="80"/>
      <c r="J144" s="80"/>
      <c r="K144" s="80"/>
      <c r="O144" s="19"/>
      <c r="P144" s="19"/>
      <c r="Q144" s="19"/>
      <c r="R144" s="19"/>
      <c r="S144" s="19"/>
      <c r="T144" s="19"/>
      <c r="U144" s="19"/>
      <c r="V144" s="19"/>
      <c r="W144" s="105"/>
      <c r="X144" s="105"/>
      <c r="Y144" s="105"/>
      <c r="Z144" s="105"/>
      <c r="AA144" s="105"/>
      <c r="AB144" s="105"/>
      <c r="AC144" s="105"/>
      <c r="AD144" s="105"/>
      <c r="AE144" s="105"/>
      <c r="AF144" s="105"/>
      <c r="AG144" s="105"/>
      <c r="AH144" s="105"/>
      <c r="AI144" s="105"/>
      <c r="AJ144" s="105"/>
      <c r="AK144" s="105"/>
      <c r="AL144" s="105"/>
      <c r="AM144" s="105"/>
      <c r="AN144" s="105"/>
      <c r="AO144" s="105"/>
      <c r="AP144" s="105"/>
      <c r="AQ144" s="105"/>
      <c r="AR144" s="105"/>
      <c r="AS144" s="105"/>
      <c r="AT144" s="105"/>
      <c r="AU144" s="105"/>
      <c r="AV144" s="105"/>
      <c r="AW144" s="105"/>
      <c r="AX144" s="105"/>
      <c r="AY144" s="105"/>
      <c r="AZ144" s="105"/>
      <c r="BA144" s="105"/>
      <c r="BB144" s="105"/>
      <c r="BC144" s="105"/>
      <c r="BD144" s="105"/>
      <c r="BE144" s="105"/>
      <c r="BF144" s="105"/>
      <c r="BG144" s="105"/>
      <c r="BH144" s="105"/>
      <c r="BI144" s="105"/>
      <c r="BJ144" s="105"/>
      <c r="BK144" s="105"/>
      <c r="BL144" s="105"/>
      <c r="BM144" s="105"/>
      <c r="BN144" s="105"/>
      <c r="BO144" s="105"/>
      <c r="BP144" s="105"/>
      <c r="BQ144" s="105"/>
      <c r="BR144" s="105"/>
      <c r="BS144" s="105"/>
      <c r="BT144" s="105"/>
      <c r="BU144" s="105"/>
      <c r="BV144" s="105"/>
      <c r="BW144" s="105"/>
      <c r="BX144" s="105"/>
      <c r="BY144" s="105"/>
      <c r="BZ144" s="105"/>
      <c r="CA144" s="105"/>
      <c r="CB144" s="105"/>
      <c r="CC144" s="105"/>
      <c r="CD144" s="105"/>
      <c r="CE144" s="105"/>
      <c r="CF144" s="105"/>
      <c r="CG144" s="105"/>
      <c r="CH144" s="105"/>
      <c r="CI144" s="105"/>
      <c r="CJ144" s="105"/>
      <c r="CK144" s="105"/>
      <c r="CL144" s="105"/>
      <c r="CM144" s="105"/>
      <c r="CN144" s="105"/>
      <c r="CO144" s="105"/>
      <c r="CP144" s="105"/>
      <c r="CQ144" s="105"/>
      <c r="CR144" s="105"/>
      <c r="CS144" s="105"/>
      <c r="CT144" s="105"/>
      <c r="CU144" s="105"/>
      <c r="CV144" s="105"/>
      <c r="CW144" s="105"/>
      <c r="CX144" s="105"/>
      <c r="CY144" s="105"/>
      <c r="CZ144" s="105"/>
      <c r="DA144" s="105"/>
      <c r="DB144" s="105"/>
      <c r="DC144" s="105"/>
      <c r="DD144" s="105"/>
      <c r="DE144" s="105"/>
      <c r="DF144" s="105"/>
      <c r="DG144" s="105"/>
      <c r="DH144" s="105"/>
      <c r="DI144" s="105"/>
      <c r="DJ144" s="105"/>
      <c r="DK144" s="105"/>
      <c r="DL144" s="105"/>
      <c r="DM144" s="105"/>
      <c r="DN144" s="105"/>
      <c r="DO144" s="105"/>
      <c r="DP144" s="105"/>
      <c r="DQ144" s="105"/>
      <c r="DR144" s="105"/>
      <c r="DS144" s="105"/>
      <c r="DT144" s="105"/>
      <c r="DU144" s="105"/>
      <c r="DV144" s="105"/>
      <c r="DW144" s="105"/>
      <c r="DX144" s="105"/>
      <c r="DY144" s="105"/>
      <c r="DZ144" s="105"/>
      <c r="EA144" s="105"/>
      <c r="EB144" s="105"/>
      <c r="EC144" s="105"/>
      <c r="ED144" s="105"/>
      <c r="EE144" s="105"/>
      <c r="EF144" s="105"/>
      <c r="EG144" s="105"/>
      <c r="EH144" s="105"/>
      <c r="EI144" s="105"/>
      <c r="EJ144" s="105"/>
      <c r="EK144" s="105"/>
      <c r="EL144" s="105"/>
      <c r="EM144" s="105"/>
      <c r="EN144" s="105"/>
      <c r="EO144" s="105"/>
      <c r="EP144" s="105"/>
      <c r="EQ144" s="105"/>
      <c r="ER144" s="105"/>
      <c r="ES144" s="105"/>
    </row>
    <row r="145" spans="1:149" ht="15.4" customHeight="1" thickBot="1" x14ac:dyDescent="0.3">
      <c r="AB145" s="105"/>
      <c r="AC145" s="105"/>
      <c r="AD145" s="105"/>
      <c r="AE145" s="105"/>
      <c r="AF145" s="105"/>
      <c r="AG145" s="105"/>
      <c r="AH145" s="105"/>
      <c r="AI145" s="105"/>
      <c r="AJ145" s="105"/>
      <c r="AK145" s="105"/>
      <c r="AL145" s="105"/>
      <c r="AM145" s="105"/>
      <c r="AN145" s="105"/>
      <c r="AO145" s="105"/>
      <c r="AP145" s="105"/>
      <c r="AQ145" s="105"/>
      <c r="AR145" s="105"/>
      <c r="AS145" s="105"/>
      <c r="AT145" s="105"/>
      <c r="AU145" s="105"/>
      <c r="AV145" s="105"/>
      <c r="AW145" s="105"/>
      <c r="AX145" s="105"/>
      <c r="AY145" s="105"/>
      <c r="AZ145" s="105"/>
      <c r="BA145" s="105"/>
      <c r="BB145" s="105"/>
      <c r="BC145" s="105"/>
      <c r="BD145" s="105"/>
      <c r="BE145" s="105"/>
      <c r="BF145" s="105"/>
      <c r="BG145" s="105"/>
      <c r="BH145" s="105"/>
      <c r="BI145" s="105"/>
      <c r="BJ145" s="105"/>
      <c r="BK145" s="105"/>
      <c r="BL145" s="105"/>
      <c r="BM145" s="105"/>
      <c r="BN145" s="105"/>
      <c r="BO145" s="105"/>
      <c r="BP145" s="105"/>
      <c r="BQ145" s="105"/>
      <c r="BR145" s="105"/>
      <c r="BS145" s="105"/>
      <c r="BT145" s="105"/>
      <c r="BU145" s="105"/>
      <c r="BV145" s="105"/>
      <c r="BW145" s="105"/>
      <c r="BX145" s="105"/>
      <c r="BY145" s="105"/>
      <c r="BZ145" s="105"/>
      <c r="CA145" s="105"/>
      <c r="CB145" s="105"/>
      <c r="CC145" s="105"/>
      <c r="CD145" s="105"/>
      <c r="CE145" s="105"/>
      <c r="CF145" s="105"/>
      <c r="CG145" s="105"/>
      <c r="CH145" s="105"/>
      <c r="CI145" s="105"/>
      <c r="CJ145" s="105"/>
      <c r="CK145" s="105"/>
      <c r="CL145" s="105"/>
      <c r="CM145" s="105"/>
      <c r="CN145" s="105"/>
      <c r="CO145" s="105"/>
      <c r="CP145" s="105"/>
      <c r="CQ145" s="105"/>
      <c r="CR145" s="105"/>
      <c r="CS145" s="105"/>
      <c r="CT145" s="105"/>
      <c r="CU145" s="105"/>
      <c r="CV145" s="105"/>
      <c r="CW145" s="105"/>
      <c r="CX145" s="105"/>
      <c r="CY145" s="105"/>
      <c r="CZ145" s="105"/>
      <c r="DA145" s="105"/>
      <c r="DB145" s="105"/>
      <c r="DC145" s="105"/>
      <c r="DD145" s="105"/>
      <c r="DE145" s="105"/>
      <c r="DF145" s="105"/>
      <c r="DG145" s="105"/>
      <c r="DH145" s="105"/>
      <c r="DI145" s="105"/>
      <c r="DJ145" s="105"/>
      <c r="DK145" s="105"/>
      <c r="DL145" s="105"/>
      <c r="DM145" s="105"/>
      <c r="DN145" s="105"/>
      <c r="DO145" s="105"/>
      <c r="DP145" s="105"/>
      <c r="DQ145" s="105"/>
      <c r="DR145" s="105"/>
      <c r="DS145" s="105"/>
      <c r="DT145" s="105"/>
      <c r="DU145" s="105"/>
      <c r="DV145" s="105"/>
      <c r="DW145" s="105"/>
      <c r="DX145" s="105"/>
      <c r="DY145" s="105"/>
      <c r="DZ145" s="105"/>
      <c r="EA145" s="105"/>
      <c r="EB145" s="105"/>
      <c r="EC145" s="105"/>
      <c r="ED145" s="105"/>
      <c r="EE145" s="105"/>
      <c r="EF145" s="105"/>
      <c r="EG145" s="105"/>
      <c r="EH145" s="105"/>
      <c r="EI145" s="105"/>
      <c r="EJ145" s="105"/>
      <c r="EK145" s="105"/>
      <c r="EL145" s="105"/>
      <c r="EM145" s="105"/>
      <c r="EN145" s="105"/>
      <c r="EO145" s="105"/>
      <c r="EP145" s="105"/>
      <c r="EQ145" s="105"/>
      <c r="ER145" s="105"/>
      <c r="ES145" s="105"/>
    </row>
    <row r="146" spans="1:149" ht="15.4" customHeight="1" thickBot="1" x14ac:dyDescent="0.3">
      <c r="A146" s="202" t="s">
        <v>252</v>
      </c>
      <c r="B146" s="203"/>
      <c r="C146" s="203"/>
      <c r="D146" s="203"/>
      <c r="E146" s="203"/>
      <c r="F146" s="203"/>
      <c r="G146" s="214"/>
      <c r="H146" s="214"/>
      <c r="I146" s="205"/>
      <c r="J146" s="205"/>
      <c r="K146" s="206"/>
      <c r="L146" s="207"/>
      <c r="M146" s="208"/>
      <c r="N146" s="209"/>
      <c r="O146" s="16"/>
      <c r="P146" s="78"/>
      <c r="Q146" s="17"/>
      <c r="R146" s="18"/>
      <c r="S146" s="16"/>
      <c r="T146" s="17"/>
      <c r="U146" s="17"/>
      <c r="V146" s="18"/>
      <c r="W146" s="202"/>
      <c r="X146" s="210"/>
      <c r="Y146" s="207"/>
      <c r="Z146" s="206"/>
      <c r="AA146" s="215" t="s">
        <v>231</v>
      </c>
      <c r="AB146" s="105"/>
      <c r="AC146" s="105"/>
      <c r="AD146" s="105"/>
      <c r="AE146" s="105"/>
      <c r="AF146" s="105"/>
      <c r="AG146" s="105"/>
      <c r="AH146" s="105"/>
      <c r="AI146" s="105"/>
      <c r="AJ146" s="105"/>
      <c r="AK146" s="105"/>
      <c r="AL146" s="105"/>
      <c r="AM146" s="105"/>
      <c r="AN146" s="105"/>
      <c r="AO146" s="105"/>
      <c r="AP146" s="105"/>
      <c r="AQ146" s="105"/>
      <c r="AR146" s="105"/>
      <c r="AS146" s="105"/>
      <c r="AT146" s="105"/>
      <c r="AU146" s="105"/>
      <c r="AV146" s="105"/>
      <c r="AW146" s="105"/>
      <c r="AX146" s="105"/>
      <c r="AY146" s="105"/>
      <c r="AZ146" s="105"/>
      <c r="BA146" s="105"/>
      <c r="BB146" s="105"/>
      <c r="BC146" s="105"/>
      <c r="BD146" s="105"/>
      <c r="BE146" s="105"/>
      <c r="BF146" s="105"/>
      <c r="BG146" s="105"/>
      <c r="BH146" s="105"/>
      <c r="BI146" s="105"/>
      <c r="BJ146" s="105"/>
      <c r="BK146" s="105"/>
      <c r="BL146" s="105"/>
      <c r="BM146" s="105"/>
      <c r="BN146" s="105"/>
      <c r="BO146" s="105"/>
      <c r="BP146" s="105"/>
      <c r="BQ146" s="105"/>
      <c r="BR146" s="105"/>
      <c r="BS146" s="105"/>
      <c r="BT146" s="105"/>
      <c r="BU146" s="105"/>
      <c r="BV146" s="105"/>
      <c r="BW146" s="105"/>
      <c r="BX146" s="105"/>
      <c r="BY146" s="105"/>
      <c r="BZ146" s="105"/>
      <c r="CA146" s="105"/>
      <c r="CB146" s="105"/>
      <c r="CC146" s="105"/>
      <c r="CD146" s="105"/>
      <c r="CE146" s="105"/>
      <c r="CF146" s="105"/>
      <c r="CG146" s="105"/>
      <c r="CH146" s="105"/>
      <c r="CI146" s="105"/>
      <c r="CJ146" s="105"/>
      <c r="CK146" s="105"/>
      <c r="CL146" s="105"/>
      <c r="CM146" s="105"/>
      <c r="CN146" s="105"/>
      <c r="CO146" s="105"/>
      <c r="CP146" s="105"/>
      <c r="CQ146" s="105"/>
      <c r="CR146" s="105"/>
      <c r="CS146" s="105"/>
      <c r="CT146" s="105"/>
      <c r="CU146" s="105"/>
      <c r="CV146" s="105"/>
      <c r="CW146" s="105"/>
      <c r="CX146" s="105"/>
      <c r="CY146" s="105"/>
      <c r="CZ146" s="105"/>
      <c r="DA146" s="105"/>
      <c r="DB146" s="105"/>
      <c r="DC146" s="105"/>
      <c r="DD146" s="105"/>
      <c r="DE146" s="105"/>
      <c r="DF146" s="105"/>
      <c r="DG146" s="105"/>
      <c r="DH146" s="105"/>
      <c r="DI146" s="105"/>
      <c r="DJ146" s="105"/>
      <c r="DK146" s="105"/>
      <c r="DL146" s="105"/>
      <c r="DM146" s="105"/>
      <c r="DN146" s="105"/>
      <c r="DO146" s="105"/>
      <c r="DP146" s="105"/>
      <c r="DQ146" s="105"/>
      <c r="DR146" s="105"/>
      <c r="DS146" s="105"/>
      <c r="DT146" s="105"/>
      <c r="DU146" s="105"/>
      <c r="DV146" s="105"/>
      <c r="DW146" s="105"/>
      <c r="DX146" s="105"/>
      <c r="DY146" s="105"/>
      <c r="DZ146" s="105"/>
      <c r="EA146" s="105"/>
      <c r="EB146" s="105"/>
      <c r="EC146" s="105"/>
      <c r="ED146" s="105"/>
      <c r="EE146" s="105"/>
      <c r="EF146" s="105"/>
      <c r="EG146" s="105"/>
      <c r="EH146" s="105"/>
      <c r="EI146" s="105"/>
      <c r="EJ146" s="105"/>
      <c r="EK146" s="105"/>
      <c r="EL146" s="105"/>
      <c r="EM146" s="105"/>
      <c r="EN146" s="105"/>
      <c r="EO146" s="105"/>
      <c r="EP146" s="105"/>
      <c r="EQ146" s="105"/>
      <c r="ER146" s="105"/>
      <c r="ES146" s="105"/>
    </row>
    <row r="147" spans="1:149" ht="15.4" customHeight="1" x14ac:dyDescent="0.25">
      <c r="G147" s="157"/>
      <c r="I147" s="80"/>
      <c r="J147" s="80"/>
      <c r="K147" s="80"/>
      <c r="O147" s="20" t="s">
        <v>185</v>
      </c>
      <c r="P147" s="60">
        <v>0</v>
      </c>
      <c r="Q147" s="21" t="s">
        <v>102</v>
      </c>
      <c r="R147" s="22">
        <v>0</v>
      </c>
      <c r="S147" s="20" t="s">
        <v>101</v>
      </c>
      <c r="T147" s="21">
        <v>0</v>
      </c>
      <c r="U147" s="21" t="s">
        <v>104</v>
      </c>
      <c r="V147" s="35">
        <v>0</v>
      </c>
      <c r="Y147" s="56"/>
      <c r="Z147" s="56"/>
      <c r="AA147" s="56"/>
      <c r="AB147" s="105"/>
      <c r="AC147" s="105"/>
      <c r="AD147" s="105"/>
      <c r="AE147" s="105"/>
      <c r="AF147" s="105"/>
      <c r="AG147" s="105"/>
      <c r="AH147" s="105"/>
      <c r="AI147" s="105"/>
      <c r="AJ147" s="105"/>
      <c r="AK147" s="105"/>
      <c r="AL147" s="105"/>
      <c r="AM147" s="105"/>
      <c r="AN147" s="105"/>
      <c r="AO147" s="105"/>
      <c r="AP147" s="105"/>
      <c r="AQ147" s="105"/>
      <c r="AR147" s="105"/>
      <c r="AS147" s="105"/>
      <c r="AT147" s="105"/>
      <c r="AU147" s="105"/>
      <c r="AV147" s="105"/>
      <c r="AW147" s="105"/>
      <c r="AX147" s="105"/>
      <c r="AY147" s="105"/>
      <c r="AZ147" s="105"/>
      <c r="BA147" s="105"/>
      <c r="BB147" s="105"/>
      <c r="BC147" s="105"/>
      <c r="BD147" s="105"/>
      <c r="BE147" s="105"/>
      <c r="BF147" s="105"/>
      <c r="BG147" s="105"/>
      <c r="BH147" s="105"/>
      <c r="BI147" s="105"/>
      <c r="BJ147" s="105"/>
      <c r="BK147" s="105"/>
      <c r="BL147" s="105"/>
      <c r="BM147" s="105"/>
      <c r="BN147" s="105"/>
      <c r="BO147" s="105"/>
      <c r="BP147" s="105"/>
      <c r="BQ147" s="105"/>
      <c r="BR147" s="105"/>
      <c r="BS147" s="105"/>
      <c r="BT147" s="105"/>
      <c r="BU147" s="105"/>
      <c r="BV147" s="105"/>
      <c r="BW147" s="105"/>
      <c r="BX147" s="105"/>
      <c r="BY147" s="105"/>
      <c r="BZ147" s="105"/>
      <c r="CA147" s="105"/>
      <c r="CB147" s="105"/>
      <c r="CC147" s="105"/>
      <c r="CD147" s="105"/>
      <c r="CE147" s="105"/>
      <c r="CF147" s="105"/>
      <c r="CG147" s="105"/>
      <c r="CH147" s="105"/>
      <c r="CI147" s="105"/>
      <c r="CJ147" s="105"/>
      <c r="CK147" s="105"/>
      <c r="CL147" s="105"/>
      <c r="CM147" s="105"/>
      <c r="CN147" s="105"/>
      <c r="CO147" s="105"/>
      <c r="CP147" s="105"/>
      <c r="CQ147" s="105"/>
      <c r="CR147" s="105"/>
      <c r="CS147" s="105"/>
      <c r="CT147" s="105"/>
      <c r="CU147" s="105"/>
      <c r="CV147" s="105"/>
      <c r="CW147" s="105"/>
      <c r="CX147" s="105"/>
      <c r="CY147" s="105"/>
      <c r="CZ147" s="105"/>
      <c r="DA147" s="105"/>
      <c r="DB147" s="105"/>
      <c r="DC147" s="105"/>
      <c r="DD147" s="105"/>
      <c r="DE147" s="105"/>
      <c r="DF147" s="105"/>
      <c r="DG147" s="105"/>
      <c r="DH147" s="105"/>
      <c r="DI147" s="105"/>
      <c r="DJ147" s="105"/>
      <c r="DK147" s="105"/>
      <c r="DL147" s="105"/>
      <c r="DM147" s="105"/>
      <c r="DN147" s="105"/>
      <c r="DO147" s="105"/>
      <c r="DP147" s="105"/>
      <c r="DQ147" s="105"/>
      <c r="DR147" s="105"/>
      <c r="DS147" s="105"/>
      <c r="DT147" s="105"/>
      <c r="DU147" s="105"/>
      <c r="DV147" s="105"/>
      <c r="DW147" s="105"/>
      <c r="DX147" s="105"/>
      <c r="DY147" s="105"/>
      <c r="DZ147" s="105"/>
      <c r="EA147" s="105"/>
      <c r="EB147" s="105"/>
      <c r="EC147" s="105"/>
      <c r="ED147" s="105"/>
      <c r="EE147" s="105"/>
      <c r="EF147" s="105"/>
      <c r="EG147" s="105"/>
      <c r="EH147" s="105"/>
      <c r="EI147" s="105"/>
      <c r="EJ147" s="105"/>
      <c r="EK147" s="105"/>
      <c r="EL147" s="105"/>
      <c r="EM147" s="105"/>
      <c r="EN147" s="105"/>
      <c r="EO147" s="105"/>
      <c r="EP147" s="105"/>
      <c r="EQ147" s="105"/>
      <c r="ER147" s="105"/>
      <c r="ES147" s="105"/>
    </row>
    <row r="148" spans="1:149" ht="15.4" customHeight="1" thickBot="1" x14ac:dyDescent="0.3">
      <c r="I148" s="80"/>
      <c r="J148" s="80"/>
      <c r="K148" s="80"/>
      <c r="O148" s="403" t="s">
        <v>38</v>
      </c>
      <c r="P148" s="404"/>
      <c r="Q148" s="404"/>
      <c r="R148" s="23">
        <v>0</v>
      </c>
      <c r="S148" s="403" t="s">
        <v>37</v>
      </c>
      <c r="T148" s="404"/>
      <c r="U148" s="404"/>
      <c r="V148" s="34" t="s">
        <v>153</v>
      </c>
      <c r="W148" s="105"/>
      <c r="X148" s="105"/>
      <c r="Y148" s="105"/>
      <c r="Z148" s="105"/>
      <c r="AA148" s="105"/>
      <c r="AB148" s="105"/>
      <c r="AC148" s="105"/>
      <c r="AD148" s="105"/>
      <c r="AE148" s="105"/>
      <c r="AF148" s="105"/>
      <c r="AG148" s="105"/>
      <c r="AH148" s="105"/>
      <c r="AI148" s="105"/>
      <c r="AJ148" s="105"/>
      <c r="AK148" s="105"/>
      <c r="AL148" s="105"/>
      <c r="AM148" s="105"/>
      <c r="AN148" s="105"/>
      <c r="AO148" s="105"/>
      <c r="AP148" s="105"/>
      <c r="AQ148" s="105"/>
      <c r="AR148" s="105"/>
      <c r="AS148" s="105"/>
      <c r="AT148" s="105"/>
      <c r="AU148" s="105"/>
      <c r="AV148" s="105"/>
      <c r="AW148" s="105"/>
      <c r="AX148" s="105"/>
      <c r="AY148" s="105"/>
      <c r="AZ148" s="105"/>
      <c r="BA148" s="105"/>
      <c r="BB148" s="105"/>
      <c r="BC148" s="105"/>
      <c r="BD148" s="105"/>
      <c r="BE148" s="105"/>
      <c r="BF148" s="105"/>
      <c r="BG148" s="105"/>
      <c r="BH148" s="105"/>
      <c r="BI148" s="105"/>
      <c r="BJ148" s="105"/>
      <c r="BK148" s="105"/>
      <c r="BL148" s="105"/>
      <c r="BM148" s="105"/>
      <c r="BN148" s="105"/>
      <c r="BO148" s="105"/>
      <c r="BP148" s="105"/>
      <c r="BQ148" s="105"/>
      <c r="BR148" s="105"/>
      <c r="BS148" s="105"/>
      <c r="BT148" s="105"/>
      <c r="BU148" s="105"/>
      <c r="BV148" s="105"/>
      <c r="BW148" s="105"/>
      <c r="BX148" s="105"/>
      <c r="BY148" s="105"/>
      <c r="BZ148" s="105"/>
      <c r="CA148" s="105"/>
      <c r="CB148" s="105"/>
      <c r="CC148" s="105"/>
      <c r="CD148" s="105"/>
      <c r="CE148" s="105"/>
      <c r="CF148" s="105"/>
      <c r="CG148" s="105"/>
      <c r="CH148" s="105"/>
      <c r="CI148" s="105"/>
      <c r="CJ148" s="105"/>
      <c r="CK148" s="105"/>
      <c r="CL148" s="105"/>
      <c r="CM148" s="105"/>
      <c r="CN148" s="105"/>
      <c r="CO148" s="105"/>
      <c r="CP148" s="105"/>
      <c r="CQ148" s="105"/>
      <c r="CR148" s="105"/>
      <c r="CS148" s="105"/>
      <c r="CT148" s="105"/>
      <c r="CU148" s="105"/>
      <c r="CV148" s="105"/>
      <c r="CW148" s="105"/>
      <c r="CX148" s="105"/>
      <c r="CY148" s="105"/>
      <c r="CZ148" s="105"/>
      <c r="DA148" s="105"/>
      <c r="DB148" s="105"/>
      <c r="DC148" s="105"/>
      <c r="DD148" s="105"/>
      <c r="DE148" s="105"/>
      <c r="DF148" s="105"/>
      <c r="DG148" s="105"/>
      <c r="DH148" s="105"/>
      <c r="DI148" s="105"/>
      <c r="DJ148" s="105"/>
      <c r="DK148" s="105"/>
      <c r="DL148" s="105"/>
      <c r="DM148" s="105"/>
      <c r="DN148" s="105"/>
      <c r="DO148" s="105"/>
      <c r="DP148" s="105"/>
      <c r="DQ148" s="105"/>
      <c r="DR148" s="105"/>
      <c r="DS148" s="105"/>
      <c r="DT148" s="105"/>
      <c r="DU148" s="105"/>
      <c r="DV148" s="105"/>
      <c r="DW148" s="105"/>
      <c r="DX148" s="105"/>
      <c r="DY148" s="105"/>
      <c r="DZ148" s="105"/>
      <c r="EA148" s="105"/>
      <c r="EB148" s="105"/>
      <c r="EC148" s="105"/>
      <c r="ED148" s="105"/>
      <c r="EE148" s="105"/>
      <c r="EF148" s="105"/>
      <c r="EG148" s="105"/>
      <c r="EH148" s="105"/>
      <c r="EI148" s="105"/>
      <c r="EJ148" s="105"/>
      <c r="EK148" s="105"/>
      <c r="EL148" s="105"/>
      <c r="EM148" s="105"/>
      <c r="EN148" s="105"/>
      <c r="EO148" s="105"/>
      <c r="EP148" s="105"/>
      <c r="EQ148" s="105"/>
      <c r="ER148" s="105"/>
      <c r="ES148" s="105"/>
    </row>
    <row r="149" spans="1:149" ht="15.4" customHeight="1" x14ac:dyDescent="0.25">
      <c r="AB149" s="105"/>
      <c r="AC149" s="105"/>
      <c r="AD149" s="105"/>
      <c r="AE149" s="105"/>
      <c r="AF149" s="105"/>
      <c r="AG149" s="105"/>
      <c r="AH149" s="105"/>
      <c r="AI149" s="105"/>
      <c r="AJ149" s="105"/>
      <c r="AK149" s="105"/>
      <c r="AL149" s="105"/>
      <c r="AM149" s="105"/>
      <c r="AN149" s="105"/>
      <c r="AO149" s="105"/>
      <c r="AP149" s="105"/>
      <c r="AQ149" s="105"/>
      <c r="AR149" s="105"/>
      <c r="AS149" s="105"/>
      <c r="AT149" s="105"/>
      <c r="AU149" s="105"/>
      <c r="AV149" s="105"/>
      <c r="AW149" s="105"/>
      <c r="AX149" s="105"/>
      <c r="AY149" s="105"/>
      <c r="AZ149" s="105"/>
      <c r="BA149" s="105"/>
      <c r="BB149" s="105"/>
      <c r="BC149" s="105"/>
      <c r="BD149" s="105"/>
      <c r="BE149" s="105"/>
      <c r="BF149" s="105"/>
      <c r="BG149" s="105"/>
      <c r="BH149" s="105"/>
      <c r="BI149" s="105"/>
      <c r="BJ149" s="105"/>
      <c r="BK149" s="105"/>
      <c r="BL149" s="105"/>
      <c r="BM149" s="105"/>
      <c r="BN149" s="105"/>
      <c r="BO149" s="105"/>
      <c r="BP149" s="105"/>
      <c r="BQ149" s="105"/>
      <c r="BR149" s="105"/>
      <c r="BS149" s="105"/>
      <c r="BT149" s="105"/>
      <c r="BU149" s="105"/>
      <c r="BV149" s="105"/>
      <c r="BW149" s="105"/>
      <c r="BX149" s="105"/>
      <c r="BY149" s="105"/>
      <c r="BZ149" s="105"/>
      <c r="CA149" s="105"/>
      <c r="CB149" s="105"/>
      <c r="CC149" s="105"/>
      <c r="CD149" s="105"/>
      <c r="CE149" s="105"/>
      <c r="CF149" s="105"/>
      <c r="CG149" s="105"/>
      <c r="CH149" s="105"/>
      <c r="CI149" s="105"/>
      <c r="CJ149" s="105"/>
      <c r="CK149" s="105"/>
      <c r="CL149" s="105"/>
      <c r="CM149" s="105"/>
      <c r="CN149" s="105"/>
      <c r="CO149" s="105"/>
      <c r="CP149" s="105"/>
      <c r="CQ149" s="105"/>
      <c r="CR149" s="105"/>
      <c r="CS149" s="105"/>
      <c r="CT149" s="105"/>
      <c r="CU149" s="105"/>
      <c r="CV149" s="105"/>
      <c r="CW149" s="105"/>
      <c r="CX149" s="105"/>
      <c r="CY149" s="105"/>
      <c r="CZ149" s="105"/>
      <c r="DA149" s="105"/>
      <c r="DB149" s="105"/>
      <c r="DC149" s="105"/>
      <c r="DD149" s="105"/>
      <c r="DE149" s="105"/>
      <c r="DF149" s="105"/>
      <c r="DG149" s="105"/>
      <c r="DH149" s="105"/>
      <c r="DI149" s="105"/>
      <c r="DJ149" s="105"/>
      <c r="DK149" s="105"/>
      <c r="DL149" s="105"/>
      <c r="DM149" s="105"/>
      <c r="DN149" s="105"/>
      <c r="DO149" s="105"/>
      <c r="DP149" s="105"/>
      <c r="DQ149" s="105"/>
      <c r="DR149" s="105"/>
      <c r="DS149" s="105"/>
      <c r="DT149" s="105"/>
      <c r="DU149" s="105"/>
      <c r="DV149" s="105"/>
      <c r="DW149" s="105"/>
      <c r="DX149" s="105"/>
      <c r="DY149" s="105"/>
      <c r="DZ149" s="105"/>
      <c r="EA149" s="105"/>
      <c r="EB149" s="105"/>
      <c r="EC149" s="105"/>
      <c r="ED149" s="105"/>
      <c r="EE149" s="105"/>
      <c r="EF149" s="105"/>
      <c r="EG149" s="105"/>
      <c r="EH149" s="105"/>
      <c r="EI149" s="105"/>
      <c r="EJ149" s="105"/>
      <c r="EK149" s="105"/>
      <c r="EL149" s="105"/>
      <c r="EM149" s="105"/>
      <c r="EN149" s="105"/>
      <c r="EO149" s="105"/>
      <c r="EP149" s="105"/>
      <c r="EQ149" s="105"/>
      <c r="ER149" s="105"/>
      <c r="ES149" s="105"/>
    </row>
    <row r="150" spans="1:149" ht="15.4" customHeight="1" x14ac:dyDescent="0.25">
      <c r="AB150" s="105"/>
      <c r="AC150" s="105"/>
      <c r="AD150" s="105"/>
      <c r="AE150" s="105"/>
      <c r="AF150" s="105"/>
      <c r="AG150" s="105"/>
      <c r="AH150" s="105"/>
      <c r="AI150" s="105"/>
      <c r="AJ150" s="105"/>
      <c r="AK150" s="105"/>
      <c r="AL150" s="105"/>
      <c r="AM150" s="105"/>
      <c r="AN150" s="105"/>
      <c r="AO150" s="105"/>
      <c r="AP150" s="105"/>
      <c r="AQ150" s="105"/>
      <c r="AR150" s="105"/>
      <c r="AS150" s="105"/>
      <c r="AT150" s="105"/>
      <c r="AU150" s="105"/>
      <c r="AV150" s="105"/>
      <c r="AW150" s="105"/>
      <c r="AX150" s="105"/>
      <c r="AY150" s="105"/>
      <c r="AZ150" s="105"/>
      <c r="BA150" s="105"/>
      <c r="BB150" s="105"/>
      <c r="BC150" s="105"/>
      <c r="BD150" s="105"/>
      <c r="BE150" s="105"/>
      <c r="BF150" s="105"/>
      <c r="BG150" s="105"/>
    </row>
    <row r="151" spans="1:149" ht="15.4" customHeight="1" x14ac:dyDescent="0.25">
      <c r="AB151" s="105"/>
      <c r="AC151" s="105"/>
      <c r="AD151" s="105"/>
      <c r="AE151" s="105"/>
      <c r="AF151" s="105"/>
      <c r="AG151" s="105"/>
      <c r="AH151" s="105"/>
      <c r="AI151" s="105"/>
      <c r="AJ151" s="105"/>
      <c r="AK151" s="105"/>
      <c r="AL151" s="105"/>
      <c r="AM151" s="105"/>
      <c r="AN151" s="105"/>
      <c r="AO151" s="105"/>
      <c r="AP151" s="105"/>
      <c r="AQ151" s="105"/>
      <c r="AR151" s="105"/>
      <c r="AS151" s="105"/>
      <c r="AT151" s="105"/>
      <c r="AU151" s="105"/>
      <c r="AV151" s="105"/>
      <c r="AW151" s="105"/>
      <c r="AX151" s="105"/>
      <c r="AY151" s="105"/>
      <c r="AZ151" s="105"/>
      <c r="BA151" s="105"/>
      <c r="BB151" s="105"/>
      <c r="BC151" s="105"/>
      <c r="BD151" s="105"/>
      <c r="BE151" s="105"/>
      <c r="BF151" s="105"/>
      <c r="BG151" s="105"/>
    </row>
    <row r="152" spans="1:149" ht="15.4" customHeight="1" x14ac:dyDescent="0.25">
      <c r="AB152" s="105"/>
      <c r="AC152" s="105"/>
      <c r="AD152" s="105"/>
      <c r="AE152" s="105"/>
      <c r="AF152" s="105"/>
      <c r="AG152" s="105"/>
      <c r="AH152" s="105"/>
      <c r="AI152" s="105"/>
      <c r="AJ152" s="105"/>
      <c r="AK152" s="105"/>
      <c r="AL152" s="105"/>
      <c r="AM152" s="105"/>
      <c r="AN152" s="105"/>
      <c r="AO152" s="105"/>
      <c r="AP152" s="105"/>
      <c r="AQ152" s="105"/>
      <c r="AR152" s="105"/>
      <c r="AS152" s="105"/>
      <c r="AT152" s="105"/>
      <c r="AU152" s="105"/>
      <c r="AV152" s="105"/>
      <c r="AW152" s="105"/>
      <c r="AX152" s="105"/>
      <c r="AY152" s="105"/>
      <c r="AZ152" s="105"/>
      <c r="BA152" s="105"/>
      <c r="BB152" s="105"/>
      <c r="BC152" s="105"/>
      <c r="BD152" s="105"/>
      <c r="BE152" s="105"/>
      <c r="BF152" s="105"/>
      <c r="BG152" s="105"/>
    </row>
    <row r="153" spans="1:149" ht="15.4" customHeight="1" x14ac:dyDescent="0.25">
      <c r="AB153" s="105"/>
      <c r="AC153" s="105"/>
      <c r="AD153" s="105"/>
      <c r="AE153" s="105"/>
      <c r="AF153" s="105"/>
      <c r="AG153" s="105"/>
      <c r="AH153" s="105"/>
      <c r="AI153" s="105"/>
      <c r="AJ153" s="105"/>
      <c r="AK153" s="105"/>
      <c r="AL153" s="105"/>
      <c r="AM153" s="105"/>
      <c r="AN153" s="105"/>
      <c r="AO153" s="105"/>
      <c r="AP153" s="105"/>
      <c r="AQ153" s="105"/>
      <c r="AR153" s="105"/>
      <c r="AS153" s="105"/>
      <c r="AT153" s="105"/>
      <c r="AU153" s="105"/>
      <c r="AV153" s="105"/>
      <c r="AW153" s="105"/>
      <c r="AX153" s="105"/>
      <c r="AY153" s="105"/>
      <c r="AZ153" s="105"/>
      <c r="BA153" s="105"/>
      <c r="BB153" s="105"/>
      <c r="BC153" s="105"/>
      <c r="BD153" s="105"/>
      <c r="BE153" s="105"/>
      <c r="BF153" s="105"/>
      <c r="BG153" s="105"/>
    </row>
    <row r="154" spans="1:149" ht="15.4" customHeight="1" x14ac:dyDescent="0.25">
      <c r="S154" s="423"/>
      <c r="T154" s="423"/>
      <c r="U154" s="423"/>
      <c r="AB154" s="105"/>
      <c r="AC154" s="105"/>
      <c r="AD154" s="105"/>
      <c r="AE154" s="105"/>
      <c r="AF154" s="105"/>
      <c r="AG154" s="105"/>
      <c r="AH154" s="105"/>
      <c r="AI154" s="105"/>
      <c r="AJ154" s="105"/>
      <c r="AK154" s="105"/>
      <c r="AL154" s="105"/>
      <c r="AM154" s="105"/>
      <c r="AN154" s="105"/>
      <c r="AO154" s="105"/>
      <c r="AP154" s="105"/>
      <c r="AQ154" s="105"/>
      <c r="AR154" s="105"/>
      <c r="AS154" s="105"/>
      <c r="AT154" s="105"/>
      <c r="AU154" s="105"/>
      <c r="AV154" s="105"/>
      <c r="AW154" s="105"/>
      <c r="AX154" s="105"/>
      <c r="AY154" s="105"/>
      <c r="AZ154" s="105"/>
      <c r="BA154" s="105"/>
      <c r="BB154" s="105"/>
      <c r="BC154" s="105"/>
      <c r="BD154" s="105"/>
      <c r="BE154" s="105"/>
      <c r="BF154" s="105"/>
      <c r="BG154" s="105"/>
    </row>
    <row r="155" spans="1:149" ht="15.4" customHeight="1" x14ac:dyDescent="0.25">
      <c r="AB155" s="105"/>
      <c r="AC155" s="105"/>
      <c r="AD155" s="105"/>
      <c r="AE155" s="105"/>
      <c r="AF155" s="105"/>
      <c r="AG155" s="105"/>
      <c r="AH155" s="105"/>
      <c r="AI155" s="105"/>
      <c r="AJ155" s="105"/>
      <c r="AK155" s="105"/>
      <c r="AL155" s="105"/>
      <c r="AM155" s="105"/>
      <c r="AN155" s="105"/>
      <c r="AO155" s="105"/>
      <c r="AP155" s="105"/>
      <c r="AQ155" s="105"/>
      <c r="AR155" s="105"/>
      <c r="AS155" s="105"/>
      <c r="AT155" s="105"/>
      <c r="AU155" s="105"/>
      <c r="AV155" s="105"/>
      <c r="AW155" s="105"/>
      <c r="AX155" s="105"/>
      <c r="AY155" s="105"/>
      <c r="AZ155" s="105"/>
      <c r="BA155" s="105"/>
      <c r="BB155" s="105"/>
      <c r="BC155" s="105"/>
      <c r="BD155" s="105"/>
      <c r="BE155" s="105"/>
      <c r="BF155" s="105"/>
      <c r="BG155" s="105"/>
    </row>
    <row r="156" spans="1:149" ht="15.4" customHeight="1" x14ac:dyDescent="0.25">
      <c r="AB156" s="105"/>
      <c r="AC156" s="105"/>
      <c r="AD156" s="105"/>
      <c r="AE156" s="105"/>
      <c r="AF156" s="105"/>
      <c r="AG156" s="105"/>
      <c r="AH156" s="105"/>
      <c r="AI156" s="105"/>
      <c r="AJ156" s="105"/>
      <c r="AK156" s="105"/>
      <c r="AL156" s="105"/>
      <c r="AM156" s="105"/>
      <c r="AN156" s="105"/>
      <c r="AO156" s="105"/>
      <c r="AP156" s="105"/>
      <c r="AQ156" s="105"/>
      <c r="AR156" s="105"/>
      <c r="AS156" s="105"/>
      <c r="AT156" s="105"/>
      <c r="AU156" s="105"/>
      <c r="AV156" s="105"/>
      <c r="AW156" s="105"/>
      <c r="AX156" s="105"/>
      <c r="AY156" s="105"/>
      <c r="AZ156" s="105"/>
      <c r="BA156" s="105"/>
      <c r="BB156" s="105"/>
      <c r="BC156" s="105"/>
      <c r="BD156" s="105"/>
      <c r="BE156" s="105"/>
      <c r="BF156" s="105"/>
      <c r="BG156" s="105"/>
    </row>
    <row r="157" spans="1:149" ht="15.4" customHeight="1" x14ac:dyDescent="0.25">
      <c r="AB157" s="105"/>
      <c r="AC157" s="105"/>
      <c r="AD157" s="105"/>
      <c r="AE157" s="105"/>
      <c r="AF157" s="105"/>
      <c r="AG157" s="105"/>
      <c r="AH157" s="105"/>
      <c r="AI157" s="105"/>
      <c r="AJ157" s="105"/>
      <c r="AK157" s="105"/>
      <c r="AL157" s="105"/>
      <c r="AM157" s="105"/>
      <c r="AN157" s="105"/>
      <c r="AO157" s="105"/>
      <c r="AP157" s="105"/>
      <c r="AQ157" s="105"/>
      <c r="AR157" s="105"/>
      <c r="AS157" s="105"/>
      <c r="AT157" s="105"/>
      <c r="AU157" s="105"/>
      <c r="AV157" s="105"/>
      <c r="AW157" s="105"/>
      <c r="AX157" s="105"/>
      <c r="AY157" s="105"/>
      <c r="AZ157" s="105"/>
      <c r="BA157" s="105"/>
      <c r="BB157" s="105"/>
      <c r="BC157" s="105"/>
      <c r="BD157" s="105"/>
      <c r="BE157" s="105"/>
      <c r="BF157" s="105"/>
      <c r="BG157" s="105"/>
    </row>
    <row r="158" spans="1:149" x14ac:dyDescent="0.25">
      <c r="AB158" s="105"/>
      <c r="AC158" s="105"/>
      <c r="AD158" s="105"/>
      <c r="AE158" s="105"/>
      <c r="AF158" s="105"/>
      <c r="AG158" s="105"/>
      <c r="AH158" s="105"/>
      <c r="AI158" s="105"/>
      <c r="AJ158" s="105"/>
      <c r="AK158" s="105"/>
      <c r="AL158" s="105"/>
      <c r="AM158" s="105"/>
      <c r="AN158" s="105"/>
      <c r="AO158" s="105"/>
      <c r="AP158" s="105"/>
      <c r="AQ158" s="105"/>
      <c r="AR158" s="105"/>
      <c r="AS158" s="105"/>
      <c r="AT158" s="105"/>
      <c r="AU158" s="105"/>
      <c r="AV158" s="105"/>
      <c r="AW158" s="105"/>
      <c r="AX158" s="105"/>
      <c r="AY158" s="105"/>
      <c r="AZ158" s="105"/>
      <c r="BA158" s="105"/>
      <c r="BB158" s="105"/>
      <c r="BC158" s="105"/>
      <c r="BD158" s="105"/>
      <c r="BE158" s="105"/>
      <c r="BF158" s="105"/>
      <c r="BG158" s="105"/>
    </row>
    <row r="159" spans="1:149" x14ac:dyDescent="0.25">
      <c r="AB159" s="105"/>
      <c r="AC159" s="105"/>
      <c r="AD159" s="105"/>
      <c r="AE159" s="105"/>
      <c r="AF159" s="105"/>
      <c r="AG159" s="105"/>
      <c r="AH159" s="105"/>
      <c r="AI159" s="105"/>
      <c r="AJ159" s="105"/>
      <c r="AK159" s="105"/>
      <c r="AL159" s="105"/>
      <c r="AM159" s="105"/>
      <c r="AN159" s="105"/>
      <c r="AO159" s="105"/>
      <c r="AP159" s="105"/>
      <c r="AQ159" s="105"/>
      <c r="AR159" s="105"/>
      <c r="AS159" s="105"/>
      <c r="AT159" s="105"/>
      <c r="AU159" s="105"/>
      <c r="AV159" s="105"/>
      <c r="AW159" s="105"/>
      <c r="AX159" s="105"/>
      <c r="AY159" s="105"/>
      <c r="AZ159" s="105"/>
      <c r="BA159" s="105"/>
      <c r="BB159" s="105"/>
      <c r="BC159" s="105"/>
      <c r="BD159" s="105"/>
      <c r="BE159" s="105"/>
      <c r="BF159" s="105"/>
      <c r="BG159" s="105"/>
    </row>
    <row r="160" spans="1:149" x14ac:dyDescent="0.25">
      <c r="AB160" s="105"/>
      <c r="AC160" s="105"/>
      <c r="AD160" s="105"/>
      <c r="AE160" s="105"/>
      <c r="AF160" s="105"/>
      <c r="AG160" s="105"/>
      <c r="AH160" s="105"/>
      <c r="AI160" s="105"/>
      <c r="AJ160" s="105"/>
      <c r="AK160" s="105"/>
      <c r="AL160" s="105"/>
      <c r="AM160" s="105"/>
      <c r="AN160" s="105"/>
      <c r="AO160" s="105"/>
      <c r="AP160" s="105"/>
      <c r="AQ160" s="105"/>
      <c r="AR160" s="105"/>
      <c r="AS160" s="105"/>
      <c r="AT160" s="105"/>
      <c r="AU160" s="105"/>
      <c r="AV160" s="105"/>
      <c r="AW160" s="105"/>
      <c r="AX160" s="105"/>
      <c r="AY160" s="105"/>
      <c r="AZ160" s="105"/>
      <c r="BA160" s="105"/>
      <c r="BB160" s="105"/>
      <c r="BC160" s="105"/>
      <c r="BD160" s="105"/>
      <c r="BE160" s="105"/>
      <c r="BF160" s="105"/>
      <c r="BG160" s="105"/>
    </row>
    <row r="161" spans="7:59" x14ac:dyDescent="0.25">
      <c r="AB161" s="105"/>
      <c r="AC161" s="105"/>
      <c r="AD161" s="105"/>
      <c r="AE161" s="105"/>
      <c r="AF161" s="105"/>
      <c r="AG161" s="105"/>
      <c r="AH161" s="105"/>
      <c r="AI161" s="105"/>
      <c r="AJ161" s="105"/>
      <c r="AK161" s="105"/>
      <c r="AL161" s="105"/>
      <c r="AM161" s="105"/>
      <c r="AN161" s="105"/>
      <c r="AO161" s="105"/>
      <c r="AP161" s="105"/>
      <c r="AQ161" s="105"/>
      <c r="AR161" s="105"/>
      <c r="AS161" s="105"/>
      <c r="AT161" s="105"/>
      <c r="AU161" s="105"/>
      <c r="AV161" s="105"/>
      <c r="AW161" s="105"/>
      <c r="AX161" s="105"/>
      <c r="AY161" s="105"/>
      <c r="AZ161" s="105"/>
      <c r="BA161" s="105"/>
      <c r="BB161" s="105"/>
      <c r="BC161" s="105"/>
      <c r="BD161" s="105"/>
      <c r="BE161" s="105"/>
      <c r="BF161" s="105"/>
      <c r="BG161" s="105"/>
    </row>
    <row r="170" spans="7:59" x14ac:dyDescent="0.25">
      <c r="G170" s="56" t="s">
        <v>215</v>
      </c>
    </row>
    <row r="251" hidden="1" x14ac:dyDescent="0.25"/>
    <row r="252" hidden="1" x14ac:dyDescent="0.25"/>
    <row r="253" hidden="1" x14ac:dyDescent="0.25"/>
    <row r="254" hidden="1" x14ac:dyDescent="0.25"/>
    <row r="255" hidden="1" x14ac:dyDescent="0.25"/>
    <row r="256" hidden="1" x14ac:dyDescent="0.25"/>
    <row r="257" hidden="1" x14ac:dyDescent="0.25"/>
    <row r="258" hidden="1" x14ac:dyDescent="0.25"/>
    <row r="259" hidden="1" x14ac:dyDescent="0.25"/>
    <row r="260" hidden="1" x14ac:dyDescent="0.25"/>
    <row r="261" hidden="1" x14ac:dyDescent="0.25"/>
    <row r="262" hidden="1" x14ac:dyDescent="0.25"/>
    <row r="263" hidden="1" x14ac:dyDescent="0.25"/>
    <row r="264" hidden="1" x14ac:dyDescent="0.25"/>
    <row r="265" hidden="1" x14ac:dyDescent="0.25"/>
    <row r="266" hidden="1" x14ac:dyDescent="0.25"/>
    <row r="267" hidden="1" x14ac:dyDescent="0.25"/>
    <row r="268" hidden="1" x14ac:dyDescent="0.25"/>
    <row r="269" hidden="1" x14ac:dyDescent="0.25"/>
    <row r="270" hidden="1" x14ac:dyDescent="0.25"/>
    <row r="271" hidden="1" x14ac:dyDescent="0.25"/>
    <row r="272" hidden="1" x14ac:dyDescent="0.25"/>
    <row r="273" hidden="1" x14ac:dyDescent="0.25"/>
    <row r="274" hidden="1" x14ac:dyDescent="0.25"/>
    <row r="275" hidden="1" x14ac:dyDescent="0.25"/>
    <row r="276" hidden="1" x14ac:dyDescent="0.25"/>
    <row r="277" hidden="1" x14ac:dyDescent="0.25"/>
    <row r="278" hidden="1" x14ac:dyDescent="0.25"/>
    <row r="279" hidden="1" x14ac:dyDescent="0.25"/>
    <row r="280" hidden="1" x14ac:dyDescent="0.25"/>
    <row r="281" hidden="1" x14ac:dyDescent="0.25"/>
    <row r="282" hidden="1" x14ac:dyDescent="0.25"/>
    <row r="283" hidden="1" x14ac:dyDescent="0.25"/>
    <row r="284" hidden="1" x14ac:dyDescent="0.25"/>
    <row r="285" hidden="1" x14ac:dyDescent="0.25"/>
    <row r="286" hidden="1" x14ac:dyDescent="0.25"/>
    <row r="287" hidden="1" x14ac:dyDescent="0.25"/>
    <row r="288" hidden="1" x14ac:dyDescent="0.25"/>
    <row r="289" hidden="1" x14ac:dyDescent="0.25"/>
    <row r="290" hidden="1" x14ac:dyDescent="0.25"/>
    <row r="291" hidden="1" x14ac:dyDescent="0.25"/>
    <row r="292" hidden="1" x14ac:dyDescent="0.25"/>
    <row r="293" hidden="1" x14ac:dyDescent="0.25"/>
    <row r="294" hidden="1" x14ac:dyDescent="0.25"/>
    <row r="295" hidden="1" x14ac:dyDescent="0.25"/>
    <row r="296" hidden="1" x14ac:dyDescent="0.25"/>
    <row r="297" hidden="1" x14ac:dyDescent="0.25"/>
    <row r="298" hidden="1" x14ac:dyDescent="0.25"/>
    <row r="299" hidden="1" x14ac:dyDescent="0.25"/>
    <row r="300" hidden="1" x14ac:dyDescent="0.25"/>
    <row r="301" hidden="1" x14ac:dyDescent="0.25"/>
    <row r="302" hidden="1" x14ac:dyDescent="0.25"/>
    <row r="303" hidden="1" x14ac:dyDescent="0.25"/>
    <row r="304" hidden="1" x14ac:dyDescent="0.25"/>
    <row r="305" hidden="1" x14ac:dyDescent="0.25"/>
    <row r="306" hidden="1" x14ac:dyDescent="0.25"/>
    <row r="307" hidden="1" x14ac:dyDescent="0.25"/>
    <row r="308" hidden="1" x14ac:dyDescent="0.25"/>
    <row r="309" hidden="1" x14ac:dyDescent="0.25"/>
    <row r="310" hidden="1" x14ac:dyDescent="0.25"/>
    <row r="311" hidden="1" x14ac:dyDescent="0.25"/>
    <row r="312" hidden="1" x14ac:dyDescent="0.25"/>
    <row r="313" hidden="1" x14ac:dyDescent="0.25"/>
    <row r="314" hidden="1" x14ac:dyDescent="0.25"/>
    <row r="315" hidden="1" x14ac:dyDescent="0.25"/>
    <row r="316" hidden="1" x14ac:dyDescent="0.25"/>
    <row r="317" hidden="1" x14ac:dyDescent="0.25"/>
    <row r="318" hidden="1" x14ac:dyDescent="0.25"/>
    <row r="328" spans="23:23" x14ac:dyDescent="0.25">
      <c r="W328" s="56" t="s">
        <v>215</v>
      </c>
    </row>
    <row r="330" spans="23:23" ht="12" customHeight="1" x14ac:dyDescent="0.25"/>
  </sheetData>
  <mergeCells count="53">
    <mergeCell ref="A2:I2"/>
    <mergeCell ref="A3:A5"/>
    <mergeCell ref="B3:B5"/>
    <mergeCell ref="C3:C5"/>
    <mergeCell ref="D3:D5"/>
    <mergeCell ref="E3:E5"/>
    <mergeCell ref="F3:F5"/>
    <mergeCell ref="G3:G5"/>
    <mergeCell ref="H3:H5"/>
    <mergeCell ref="I3:I5"/>
    <mergeCell ref="O27:Q27"/>
    <mergeCell ref="S27:U27"/>
    <mergeCell ref="J3:J5"/>
    <mergeCell ref="K3:K5"/>
    <mergeCell ref="L3:V3"/>
    <mergeCell ref="AA3:AA5"/>
    <mergeCell ref="L4:R4"/>
    <mergeCell ref="S4:V4"/>
    <mergeCell ref="O14:Q14"/>
    <mergeCell ref="S14:U14"/>
    <mergeCell ref="W3:W5"/>
    <mergeCell ref="X3:X5"/>
    <mergeCell ref="Y3:Z4"/>
    <mergeCell ref="O35:Q35"/>
    <mergeCell ref="S35:U35"/>
    <mergeCell ref="O45:Q45"/>
    <mergeCell ref="S45:U45"/>
    <mergeCell ref="O54:Q54"/>
    <mergeCell ref="S54:U54"/>
    <mergeCell ref="O106:Q106"/>
    <mergeCell ref="S106:U106"/>
    <mergeCell ref="O63:Q63"/>
    <mergeCell ref="S63:U63"/>
    <mergeCell ref="O74:Q74"/>
    <mergeCell ref="S74:U74"/>
    <mergeCell ref="O83:Q83"/>
    <mergeCell ref="S83:U83"/>
    <mergeCell ref="O87:Q87"/>
    <mergeCell ref="S87:U87"/>
    <mergeCell ref="O94:Q94"/>
    <mergeCell ref="S94:U94"/>
    <mergeCell ref="S95:U95"/>
    <mergeCell ref="O116:Q116"/>
    <mergeCell ref="S116:U116"/>
    <mergeCell ref="O126:Q126"/>
    <mergeCell ref="S126:U126"/>
    <mergeCell ref="O136:Q136"/>
    <mergeCell ref="S136:U136"/>
    <mergeCell ref="O143:Q143"/>
    <mergeCell ref="S143:U143"/>
    <mergeCell ref="O148:Q148"/>
    <mergeCell ref="S148:U148"/>
    <mergeCell ref="S154:U154"/>
  </mergeCells>
  <conditionalFormatting sqref="K3:K14">
    <cfRule type="cellIs" dxfId="86" priority="13" operator="lessThan">
      <formula>0</formula>
    </cfRule>
  </conditionalFormatting>
  <conditionalFormatting sqref="K16:K25">
    <cfRule type="cellIs" dxfId="85" priority="11" operator="lessThan">
      <formula>0</formula>
    </cfRule>
  </conditionalFormatting>
  <conditionalFormatting sqref="K27">
    <cfRule type="cellIs" dxfId="84" priority="43" operator="lessThan">
      <formula>0</formula>
    </cfRule>
  </conditionalFormatting>
  <conditionalFormatting sqref="K37:K39">
    <cfRule type="cellIs" dxfId="83" priority="18" operator="lessThan">
      <formula>0</formula>
    </cfRule>
  </conditionalFormatting>
  <conditionalFormatting sqref="K45">
    <cfRule type="cellIs" dxfId="82" priority="42" operator="lessThan">
      <formula>0</formula>
    </cfRule>
  </conditionalFormatting>
  <conditionalFormatting sqref="K52">
    <cfRule type="cellIs" dxfId="81" priority="28" operator="lessThan">
      <formula>0</formula>
    </cfRule>
  </conditionalFormatting>
  <conditionalFormatting sqref="K54 K62">
    <cfRule type="cellIs" dxfId="80" priority="44" operator="lessThan">
      <formula>0</formula>
    </cfRule>
  </conditionalFormatting>
  <conditionalFormatting sqref="K73:K74">
    <cfRule type="cellIs" dxfId="79" priority="40" operator="lessThan">
      <formula>0</formula>
    </cfRule>
  </conditionalFormatting>
  <conditionalFormatting sqref="K76:K80">
    <cfRule type="cellIs" dxfId="78" priority="8" operator="lessThan">
      <formula>0</formula>
    </cfRule>
  </conditionalFormatting>
  <conditionalFormatting sqref="K85:K87">
    <cfRule type="cellIs" dxfId="77" priority="39" operator="lessThan">
      <formula>0</formula>
    </cfRule>
  </conditionalFormatting>
  <conditionalFormatting sqref="K94 K105:K106 K125:K126">
    <cfRule type="cellIs" dxfId="76" priority="38" operator="lessThan">
      <formula>0</formula>
    </cfRule>
  </conditionalFormatting>
  <conditionalFormatting sqref="K111:K116">
    <cfRule type="cellIs" dxfId="75" priority="20" operator="lessThan">
      <formula>0</formula>
    </cfRule>
  </conditionalFormatting>
  <conditionalFormatting sqref="K118:K122">
    <cfRule type="cellIs" dxfId="74" priority="5" operator="lessThan">
      <formula>0</formula>
    </cfRule>
  </conditionalFormatting>
  <conditionalFormatting sqref="K129:K136">
    <cfRule type="cellIs" dxfId="73" priority="16" operator="lessThan">
      <formula>0</formula>
    </cfRule>
  </conditionalFormatting>
  <conditionalFormatting sqref="K138:K144">
    <cfRule type="cellIs" dxfId="72" priority="3" operator="lessThan">
      <formula>0</formula>
    </cfRule>
  </conditionalFormatting>
  <conditionalFormatting sqref="K146:K148">
    <cfRule type="cellIs" dxfId="71" priority="27" operator="lessThan">
      <formula>0</formula>
    </cfRule>
  </conditionalFormatting>
  <conditionalFormatting sqref="K1:N2">
    <cfRule type="cellIs" dxfId="70" priority="41" operator="lessThan">
      <formula>0</formula>
    </cfRule>
  </conditionalFormatting>
  <conditionalFormatting sqref="K29:N36">
    <cfRule type="cellIs" dxfId="69" priority="29" operator="lessThan">
      <formula>0</formula>
    </cfRule>
  </conditionalFormatting>
  <conditionalFormatting sqref="K40:N43">
    <cfRule type="cellIs" dxfId="68" priority="33" operator="lessThan">
      <formula>0</formula>
    </cfRule>
  </conditionalFormatting>
  <conditionalFormatting sqref="K46:N51">
    <cfRule type="cellIs" dxfId="67" priority="10" operator="lessThan">
      <formula>0</formula>
    </cfRule>
  </conditionalFormatting>
  <conditionalFormatting sqref="K55:N61">
    <cfRule type="cellIs" dxfId="66" priority="9" operator="lessThan">
      <formula>0</formula>
    </cfRule>
  </conditionalFormatting>
  <conditionalFormatting sqref="K66:N72">
    <cfRule type="cellIs" dxfId="65" priority="15" operator="lessThan">
      <formula>0</formula>
    </cfRule>
  </conditionalFormatting>
  <conditionalFormatting sqref="K75:N75 L76:M76">
    <cfRule type="cellIs" dxfId="64" priority="32" operator="lessThan">
      <formula>0</formula>
    </cfRule>
  </conditionalFormatting>
  <conditionalFormatting sqref="K88:N92">
    <cfRule type="cellIs" dxfId="63" priority="1" operator="lessThan">
      <formula>0</formula>
    </cfRule>
  </conditionalFormatting>
  <conditionalFormatting sqref="K95:N104">
    <cfRule type="cellIs" dxfId="62" priority="6" operator="lessThan">
      <formula>0</formula>
    </cfRule>
  </conditionalFormatting>
  <conditionalFormatting sqref="K107:N110">
    <cfRule type="cellIs" dxfId="61" priority="7" operator="lessThan">
      <formula>0</formula>
    </cfRule>
  </conditionalFormatting>
  <conditionalFormatting sqref="K117:N117">
    <cfRule type="cellIs" dxfId="60" priority="30" operator="lessThan">
      <formula>0</formula>
    </cfRule>
  </conditionalFormatting>
  <conditionalFormatting sqref="K123:N124">
    <cfRule type="cellIs" dxfId="59" priority="31" operator="lessThan">
      <formula>0</formula>
    </cfRule>
  </conditionalFormatting>
  <conditionalFormatting sqref="L6:L12">
    <cfRule type="cellIs" dxfId="58" priority="35" operator="lessThan">
      <formula>0</formula>
    </cfRule>
  </conditionalFormatting>
  <conditionalFormatting sqref="L129:L133">
    <cfRule type="cellIs" dxfId="57" priority="34" operator="lessThan">
      <formula>0</formula>
    </cfRule>
  </conditionalFormatting>
  <conditionalFormatting sqref="L37:M37">
    <cfRule type="cellIs" dxfId="56" priority="25" operator="lessThan">
      <formula>0</formula>
    </cfRule>
  </conditionalFormatting>
  <conditionalFormatting sqref="L119:M120">
    <cfRule type="cellIs" dxfId="55" priority="21" operator="lessThan">
      <formula>0</formula>
    </cfRule>
  </conditionalFormatting>
  <conditionalFormatting sqref="L5:N5 L9:M9 L10:N12">
    <cfRule type="cellIs" dxfId="54" priority="37" operator="lessThan">
      <formula>0</formula>
    </cfRule>
  </conditionalFormatting>
  <conditionalFormatting sqref="L16:N27">
    <cfRule type="cellIs" dxfId="53" priority="23" operator="lessThan">
      <formula>0</formula>
    </cfRule>
  </conditionalFormatting>
  <conditionalFormatting sqref="L38:N39">
    <cfRule type="cellIs" dxfId="52" priority="19" operator="lessThan">
      <formula>0</formula>
    </cfRule>
  </conditionalFormatting>
  <conditionalFormatting sqref="L77:N81">
    <cfRule type="cellIs" dxfId="51" priority="17" operator="lessThan">
      <formula>0</formula>
    </cfRule>
  </conditionalFormatting>
  <conditionalFormatting sqref="L85:N85">
    <cfRule type="cellIs" dxfId="50" priority="36" operator="lessThan">
      <formula>0</formula>
    </cfRule>
  </conditionalFormatting>
  <conditionalFormatting sqref="L111:N114">
    <cfRule type="cellIs" dxfId="49" priority="22" operator="lessThan">
      <formula>0</formula>
    </cfRule>
  </conditionalFormatting>
  <conditionalFormatting sqref="L118:N118">
    <cfRule type="cellIs" dxfId="48" priority="4" operator="lessThan">
      <formula>0</formula>
    </cfRule>
  </conditionalFormatting>
  <conditionalFormatting sqref="L138:N141">
    <cfRule type="cellIs" dxfId="47" priority="2" operator="lessThan">
      <formula>0</formula>
    </cfRule>
  </conditionalFormatting>
  <conditionalFormatting sqref="L146:N146">
    <cfRule type="cellIs" dxfId="46" priority="26" operator="lessThan">
      <formula>0</formula>
    </cfRule>
  </conditionalFormatting>
  <conditionalFormatting sqref="M121">
    <cfRule type="cellIs" dxfId="45" priority="14" operator="lessThan">
      <formula>0</formula>
    </cfRule>
  </conditionalFormatting>
  <conditionalFormatting sqref="M6:N8">
    <cfRule type="cellIs" dxfId="44" priority="12" operator="lessThan">
      <formula>0</formula>
    </cfRule>
  </conditionalFormatting>
  <conditionalFormatting sqref="M129:N129">
    <cfRule type="cellIs" dxfId="43" priority="24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B114C-DD69-472D-99DA-B200905530EE}">
  <sheetPr codeName="Лист48"/>
  <dimension ref="A1:KQ329"/>
  <sheetViews>
    <sheetView tabSelected="1" zoomScale="57" zoomScaleNormal="57" zoomScaleSheetLayoutView="50" workbookViewId="0">
      <pane ySplit="3" topLeftCell="A4" activePane="bottomLeft" state="frozenSplit"/>
      <selection pane="bottomLeft" activeCell="D15" sqref="D15"/>
    </sheetView>
  </sheetViews>
  <sheetFormatPr defaultColWidth="9.28515625" defaultRowHeight="15.75" x14ac:dyDescent="0.25"/>
  <cols>
    <col min="1" max="1" width="10.42578125" style="38" customWidth="1"/>
    <col min="2" max="2" width="17.28515625" style="38" customWidth="1"/>
    <col min="3" max="3" width="9.7109375" style="38" customWidth="1"/>
    <col min="4" max="4" width="35.7109375" style="38" customWidth="1"/>
    <col min="5" max="5" width="18.42578125" style="38" customWidth="1"/>
    <col min="6" max="6" width="9.7109375" style="38" customWidth="1"/>
    <col min="7" max="7" width="22.7109375" style="38" customWidth="1"/>
    <col min="8" max="8" width="21.28515625" style="38" customWidth="1"/>
    <col min="9" max="9" width="18.7109375" style="38" customWidth="1"/>
    <col min="10" max="10" width="18" style="38" customWidth="1"/>
    <col min="11" max="11" width="20.28515625" style="38" customWidth="1"/>
    <col min="12" max="12" width="7.7109375" style="38" customWidth="1"/>
    <col min="13" max="13" width="19" style="38" customWidth="1"/>
    <col min="14" max="14" width="22.28515625" style="38" customWidth="1"/>
    <col min="15" max="15" width="16.5703125" style="38" customWidth="1"/>
    <col min="16" max="17" width="9" style="38" customWidth="1"/>
    <col min="18" max="18" width="8.42578125" style="38" customWidth="1"/>
    <col min="19" max="19" width="15.28515625" style="38" customWidth="1"/>
    <col min="20" max="20" width="9" style="38" customWidth="1"/>
    <col min="21" max="21" width="12.7109375" style="38" customWidth="1"/>
    <col min="22" max="22" width="9" style="38" customWidth="1"/>
    <col min="23" max="23" width="26.28515625" style="38" customWidth="1"/>
    <col min="24" max="24" width="16.28515625" style="38" customWidth="1"/>
    <col min="25" max="25" width="14" style="338" customWidth="1"/>
    <col min="26" max="26" width="13.7109375" style="338" customWidth="1"/>
    <col min="27" max="27" width="86.28515625" style="337" customWidth="1"/>
    <col min="28" max="28" width="9.28515625" style="38"/>
    <col min="29" max="29" width="16.28515625" style="38" customWidth="1"/>
    <col min="30" max="16384" width="9.28515625" style="38"/>
  </cols>
  <sheetData>
    <row r="1" spans="1:30" s="37" customFormat="1" ht="16.5" customHeight="1" thickBot="1" x14ac:dyDescent="0.3">
      <c r="A1" s="424" t="s">
        <v>436</v>
      </c>
      <c r="B1" s="424"/>
      <c r="C1" s="424"/>
      <c r="D1" s="424"/>
      <c r="E1" s="424"/>
      <c r="F1" s="424"/>
      <c r="G1" s="424"/>
      <c r="H1" s="424"/>
      <c r="I1" s="424"/>
      <c r="J1" s="269"/>
      <c r="K1" s="19"/>
      <c r="L1" s="19"/>
      <c r="M1" s="270" t="s">
        <v>262</v>
      </c>
      <c r="N1" s="19"/>
      <c r="O1" s="24"/>
      <c r="Q1" s="24"/>
      <c r="R1" s="24"/>
      <c r="S1" s="24"/>
      <c r="T1" s="24"/>
      <c r="U1" s="24"/>
      <c r="V1" s="19"/>
      <c r="W1" s="24"/>
      <c r="X1" s="24"/>
      <c r="Y1" s="24"/>
      <c r="Z1" s="24"/>
      <c r="AA1" s="271" t="s">
        <v>437</v>
      </c>
      <c r="AB1" s="19"/>
      <c r="AC1" s="19"/>
      <c r="AD1" s="19"/>
    </row>
    <row r="2" spans="1:30" s="37" customFormat="1" ht="16.5" customHeight="1" thickBot="1" x14ac:dyDescent="0.3">
      <c r="A2" s="425" t="s">
        <v>0</v>
      </c>
      <c r="B2" s="428" t="s">
        <v>1</v>
      </c>
      <c r="C2" s="428" t="s">
        <v>2</v>
      </c>
      <c r="D2" s="428" t="s">
        <v>3</v>
      </c>
      <c r="E2" s="428" t="s">
        <v>4</v>
      </c>
      <c r="F2" s="428" t="s">
        <v>5</v>
      </c>
      <c r="G2" s="428" t="s">
        <v>31</v>
      </c>
      <c r="H2" s="428" t="s">
        <v>28</v>
      </c>
      <c r="I2" s="428" t="s">
        <v>36</v>
      </c>
      <c r="J2" s="431" t="s">
        <v>30</v>
      </c>
      <c r="K2" s="433" t="s">
        <v>29</v>
      </c>
      <c r="L2" s="436" t="s">
        <v>6</v>
      </c>
      <c r="M2" s="437"/>
      <c r="N2" s="437"/>
      <c r="O2" s="437"/>
      <c r="P2" s="437"/>
      <c r="Q2" s="437"/>
      <c r="R2" s="437"/>
      <c r="S2" s="437"/>
      <c r="T2" s="437"/>
      <c r="U2" s="437"/>
      <c r="V2" s="438"/>
      <c r="W2" s="425" t="s">
        <v>7</v>
      </c>
      <c r="X2" s="442" t="s">
        <v>8</v>
      </c>
      <c r="Y2" s="425" t="s">
        <v>32</v>
      </c>
      <c r="Z2" s="442"/>
      <c r="AA2" s="439" t="s">
        <v>246</v>
      </c>
      <c r="AB2" s="19"/>
      <c r="AC2" s="19"/>
      <c r="AD2" s="19"/>
    </row>
    <row r="3" spans="1:30" s="37" customFormat="1" ht="16.899999999999999" customHeight="1" thickBot="1" x14ac:dyDescent="0.3">
      <c r="A3" s="426"/>
      <c r="B3" s="429"/>
      <c r="C3" s="429"/>
      <c r="D3" s="429"/>
      <c r="E3" s="429"/>
      <c r="F3" s="429"/>
      <c r="G3" s="429"/>
      <c r="H3" s="429"/>
      <c r="I3" s="429"/>
      <c r="J3" s="432"/>
      <c r="K3" s="434"/>
      <c r="L3" s="436" t="s">
        <v>9</v>
      </c>
      <c r="M3" s="437"/>
      <c r="N3" s="437"/>
      <c r="O3" s="437"/>
      <c r="P3" s="437"/>
      <c r="Q3" s="437"/>
      <c r="R3" s="438"/>
      <c r="S3" s="415" t="s">
        <v>10</v>
      </c>
      <c r="T3" s="416"/>
      <c r="U3" s="416"/>
      <c r="V3" s="417"/>
      <c r="W3" s="426"/>
      <c r="X3" s="443"/>
      <c r="Y3" s="426"/>
      <c r="Z3" s="443"/>
      <c r="AA3" s="440"/>
      <c r="AB3" s="19"/>
      <c r="AC3" s="19"/>
      <c r="AD3" s="19"/>
    </row>
    <row r="4" spans="1:30" s="37" customFormat="1" ht="67.5" customHeight="1" thickBot="1" x14ac:dyDescent="0.3">
      <c r="A4" s="427"/>
      <c r="B4" s="430"/>
      <c r="C4" s="430"/>
      <c r="D4" s="430"/>
      <c r="E4" s="430"/>
      <c r="F4" s="430"/>
      <c r="G4" s="430"/>
      <c r="H4" s="430"/>
      <c r="I4" s="430"/>
      <c r="J4" s="432"/>
      <c r="K4" s="435"/>
      <c r="L4" s="65" t="s">
        <v>223</v>
      </c>
      <c r="M4" s="66" t="s">
        <v>224</v>
      </c>
      <c r="N4" s="67" t="s">
        <v>225</v>
      </c>
      <c r="O4" s="65" t="s">
        <v>11</v>
      </c>
      <c r="P4" s="66" t="s">
        <v>26</v>
      </c>
      <c r="Q4" s="66" t="s">
        <v>173</v>
      </c>
      <c r="R4" s="67" t="s">
        <v>174</v>
      </c>
      <c r="S4" s="65" t="s">
        <v>12</v>
      </c>
      <c r="T4" s="66" t="s">
        <v>26</v>
      </c>
      <c r="U4" s="66" t="s">
        <v>27</v>
      </c>
      <c r="V4" s="67" t="s">
        <v>13</v>
      </c>
      <c r="W4" s="441"/>
      <c r="X4" s="444"/>
      <c r="Y4" s="359" t="s">
        <v>35</v>
      </c>
      <c r="Z4" s="360" t="s">
        <v>33</v>
      </c>
      <c r="AA4" s="440"/>
      <c r="AB4" s="19"/>
      <c r="AC4" s="19"/>
      <c r="AD4" s="19"/>
    </row>
    <row r="5" spans="1:30" s="37" customFormat="1" ht="47.25" x14ac:dyDescent="0.25">
      <c r="A5" s="16" t="s">
        <v>14</v>
      </c>
      <c r="B5" s="17" t="s">
        <v>293</v>
      </c>
      <c r="C5" s="273">
        <v>883</v>
      </c>
      <c r="D5" s="344" t="s">
        <v>294</v>
      </c>
      <c r="E5" s="272" t="s">
        <v>295</v>
      </c>
      <c r="F5" s="273">
        <v>1</v>
      </c>
      <c r="G5" s="274" t="s">
        <v>333</v>
      </c>
      <c r="H5" s="274">
        <v>45281.767361111109</v>
      </c>
      <c r="I5" s="246">
        <v>15.416666666627862</v>
      </c>
      <c r="J5" s="275">
        <v>8.75</v>
      </c>
      <c r="K5" s="228">
        <f>$J$5 - $I$5</f>
        <v>-6.6666666666278616</v>
      </c>
      <c r="L5" s="276">
        <v>58.750000000116415</v>
      </c>
      <c r="M5" s="277">
        <v>45279.298611111109</v>
      </c>
      <c r="N5" s="278">
        <v>45281.746527777781</v>
      </c>
      <c r="O5" s="16" t="s">
        <v>230</v>
      </c>
      <c r="P5" s="78">
        <v>0</v>
      </c>
      <c r="Q5" s="17">
        <v>17</v>
      </c>
      <c r="R5" s="18">
        <f>Q5*P5</f>
        <v>0</v>
      </c>
      <c r="S5" s="42" t="s">
        <v>324</v>
      </c>
      <c r="T5" s="39">
        <v>0</v>
      </c>
      <c r="U5" s="17">
        <v>6</v>
      </c>
      <c r="V5" s="18">
        <v>0</v>
      </c>
      <c r="W5" s="279" t="s">
        <v>411</v>
      </c>
      <c r="X5" s="18" t="s">
        <v>23</v>
      </c>
      <c r="Y5" s="276">
        <f>-IF(K5&gt;0,K5*0,K5)</f>
        <v>6.6666666666278616</v>
      </c>
      <c r="Z5" s="29">
        <f>Y5</f>
        <v>6.6666666666278616</v>
      </c>
      <c r="AA5" s="361" t="s">
        <v>379</v>
      </c>
      <c r="AB5" s="38"/>
      <c r="AC5" s="38"/>
      <c r="AD5" s="19"/>
    </row>
    <row r="6" spans="1:30" s="26" customFormat="1" x14ac:dyDescent="0.25">
      <c r="A6" s="20"/>
      <c r="B6" s="21"/>
      <c r="C6" s="30"/>
      <c r="D6" s="30"/>
      <c r="E6" s="30"/>
      <c r="F6" s="30">
        <v>2</v>
      </c>
      <c r="G6" s="282">
        <v>45281.767361111109</v>
      </c>
      <c r="H6" s="282">
        <v>45282.861111111109</v>
      </c>
      <c r="I6" s="247">
        <v>26.25</v>
      </c>
      <c r="J6" s="283">
        <v>8.75</v>
      </c>
      <c r="K6" s="231">
        <f>$J$6 - $I$6</f>
        <v>-17.5</v>
      </c>
      <c r="L6" s="284">
        <v>23.083333333313931</v>
      </c>
      <c r="M6" s="285">
        <v>45281.756944444445</v>
      </c>
      <c r="N6" s="286">
        <v>45282.71875</v>
      </c>
      <c r="O6" s="41" t="s">
        <v>210</v>
      </c>
      <c r="P6" s="60">
        <v>0</v>
      </c>
      <c r="Q6" s="21">
        <v>17</v>
      </c>
      <c r="R6" s="22">
        <v>0</v>
      </c>
      <c r="S6" s="41"/>
      <c r="T6" s="40"/>
      <c r="U6" s="21"/>
      <c r="V6" s="22"/>
      <c r="W6" s="20"/>
      <c r="X6" s="22"/>
      <c r="Y6" s="284">
        <f>-IF(K6&gt;0,K6*0,K6)</f>
        <v>17.5</v>
      </c>
      <c r="Z6" s="31">
        <f>Y6+Z5</f>
        <v>24.166666666627862</v>
      </c>
      <c r="AA6" s="362" t="s">
        <v>440</v>
      </c>
      <c r="AB6" s="38"/>
      <c r="AC6" s="38"/>
      <c r="AD6" s="19"/>
    </row>
    <row r="7" spans="1:30" s="37" customFormat="1" x14ac:dyDescent="0.25">
      <c r="A7" s="20"/>
      <c r="B7" s="21"/>
      <c r="C7" s="32"/>
      <c r="D7" s="32"/>
      <c r="E7" s="32"/>
      <c r="F7" s="30">
        <v>3</v>
      </c>
      <c r="G7" s="282">
        <v>45283.145833333336</v>
      </c>
      <c r="H7" s="282" t="s">
        <v>406</v>
      </c>
      <c r="I7" s="247">
        <v>9.0833333332557231</v>
      </c>
      <c r="J7" s="283">
        <v>8.8000000000000007</v>
      </c>
      <c r="K7" s="231">
        <f>$J$7 - $I$7</f>
        <v>-0.28333333325572241</v>
      </c>
      <c r="L7" s="284">
        <f>(N7-M7)*24</f>
        <v>4.8333333333721384</v>
      </c>
      <c r="M7" s="285" t="s">
        <v>408</v>
      </c>
      <c r="N7" s="286" t="s">
        <v>407</v>
      </c>
      <c r="O7" s="41" t="s">
        <v>93</v>
      </c>
      <c r="P7" s="40">
        <v>0</v>
      </c>
      <c r="Q7" s="40">
        <v>10</v>
      </c>
      <c r="R7" s="22">
        <v>0</v>
      </c>
      <c r="S7" s="41"/>
      <c r="T7" s="40"/>
      <c r="U7" s="21"/>
      <c r="V7" s="22"/>
      <c r="W7" s="20"/>
      <c r="X7" s="22"/>
      <c r="Y7" s="284">
        <f>-IF(K7&gt;0,K7*0,K7)</f>
        <v>0.28333333325572241</v>
      </c>
      <c r="Z7" s="31">
        <f>Y7+Z6</f>
        <v>24.449999999883584</v>
      </c>
      <c r="AA7" s="287"/>
      <c r="AB7" s="38"/>
      <c r="AC7" s="38"/>
      <c r="AD7" s="19"/>
    </row>
    <row r="8" spans="1:30" s="37" customFormat="1" x14ac:dyDescent="0.25">
      <c r="A8" s="20"/>
      <c r="B8" s="21"/>
      <c r="C8" s="32"/>
      <c r="D8" s="32"/>
      <c r="E8" s="32"/>
      <c r="F8" s="32">
        <v>4</v>
      </c>
      <c r="G8" s="282">
        <v>45283.958333333336</v>
      </c>
      <c r="H8" s="282">
        <v>45284.277777777781</v>
      </c>
      <c r="I8" s="247">
        <f>(H8-G8)*24</f>
        <v>7.6666666666860692</v>
      </c>
      <c r="J8" s="283">
        <v>8.75</v>
      </c>
      <c r="K8" s="231">
        <f>$J$8 - $I$8</f>
        <v>1.0833333333139308</v>
      </c>
      <c r="L8" s="284"/>
      <c r="M8" s="285">
        <v>45283.979166666664</v>
      </c>
      <c r="N8" s="363">
        <v>45284.076388888891</v>
      </c>
      <c r="O8" s="41" t="s">
        <v>239</v>
      </c>
      <c r="P8" s="40">
        <v>1</v>
      </c>
      <c r="Q8" s="40">
        <v>17</v>
      </c>
      <c r="R8" s="22">
        <f>Q8*P8</f>
        <v>17</v>
      </c>
      <c r="S8" s="41"/>
      <c r="T8" s="40"/>
      <c r="U8" s="21"/>
      <c r="V8" s="22"/>
      <c r="W8" s="20"/>
      <c r="X8" s="22"/>
      <c r="Y8" s="284">
        <f>-IF(K8&gt;0,K8*0,K8)</f>
        <v>0</v>
      </c>
      <c r="Z8" s="31">
        <f>Y8+Z7</f>
        <v>24.449999999883584</v>
      </c>
      <c r="AA8" s="362"/>
      <c r="AB8" s="38"/>
      <c r="AC8" s="38"/>
      <c r="AD8" s="19"/>
    </row>
    <row r="9" spans="1:30" s="37" customFormat="1" x14ac:dyDescent="0.25">
      <c r="A9" s="20"/>
      <c r="B9" s="21"/>
      <c r="C9" s="32"/>
      <c r="D9" s="32"/>
      <c r="E9" s="32"/>
      <c r="F9" s="32"/>
      <c r="G9" s="364"/>
      <c r="H9" s="364"/>
      <c r="I9" s="247"/>
      <c r="J9" s="283"/>
      <c r="K9" s="31"/>
      <c r="L9" s="284"/>
      <c r="M9" s="285"/>
      <c r="N9" s="286"/>
      <c r="O9" s="41"/>
      <c r="P9" s="40"/>
      <c r="Q9" s="40"/>
      <c r="R9" s="22"/>
      <c r="S9" s="41"/>
      <c r="T9" s="40"/>
      <c r="U9" s="21"/>
      <c r="V9" s="22"/>
      <c r="W9" s="20"/>
      <c r="X9" s="22"/>
      <c r="Y9" s="284"/>
      <c r="Z9" s="31"/>
      <c r="AA9" s="362"/>
      <c r="AB9" s="38"/>
      <c r="AC9" s="38"/>
      <c r="AD9" s="19"/>
    </row>
    <row r="10" spans="1:30" s="37" customFormat="1" x14ac:dyDescent="0.25">
      <c r="A10" s="20"/>
      <c r="B10" s="21"/>
      <c r="C10" s="32"/>
      <c r="D10" s="32"/>
      <c r="E10" s="32"/>
      <c r="F10" s="32"/>
      <c r="G10" s="364"/>
      <c r="H10" s="364"/>
      <c r="I10" s="247"/>
      <c r="J10" s="283"/>
      <c r="K10" s="31"/>
      <c r="L10" s="284"/>
      <c r="M10" s="285"/>
      <c r="N10" s="286"/>
      <c r="O10" s="41"/>
      <c r="P10" s="40"/>
      <c r="Q10" s="40"/>
      <c r="R10" s="22"/>
      <c r="S10" s="41"/>
      <c r="T10" s="40"/>
      <c r="U10" s="21"/>
      <c r="V10" s="22"/>
      <c r="W10" s="20"/>
      <c r="X10" s="22"/>
      <c r="Y10" s="284"/>
      <c r="Z10" s="31"/>
      <c r="AA10" s="362"/>
      <c r="AB10" s="38"/>
      <c r="AC10" s="38"/>
      <c r="AD10" s="19"/>
    </row>
    <row r="11" spans="1:30" s="37" customFormat="1" ht="16.5" thickBot="1" x14ac:dyDescent="0.3">
      <c r="A11" s="268"/>
      <c r="B11" s="261"/>
      <c r="C11" s="318"/>
      <c r="D11" s="318"/>
      <c r="E11" s="318"/>
      <c r="F11" s="318"/>
      <c r="G11" s="365"/>
      <c r="H11" s="365"/>
      <c r="I11" s="267"/>
      <c r="J11" s="320"/>
      <c r="K11" s="33"/>
      <c r="L11" s="266"/>
      <c r="M11" s="305"/>
      <c r="N11" s="306"/>
      <c r="O11" s="41"/>
      <c r="P11" s="40"/>
      <c r="Q11" s="40"/>
      <c r="R11" s="22"/>
      <c r="S11" s="41"/>
      <c r="T11" s="40"/>
      <c r="U11" s="21"/>
      <c r="V11" s="22"/>
      <c r="W11" s="268"/>
      <c r="X11" s="23"/>
      <c r="Y11" s="266"/>
      <c r="Z11" s="33"/>
      <c r="AA11" s="366" t="s">
        <v>323</v>
      </c>
      <c r="AB11" s="38"/>
      <c r="AC11" s="38"/>
      <c r="AD11" s="19"/>
    </row>
    <row r="12" spans="1:30" s="37" customFormat="1" ht="18.75" x14ac:dyDescent="0.25">
      <c r="A12" s="19"/>
      <c r="B12" s="19"/>
      <c r="C12" s="19"/>
      <c r="D12" s="19"/>
      <c r="E12" s="19"/>
      <c r="F12" s="26"/>
      <c r="G12" s="334"/>
      <c r="H12" s="334"/>
      <c r="I12" s="25"/>
      <c r="J12" s="25"/>
      <c r="K12" s="25"/>
      <c r="L12" s="25"/>
      <c r="M12" s="25"/>
      <c r="N12" s="25"/>
      <c r="O12" s="20" t="s">
        <v>101</v>
      </c>
      <c r="P12" s="60">
        <f>SUM(P5:P8)</f>
        <v>1</v>
      </c>
      <c r="Q12" s="21" t="s">
        <v>102</v>
      </c>
      <c r="R12" s="22">
        <f>SUM(R5:R8)</f>
        <v>17</v>
      </c>
      <c r="S12" s="20" t="s">
        <v>103</v>
      </c>
      <c r="T12" s="21">
        <v>0</v>
      </c>
      <c r="U12" s="21" t="s">
        <v>104</v>
      </c>
      <c r="V12" s="35">
        <v>0</v>
      </c>
      <c r="W12" s="19"/>
      <c r="X12" s="19"/>
      <c r="Y12" s="25"/>
      <c r="Z12" s="25"/>
      <c r="AA12" s="367"/>
      <c r="AB12" s="38"/>
      <c r="AC12" s="38"/>
      <c r="AD12" s="19"/>
    </row>
    <row r="13" spans="1:30" s="37" customFormat="1" ht="16.149999999999999" customHeight="1" thickBot="1" x14ac:dyDescent="0.3">
      <c r="A13" s="19"/>
      <c r="B13" s="19"/>
      <c r="C13" s="19"/>
      <c r="D13" s="19"/>
      <c r="E13" s="19"/>
      <c r="F13" s="19"/>
      <c r="G13" s="19"/>
      <c r="H13" s="25"/>
      <c r="I13" s="25"/>
      <c r="J13" s="25"/>
      <c r="K13" s="19"/>
      <c r="L13" s="25"/>
      <c r="M13" s="25"/>
      <c r="N13" s="25"/>
      <c r="O13" s="403" t="s">
        <v>38</v>
      </c>
      <c r="P13" s="404"/>
      <c r="Q13" s="404"/>
      <c r="R13" s="23">
        <v>30</v>
      </c>
      <c r="S13" s="403" t="s">
        <v>37</v>
      </c>
      <c r="T13" s="404"/>
      <c r="U13" s="404"/>
      <c r="V13" s="34">
        <v>0</v>
      </c>
      <c r="W13" s="19"/>
      <c r="X13" s="19"/>
      <c r="Y13" s="19"/>
      <c r="Z13" s="19"/>
      <c r="AA13" s="19"/>
      <c r="AB13" s="19"/>
      <c r="AC13" s="19"/>
      <c r="AD13" s="19"/>
    </row>
    <row r="14" spans="1:30" s="37" customFormat="1" ht="16.149999999999999" customHeight="1" thickBot="1" x14ac:dyDescent="0.3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</row>
    <row r="15" spans="1:30" s="26" customFormat="1" ht="78.75" x14ac:dyDescent="0.25">
      <c r="A15" s="16" t="s">
        <v>15</v>
      </c>
      <c r="B15" s="272" t="s">
        <v>240</v>
      </c>
      <c r="C15" s="273">
        <v>60002</v>
      </c>
      <c r="D15" s="273" t="s">
        <v>264</v>
      </c>
      <c r="E15" s="272" t="s">
        <v>265</v>
      </c>
      <c r="F15" s="273">
        <v>1</v>
      </c>
      <c r="G15" s="274">
        <v>45262.833333333336</v>
      </c>
      <c r="H15" s="274" t="s">
        <v>272</v>
      </c>
      <c r="I15" s="246">
        <v>134.66666666662786</v>
      </c>
      <c r="J15" s="275">
        <v>13.4</v>
      </c>
      <c r="K15" s="228">
        <f>$J$15 - $I$15</f>
        <v>-121.26666666662786</v>
      </c>
      <c r="L15" s="276">
        <v>10.750000000116415</v>
      </c>
      <c r="M15" s="277">
        <v>45262.447916666664</v>
      </c>
      <c r="N15" s="356" t="s">
        <v>273</v>
      </c>
      <c r="O15" s="42" t="s">
        <v>166</v>
      </c>
      <c r="P15" s="39">
        <v>0</v>
      </c>
      <c r="Q15" s="39">
        <v>10</v>
      </c>
      <c r="R15" s="18">
        <f t="shared" ref="R15:R20" si="0">Q15*P15</f>
        <v>0</v>
      </c>
      <c r="S15" s="76" t="s">
        <v>92</v>
      </c>
      <c r="T15" s="39">
        <v>0</v>
      </c>
      <c r="U15" s="17">
        <v>20</v>
      </c>
      <c r="V15" s="18">
        <f t="shared" ref="V15:V21" si="1">U15*T15</f>
        <v>0</v>
      </c>
      <c r="W15" s="279" t="s">
        <v>350</v>
      </c>
      <c r="X15" s="18" t="s">
        <v>39</v>
      </c>
      <c r="Y15" s="276">
        <f t="shared" ref="Y15:Y24" si="2">-IF(K15&gt;0,K15*0,K15)</f>
        <v>121.26666666662786</v>
      </c>
      <c r="Z15" s="228">
        <f>Y15</f>
        <v>121.26666666662786</v>
      </c>
      <c r="AA15" s="280" t="s">
        <v>271</v>
      </c>
      <c r="AB15" s="19"/>
      <c r="AC15" s="281"/>
      <c r="AD15" s="19"/>
    </row>
    <row r="16" spans="1:30" s="37" customFormat="1" ht="31.5" x14ac:dyDescent="0.25">
      <c r="A16" s="20"/>
      <c r="B16" s="21"/>
      <c r="C16" s="32"/>
      <c r="D16" s="32"/>
      <c r="E16" s="32"/>
      <c r="F16" s="30">
        <v>2</v>
      </c>
      <c r="G16" s="282" t="s">
        <v>272</v>
      </c>
      <c r="H16" s="282" t="s">
        <v>277</v>
      </c>
      <c r="I16" s="247">
        <v>87</v>
      </c>
      <c r="J16" s="283">
        <v>13.4</v>
      </c>
      <c r="K16" s="231">
        <v>-73.599999999999994</v>
      </c>
      <c r="L16" s="284">
        <v>9.9999999999417923</v>
      </c>
      <c r="M16" s="285" t="s">
        <v>276</v>
      </c>
      <c r="N16" s="357" t="s">
        <v>277</v>
      </c>
      <c r="O16" s="41" t="s">
        <v>87</v>
      </c>
      <c r="P16" s="40">
        <v>5</v>
      </c>
      <c r="Q16" s="40">
        <v>17</v>
      </c>
      <c r="R16" s="22">
        <f t="shared" si="0"/>
        <v>85</v>
      </c>
      <c r="S16" s="69" t="s">
        <v>97</v>
      </c>
      <c r="T16" s="40">
        <v>0</v>
      </c>
      <c r="U16" s="21">
        <v>20</v>
      </c>
      <c r="V16" s="22">
        <f t="shared" si="1"/>
        <v>0</v>
      </c>
      <c r="W16" s="20"/>
      <c r="X16" s="22"/>
      <c r="Y16" s="284">
        <f t="shared" si="2"/>
        <v>73.599999999999994</v>
      </c>
      <c r="Z16" s="231">
        <f t="shared" ref="Z16:Z24" si="3">Y16+Z15</f>
        <v>194.86666666662785</v>
      </c>
      <c r="AA16" s="287" t="s">
        <v>275</v>
      </c>
      <c r="AB16" s="19"/>
      <c r="AC16" s="281"/>
      <c r="AD16" s="19"/>
    </row>
    <row r="17" spans="1:145" s="37" customFormat="1" x14ac:dyDescent="0.25">
      <c r="A17" s="20"/>
      <c r="B17" s="21"/>
      <c r="C17" s="32"/>
      <c r="D17" s="32"/>
      <c r="E17" s="32"/>
      <c r="F17" s="30">
        <v>3</v>
      </c>
      <c r="G17" s="288" t="s">
        <v>277</v>
      </c>
      <c r="H17" s="282">
        <v>45274.604166666664</v>
      </c>
      <c r="I17" s="283">
        <v>60.833333333255723</v>
      </c>
      <c r="J17" s="283">
        <v>13.4</v>
      </c>
      <c r="K17" s="231">
        <v>-47.433333333255725</v>
      </c>
      <c r="L17" s="284">
        <v>59.333333333255723</v>
      </c>
      <c r="M17" s="285">
        <v>45272.131944444445</v>
      </c>
      <c r="N17" s="357">
        <v>45274.604166666664</v>
      </c>
      <c r="O17" s="41" t="s">
        <v>100</v>
      </c>
      <c r="P17" s="40">
        <v>4</v>
      </c>
      <c r="Q17" s="40">
        <v>17</v>
      </c>
      <c r="R17" s="22">
        <f t="shared" si="0"/>
        <v>68</v>
      </c>
      <c r="S17" s="69" t="s">
        <v>199</v>
      </c>
      <c r="T17" s="40">
        <v>0</v>
      </c>
      <c r="U17" s="21">
        <v>20</v>
      </c>
      <c r="V17" s="22">
        <f t="shared" si="1"/>
        <v>0</v>
      </c>
      <c r="W17" s="20"/>
      <c r="X17" s="22"/>
      <c r="Y17" s="284">
        <f t="shared" si="2"/>
        <v>47.433333333255725</v>
      </c>
      <c r="Z17" s="231">
        <f t="shared" si="3"/>
        <v>242.29999999988357</v>
      </c>
      <c r="AA17" s="287" t="s">
        <v>284</v>
      </c>
      <c r="AB17" s="281"/>
      <c r="AC17" s="281"/>
      <c r="AD17" s="19"/>
    </row>
    <row r="18" spans="1:145" s="37" customFormat="1" ht="15.75" customHeight="1" x14ac:dyDescent="0.25">
      <c r="A18" s="289"/>
      <c r="B18" s="290"/>
      <c r="C18" s="290"/>
      <c r="D18" s="290"/>
      <c r="E18" s="290"/>
      <c r="F18" s="291">
        <v>4</v>
      </c>
      <c r="G18" s="292">
        <v>45274.604166666664</v>
      </c>
      <c r="H18" s="292">
        <v>45275.875</v>
      </c>
      <c r="I18" s="247">
        <v>30.500000000058208</v>
      </c>
      <c r="J18" s="293">
        <v>13.4</v>
      </c>
      <c r="K18" s="231">
        <v>-17.100000000058209</v>
      </c>
      <c r="L18" s="284">
        <v>20.166666666744277</v>
      </c>
      <c r="M18" s="285">
        <v>45274.604166666664</v>
      </c>
      <c r="N18" s="357">
        <v>45275.444444444445</v>
      </c>
      <c r="O18" s="41" t="s">
        <v>155</v>
      </c>
      <c r="P18" s="30">
        <v>4</v>
      </c>
      <c r="Q18" s="30">
        <v>10</v>
      </c>
      <c r="R18" s="70">
        <f t="shared" si="0"/>
        <v>40</v>
      </c>
      <c r="S18" s="41" t="s">
        <v>92</v>
      </c>
      <c r="T18" s="30">
        <v>0</v>
      </c>
      <c r="U18" s="30">
        <v>20</v>
      </c>
      <c r="V18" s="70">
        <f t="shared" si="1"/>
        <v>0</v>
      </c>
      <c r="W18" s="63"/>
      <c r="X18" s="294"/>
      <c r="Y18" s="284">
        <f t="shared" si="2"/>
        <v>17.100000000058209</v>
      </c>
      <c r="Z18" s="295">
        <f t="shared" si="3"/>
        <v>259.39999999994177</v>
      </c>
      <c r="AA18" s="296" t="s">
        <v>289</v>
      </c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  <c r="BO18" s="19"/>
      <c r="BP18" s="19"/>
      <c r="BQ18" s="19"/>
      <c r="BR18" s="19"/>
      <c r="BS18" s="19"/>
      <c r="BT18" s="19"/>
      <c r="BU18" s="19"/>
      <c r="BV18" s="19"/>
      <c r="BW18" s="19"/>
      <c r="BX18" s="19"/>
      <c r="BY18" s="19"/>
      <c r="BZ18" s="19"/>
      <c r="CA18" s="19"/>
      <c r="CB18" s="19"/>
      <c r="CC18" s="19"/>
      <c r="CD18" s="19"/>
      <c r="CE18" s="19"/>
      <c r="CF18" s="19"/>
      <c r="CG18" s="19"/>
      <c r="CH18" s="19"/>
      <c r="CI18" s="19"/>
      <c r="CJ18" s="19"/>
      <c r="CK18" s="19"/>
      <c r="CL18" s="19"/>
      <c r="CM18" s="19"/>
      <c r="CN18" s="19"/>
      <c r="CO18" s="19"/>
      <c r="CP18" s="19"/>
      <c r="CQ18" s="19"/>
      <c r="CR18" s="19"/>
      <c r="CS18" s="19"/>
      <c r="CT18" s="19"/>
      <c r="CU18" s="19"/>
      <c r="CV18" s="19"/>
      <c r="CW18" s="19"/>
      <c r="CX18" s="19"/>
      <c r="CY18" s="19"/>
      <c r="CZ18" s="19"/>
      <c r="DA18" s="19"/>
      <c r="DB18" s="19"/>
      <c r="DC18" s="19"/>
      <c r="DD18" s="19"/>
      <c r="DE18" s="19"/>
      <c r="DF18" s="19"/>
      <c r="DG18" s="19"/>
      <c r="DH18" s="19"/>
      <c r="DI18" s="19"/>
      <c r="DJ18" s="19"/>
      <c r="DK18" s="19"/>
      <c r="DL18" s="19"/>
      <c r="DM18" s="19"/>
      <c r="DN18" s="19"/>
      <c r="DO18" s="19"/>
      <c r="DP18" s="19"/>
      <c r="DQ18" s="19"/>
      <c r="DR18" s="19"/>
      <c r="DS18" s="19"/>
      <c r="DT18" s="19"/>
      <c r="DU18" s="19"/>
      <c r="DV18" s="19"/>
      <c r="DW18" s="19"/>
      <c r="DX18" s="19"/>
      <c r="DY18" s="19"/>
      <c r="DZ18" s="19"/>
      <c r="EA18" s="19"/>
      <c r="EB18" s="19"/>
      <c r="EC18" s="19"/>
      <c r="ED18" s="19"/>
      <c r="EE18" s="19"/>
      <c r="EF18" s="19"/>
      <c r="EG18" s="19"/>
      <c r="EH18" s="19"/>
      <c r="EI18" s="19"/>
      <c r="EJ18" s="19"/>
      <c r="EK18" s="19"/>
      <c r="EL18" s="19"/>
      <c r="EM18" s="19"/>
      <c r="EN18" s="19"/>
      <c r="EO18" s="19"/>
    </row>
    <row r="19" spans="1:145" s="37" customFormat="1" ht="31.5" x14ac:dyDescent="0.25">
      <c r="A19" s="289"/>
      <c r="B19" s="290"/>
      <c r="C19" s="290"/>
      <c r="D19" s="290"/>
      <c r="E19" s="290"/>
      <c r="F19" s="291">
        <v>5</v>
      </c>
      <c r="G19" s="292">
        <v>45275.875</v>
      </c>
      <c r="H19" s="292">
        <v>45279.024305555555</v>
      </c>
      <c r="I19" s="247">
        <v>75.583333333313931</v>
      </c>
      <c r="J19" s="293">
        <v>13.4</v>
      </c>
      <c r="K19" s="231">
        <v>-62.183333333313932</v>
      </c>
      <c r="L19" s="284">
        <v>30.916666666686069</v>
      </c>
      <c r="M19" s="285">
        <v>45275.885416666664</v>
      </c>
      <c r="N19" s="357">
        <v>45277.173611111109</v>
      </c>
      <c r="O19" s="41" t="s">
        <v>88</v>
      </c>
      <c r="P19" s="30">
        <v>4</v>
      </c>
      <c r="Q19" s="30">
        <v>17</v>
      </c>
      <c r="R19" s="70">
        <f t="shared" si="0"/>
        <v>68</v>
      </c>
      <c r="S19" s="69" t="s">
        <v>233</v>
      </c>
      <c r="T19" s="30">
        <v>0</v>
      </c>
      <c r="U19" s="30">
        <v>20</v>
      </c>
      <c r="V19" s="70">
        <f t="shared" si="1"/>
        <v>0</v>
      </c>
      <c r="W19" s="63"/>
      <c r="X19" s="294"/>
      <c r="Y19" s="284">
        <f t="shared" si="2"/>
        <v>62.183333333313932</v>
      </c>
      <c r="Z19" s="295">
        <f t="shared" si="3"/>
        <v>321.58333333325572</v>
      </c>
      <c r="AA19" s="297" t="s">
        <v>292</v>
      </c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/>
      <c r="BI19" s="19"/>
      <c r="BJ19" s="19"/>
      <c r="BK19" s="19"/>
      <c r="BL19" s="19"/>
      <c r="BM19" s="19"/>
      <c r="BN19" s="19"/>
      <c r="BO19" s="19"/>
      <c r="BP19" s="19"/>
      <c r="BQ19" s="19"/>
      <c r="BR19" s="19"/>
      <c r="BS19" s="19"/>
      <c r="BT19" s="19"/>
      <c r="BU19" s="19"/>
      <c r="BV19" s="19"/>
      <c r="BW19" s="19"/>
      <c r="BX19" s="19"/>
      <c r="BY19" s="19"/>
      <c r="BZ19" s="19"/>
      <c r="CA19" s="19"/>
      <c r="CB19" s="19"/>
      <c r="CC19" s="19"/>
      <c r="CD19" s="19"/>
      <c r="CE19" s="19"/>
      <c r="CF19" s="19"/>
      <c r="CG19" s="19"/>
      <c r="CH19" s="19"/>
      <c r="CI19" s="19"/>
      <c r="CJ19" s="19"/>
      <c r="CK19" s="19"/>
      <c r="CL19" s="19"/>
      <c r="CM19" s="19"/>
      <c r="CN19" s="19"/>
      <c r="CO19" s="19"/>
      <c r="CP19" s="19"/>
      <c r="CQ19" s="19"/>
      <c r="CR19" s="19"/>
      <c r="CS19" s="19"/>
      <c r="CT19" s="19"/>
      <c r="CU19" s="19"/>
      <c r="CV19" s="19"/>
      <c r="CW19" s="19"/>
      <c r="CX19" s="19"/>
      <c r="CY19" s="19"/>
      <c r="CZ19" s="19"/>
      <c r="DA19" s="19"/>
      <c r="DB19" s="19"/>
      <c r="DC19" s="19"/>
      <c r="DD19" s="19"/>
      <c r="DE19" s="19"/>
      <c r="DF19" s="19"/>
      <c r="DG19" s="19"/>
      <c r="DH19" s="19"/>
      <c r="DI19" s="19"/>
      <c r="DJ19" s="19"/>
      <c r="DK19" s="19"/>
      <c r="DL19" s="19"/>
      <c r="DM19" s="19"/>
      <c r="DN19" s="19"/>
      <c r="DO19" s="19"/>
      <c r="DP19" s="19"/>
      <c r="DQ19" s="19"/>
      <c r="DR19" s="19"/>
      <c r="DS19" s="19"/>
      <c r="DT19" s="19"/>
      <c r="DU19" s="19"/>
      <c r="DV19" s="19"/>
      <c r="DW19" s="19"/>
      <c r="DX19" s="19"/>
      <c r="DY19" s="19"/>
      <c r="DZ19" s="19"/>
      <c r="EA19" s="19"/>
      <c r="EB19" s="19"/>
      <c r="EC19" s="19"/>
      <c r="ED19" s="19"/>
      <c r="EE19" s="19"/>
      <c r="EF19" s="19"/>
      <c r="EG19" s="19"/>
      <c r="EH19" s="19"/>
      <c r="EI19" s="19"/>
      <c r="EJ19" s="19"/>
      <c r="EK19" s="19"/>
      <c r="EL19" s="19"/>
      <c r="EM19" s="19"/>
      <c r="EN19" s="19"/>
      <c r="EO19" s="19"/>
    </row>
    <row r="20" spans="1:145" s="37" customFormat="1" ht="31.5" x14ac:dyDescent="0.25">
      <c r="A20" s="289"/>
      <c r="B20" s="290"/>
      <c r="C20" s="290"/>
      <c r="D20" s="290"/>
      <c r="E20" s="290"/>
      <c r="F20" s="291">
        <v>6</v>
      </c>
      <c r="G20" s="292">
        <v>45279.024305555555</v>
      </c>
      <c r="H20" s="292" t="s">
        <v>330</v>
      </c>
      <c r="I20" s="247">
        <v>38.416666666686069</v>
      </c>
      <c r="J20" s="293">
        <v>13.4</v>
      </c>
      <c r="K20" s="231">
        <v>-25.016666666686071</v>
      </c>
      <c r="L20" s="284">
        <v>29.599999999918509</v>
      </c>
      <c r="M20" s="285">
        <v>45279.006944444445</v>
      </c>
      <c r="N20" s="357">
        <v>45280.240277777775</v>
      </c>
      <c r="O20" s="83" t="s">
        <v>98</v>
      </c>
      <c r="P20" s="30">
        <v>0</v>
      </c>
      <c r="Q20" s="30">
        <v>17</v>
      </c>
      <c r="R20" s="70">
        <f t="shared" si="0"/>
        <v>0</v>
      </c>
      <c r="S20" s="41" t="s">
        <v>243</v>
      </c>
      <c r="T20" s="30">
        <v>0</v>
      </c>
      <c r="U20" s="30">
        <v>20</v>
      </c>
      <c r="V20" s="70">
        <f t="shared" si="1"/>
        <v>0</v>
      </c>
      <c r="W20" s="41"/>
      <c r="X20" s="294"/>
      <c r="Y20" s="284">
        <f t="shared" si="2"/>
        <v>25.016666666686071</v>
      </c>
      <c r="Z20" s="295">
        <f t="shared" si="3"/>
        <v>346.59999999994182</v>
      </c>
      <c r="AA20" s="297" t="s">
        <v>325</v>
      </c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19"/>
      <c r="BG20" s="19"/>
      <c r="BH20" s="19"/>
      <c r="BI20" s="19"/>
      <c r="BJ20" s="19"/>
      <c r="BK20" s="19"/>
      <c r="BL20" s="19"/>
      <c r="BM20" s="19"/>
      <c r="BN20" s="19"/>
      <c r="BO20" s="19"/>
      <c r="BP20" s="19"/>
      <c r="BQ20" s="19"/>
      <c r="BR20" s="19"/>
      <c r="BS20" s="19"/>
      <c r="BT20" s="19"/>
      <c r="BU20" s="19"/>
      <c r="BV20" s="19"/>
      <c r="BW20" s="19"/>
      <c r="BX20" s="19"/>
      <c r="BY20" s="19"/>
      <c r="BZ20" s="19"/>
      <c r="CA20" s="19"/>
      <c r="CB20" s="19"/>
      <c r="CC20" s="19"/>
      <c r="CD20" s="19"/>
      <c r="CE20" s="19"/>
      <c r="CF20" s="19"/>
      <c r="CG20" s="19"/>
      <c r="CH20" s="19"/>
      <c r="CI20" s="19"/>
      <c r="CJ20" s="19"/>
      <c r="CK20" s="19"/>
      <c r="CL20" s="19"/>
      <c r="CM20" s="19"/>
      <c r="CN20" s="19"/>
      <c r="CO20" s="19"/>
      <c r="CP20" s="19"/>
      <c r="CQ20" s="19"/>
      <c r="CR20" s="19"/>
      <c r="CS20" s="19"/>
      <c r="CT20" s="19"/>
      <c r="CU20" s="19"/>
      <c r="CV20" s="19"/>
      <c r="CW20" s="19"/>
      <c r="CX20" s="19"/>
      <c r="CY20" s="19"/>
      <c r="CZ20" s="19"/>
      <c r="DA20" s="19"/>
      <c r="DB20" s="19"/>
      <c r="DC20" s="19"/>
      <c r="DD20" s="19"/>
      <c r="DE20" s="19"/>
      <c r="DF20" s="19"/>
      <c r="DG20" s="19"/>
      <c r="DH20" s="19"/>
      <c r="DI20" s="19"/>
      <c r="DJ20" s="19"/>
      <c r="DK20" s="19"/>
      <c r="DL20" s="19"/>
      <c r="DM20" s="19"/>
      <c r="DN20" s="19"/>
      <c r="DO20" s="19"/>
      <c r="DP20" s="19"/>
      <c r="DQ20" s="19"/>
      <c r="DR20" s="19"/>
      <c r="DS20" s="19"/>
      <c r="DT20" s="19"/>
      <c r="DU20" s="19"/>
      <c r="DV20" s="19"/>
      <c r="DW20" s="19"/>
      <c r="DX20" s="19"/>
      <c r="DY20" s="19"/>
      <c r="DZ20" s="19"/>
      <c r="EA20" s="19"/>
      <c r="EB20" s="19"/>
      <c r="EC20" s="19"/>
      <c r="ED20" s="19"/>
      <c r="EE20" s="19"/>
      <c r="EF20" s="19"/>
      <c r="EG20" s="19"/>
      <c r="EH20" s="19"/>
      <c r="EI20" s="19"/>
      <c r="EJ20" s="19"/>
      <c r="EK20" s="19"/>
      <c r="EL20" s="19"/>
      <c r="EM20" s="19"/>
      <c r="EN20" s="19"/>
      <c r="EO20" s="19"/>
    </row>
    <row r="21" spans="1:145" s="37" customFormat="1" ht="31.5" customHeight="1" x14ac:dyDescent="0.25">
      <c r="A21" s="289"/>
      <c r="B21" s="290"/>
      <c r="C21" s="290"/>
      <c r="D21" s="290"/>
      <c r="E21" s="290"/>
      <c r="F21" s="291">
        <v>7</v>
      </c>
      <c r="G21" s="292" t="s">
        <v>330</v>
      </c>
      <c r="H21" s="298">
        <v>45281.722222222219</v>
      </c>
      <c r="I21" s="293">
        <v>26.333333333255723</v>
      </c>
      <c r="J21" s="293">
        <v>13.4</v>
      </c>
      <c r="K21" s="231">
        <v>-12.933333333255723</v>
      </c>
      <c r="L21" s="284">
        <v>5.5000000001164153</v>
      </c>
      <c r="M21" s="285">
        <v>45280.798611111109</v>
      </c>
      <c r="N21" s="357" t="s">
        <v>334</v>
      </c>
      <c r="O21" s="83"/>
      <c r="P21" s="30"/>
      <c r="Q21" s="30"/>
      <c r="R21" s="70"/>
      <c r="S21" s="69" t="s">
        <v>95</v>
      </c>
      <c r="T21" s="30">
        <v>0</v>
      </c>
      <c r="U21" s="30">
        <v>20</v>
      </c>
      <c r="V21" s="70">
        <f t="shared" si="1"/>
        <v>0</v>
      </c>
      <c r="W21" s="63"/>
      <c r="X21" s="294"/>
      <c r="Y21" s="284">
        <f t="shared" si="2"/>
        <v>12.933333333255723</v>
      </c>
      <c r="Z21" s="295">
        <f t="shared" si="3"/>
        <v>359.53333333319756</v>
      </c>
      <c r="AA21" s="297" t="s">
        <v>362</v>
      </c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  <c r="BG21" s="19"/>
      <c r="BH21" s="19"/>
      <c r="BI21" s="19"/>
      <c r="BJ21" s="19"/>
      <c r="BK21" s="19"/>
      <c r="BL21" s="19"/>
      <c r="BM21" s="19"/>
      <c r="BN21" s="19"/>
      <c r="BO21" s="19"/>
      <c r="BP21" s="19"/>
      <c r="BQ21" s="19"/>
      <c r="BR21" s="19"/>
      <c r="BS21" s="19"/>
      <c r="BT21" s="19"/>
      <c r="BU21" s="19"/>
      <c r="BV21" s="19"/>
      <c r="BW21" s="19"/>
      <c r="BX21" s="19"/>
      <c r="BY21" s="19"/>
      <c r="BZ21" s="19"/>
      <c r="CA21" s="19"/>
      <c r="CB21" s="19"/>
      <c r="CC21" s="19"/>
      <c r="CD21" s="19"/>
      <c r="CE21" s="19"/>
      <c r="CF21" s="19"/>
      <c r="CG21" s="19"/>
      <c r="CH21" s="19"/>
      <c r="CI21" s="19"/>
      <c r="CJ21" s="19"/>
      <c r="CK21" s="19"/>
      <c r="CL21" s="19"/>
      <c r="CM21" s="19"/>
      <c r="CN21" s="19"/>
      <c r="CO21" s="19"/>
      <c r="CP21" s="19"/>
      <c r="CQ21" s="19"/>
      <c r="CR21" s="19"/>
      <c r="CS21" s="19"/>
      <c r="CT21" s="19"/>
      <c r="CU21" s="19"/>
      <c r="CV21" s="19"/>
      <c r="CW21" s="19"/>
      <c r="CX21" s="19"/>
      <c r="CY21" s="19"/>
      <c r="CZ21" s="19"/>
      <c r="DA21" s="19"/>
      <c r="DB21" s="19"/>
      <c r="DC21" s="19"/>
      <c r="DD21" s="19"/>
      <c r="DE21" s="19"/>
      <c r="DF21" s="19"/>
      <c r="DG21" s="19"/>
      <c r="DH21" s="19"/>
      <c r="DI21" s="19"/>
      <c r="DJ21" s="19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19"/>
      <c r="DV21" s="19"/>
      <c r="DW21" s="19"/>
      <c r="DX21" s="19"/>
      <c r="DY21" s="19"/>
      <c r="DZ21" s="19"/>
      <c r="EA21" s="19"/>
      <c r="EB21" s="19"/>
      <c r="EC21" s="19"/>
      <c r="ED21" s="19"/>
      <c r="EE21" s="19"/>
      <c r="EF21" s="19"/>
      <c r="EG21" s="19"/>
      <c r="EH21" s="19"/>
      <c r="EI21" s="19"/>
      <c r="EJ21" s="19"/>
      <c r="EK21" s="19"/>
      <c r="EL21" s="19"/>
      <c r="EM21" s="19"/>
      <c r="EN21" s="19"/>
      <c r="EO21" s="19"/>
    </row>
    <row r="22" spans="1:145" s="37" customFormat="1" ht="31.5" customHeight="1" x14ac:dyDescent="0.25">
      <c r="A22" s="289"/>
      <c r="B22" s="290"/>
      <c r="C22" s="290"/>
      <c r="D22" s="290"/>
      <c r="E22" s="290"/>
      <c r="F22" s="291">
        <v>8</v>
      </c>
      <c r="G22" s="292">
        <v>45281.722222222219</v>
      </c>
      <c r="H22" s="292">
        <v>45282.586805555555</v>
      </c>
      <c r="I22" s="293">
        <v>20.750000000058208</v>
      </c>
      <c r="J22" s="293">
        <v>13.4</v>
      </c>
      <c r="K22" s="231">
        <v>-7.3500000000582073</v>
      </c>
      <c r="L22" s="284">
        <v>8.5833333333721384</v>
      </c>
      <c r="M22" s="285">
        <v>45281.788194444445</v>
      </c>
      <c r="N22" s="357">
        <v>45282.145833333336</v>
      </c>
      <c r="O22" s="83"/>
      <c r="P22" s="30"/>
      <c r="Q22" s="30"/>
      <c r="R22" s="70"/>
      <c r="S22" s="69"/>
      <c r="T22" s="30"/>
      <c r="U22" s="30"/>
      <c r="V22" s="70"/>
      <c r="W22" s="63"/>
      <c r="X22" s="294"/>
      <c r="Y22" s="284">
        <f t="shared" si="2"/>
        <v>7.3500000000582073</v>
      </c>
      <c r="Z22" s="295">
        <f t="shared" si="3"/>
        <v>366.88333333325579</v>
      </c>
      <c r="AA22" s="296" t="s">
        <v>413</v>
      </c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  <c r="BO22" s="19"/>
      <c r="BP22" s="19"/>
      <c r="BQ22" s="19"/>
      <c r="BR22" s="19"/>
      <c r="BS22" s="19"/>
      <c r="BT22" s="19"/>
      <c r="BU22" s="19"/>
      <c r="BV22" s="19"/>
      <c r="BW22" s="19"/>
      <c r="BX22" s="19"/>
      <c r="BY22" s="19"/>
      <c r="BZ22" s="19"/>
      <c r="CA22" s="19"/>
      <c r="CB22" s="19"/>
      <c r="CC22" s="19"/>
      <c r="CD22" s="19"/>
      <c r="CE22" s="19"/>
      <c r="CF22" s="19"/>
      <c r="CG22" s="19"/>
      <c r="CH22" s="19"/>
      <c r="CI22" s="19"/>
      <c r="CJ22" s="19"/>
      <c r="CK22" s="19"/>
      <c r="CL22" s="19"/>
      <c r="CM22" s="19"/>
      <c r="CN22" s="19"/>
      <c r="CO22" s="19"/>
      <c r="CP22" s="19"/>
      <c r="CQ22" s="19"/>
      <c r="CR22" s="19"/>
      <c r="CS22" s="19"/>
      <c r="CT22" s="19"/>
      <c r="CU22" s="19"/>
      <c r="CV22" s="19"/>
      <c r="CW22" s="19"/>
      <c r="CX22" s="19"/>
      <c r="CY22" s="19"/>
      <c r="CZ22" s="19"/>
      <c r="DA22" s="19"/>
      <c r="DB22" s="19"/>
      <c r="DC22" s="19"/>
      <c r="DD22" s="19"/>
      <c r="DE22" s="19"/>
      <c r="DF22" s="19"/>
      <c r="DG22" s="19"/>
      <c r="DH22" s="19"/>
      <c r="DI22" s="19"/>
      <c r="DJ22" s="19"/>
      <c r="DK22" s="19"/>
      <c r="DL22" s="19"/>
      <c r="DM22" s="19"/>
      <c r="DN22" s="19"/>
      <c r="DO22" s="19"/>
      <c r="DP22" s="19"/>
      <c r="DQ22" s="19"/>
      <c r="DR22" s="19"/>
      <c r="DS22" s="19"/>
      <c r="DT22" s="19"/>
      <c r="DU22" s="19"/>
      <c r="DV22" s="19"/>
      <c r="DW22" s="19"/>
      <c r="DX22" s="19"/>
      <c r="DY22" s="19"/>
      <c r="DZ22" s="19"/>
      <c r="EA22" s="19"/>
      <c r="EB22" s="19"/>
      <c r="EC22" s="19"/>
      <c r="ED22" s="19"/>
      <c r="EE22" s="19"/>
      <c r="EF22" s="19"/>
      <c r="EG22" s="19"/>
      <c r="EH22" s="19"/>
      <c r="EI22" s="19"/>
      <c r="EJ22" s="19"/>
      <c r="EK22" s="19"/>
      <c r="EL22" s="19"/>
      <c r="EM22" s="19"/>
      <c r="EN22" s="19"/>
      <c r="EO22" s="19"/>
    </row>
    <row r="23" spans="1:145" s="37" customFormat="1" ht="31.5" customHeight="1" x14ac:dyDescent="0.25">
      <c r="A23" s="289"/>
      <c r="B23" s="290"/>
      <c r="C23" s="290"/>
      <c r="D23" s="290"/>
      <c r="E23" s="290"/>
      <c r="F23" s="291">
        <v>9</v>
      </c>
      <c r="G23" s="292">
        <v>45282.586805555555</v>
      </c>
      <c r="H23" s="298">
        <v>45283.583333333336</v>
      </c>
      <c r="I23" s="293">
        <v>23.916666666744277</v>
      </c>
      <c r="J23" s="293">
        <v>13.4</v>
      </c>
      <c r="K23" s="231">
        <f>$J$23 - $I$23</f>
        <v>-10.516666666744277</v>
      </c>
      <c r="L23" s="284">
        <v>11.000000000058208</v>
      </c>
      <c r="M23" s="285" t="s">
        <v>409</v>
      </c>
      <c r="N23" s="357" t="s">
        <v>410</v>
      </c>
      <c r="O23" s="83"/>
      <c r="P23" s="30"/>
      <c r="Q23" s="30"/>
      <c r="R23" s="70"/>
      <c r="S23" s="69"/>
      <c r="T23" s="30"/>
      <c r="U23" s="30"/>
      <c r="V23" s="70"/>
      <c r="W23" s="63"/>
      <c r="X23" s="294"/>
      <c r="Y23" s="284">
        <f t="shared" si="2"/>
        <v>10.516666666744277</v>
      </c>
      <c r="Z23" s="295">
        <f t="shared" si="3"/>
        <v>377.40000000000009</v>
      </c>
      <c r="AA23" s="296" t="s">
        <v>413</v>
      </c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9"/>
      <c r="BE23" s="19"/>
      <c r="BF23" s="19"/>
      <c r="BG23" s="19"/>
      <c r="BH23" s="19"/>
      <c r="BI23" s="19"/>
      <c r="BJ23" s="19"/>
      <c r="BK23" s="19"/>
      <c r="BL23" s="19"/>
      <c r="BM23" s="19"/>
      <c r="BN23" s="19"/>
      <c r="BO23" s="19"/>
      <c r="BP23" s="19"/>
      <c r="BQ23" s="19"/>
      <c r="BR23" s="19"/>
      <c r="BS23" s="19"/>
      <c r="BT23" s="19"/>
      <c r="BU23" s="19"/>
      <c r="BV23" s="19"/>
      <c r="BW23" s="19"/>
      <c r="BX23" s="19"/>
      <c r="BY23" s="19"/>
      <c r="BZ23" s="19"/>
      <c r="CA23" s="19"/>
      <c r="CB23" s="19"/>
      <c r="CC23" s="19"/>
      <c r="CD23" s="19"/>
      <c r="CE23" s="19"/>
      <c r="CF23" s="19"/>
      <c r="CG23" s="19"/>
      <c r="CH23" s="19"/>
      <c r="CI23" s="19"/>
      <c r="CJ23" s="19"/>
      <c r="CK23" s="19"/>
      <c r="CL23" s="19"/>
      <c r="CM23" s="19"/>
      <c r="CN23" s="19"/>
      <c r="CO23" s="19"/>
      <c r="CP23" s="19"/>
      <c r="CQ23" s="19"/>
      <c r="CR23" s="19"/>
      <c r="CS23" s="19"/>
      <c r="CT23" s="19"/>
      <c r="CU23" s="19"/>
      <c r="CV23" s="19"/>
      <c r="CW23" s="19"/>
      <c r="CX23" s="19"/>
      <c r="CY23" s="19"/>
      <c r="CZ23" s="19"/>
      <c r="DA23" s="19"/>
      <c r="DB23" s="19"/>
      <c r="DC23" s="19"/>
      <c r="DD23" s="19"/>
      <c r="DE23" s="19"/>
      <c r="DF23" s="19"/>
      <c r="DG23" s="19"/>
      <c r="DH23" s="19"/>
      <c r="DI23" s="19"/>
      <c r="DJ23" s="19"/>
      <c r="DK23" s="19"/>
      <c r="DL23" s="19"/>
      <c r="DM23" s="19"/>
      <c r="DN23" s="19"/>
      <c r="DO23" s="19"/>
      <c r="DP23" s="19"/>
      <c r="DQ23" s="19"/>
      <c r="DR23" s="19"/>
      <c r="DS23" s="19"/>
      <c r="DT23" s="19"/>
      <c r="DU23" s="19"/>
      <c r="DV23" s="19"/>
      <c r="DW23" s="19"/>
      <c r="DX23" s="19"/>
      <c r="DY23" s="19"/>
      <c r="DZ23" s="19"/>
      <c r="EA23" s="19"/>
      <c r="EB23" s="19"/>
      <c r="EC23" s="19"/>
      <c r="ED23" s="19"/>
      <c r="EE23" s="19"/>
      <c r="EF23" s="19"/>
      <c r="EG23" s="19"/>
      <c r="EH23" s="19"/>
      <c r="EI23" s="19"/>
      <c r="EJ23" s="19"/>
      <c r="EK23" s="19"/>
      <c r="EL23" s="19"/>
      <c r="EM23" s="19"/>
      <c r="EN23" s="19"/>
      <c r="EO23" s="19"/>
    </row>
    <row r="24" spans="1:145" s="37" customFormat="1" ht="31.5" customHeight="1" thickBot="1" x14ac:dyDescent="0.3">
      <c r="A24" s="299"/>
      <c r="B24" s="300"/>
      <c r="C24" s="300"/>
      <c r="D24" s="300"/>
      <c r="E24" s="300"/>
      <c r="F24" s="301">
        <v>10</v>
      </c>
      <c r="G24" s="302">
        <v>45283.583333333336</v>
      </c>
      <c r="H24" s="303" t="s">
        <v>34</v>
      </c>
      <c r="I24" s="304">
        <f>(AA1-G24)*24</f>
        <v>15.999999999941792</v>
      </c>
      <c r="J24" s="304">
        <v>13.4</v>
      </c>
      <c r="K24" s="232">
        <f>$J$24 - $I$24</f>
        <v>-2.599999999941792</v>
      </c>
      <c r="L24" s="266"/>
      <c r="M24" s="305">
        <v>45283.756944444445</v>
      </c>
      <c r="N24" s="358"/>
      <c r="O24" s="83"/>
      <c r="P24" s="30"/>
      <c r="Q24" s="30"/>
      <c r="R24" s="70"/>
      <c r="S24" s="69"/>
      <c r="T24" s="30"/>
      <c r="U24" s="30"/>
      <c r="V24" s="70"/>
      <c r="W24" s="307"/>
      <c r="X24" s="308"/>
      <c r="Y24" s="266">
        <f t="shared" si="2"/>
        <v>2.599999999941792</v>
      </c>
      <c r="Z24" s="309">
        <f t="shared" si="3"/>
        <v>379.99999999994191</v>
      </c>
      <c r="AA24" s="310" t="s">
        <v>413</v>
      </c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19"/>
      <c r="BJ24" s="19"/>
      <c r="BK24" s="19"/>
      <c r="BL24" s="19"/>
      <c r="BM24" s="19"/>
      <c r="BN24" s="19"/>
      <c r="BO24" s="19"/>
      <c r="BP24" s="19"/>
      <c r="BQ24" s="19"/>
      <c r="BR24" s="19"/>
      <c r="BS24" s="19"/>
      <c r="BT24" s="19"/>
      <c r="BU24" s="19"/>
      <c r="BV24" s="19"/>
      <c r="BW24" s="19"/>
      <c r="BX24" s="19"/>
      <c r="BY24" s="19"/>
      <c r="BZ24" s="19"/>
      <c r="CA24" s="19"/>
      <c r="CB24" s="19"/>
      <c r="CC24" s="19"/>
      <c r="CD24" s="19"/>
      <c r="CE24" s="19"/>
      <c r="CF24" s="19"/>
      <c r="CG24" s="19"/>
      <c r="CH24" s="19"/>
      <c r="CI24" s="19"/>
      <c r="CJ24" s="19"/>
      <c r="CK24" s="19"/>
      <c r="CL24" s="19"/>
      <c r="CM24" s="19"/>
      <c r="CN24" s="19"/>
      <c r="CO24" s="19"/>
      <c r="CP24" s="19"/>
      <c r="CQ24" s="19"/>
      <c r="CR24" s="19"/>
      <c r="CS24" s="19"/>
      <c r="CT24" s="19"/>
      <c r="CU24" s="19"/>
      <c r="CV24" s="19"/>
      <c r="CW24" s="19"/>
      <c r="CX24" s="19"/>
      <c r="CY24" s="19"/>
      <c r="CZ24" s="19"/>
      <c r="DA24" s="19"/>
      <c r="DB24" s="19"/>
      <c r="DC24" s="19"/>
      <c r="DD24" s="19"/>
      <c r="DE24" s="19"/>
      <c r="DF24" s="19"/>
      <c r="DG24" s="19"/>
      <c r="DH24" s="19"/>
      <c r="DI24" s="19"/>
      <c r="DJ24" s="19"/>
      <c r="DK24" s="19"/>
      <c r="DL24" s="19"/>
      <c r="DM24" s="19"/>
      <c r="DN24" s="19"/>
      <c r="DO24" s="19"/>
      <c r="DP24" s="19"/>
      <c r="DQ24" s="19"/>
      <c r="DR24" s="19"/>
      <c r="DS24" s="19"/>
      <c r="DT24" s="19"/>
      <c r="DU24" s="19"/>
      <c r="DV24" s="19"/>
      <c r="DW24" s="19"/>
      <c r="DX24" s="19"/>
      <c r="DY24" s="19"/>
      <c r="DZ24" s="19"/>
      <c r="EA24" s="19"/>
      <c r="EB24" s="19"/>
      <c r="EC24" s="19"/>
      <c r="ED24" s="19"/>
      <c r="EE24" s="19"/>
      <c r="EF24" s="19"/>
      <c r="EG24" s="19"/>
      <c r="EH24" s="19"/>
      <c r="EI24" s="19"/>
      <c r="EJ24" s="19"/>
      <c r="EK24" s="19"/>
      <c r="EL24" s="19"/>
      <c r="EM24" s="19"/>
      <c r="EN24" s="19"/>
      <c r="EO24" s="19"/>
    </row>
    <row r="25" spans="1:145" s="37" customFormat="1" ht="16.149999999999999" customHeight="1" x14ac:dyDescent="0.25">
      <c r="A25" s="38"/>
      <c r="B25" s="38"/>
      <c r="C25" s="38"/>
      <c r="D25" s="38"/>
      <c r="E25" s="38"/>
      <c r="F25" s="38"/>
      <c r="G25" s="38"/>
      <c r="H25" s="38"/>
      <c r="I25" s="38"/>
      <c r="J25" s="38"/>
      <c r="K25" s="38"/>
      <c r="L25" s="25"/>
      <c r="M25" s="25"/>
      <c r="N25" s="25"/>
      <c r="O25" s="20" t="s">
        <v>103</v>
      </c>
      <c r="P25" s="60">
        <f>SUM(P15:P20)</f>
        <v>17</v>
      </c>
      <c r="Q25" s="21" t="s">
        <v>102</v>
      </c>
      <c r="R25" s="22">
        <f>SUM(R15:R20)</f>
        <v>261</v>
      </c>
      <c r="S25" s="20" t="s">
        <v>103</v>
      </c>
      <c r="T25" s="21">
        <f>SUM(T15:T21)</f>
        <v>0</v>
      </c>
      <c r="U25" s="21" t="s">
        <v>104</v>
      </c>
      <c r="V25" s="35">
        <f>SUM(V15:V21)</f>
        <v>0</v>
      </c>
      <c r="W25" s="38"/>
      <c r="X25" s="38"/>
      <c r="Y25" s="38"/>
      <c r="Z25" s="38"/>
      <c r="AA25" s="38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9"/>
      <c r="BA25" s="19"/>
      <c r="BB25" s="19"/>
      <c r="BC25" s="19"/>
      <c r="BD25" s="19"/>
      <c r="BE25" s="19"/>
      <c r="BF25" s="19"/>
      <c r="BG25" s="19"/>
      <c r="BH25" s="19"/>
      <c r="BI25" s="19"/>
      <c r="BJ25" s="19"/>
      <c r="BK25" s="19"/>
      <c r="BL25" s="19"/>
      <c r="BM25" s="19"/>
      <c r="BN25" s="19"/>
      <c r="BO25" s="19"/>
      <c r="BP25" s="19"/>
      <c r="BQ25" s="19"/>
      <c r="BR25" s="19"/>
      <c r="BS25" s="19"/>
      <c r="BT25" s="19"/>
      <c r="BU25" s="19"/>
      <c r="BV25" s="19"/>
      <c r="BW25" s="19"/>
      <c r="BX25" s="19"/>
      <c r="BY25" s="19"/>
      <c r="BZ25" s="19"/>
      <c r="CA25" s="19"/>
      <c r="CB25" s="19"/>
      <c r="CC25" s="19"/>
      <c r="CD25" s="19"/>
      <c r="CE25" s="19"/>
      <c r="CF25" s="19"/>
      <c r="CG25" s="19"/>
      <c r="CH25" s="19"/>
      <c r="CI25" s="19"/>
      <c r="CJ25" s="19"/>
      <c r="CK25" s="19"/>
      <c r="CL25" s="19"/>
      <c r="CM25" s="19"/>
      <c r="CN25" s="19"/>
      <c r="CO25" s="19"/>
      <c r="CP25" s="19"/>
      <c r="CQ25" s="19"/>
      <c r="CR25" s="19"/>
      <c r="CS25" s="19"/>
      <c r="CT25" s="19"/>
      <c r="CU25" s="19"/>
      <c r="CV25" s="19"/>
      <c r="CW25" s="19"/>
      <c r="CX25" s="19"/>
      <c r="CY25" s="19"/>
      <c r="CZ25" s="19"/>
      <c r="DA25" s="19"/>
      <c r="DB25" s="19"/>
      <c r="DC25" s="19"/>
      <c r="DD25" s="19"/>
      <c r="DE25" s="19"/>
      <c r="DF25" s="19"/>
      <c r="DG25" s="19"/>
      <c r="DH25" s="19"/>
      <c r="DI25" s="19"/>
      <c r="DJ25" s="19"/>
      <c r="DK25" s="19"/>
      <c r="DL25" s="19"/>
      <c r="DM25" s="19"/>
      <c r="DN25" s="19"/>
      <c r="DO25" s="19"/>
      <c r="DP25" s="19"/>
      <c r="DQ25" s="19"/>
      <c r="DR25" s="19"/>
      <c r="DS25" s="19"/>
      <c r="DT25" s="19"/>
      <c r="DU25" s="19"/>
      <c r="DV25" s="19"/>
      <c r="DW25" s="19"/>
      <c r="DX25" s="19"/>
      <c r="DY25" s="19"/>
      <c r="DZ25" s="19"/>
      <c r="EA25" s="19"/>
      <c r="EB25" s="19"/>
      <c r="EC25" s="19"/>
      <c r="ED25" s="19"/>
      <c r="EE25" s="19"/>
      <c r="EF25" s="19"/>
      <c r="EG25" s="19"/>
      <c r="EH25" s="19"/>
      <c r="EI25" s="19"/>
      <c r="EJ25" s="19"/>
      <c r="EK25" s="19"/>
      <c r="EL25" s="19"/>
      <c r="EM25" s="19"/>
      <c r="EN25" s="19"/>
      <c r="EO25" s="19"/>
    </row>
    <row r="26" spans="1:145" s="37" customFormat="1" ht="16.149999999999999" customHeight="1" thickBot="1" x14ac:dyDescent="0.3">
      <c r="A26" s="38"/>
      <c r="B26" s="38"/>
      <c r="C26" s="38"/>
      <c r="D26" s="38"/>
      <c r="E26" s="38"/>
      <c r="F26" s="38"/>
      <c r="G26" s="311"/>
      <c r="H26" s="38"/>
      <c r="I26" s="25"/>
      <c r="J26" s="312"/>
      <c r="K26" s="25"/>
      <c r="L26" s="25"/>
      <c r="M26" s="25"/>
      <c r="N26" s="25"/>
      <c r="O26" s="401" t="s">
        <v>38</v>
      </c>
      <c r="P26" s="402"/>
      <c r="Q26" s="402"/>
      <c r="R26" s="23">
        <v>163</v>
      </c>
      <c r="S26" s="403" t="s">
        <v>37</v>
      </c>
      <c r="T26" s="404"/>
      <c r="U26" s="404"/>
      <c r="V26" s="34">
        <v>0</v>
      </c>
      <c r="W26" s="38"/>
      <c r="X26" s="38"/>
      <c r="Y26" s="38"/>
      <c r="Z26" s="38"/>
      <c r="AA26" s="38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19"/>
      <c r="BB26" s="19"/>
      <c r="BC26" s="19"/>
      <c r="BD26" s="19"/>
      <c r="BE26" s="19"/>
      <c r="BF26" s="19"/>
      <c r="BG26" s="19"/>
      <c r="BH26" s="19"/>
      <c r="BI26" s="19"/>
      <c r="BJ26" s="19"/>
      <c r="BK26" s="19"/>
      <c r="BL26" s="19"/>
      <c r="BM26" s="19"/>
      <c r="BN26" s="19"/>
      <c r="BO26" s="19"/>
      <c r="BP26" s="19"/>
      <c r="BQ26" s="19"/>
      <c r="BR26" s="19"/>
      <c r="BS26" s="19"/>
      <c r="BT26" s="19"/>
      <c r="BU26" s="19"/>
      <c r="BV26" s="19"/>
      <c r="BW26" s="19"/>
      <c r="BX26" s="19"/>
      <c r="BY26" s="19"/>
      <c r="BZ26" s="19"/>
      <c r="CA26" s="19"/>
      <c r="CB26" s="19"/>
      <c r="CC26" s="19"/>
      <c r="CD26" s="19"/>
      <c r="CE26" s="19"/>
      <c r="CF26" s="19"/>
      <c r="CG26" s="19"/>
      <c r="CH26" s="19"/>
      <c r="CI26" s="19"/>
      <c r="CJ26" s="19"/>
      <c r="CK26" s="19"/>
      <c r="CL26" s="19"/>
      <c r="CM26" s="19"/>
      <c r="CN26" s="19"/>
      <c r="CO26" s="19"/>
      <c r="CP26" s="19"/>
      <c r="CQ26" s="19"/>
      <c r="CR26" s="19"/>
      <c r="CS26" s="19"/>
      <c r="CT26" s="19"/>
      <c r="CU26" s="19"/>
      <c r="CV26" s="19"/>
      <c r="CW26" s="19"/>
      <c r="CX26" s="19"/>
      <c r="CY26" s="19"/>
      <c r="CZ26" s="19"/>
      <c r="DA26" s="19"/>
      <c r="DB26" s="19"/>
      <c r="DC26" s="19"/>
      <c r="DD26" s="19"/>
      <c r="DE26" s="19"/>
      <c r="DF26" s="19"/>
      <c r="DG26" s="19"/>
      <c r="DH26" s="19"/>
      <c r="DI26" s="19"/>
      <c r="DJ26" s="19"/>
      <c r="DK26" s="19"/>
      <c r="DL26" s="19"/>
      <c r="DM26" s="19"/>
      <c r="DN26" s="19"/>
      <c r="DO26" s="19"/>
      <c r="DP26" s="19"/>
      <c r="DQ26" s="19"/>
      <c r="DR26" s="19"/>
      <c r="DS26" s="19"/>
      <c r="DT26" s="19"/>
      <c r="DU26" s="19"/>
      <c r="DV26" s="19"/>
      <c r="DW26" s="19"/>
      <c r="DX26" s="19"/>
      <c r="DY26" s="19"/>
      <c r="DZ26" s="19"/>
      <c r="EA26" s="19"/>
      <c r="EB26" s="19"/>
      <c r="EC26" s="19"/>
      <c r="ED26" s="19"/>
      <c r="EE26" s="19"/>
      <c r="EF26" s="19"/>
      <c r="EG26" s="19"/>
      <c r="EH26" s="19"/>
      <c r="EI26" s="19"/>
      <c r="EJ26" s="19"/>
      <c r="EK26" s="19"/>
      <c r="EL26" s="19"/>
      <c r="EM26" s="19"/>
      <c r="EN26" s="19"/>
      <c r="EO26" s="19"/>
    </row>
    <row r="27" spans="1:145" s="37" customFormat="1" ht="16.149999999999999" customHeight="1" thickBot="1" x14ac:dyDescent="0.3">
      <c r="A27" s="311"/>
      <c r="B27" s="38"/>
      <c r="C27" s="38"/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25"/>
      <c r="P27" s="25"/>
      <c r="Q27" s="25"/>
      <c r="R27" s="19"/>
      <c r="S27" s="19"/>
      <c r="T27" s="19"/>
      <c r="U27" s="19"/>
      <c r="V27" s="19"/>
      <c r="W27" s="38"/>
      <c r="X27" s="38"/>
      <c r="Y27" s="38"/>
      <c r="Z27" s="38"/>
      <c r="AA27" s="38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19"/>
      <c r="BD27" s="19"/>
      <c r="BE27" s="19"/>
      <c r="BF27" s="19"/>
      <c r="BG27" s="19"/>
      <c r="BH27" s="19"/>
      <c r="BI27" s="19"/>
      <c r="BJ27" s="19"/>
      <c r="BK27" s="19"/>
      <c r="BL27" s="19"/>
      <c r="BM27" s="19"/>
      <c r="BN27" s="19"/>
      <c r="BO27" s="19"/>
      <c r="BP27" s="19"/>
      <c r="BQ27" s="19"/>
      <c r="BR27" s="19"/>
      <c r="BS27" s="19"/>
      <c r="BT27" s="19"/>
      <c r="BU27" s="19"/>
      <c r="BV27" s="19"/>
      <c r="BW27" s="19"/>
      <c r="BX27" s="19"/>
      <c r="BY27" s="19"/>
      <c r="BZ27" s="19"/>
      <c r="CA27" s="19"/>
      <c r="CB27" s="19"/>
      <c r="CC27" s="19"/>
      <c r="CD27" s="19"/>
      <c r="CE27" s="19"/>
      <c r="CF27" s="19"/>
      <c r="CG27" s="19"/>
      <c r="CH27" s="19"/>
      <c r="CI27" s="19"/>
      <c r="CJ27" s="19"/>
      <c r="CK27" s="19"/>
      <c r="CL27" s="19"/>
      <c r="CM27" s="19"/>
      <c r="CN27" s="19"/>
      <c r="CO27" s="19"/>
      <c r="CP27" s="19"/>
      <c r="CQ27" s="19"/>
      <c r="CR27" s="19"/>
      <c r="CS27" s="19"/>
      <c r="CT27" s="19"/>
      <c r="CU27" s="19"/>
      <c r="CV27" s="19"/>
      <c r="CW27" s="19"/>
      <c r="CX27" s="19"/>
      <c r="CY27" s="19"/>
      <c r="CZ27" s="19"/>
      <c r="DA27" s="19"/>
      <c r="DB27" s="19"/>
      <c r="DC27" s="19"/>
      <c r="DD27" s="19"/>
      <c r="DE27" s="19"/>
      <c r="DF27" s="19"/>
      <c r="DG27" s="19"/>
      <c r="DH27" s="19"/>
      <c r="DI27" s="19"/>
      <c r="DJ27" s="19"/>
      <c r="DK27" s="19"/>
      <c r="DL27" s="19"/>
      <c r="DM27" s="19"/>
      <c r="DN27" s="19"/>
      <c r="DO27" s="19"/>
      <c r="DP27" s="19"/>
      <c r="DQ27" s="19"/>
      <c r="DR27" s="19"/>
      <c r="DS27" s="19"/>
      <c r="DT27" s="19"/>
      <c r="DU27" s="19"/>
      <c r="DV27" s="19"/>
      <c r="DW27" s="19"/>
      <c r="DX27" s="19"/>
      <c r="DY27" s="19"/>
      <c r="DZ27" s="19"/>
      <c r="EA27" s="19"/>
      <c r="EB27" s="19"/>
      <c r="EC27" s="19"/>
      <c r="ED27" s="19"/>
      <c r="EE27" s="19"/>
      <c r="EF27" s="19"/>
      <c r="EG27" s="19"/>
      <c r="EH27" s="19"/>
      <c r="EI27" s="19"/>
      <c r="EJ27" s="19"/>
      <c r="EK27" s="19"/>
      <c r="EL27" s="19"/>
      <c r="EM27" s="19"/>
      <c r="EN27" s="19"/>
      <c r="EO27" s="19"/>
    </row>
    <row r="28" spans="1:145" s="37" customFormat="1" x14ac:dyDescent="0.25">
      <c r="A28" s="16" t="s">
        <v>16</v>
      </c>
      <c r="B28" s="17"/>
      <c r="C28" s="17"/>
      <c r="D28" s="17" t="s">
        <v>245</v>
      </c>
      <c r="E28" s="17"/>
      <c r="F28" s="17"/>
      <c r="G28" s="314"/>
      <c r="H28" s="314"/>
      <c r="I28" s="246"/>
      <c r="J28" s="246"/>
      <c r="K28" s="29"/>
      <c r="L28" s="276"/>
      <c r="M28" s="277"/>
      <c r="N28" s="278"/>
      <c r="O28" s="42" t="s">
        <v>160</v>
      </c>
      <c r="P28" s="39">
        <v>0</v>
      </c>
      <c r="Q28" s="17">
        <v>17</v>
      </c>
      <c r="R28" s="18">
        <v>0</v>
      </c>
      <c r="S28" s="42" t="s">
        <v>216</v>
      </c>
      <c r="T28" s="39">
        <v>0</v>
      </c>
      <c r="U28" s="17">
        <v>20</v>
      </c>
      <c r="V28" s="18">
        <v>0</v>
      </c>
      <c r="W28" s="279" t="s">
        <v>270</v>
      </c>
      <c r="X28" s="18" t="s">
        <v>23</v>
      </c>
      <c r="Y28" s="276"/>
      <c r="Z28" s="29"/>
      <c r="AA28" s="280" t="s">
        <v>326</v>
      </c>
      <c r="AB28" s="19"/>
      <c r="AC28" s="281"/>
      <c r="AD28" s="19"/>
    </row>
    <row r="29" spans="1:145" s="32" customFormat="1" x14ac:dyDescent="0.25">
      <c r="A29" s="20"/>
      <c r="B29" s="21"/>
      <c r="C29" s="21"/>
      <c r="D29" s="21"/>
      <c r="E29" s="21"/>
      <c r="F29" s="21"/>
      <c r="G29" s="368"/>
      <c r="H29" s="326"/>
      <c r="I29" s="247"/>
      <c r="J29" s="247"/>
      <c r="K29" s="31"/>
      <c r="L29" s="284"/>
      <c r="M29" s="285"/>
      <c r="N29" s="286"/>
      <c r="O29" s="41" t="s">
        <v>226</v>
      </c>
      <c r="P29" s="40">
        <v>0</v>
      </c>
      <c r="Q29" s="21">
        <v>14</v>
      </c>
      <c r="R29" s="22">
        <v>0</v>
      </c>
      <c r="S29" s="41" t="s">
        <v>214</v>
      </c>
      <c r="T29" s="40">
        <v>0</v>
      </c>
      <c r="U29" s="21">
        <v>20</v>
      </c>
      <c r="V29" s="22">
        <v>0</v>
      </c>
      <c r="W29" s="20"/>
      <c r="X29" s="22"/>
      <c r="Y29" s="284"/>
      <c r="Z29" s="31"/>
      <c r="AA29" s="287"/>
      <c r="AB29" s="19"/>
      <c r="AC29" s="281"/>
      <c r="AD29" s="19"/>
      <c r="AE29" s="37"/>
      <c r="AF29" s="37"/>
      <c r="AG29" s="37"/>
      <c r="AH29" s="37"/>
      <c r="AI29" s="37"/>
      <c r="AJ29" s="37"/>
      <c r="AK29" s="37"/>
      <c r="AL29" s="37"/>
      <c r="AM29" s="37"/>
      <c r="AN29" s="37"/>
      <c r="AO29" s="37"/>
      <c r="AP29" s="37"/>
      <c r="AQ29" s="37"/>
      <c r="AR29" s="37"/>
      <c r="AS29" s="37"/>
      <c r="AT29" s="37"/>
      <c r="AU29" s="37"/>
      <c r="AV29" s="37"/>
      <c r="AW29" s="37"/>
      <c r="AX29" s="37"/>
      <c r="AY29" s="37"/>
      <c r="AZ29" s="37"/>
      <c r="BA29" s="37"/>
      <c r="BB29" s="37"/>
      <c r="BC29" s="37"/>
      <c r="BD29" s="37"/>
      <c r="BE29" s="37"/>
      <c r="BF29" s="37"/>
      <c r="BG29" s="37"/>
      <c r="BH29" s="37"/>
      <c r="BI29" s="37"/>
      <c r="BJ29" s="37"/>
      <c r="BK29" s="37"/>
      <c r="BL29" s="37"/>
      <c r="BM29" s="37"/>
      <c r="BN29" s="37"/>
      <c r="BO29" s="37"/>
      <c r="BP29" s="37"/>
      <c r="BQ29" s="37"/>
      <c r="BR29" s="37"/>
      <c r="BS29" s="37"/>
      <c r="BT29" s="37"/>
      <c r="BU29" s="37"/>
      <c r="BV29" s="37"/>
      <c r="BW29" s="37"/>
      <c r="BX29" s="37"/>
      <c r="BY29" s="37"/>
      <c r="BZ29" s="37"/>
      <c r="CA29" s="37"/>
      <c r="CB29" s="37"/>
      <c r="CC29" s="37"/>
      <c r="CD29" s="37"/>
      <c r="CE29" s="37"/>
      <c r="CF29" s="37"/>
      <c r="CG29" s="37"/>
      <c r="CH29" s="37"/>
      <c r="CI29" s="37"/>
      <c r="CJ29" s="37"/>
      <c r="CK29" s="37"/>
      <c r="CL29" s="37"/>
      <c r="CM29" s="37"/>
      <c r="CN29" s="37"/>
      <c r="CO29" s="37"/>
      <c r="CP29" s="37"/>
      <c r="CQ29" s="37"/>
      <c r="CR29" s="37"/>
      <c r="CS29" s="37"/>
      <c r="CT29" s="37"/>
      <c r="CU29" s="37"/>
      <c r="CV29" s="37"/>
      <c r="CW29" s="37"/>
      <c r="CX29" s="37"/>
      <c r="CY29" s="37"/>
      <c r="CZ29" s="37"/>
      <c r="DA29" s="37"/>
      <c r="DB29" s="37"/>
      <c r="DC29" s="369"/>
    </row>
    <row r="30" spans="1:145" s="32" customFormat="1" x14ac:dyDescent="0.25">
      <c r="A30" s="20"/>
      <c r="B30" s="21"/>
      <c r="C30" s="21"/>
      <c r="D30" s="21"/>
      <c r="E30" s="21"/>
      <c r="F30" s="21"/>
      <c r="G30" s="326"/>
      <c r="H30" s="326"/>
      <c r="I30" s="247"/>
      <c r="J30" s="247"/>
      <c r="K30" s="31"/>
      <c r="L30" s="284"/>
      <c r="M30" s="285"/>
      <c r="N30" s="286"/>
      <c r="O30" s="41" t="s">
        <v>191</v>
      </c>
      <c r="P30" s="40">
        <v>0</v>
      </c>
      <c r="Q30" s="21">
        <v>17</v>
      </c>
      <c r="R30" s="22">
        <v>0</v>
      </c>
      <c r="S30" s="84" t="s">
        <v>213</v>
      </c>
      <c r="T30" s="21">
        <v>0</v>
      </c>
      <c r="U30" s="21">
        <v>20</v>
      </c>
      <c r="V30" s="22">
        <v>0</v>
      </c>
      <c r="W30" s="20"/>
      <c r="X30" s="22"/>
      <c r="Y30" s="284"/>
      <c r="Z30" s="31"/>
      <c r="AA30" s="287"/>
      <c r="AB30" s="19"/>
      <c r="AC30" s="281"/>
      <c r="AD30" s="19"/>
      <c r="AE30" s="37"/>
      <c r="AF30" s="37"/>
      <c r="AG30" s="37"/>
      <c r="AH30" s="37"/>
      <c r="AI30" s="37"/>
      <c r="AJ30" s="37"/>
      <c r="AK30" s="37"/>
      <c r="AL30" s="37"/>
      <c r="AM30" s="37"/>
      <c r="AN30" s="37"/>
      <c r="AO30" s="37"/>
      <c r="AP30" s="37"/>
      <c r="AQ30" s="37"/>
      <c r="AR30" s="37"/>
      <c r="AS30" s="37"/>
      <c r="AT30" s="37"/>
      <c r="AU30" s="37"/>
      <c r="AV30" s="37"/>
      <c r="AW30" s="37"/>
      <c r="AX30" s="37"/>
      <c r="AY30" s="37"/>
      <c r="AZ30" s="37"/>
      <c r="BA30" s="37"/>
      <c r="BB30" s="37"/>
      <c r="BC30" s="37"/>
      <c r="BD30" s="37"/>
      <c r="BE30" s="37"/>
      <c r="BF30" s="37"/>
      <c r="BG30" s="37"/>
      <c r="BH30" s="37"/>
      <c r="BI30" s="37"/>
      <c r="BJ30" s="37"/>
      <c r="BK30" s="37"/>
      <c r="BL30" s="37"/>
      <c r="BM30" s="37"/>
      <c r="BN30" s="37"/>
      <c r="BO30" s="37"/>
      <c r="BP30" s="37"/>
      <c r="BQ30" s="37"/>
      <c r="BR30" s="37"/>
      <c r="BS30" s="37"/>
      <c r="BT30" s="37"/>
      <c r="BU30" s="37"/>
      <c r="BV30" s="37"/>
      <c r="BW30" s="37"/>
      <c r="BX30" s="37"/>
      <c r="BY30" s="37"/>
      <c r="BZ30" s="37"/>
      <c r="CA30" s="37"/>
      <c r="CB30" s="37"/>
      <c r="CC30" s="37"/>
      <c r="CD30" s="37"/>
      <c r="CE30" s="37"/>
      <c r="CF30" s="37"/>
      <c r="CG30" s="37"/>
      <c r="CH30" s="37"/>
      <c r="CI30" s="37"/>
      <c r="CJ30" s="37"/>
      <c r="CK30" s="37"/>
      <c r="CL30" s="37"/>
      <c r="CM30" s="37"/>
      <c r="CN30" s="37"/>
      <c r="CO30" s="37"/>
      <c r="CP30" s="37"/>
      <c r="CQ30" s="37"/>
      <c r="CR30" s="37"/>
      <c r="CS30" s="37"/>
      <c r="CT30" s="37"/>
      <c r="CU30" s="37"/>
      <c r="CV30" s="37"/>
      <c r="CW30" s="37"/>
      <c r="CX30" s="37"/>
      <c r="CY30" s="37"/>
      <c r="CZ30" s="37"/>
      <c r="DA30" s="37"/>
      <c r="DB30" s="37"/>
      <c r="DC30" s="369"/>
    </row>
    <row r="31" spans="1:145" s="37" customFormat="1" x14ac:dyDescent="0.25">
      <c r="A31" s="20"/>
      <c r="B31" s="21"/>
      <c r="C31" s="21"/>
      <c r="D31" s="21"/>
      <c r="E31" s="21"/>
      <c r="F31" s="21"/>
      <c r="G31" s="326"/>
      <c r="H31" s="326"/>
      <c r="I31" s="247"/>
      <c r="J31" s="247"/>
      <c r="K31" s="31"/>
      <c r="L31" s="284"/>
      <c r="M31" s="247"/>
      <c r="N31" s="31"/>
      <c r="O31" s="41" t="s">
        <v>172</v>
      </c>
      <c r="P31" s="40">
        <v>0</v>
      </c>
      <c r="Q31" s="21">
        <v>17</v>
      </c>
      <c r="R31" s="22">
        <v>0</v>
      </c>
      <c r="S31" s="84"/>
      <c r="T31" s="21"/>
      <c r="U31" s="21"/>
      <c r="V31" s="22"/>
      <c r="W31" s="20"/>
      <c r="X31" s="22"/>
      <c r="Y31" s="284"/>
      <c r="Z31" s="31"/>
      <c r="AA31" s="287"/>
      <c r="AB31" s="19"/>
      <c r="AC31" s="281"/>
      <c r="AD31" s="19"/>
    </row>
    <row r="32" spans="1:145" s="37" customFormat="1" ht="16.5" thickBot="1" x14ac:dyDescent="0.3">
      <c r="A32" s="268"/>
      <c r="B32" s="261"/>
      <c r="C32" s="261"/>
      <c r="D32" s="261"/>
      <c r="E32" s="261"/>
      <c r="F32" s="261"/>
      <c r="G32" s="332"/>
      <c r="H32" s="261"/>
      <c r="I32" s="267"/>
      <c r="J32" s="267"/>
      <c r="K32" s="33"/>
      <c r="L32" s="266"/>
      <c r="M32" s="267"/>
      <c r="N32" s="33"/>
      <c r="O32" s="41" t="s">
        <v>190</v>
      </c>
      <c r="P32" s="40">
        <v>0</v>
      </c>
      <c r="Q32" s="21">
        <v>17</v>
      </c>
      <c r="R32" s="22">
        <v>0</v>
      </c>
      <c r="S32" s="84"/>
      <c r="T32" s="21"/>
      <c r="U32" s="21"/>
      <c r="V32" s="22"/>
      <c r="W32" s="268"/>
      <c r="X32" s="23"/>
      <c r="Y32" s="266"/>
      <c r="Z32" s="33"/>
      <c r="AA32" s="347"/>
      <c r="AB32" s="19"/>
      <c r="AC32" s="281"/>
      <c r="AD32" s="19"/>
    </row>
    <row r="33" spans="1:30" s="37" customFormat="1" ht="18.75" x14ac:dyDescent="0.25">
      <c r="A33" s="19"/>
      <c r="B33" s="19"/>
      <c r="C33" s="19"/>
      <c r="D33" s="19"/>
      <c r="E33" s="19"/>
      <c r="F33" s="19"/>
      <c r="G33" s="19"/>
      <c r="H33" s="19"/>
      <c r="I33" s="25"/>
      <c r="J33" s="25"/>
      <c r="K33" s="25"/>
      <c r="L33" s="19"/>
      <c r="M33" s="19"/>
      <c r="N33" s="19"/>
      <c r="O33" s="20" t="s">
        <v>101</v>
      </c>
      <c r="P33" s="60">
        <v>0</v>
      </c>
      <c r="Q33" s="21" t="s">
        <v>102</v>
      </c>
      <c r="R33" s="22">
        <v>0</v>
      </c>
      <c r="S33" s="20" t="s">
        <v>103</v>
      </c>
      <c r="T33" s="21">
        <v>0</v>
      </c>
      <c r="U33" s="21" t="s">
        <v>104</v>
      </c>
      <c r="V33" s="35">
        <v>0</v>
      </c>
      <c r="W33" s="19"/>
      <c r="X33" s="19"/>
      <c r="Y33" s="25"/>
      <c r="Z33" s="25"/>
      <c r="AA33" s="353"/>
      <c r="AB33" s="19"/>
      <c r="AC33" s="281"/>
      <c r="AD33" s="19"/>
    </row>
    <row r="34" spans="1:30" s="37" customFormat="1" ht="16.5" customHeight="1" thickBot="1" x14ac:dyDescent="0.3">
      <c r="A34" s="19"/>
      <c r="B34" s="19"/>
      <c r="C34" s="19"/>
      <c r="D34" s="19"/>
      <c r="E34" s="19"/>
      <c r="F34" s="19"/>
      <c r="G34" s="19"/>
      <c r="H34" s="19"/>
      <c r="I34" s="25"/>
      <c r="J34" s="25"/>
      <c r="K34" s="19"/>
      <c r="L34" s="19"/>
      <c r="M34" s="19"/>
      <c r="N34" s="19"/>
      <c r="O34" s="401" t="s">
        <v>38</v>
      </c>
      <c r="P34" s="402"/>
      <c r="Q34" s="402"/>
      <c r="R34" s="23">
        <v>0</v>
      </c>
      <c r="S34" s="403" t="s">
        <v>37</v>
      </c>
      <c r="T34" s="404"/>
      <c r="U34" s="404"/>
      <c r="V34" s="34">
        <v>0</v>
      </c>
      <c r="W34" s="19"/>
      <c r="X34" s="19"/>
      <c r="Y34" s="19"/>
      <c r="Z34" s="19"/>
      <c r="AA34" s="19"/>
      <c r="AB34" s="19"/>
      <c r="AC34" s="281"/>
      <c r="AD34" s="19"/>
    </row>
    <row r="35" spans="1:30" s="37" customFormat="1" ht="16.5" thickBot="1" x14ac:dyDescent="0.3">
      <c r="A35" s="313"/>
      <c r="B35" s="19"/>
      <c r="C35" s="19"/>
      <c r="D35" s="19"/>
      <c r="E35" s="19"/>
      <c r="F35" s="19"/>
      <c r="G35" s="19"/>
      <c r="H35" s="19"/>
      <c r="I35" s="25"/>
      <c r="J35" s="25"/>
      <c r="K35" s="19"/>
      <c r="L35" s="19"/>
      <c r="M35" s="19"/>
      <c r="N35" s="19"/>
      <c r="O35" s="25"/>
      <c r="P35" s="25"/>
      <c r="Q35" s="25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281"/>
      <c r="AD35" s="19"/>
    </row>
    <row r="36" spans="1:30" s="26" customFormat="1" x14ac:dyDescent="0.25">
      <c r="A36" s="16" t="s">
        <v>17</v>
      </c>
      <c r="B36" s="272" t="s">
        <v>296</v>
      </c>
      <c r="C36" s="17"/>
      <c r="D36" s="272" t="s">
        <v>237</v>
      </c>
      <c r="E36" s="272"/>
      <c r="F36" s="17"/>
      <c r="G36" s="324"/>
      <c r="H36" s="324"/>
      <c r="I36" s="246"/>
      <c r="J36" s="275"/>
      <c r="K36" s="29"/>
      <c r="L36" s="276"/>
      <c r="M36" s="277"/>
      <c r="N36" s="370"/>
      <c r="O36" s="42" t="s">
        <v>211</v>
      </c>
      <c r="P36" s="39">
        <v>0</v>
      </c>
      <c r="Q36" s="39">
        <v>10</v>
      </c>
      <c r="R36" s="18">
        <v>0</v>
      </c>
      <c r="S36" s="76" t="s">
        <v>95</v>
      </c>
      <c r="T36" s="17">
        <v>0</v>
      </c>
      <c r="U36" s="17">
        <v>20</v>
      </c>
      <c r="V36" s="18">
        <v>0</v>
      </c>
      <c r="W36" s="279" t="s">
        <v>270</v>
      </c>
      <c r="X36" s="18" t="s">
        <v>23</v>
      </c>
      <c r="Y36" s="276"/>
      <c r="Z36" s="29"/>
      <c r="AA36" s="280" t="s">
        <v>327</v>
      </c>
      <c r="AB36" s="19"/>
      <c r="AC36" s="19"/>
      <c r="AD36" s="19"/>
    </row>
    <row r="37" spans="1:30" s="26" customFormat="1" x14ac:dyDescent="0.25">
      <c r="A37" s="20"/>
      <c r="B37" s="328"/>
      <c r="C37" s="30"/>
      <c r="D37" s="30"/>
      <c r="E37" s="30"/>
      <c r="F37" s="30"/>
      <c r="G37" s="288"/>
      <c r="H37" s="288"/>
      <c r="I37" s="283"/>
      <c r="J37" s="283"/>
      <c r="K37" s="31"/>
      <c r="L37" s="284"/>
      <c r="M37" s="285"/>
      <c r="N37" s="286"/>
      <c r="O37" s="41" t="s">
        <v>87</v>
      </c>
      <c r="P37" s="40">
        <v>0</v>
      </c>
      <c r="Q37" s="40">
        <v>17</v>
      </c>
      <c r="R37" s="22">
        <v>0</v>
      </c>
      <c r="S37" s="41" t="s">
        <v>266</v>
      </c>
      <c r="T37" s="21">
        <v>0</v>
      </c>
      <c r="U37" s="21">
        <v>20</v>
      </c>
      <c r="V37" s="22">
        <v>0</v>
      </c>
      <c r="W37" s="20"/>
      <c r="X37" s="22"/>
      <c r="Y37" s="284"/>
      <c r="Z37" s="31"/>
      <c r="AA37" s="287"/>
      <c r="AB37" s="19"/>
      <c r="AC37" s="19"/>
      <c r="AD37" s="19"/>
    </row>
    <row r="38" spans="1:30" s="26" customFormat="1" x14ac:dyDescent="0.25">
      <c r="A38" s="20"/>
      <c r="B38" s="328"/>
      <c r="C38" s="30"/>
      <c r="D38" s="30"/>
      <c r="E38" s="30"/>
      <c r="F38" s="30"/>
      <c r="G38" s="288"/>
      <c r="H38" s="364"/>
      <c r="I38" s="283"/>
      <c r="J38" s="283"/>
      <c r="K38" s="31"/>
      <c r="L38" s="284"/>
      <c r="M38" s="285"/>
      <c r="N38" s="286"/>
      <c r="O38" s="41" t="s">
        <v>94</v>
      </c>
      <c r="P38" s="40">
        <v>0</v>
      </c>
      <c r="Q38" s="21">
        <v>17</v>
      </c>
      <c r="R38" s="22">
        <v>0</v>
      </c>
      <c r="S38" s="41" t="s">
        <v>304</v>
      </c>
      <c r="T38" s="21">
        <v>0</v>
      </c>
      <c r="U38" s="30">
        <v>20</v>
      </c>
      <c r="V38" s="70">
        <v>0</v>
      </c>
      <c r="W38" s="20"/>
      <c r="X38" s="22"/>
      <c r="Y38" s="284"/>
      <c r="Z38" s="31"/>
      <c r="AA38" s="287"/>
      <c r="AB38" s="19"/>
      <c r="AC38" s="19"/>
      <c r="AD38" s="19"/>
    </row>
    <row r="39" spans="1:30" s="37" customFormat="1" x14ac:dyDescent="0.25">
      <c r="A39" s="20"/>
      <c r="B39" s="328"/>
      <c r="C39" s="21"/>
      <c r="D39" s="21"/>
      <c r="E39" s="328"/>
      <c r="F39" s="21"/>
      <c r="G39" s="288"/>
      <c r="H39" s="364"/>
      <c r="I39" s="247"/>
      <c r="J39" s="283"/>
      <c r="K39" s="31"/>
      <c r="L39" s="284"/>
      <c r="M39" s="285"/>
      <c r="N39" s="286"/>
      <c r="O39" s="41" t="s">
        <v>98</v>
      </c>
      <c r="P39" s="40">
        <v>0</v>
      </c>
      <c r="Q39" s="21">
        <v>17</v>
      </c>
      <c r="R39" s="22">
        <v>0</v>
      </c>
      <c r="S39" s="85"/>
      <c r="T39" s="32"/>
      <c r="U39" s="32"/>
      <c r="V39" s="72"/>
      <c r="W39" s="20"/>
      <c r="X39" s="22"/>
      <c r="Y39" s="284"/>
      <c r="Z39" s="31"/>
      <c r="AA39" s="371"/>
      <c r="AB39" s="19"/>
      <c r="AC39" s="281"/>
      <c r="AD39" s="19"/>
    </row>
    <row r="40" spans="1:30" s="37" customFormat="1" ht="15.75" customHeight="1" x14ac:dyDescent="0.25">
      <c r="A40" s="20"/>
      <c r="B40" s="328"/>
      <c r="C40" s="21"/>
      <c r="D40" s="21"/>
      <c r="E40" s="21"/>
      <c r="F40" s="21"/>
      <c r="G40" s="285"/>
      <c r="H40" s="285"/>
      <c r="I40" s="247"/>
      <c r="J40" s="283"/>
      <c r="K40" s="31"/>
      <c r="L40" s="284"/>
      <c r="M40" s="285"/>
      <c r="N40" s="286"/>
      <c r="O40" s="41" t="s">
        <v>100</v>
      </c>
      <c r="P40" s="40">
        <v>0</v>
      </c>
      <c r="Q40" s="60">
        <v>17</v>
      </c>
      <c r="R40" s="22">
        <v>0</v>
      </c>
      <c r="S40" s="71"/>
      <c r="T40" s="32"/>
      <c r="U40" s="32"/>
      <c r="V40" s="72"/>
      <c r="W40" s="20"/>
      <c r="X40" s="22"/>
      <c r="Y40" s="284"/>
      <c r="Z40" s="31"/>
      <c r="AA40" s="371"/>
      <c r="AB40" s="19"/>
      <c r="AC40" s="19"/>
      <c r="AD40" s="19"/>
    </row>
    <row r="41" spans="1:30" s="37" customFormat="1" x14ac:dyDescent="0.25">
      <c r="A41" s="20"/>
      <c r="B41" s="328"/>
      <c r="C41" s="32"/>
      <c r="D41" s="32"/>
      <c r="E41" s="32"/>
      <c r="F41" s="32"/>
      <c r="G41" s="32"/>
      <c r="H41" s="326"/>
      <c r="I41" s="247"/>
      <c r="J41" s="283"/>
      <c r="K41" s="31"/>
      <c r="L41" s="284"/>
      <c r="M41" s="285"/>
      <c r="N41" s="286"/>
      <c r="O41" s="41" t="s">
        <v>155</v>
      </c>
      <c r="P41" s="32">
        <v>0</v>
      </c>
      <c r="Q41" s="32">
        <v>10</v>
      </c>
      <c r="R41" s="22">
        <v>0</v>
      </c>
      <c r="S41" s="71"/>
      <c r="T41" s="32"/>
      <c r="U41" s="32"/>
      <c r="V41" s="72"/>
      <c r="W41" s="20"/>
      <c r="X41" s="22"/>
      <c r="Y41" s="284"/>
      <c r="Z41" s="31"/>
      <c r="AA41" s="287"/>
      <c r="AB41" s="19"/>
      <c r="AC41" s="19"/>
      <c r="AD41" s="19"/>
    </row>
    <row r="42" spans="1:30" s="37" customFormat="1" ht="16.5" thickBot="1" x14ac:dyDescent="0.3">
      <c r="A42" s="268"/>
      <c r="B42" s="342"/>
      <c r="C42" s="261"/>
      <c r="D42" s="261"/>
      <c r="E42" s="261"/>
      <c r="F42" s="261"/>
      <c r="G42" s="332"/>
      <c r="H42" s="261"/>
      <c r="I42" s="320"/>
      <c r="J42" s="320"/>
      <c r="K42" s="33"/>
      <c r="L42" s="266"/>
      <c r="M42" s="305"/>
      <c r="N42" s="306"/>
      <c r="O42" s="41" t="s">
        <v>88</v>
      </c>
      <c r="P42" s="32">
        <v>0</v>
      </c>
      <c r="Q42" s="32">
        <v>17</v>
      </c>
      <c r="R42" s="22">
        <v>0</v>
      </c>
      <c r="S42" s="71"/>
      <c r="T42" s="32"/>
      <c r="U42" s="32"/>
      <c r="V42" s="72"/>
      <c r="W42" s="268"/>
      <c r="X42" s="23"/>
      <c r="Y42" s="268"/>
      <c r="Z42" s="33"/>
      <c r="AA42" s="347"/>
      <c r="AB42" s="19"/>
      <c r="AC42" s="19"/>
      <c r="AD42" s="19"/>
    </row>
    <row r="43" spans="1:30" s="37" customFormat="1" ht="18.75" x14ac:dyDescent="0.25">
      <c r="A43" s="19"/>
      <c r="B43" s="19"/>
      <c r="C43" s="19"/>
      <c r="D43" s="19"/>
      <c r="E43" s="19"/>
      <c r="L43" s="38"/>
      <c r="M43" s="38"/>
      <c r="N43" s="38"/>
      <c r="O43" s="20" t="s">
        <v>101</v>
      </c>
      <c r="P43" s="60">
        <v>0</v>
      </c>
      <c r="Q43" s="21" t="s">
        <v>102</v>
      </c>
      <c r="R43" s="22">
        <v>0</v>
      </c>
      <c r="S43" s="20" t="s">
        <v>103</v>
      </c>
      <c r="T43" s="21">
        <v>0</v>
      </c>
      <c r="U43" s="21" t="s">
        <v>104</v>
      </c>
      <c r="V43" s="35">
        <v>0</v>
      </c>
      <c r="W43" s="19"/>
      <c r="X43" s="19"/>
      <c r="Y43" s="19"/>
      <c r="Z43" s="19"/>
      <c r="AA43" s="19"/>
      <c r="AB43" s="19"/>
      <c r="AC43" s="19"/>
      <c r="AD43" s="19"/>
    </row>
    <row r="44" spans="1:30" s="37" customFormat="1" ht="16.149999999999999" customHeight="1" thickBot="1" x14ac:dyDescent="0.3">
      <c r="A44" s="19"/>
      <c r="B44" s="19"/>
      <c r="C44" s="19"/>
      <c r="D44" s="19"/>
      <c r="E44" s="19"/>
      <c r="F44" s="19"/>
      <c r="G44" s="19"/>
      <c r="H44" s="19"/>
      <c r="I44" s="25"/>
      <c r="J44" s="25"/>
      <c r="K44" s="19"/>
      <c r="L44" s="38"/>
      <c r="M44" s="38"/>
      <c r="N44" s="38"/>
      <c r="O44" s="403" t="s">
        <v>38</v>
      </c>
      <c r="P44" s="404"/>
      <c r="Q44" s="404"/>
      <c r="R44" s="23">
        <v>0</v>
      </c>
      <c r="S44" s="403" t="s">
        <v>37</v>
      </c>
      <c r="T44" s="404"/>
      <c r="U44" s="404"/>
      <c r="V44" s="34">
        <v>0</v>
      </c>
      <c r="W44" s="19"/>
      <c r="X44" s="19"/>
      <c r="Y44" s="19"/>
      <c r="Z44" s="19"/>
      <c r="AA44" s="19"/>
      <c r="AB44" s="19"/>
      <c r="AC44" s="19"/>
      <c r="AD44" s="19"/>
    </row>
    <row r="45" spans="1:30" s="37" customFormat="1" ht="16.5" customHeight="1" thickBot="1" x14ac:dyDescent="0.3">
      <c r="A45" s="313"/>
      <c r="B45" s="19"/>
      <c r="C45" s="19"/>
      <c r="D45" s="19"/>
      <c r="E45" s="19"/>
      <c r="F45" s="19"/>
      <c r="G45" s="19"/>
      <c r="H45" s="19"/>
      <c r="I45" s="25"/>
      <c r="J45" s="312"/>
      <c r="K45" s="19"/>
      <c r="L45" s="19"/>
      <c r="M45" s="19"/>
      <c r="N45" s="19"/>
      <c r="O45" s="19"/>
      <c r="P45" s="68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281"/>
      <c r="AD45" s="19"/>
    </row>
    <row r="46" spans="1:30" s="26" customFormat="1" x14ac:dyDescent="0.25">
      <c r="A46" s="16" t="s">
        <v>18</v>
      </c>
      <c r="B46" s="17" t="s">
        <v>441</v>
      </c>
      <c r="C46" s="273">
        <v>7606</v>
      </c>
      <c r="D46" s="273" t="s">
        <v>207</v>
      </c>
      <c r="E46" s="273" t="s">
        <v>204</v>
      </c>
      <c r="F46" s="273">
        <v>1</v>
      </c>
      <c r="G46" s="314">
        <v>45284</v>
      </c>
      <c r="H46" s="314" t="s">
        <v>34</v>
      </c>
      <c r="I46" s="246">
        <f>(AA1-G46)*24</f>
        <v>6</v>
      </c>
      <c r="J46" s="275">
        <f>'Нормативы времени'!J9</f>
        <v>14</v>
      </c>
      <c r="K46" s="228">
        <f>$J$46 - $I$46</f>
        <v>8</v>
      </c>
      <c r="L46" s="276"/>
      <c r="M46" s="277">
        <v>45283.861111111109</v>
      </c>
      <c r="N46" s="278"/>
      <c r="O46" s="42" t="s">
        <v>287</v>
      </c>
      <c r="P46" s="39">
        <v>2</v>
      </c>
      <c r="Q46" s="39">
        <v>17</v>
      </c>
      <c r="R46" s="18">
        <f t="shared" ref="R46:R51" si="4">Q46*P46</f>
        <v>34</v>
      </c>
      <c r="S46" s="42" t="s">
        <v>274</v>
      </c>
      <c r="T46" s="39">
        <v>0</v>
      </c>
      <c r="U46" s="39">
        <v>25</v>
      </c>
      <c r="V46" s="18">
        <v>0</v>
      </c>
      <c r="W46" s="279" t="s">
        <v>188</v>
      </c>
      <c r="X46" s="18"/>
      <c r="Y46" s="276">
        <f>-IF(K46&gt;0,K46*0,K46)</f>
        <v>0</v>
      </c>
      <c r="Z46" s="29">
        <f>Y46</f>
        <v>0</v>
      </c>
      <c r="AA46" s="280"/>
      <c r="AB46" s="19"/>
      <c r="AC46" s="281"/>
      <c r="AD46" s="19"/>
    </row>
    <row r="47" spans="1:30" s="26" customFormat="1" x14ac:dyDescent="0.25">
      <c r="A47" s="20"/>
      <c r="B47" s="21"/>
      <c r="C47" s="30"/>
      <c r="D47" s="30"/>
      <c r="E47" s="315"/>
      <c r="F47" s="30"/>
      <c r="G47" s="282"/>
      <c r="H47" s="282"/>
      <c r="I47" s="316"/>
      <c r="J47" s="283"/>
      <c r="K47" s="31"/>
      <c r="L47" s="284"/>
      <c r="M47" s="285"/>
      <c r="N47" s="286"/>
      <c r="O47" s="41" t="s">
        <v>442</v>
      </c>
      <c r="P47" s="40">
        <v>1</v>
      </c>
      <c r="Q47" s="40">
        <v>17</v>
      </c>
      <c r="R47" s="22">
        <f t="shared" si="4"/>
        <v>17</v>
      </c>
      <c r="S47" s="41" t="s">
        <v>183</v>
      </c>
      <c r="T47" s="40">
        <v>0</v>
      </c>
      <c r="U47" s="40">
        <v>20</v>
      </c>
      <c r="V47" s="70">
        <v>0</v>
      </c>
      <c r="W47" s="20" t="s">
        <v>308</v>
      </c>
      <c r="X47" s="22"/>
      <c r="Y47" s="284"/>
      <c r="Z47" s="31"/>
      <c r="AA47" s="287"/>
      <c r="AB47" s="19"/>
      <c r="AC47" s="281"/>
      <c r="AD47" s="19"/>
    </row>
    <row r="48" spans="1:30" s="26" customFormat="1" x14ac:dyDescent="0.25">
      <c r="A48" s="83"/>
      <c r="B48" s="30"/>
      <c r="C48" s="30"/>
      <c r="D48" s="30"/>
      <c r="E48" s="30"/>
      <c r="F48" s="30"/>
      <c r="G48" s="282"/>
      <c r="H48" s="282"/>
      <c r="I48" s="283"/>
      <c r="J48" s="283"/>
      <c r="K48" s="31"/>
      <c r="L48" s="284"/>
      <c r="M48" s="285"/>
      <c r="N48" s="286"/>
      <c r="O48" s="41" t="s">
        <v>280</v>
      </c>
      <c r="P48" s="40">
        <v>0</v>
      </c>
      <c r="Q48" s="40">
        <v>17</v>
      </c>
      <c r="R48" s="22">
        <f t="shared" si="4"/>
        <v>0</v>
      </c>
      <c r="S48" s="41" t="s">
        <v>160</v>
      </c>
      <c r="T48" s="40">
        <v>0</v>
      </c>
      <c r="U48" s="40">
        <v>16</v>
      </c>
      <c r="V48" s="72">
        <v>0</v>
      </c>
      <c r="W48" s="20"/>
      <c r="X48" s="22"/>
      <c r="Y48" s="284"/>
      <c r="Z48" s="31"/>
      <c r="AA48" s="287"/>
      <c r="AB48" s="19"/>
      <c r="AC48" s="19"/>
      <c r="AD48" s="19"/>
    </row>
    <row r="49" spans="1:31" s="37" customFormat="1" x14ac:dyDescent="0.25">
      <c r="A49" s="20"/>
      <c r="B49" s="21"/>
      <c r="C49" s="32"/>
      <c r="D49" s="32"/>
      <c r="E49" s="315"/>
      <c r="F49" s="21"/>
      <c r="G49" s="282"/>
      <c r="H49" s="282"/>
      <c r="I49" s="247"/>
      <c r="J49" s="283"/>
      <c r="K49" s="31"/>
      <c r="L49" s="317"/>
      <c r="M49" s="285"/>
      <c r="N49" s="286"/>
      <c r="O49" s="41" t="s">
        <v>286</v>
      </c>
      <c r="P49" s="40">
        <v>0</v>
      </c>
      <c r="Q49" s="40">
        <v>17</v>
      </c>
      <c r="R49" s="22">
        <f t="shared" si="4"/>
        <v>0</v>
      </c>
      <c r="S49" s="41" t="s">
        <v>388</v>
      </c>
      <c r="T49" s="40">
        <v>0</v>
      </c>
      <c r="U49" s="40">
        <v>20</v>
      </c>
      <c r="V49" s="72">
        <v>0</v>
      </c>
      <c r="W49" s="20"/>
      <c r="X49" s="22"/>
      <c r="Y49" s="284"/>
      <c r="Z49" s="31"/>
      <c r="AA49" s="287"/>
      <c r="AB49" s="19"/>
      <c r="AC49" s="19"/>
      <c r="AD49" s="19"/>
    </row>
    <row r="50" spans="1:31" s="37" customFormat="1" x14ac:dyDescent="0.25">
      <c r="A50" s="20"/>
      <c r="B50" s="21"/>
      <c r="C50" s="32"/>
      <c r="D50" s="32"/>
      <c r="E50" s="315"/>
      <c r="F50" s="21"/>
      <c r="G50" s="282"/>
      <c r="H50" s="282"/>
      <c r="I50" s="247"/>
      <c r="J50" s="283"/>
      <c r="K50" s="31"/>
      <c r="L50" s="317"/>
      <c r="M50" s="285"/>
      <c r="N50" s="286"/>
      <c r="O50" s="41" t="s">
        <v>281</v>
      </c>
      <c r="P50" s="40">
        <v>0</v>
      </c>
      <c r="Q50" s="40">
        <v>17</v>
      </c>
      <c r="R50" s="22">
        <f t="shared" si="4"/>
        <v>0</v>
      </c>
      <c r="S50" s="41"/>
      <c r="T50" s="40"/>
      <c r="U50" s="40"/>
      <c r="V50" s="72"/>
      <c r="W50" s="20"/>
      <c r="X50" s="22"/>
      <c r="Y50" s="284"/>
      <c r="Z50" s="31"/>
      <c r="AA50" s="287"/>
      <c r="AB50" s="19"/>
      <c r="AC50" s="19"/>
      <c r="AD50" s="19"/>
    </row>
    <row r="51" spans="1:31" s="37" customFormat="1" ht="16.5" thickBot="1" x14ac:dyDescent="0.3">
      <c r="A51" s="268"/>
      <c r="B51" s="261"/>
      <c r="C51" s="318"/>
      <c r="D51" s="318"/>
      <c r="E51" s="318"/>
      <c r="F51" s="318"/>
      <c r="G51" s="318"/>
      <c r="H51" s="319"/>
      <c r="I51" s="320"/>
      <c r="J51" s="320"/>
      <c r="K51" s="33"/>
      <c r="L51" s="321"/>
      <c r="M51" s="320"/>
      <c r="N51" s="322"/>
      <c r="O51" s="41" t="s">
        <v>387</v>
      </c>
      <c r="P51" s="40">
        <v>0</v>
      </c>
      <c r="Q51" s="40">
        <v>17</v>
      </c>
      <c r="R51" s="22">
        <f t="shared" si="4"/>
        <v>0</v>
      </c>
      <c r="S51" s="41" t="s">
        <v>253</v>
      </c>
      <c r="T51" s="40">
        <v>0</v>
      </c>
      <c r="U51" s="40">
        <v>20</v>
      </c>
      <c r="V51" s="22">
        <v>0</v>
      </c>
      <c r="W51" s="268"/>
      <c r="X51" s="23"/>
      <c r="Y51" s="266"/>
      <c r="Z51" s="33"/>
      <c r="AA51" s="323" t="s">
        <v>443</v>
      </c>
      <c r="AB51" s="19"/>
      <c r="AC51" s="19"/>
      <c r="AD51" s="19"/>
    </row>
    <row r="52" spans="1:31" s="19" customFormat="1" ht="18.75" x14ac:dyDescent="0.25">
      <c r="J52" s="25"/>
      <c r="L52" s="38"/>
      <c r="M52" s="38"/>
      <c r="N52" s="38"/>
      <c r="O52" s="41" t="s">
        <v>193</v>
      </c>
      <c r="P52" s="60">
        <f>SUM(P46:P51)</f>
        <v>3</v>
      </c>
      <c r="Q52" s="21" t="s">
        <v>102</v>
      </c>
      <c r="R52" s="22">
        <f>SUM(R46:R51)</f>
        <v>51</v>
      </c>
      <c r="S52" s="20" t="s">
        <v>103</v>
      </c>
      <c r="T52" s="21">
        <v>0</v>
      </c>
      <c r="U52" s="21" t="s">
        <v>104</v>
      </c>
      <c r="V52" s="35">
        <v>0</v>
      </c>
      <c r="AB52" s="37"/>
      <c r="AE52" s="37"/>
    </row>
    <row r="53" spans="1:31" s="19" customFormat="1" ht="16.149999999999999" customHeight="1" thickBot="1" x14ac:dyDescent="0.3">
      <c r="I53" s="25"/>
      <c r="J53" s="25"/>
      <c r="L53" s="38"/>
      <c r="M53" s="38"/>
      <c r="N53" s="38"/>
      <c r="O53" s="403" t="s">
        <v>38</v>
      </c>
      <c r="P53" s="404"/>
      <c r="Q53" s="404"/>
      <c r="R53" s="61">
        <v>68</v>
      </c>
      <c r="S53" s="403" t="s">
        <v>37</v>
      </c>
      <c r="T53" s="404"/>
      <c r="U53" s="404"/>
      <c r="V53" s="34">
        <v>10</v>
      </c>
      <c r="AE53" s="37"/>
    </row>
    <row r="54" spans="1:31" s="19" customFormat="1" ht="16.5" thickBot="1" x14ac:dyDescent="0.3">
      <c r="A54" s="313"/>
      <c r="I54" s="25"/>
      <c r="J54" s="25"/>
      <c r="AC54" s="281"/>
      <c r="AE54" s="37"/>
    </row>
    <row r="55" spans="1:31" s="19" customFormat="1" ht="33.75" customHeight="1" x14ac:dyDescent="0.25">
      <c r="A55" s="16" t="s">
        <v>19</v>
      </c>
      <c r="B55" s="17" t="s">
        <v>156</v>
      </c>
      <c r="C55" s="17">
        <v>207</v>
      </c>
      <c r="D55" s="272" t="s">
        <v>200</v>
      </c>
      <c r="E55" s="272" t="s">
        <v>250</v>
      </c>
      <c r="F55" s="17">
        <v>1</v>
      </c>
      <c r="G55" s="272" t="s">
        <v>256</v>
      </c>
      <c r="H55" s="324">
        <v>45267.702777777777</v>
      </c>
      <c r="I55" s="246">
        <v>286.8666666666395</v>
      </c>
      <c r="J55" s="275">
        <v>13.75</v>
      </c>
      <c r="K55" s="228">
        <f>$J$55 - $I$55</f>
        <v>-273.1166666666395</v>
      </c>
      <c r="L55" s="276"/>
      <c r="M55" s="277" t="s">
        <v>251</v>
      </c>
      <c r="N55" s="278"/>
      <c r="O55" s="74" t="s">
        <v>157</v>
      </c>
      <c r="P55" s="39">
        <v>0</v>
      </c>
      <c r="Q55" s="75">
        <v>10</v>
      </c>
      <c r="R55" s="18">
        <v>0</v>
      </c>
      <c r="S55" s="76" t="s">
        <v>91</v>
      </c>
      <c r="T55" s="39">
        <v>0</v>
      </c>
      <c r="U55" s="39">
        <v>18</v>
      </c>
      <c r="V55" s="18">
        <v>0</v>
      </c>
      <c r="W55" s="279" t="s">
        <v>269</v>
      </c>
      <c r="X55" s="18" t="s">
        <v>23</v>
      </c>
      <c r="Y55" s="276">
        <f>-IF(K55&gt;0,K55*0,K55)</f>
        <v>273.1166666666395</v>
      </c>
      <c r="Z55" s="29">
        <f>Y55</f>
        <v>273.1166666666395</v>
      </c>
      <c r="AA55" s="325" t="s">
        <v>329</v>
      </c>
      <c r="AB55" s="38"/>
      <c r="AE55" s="37"/>
    </row>
    <row r="56" spans="1:31" s="19" customFormat="1" ht="31.5" x14ac:dyDescent="0.25">
      <c r="A56" s="20"/>
      <c r="B56" s="21"/>
      <c r="C56" s="30"/>
      <c r="D56" s="30"/>
      <c r="E56" s="30"/>
      <c r="F56" s="21">
        <v>2</v>
      </c>
      <c r="G56" s="326">
        <v>45267.702777777777</v>
      </c>
      <c r="H56" s="326">
        <v>45270.526388888888</v>
      </c>
      <c r="I56" s="283">
        <v>67.766666666662786</v>
      </c>
      <c r="J56" s="247">
        <v>13.75</v>
      </c>
      <c r="K56" s="231">
        <f>$J$56 - $I$56</f>
        <v>-54.016666666662786</v>
      </c>
      <c r="L56" s="284"/>
      <c r="M56" s="285" t="s">
        <v>251</v>
      </c>
      <c r="N56" s="31"/>
      <c r="O56" s="77" t="s">
        <v>86</v>
      </c>
      <c r="P56" s="40">
        <v>0</v>
      </c>
      <c r="Q56" s="73">
        <v>17</v>
      </c>
      <c r="R56" s="22">
        <v>0</v>
      </c>
      <c r="S56" s="69" t="s">
        <v>158</v>
      </c>
      <c r="T56" s="40">
        <v>0</v>
      </c>
      <c r="U56" s="40">
        <v>18</v>
      </c>
      <c r="V56" s="22">
        <v>0</v>
      </c>
      <c r="W56" s="20"/>
      <c r="X56" s="22"/>
      <c r="Y56" s="284">
        <f>-IF(K56&gt;0,K56*0,K56)</f>
        <v>54.016666666662786</v>
      </c>
      <c r="Z56" s="31">
        <f>Y56+Z55</f>
        <v>327.13333333330229</v>
      </c>
      <c r="AA56" s="327" t="s">
        <v>352</v>
      </c>
      <c r="AB56" s="38"/>
      <c r="AC56" s="281"/>
      <c r="AE56" s="26"/>
    </row>
    <row r="57" spans="1:31" s="19" customFormat="1" ht="31.5" x14ac:dyDescent="0.25">
      <c r="A57" s="20"/>
      <c r="B57" s="21"/>
      <c r="C57" s="21"/>
      <c r="D57" s="21"/>
      <c r="E57" s="328"/>
      <c r="F57" s="21">
        <v>3</v>
      </c>
      <c r="G57" s="326">
        <v>45270.526388888888</v>
      </c>
      <c r="H57" s="329" t="s">
        <v>290</v>
      </c>
      <c r="I57" s="247">
        <v>183.48333333333721</v>
      </c>
      <c r="J57" s="247">
        <v>13.75</v>
      </c>
      <c r="K57" s="231">
        <f>$J$57 - $I$57</f>
        <v>-169.73333333333721</v>
      </c>
      <c r="L57" s="284"/>
      <c r="M57" s="285" t="s">
        <v>251</v>
      </c>
      <c r="N57" s="31"/>
      <c r="O57" s="77" t="s">
        <v>89</v>
      </c>
      <c r="P57" s="40">
        <v>0</v>
      </c>
      <c r="Q57" s="73">
        <v>17</v>
      </c>
      <c r="R57" s="22">
        <v>0</v>
      </c>
      <c r="S57" s="69" t="s">
        <v>96</v>
      </c>
      <c r="T57" s="40">
        <v>0</v>
      </c>
      <c r="U57" s="40">
        <v>20</v>
      </c>
      <c r="V57" s="22">
        <v>0</v>
      </c>
      <c r="W57" s="20"/>
      <c r="X57" s="22"/>
      <c r="Y57" s="284">
        <f>-IF(K57&gt;0,K57*0,K57)</f>
        <v>169.73333333333721</v>
      </c>
      <c r="Z57" s="31">
        <f>Y57+Z56</f>
        <v>496.8666666666395</v>
      </c>
      <c r="AA57" s="297" t="s">
        <v>291</v>
      </c>
      <c r="AB57" s="38"/>
      <c r="AE57" s="37"/>
    </row>
    <row r="58" spans="1:31" s="19" customFormat="1" ht="47.25" x14ac:dyDescent="0.25">
      <c r="A58" s="20"/>
      <c r="B58" s="21"/>
      <c r="C58" s="21"/>
      <c r="D58" s="21"/>
      <c r="E58" s="21"/>
      <c r="F58" s="21">
        <v>4</v>
      </c>
      <c r="G58" s="326" t="s">
        <v>290</v>
      </c>
      <c r="H58" s="326" t="s">
        <v>372</v>
      </c>
      <c r="I58" s="247">
        <v>97.466666666732635</v>
      </c>
      <c r="J58" s="247">
        <v>13.75</v>
      </c>
      <c r="K58" s="231">
        <f>$J$58 - $I$58</f>
        <v>-83.716666666732635</v>
      </c>
      <c r="L58" s="284"/>
      <c r="M58" s="285" t="s">
        <v>251</v>
      </c>
      <c r="N58" s="31"/>
      <c r="O58" s="77" t="s">
        <v>159</v>
      </c>
      <c r="P58" s="40">
        <v>0</v>
      </c>
      <c r="Q58" s="73">
        <v>10</v>
      </c>
      <c r="R58" s="22">
        <v>0</v>
      </c>
      <c r="S58" s="69" t="s">
        <v>152</v>
      </c>
      <c r="T58" s="40">
        <v>0</v>
      </c>
      <c r="U58" s="21">
        <v>20</v>
      </c>
      <c r="V58" s="22">
        <v>0</v>
      </c>
      <c r="W58" s="20"/>
      <c r="X58" s="22"/>
      <c r="Y58" s="284">
        <f>-IF(K58&gt;0,K58*0,K58)</f>
        <v>83.716666666732635</v>
      </c>
      <c r="Z58" s="31">
        <f>Y58+Z57</f>
        <v>580.58333333337214</v>
      </c>
      <c r="AA58" s="330" t="s">
        <v>373</v>
      </c>
      <c r="AB58" s="38"/>
      <c r="AC58" s="281"/>
      <c r="AE58" s="37"/>
    </row>
    <row r="59" spans="1:31" s="19" customFormat="1" ht="31.5" x14ac:dyDescent="0.25">
      <c r="A59" s="20"/>
      <c r="B59" s="21"/>
      <c r="C59" s="21"/>
      <c r="D59" s="21"/>
      <c r="E59" s="21"/>
      <c r="F59" s="21">
        <v>5</v>
      </c>
      <c r="G59" s="326" t="s">
        <v>372</v>
      </c>
      <c r="H59" s="326">
        <v>45284.400694444441</v>
      </c>
      <c r="I59" s="247">
        <f>(H59-G59)*24</f>
        <v>52.033333333209157</v>
      </c>
      <c r="J59" s="247">
        <v>13.75</v>
      </c>
      <c r="K59" s="231">
        <f>$J$59 - $I$59</f>
        <v>-38.283333333209157</v>
      </c>
      <c r="L59" s="284"/>
      <c r="M59" s="285" t="s">
        <v>251</v>
      </c>
      <c r="N59" s="31"/>
      <c r="O59" s="41"/>
      <c r="P59" s="40"/>
      <c r="Q59" s="40"/>
      <c r="R59" s="22"/>
      <c r="S59" s="69" t="s">
        <v>97</v>
      </c>
      <c r="T59" s="40">
        <v>0</v>
      </c>
      <c r="U59" s="21">
        <v>20</v>
      </c>
      <c r="V59" s="22">
        <v>0</v>
      </c>
      <c r="W59" s="20"/>
      <c r="X59" s="22"/>
      <c r="Y59" s="284">
        <f>-IF(K59&gt;0,K59*0,K59)</f>
        <v>38.283333333209157</v>
      </c>
      <c r="Z59" s="31">
        <f>Y59+Z58</f>
        <v>618.8666666665813</v>
      </c>
      <c r="AA59" s="331" t="s">
        <v>415</v>
      </c>
      <c r="AB59" s="38"/>
      <c r="AC59" s="281"/>
      <c r="AE59" s="37"/>
    </row>
    <row r="60" spans="1:31" s="19" customFormat="1" ht="16.5" thickBot="1" x14ac:dyDescent="0.3">
      <c r="A60" s="268"/>
      <c r="B60" s="261"/>
      <c r="C60" s="261"/>
      <c r="D60" s="261"/>
      <c r="E60" s="261"/>
      <c r="F60" s="261"/>
      <c r="G60" s="332"/>
      <c r="H60" s="332"/>
      <c r="I60" s="267"/>
      <c r="J60" s="267"/>
      <c r="K60" s="33"/>
      <c r="L60" s="266"/>
      <c r="M60" s="267"/>
      <c r="N60" s="33"/>
      <c r="O60" s="41"/>
      <c r="P60" s="40"/>
      <c r="Q60" s="40"/>
      <c r="R60" s="22"/>
      <c r="S60" s="69" t="s">
        <v>105</v>
      </c>
      <c r="T60" s="40">
        <v>0</v>
      </c>
      <c r="U60" s="21">
        <v>20</v>
      </c>
      <c r="V60" s="22">
        <v>0</v>
      </c>
      <c r="W60" s="268"/>
      <c r="X60" s="23"/>
      <c r="Y60" s="266"/>
      <c r="Z60" s="33"/>
      <c r="AA60" s="333"/>
      <c r="AB60" s="38"/>
      <c r="AC60" s="281"/>
      <c r="AE60" s="37"/>
    </row>
    <row r="61" spans="1:31" s="19" customFormat="1" ht="18.75" x14ac:dyDescent="0.25">
      <c r="G61" s="334"/>
      <c r="H61" s="334"/>
      <c r="I61" s="25"/>
      <c r="J61" s="25"/>
      <c r="K61" s="25"/>
      <c r="L61" s="38"/>
      <c r="M61" s="38"/>
      <c r="N61" s="38"/>
      <c r="O61" s="20" t="s">
        <v>101</v>
      </c>
      <c r="P61" s="60">
        <v>0</v>
      </c>
      <c r="Q61" s="21" t="s">
        <v>102</v>
      </c>
      <c r="R61" s="22">
        <v>0</v>
      </c>
      <c r="S61" s="20" t="s">
        <v>103</v>
      </c>
      <c r="T61" s="21">
        <v>0</v>
      </c>
      <c r="U61" s="21" t="s">
        <v>104</v>
      </c>
      <c r="V61" s="35">
        <v>0</v>
      </c>
      <c r="AA61" s="335"/>
      <c r="AB61" s="38"/>
    </row>
    <row r="62" spans="1:31" s="19" customFormat="1" ht="16.149999999999999" customHeight="1" thickBot="1" x14ac:dyDescent="0.3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38"/>
      <c r="M62" s="38"/>
      <c r="N62" s="38"/>
      <c r="O62" s="403" t="s">
        <v>38</v>
      </c>
      <c r="P62" s="404"/>
      <c r="Q62" s="404"/>
      <c r="R62" s="23">
        <v>0</v>
      </c>
      <c r="S62" s="403" t="s">
        <v>37</v>
      </c>
      <c r="T62" s="404"/>
      <c r="U62" s="404"/>
      <c r="V62" s="34">
        <v>0</v>
      </c>
      <c r="AA62" s="335"/>
      <c r="AB62" s="38"/>
    </row>
    <row r="63" spans="1:31" s="19" customFormat="1" ht="15.4" customHeight="1" x14ac:dyDescent="0.25">
      <c r="A63" s="336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AA63" s="335"/>
      <c r="AB63" s="38"/>
    </row>
    <row r="64" spans="1:31" s="19" customFormat="1" ht="15.75" customHeight="1" thickBot="1" x14ac:dyDescent="0.3">
      <c r="A64" s="336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AA64" s="337"/>
      <c r="AB64" s="338"/>
    </row>
    <row r="65" spans="1:28" s="19" customFormat="1" ht="63" x14ac:dyDescent="0.25">
      <c r="A65" s="42" t="s">
        <v>20</v>
      </c>
      <c r="B65" s="17" t="s">
        <v>301</v>
      </c>
      <c r="C65" s="17">
        <v>112</v>
      </c>
      <c r="D65" s="17" t="s">
        <v>390</v>
      </c>
      <c r="E65" s="17" t="s">
        <v>391</v>
      </c>
      <c r="F65" s="17">
        <v>2</v>
      </c>
      <c r="G65" s="324">
        <v>45283</v>
      </c>
      <c r="H65" s="324" t="s">
        <v>34</v>
      </c>
      <c r="I65" s="246">
        <f>(AA1-G65)*24</f>
        <v>30</v>
      </c>
      <c r="J65" s="246">
        <v>18</v>
      </c>
      <c r="K65" s="228">
        <f>$J$65 - $I$65</f>
        <v>-12</v>
      </c>
      <c r="L65" s="276"/>
      <c r="M65" s="277" t="s">
        <v>418</v>
      </c>
      <c r="N65" s="278"/>
      <c r="O65" s="16" t="s">
        <v>90</v>
      </c>
      <c r="P65" s="39">
        <v>0</v>
      </c>
      <c r="Q65" s="39">
        <v>17</v>
      </c>
      <c r="R65" s="18">
        <v>0</v>
      </c>
      <c r="S65" s="42" t="s">
        <v>244</v>
      </c>
      <c r="T65" s="39">
        <v>0</v>
      </c>
      <c r="U65" s="39">
        <v>20</v>
      </c>
      <c r="V65" s="18">
        <v>0</v>
      </c>
      <c r="W65" s="279" t="s">
        <v>208</v>
      </c>
      <c r="X65" s="18" t="s">
        <v>23</v>
      </c>
      <c r="Y65" s="276">
        <f>-IF(K65&gt;0,K65*0,K65)</f>
        <v>12</v>
      </c>
      <c r="Z65" s="29">
        <f>Y65</f>
        <v>12</v>
      </c>
      <c r="AA65" s="339" t="s">
        <v>444</v>
      </c>
      <c r="AB65" s="338"/>
    </row>
    <row r="66" spans="1:28" s="19" customFormat="1" x14ac:dyDescent="0.25">
      <c r="A66" s="20"/>
      <c r="B66" s="21"/>
      <c r="C66" s="21"/>
      <c r="D66" s="340"/>
      <c r="E66" s="328"/>
      <c r="F66" s="21"/>
      <c r="G66" s="326"/>
      <c r="H66" s="326"/>
      <c r="I66" s="247"/>
      <c r="J66" s="247"/>
      <c r="K66" s="31"/>
      <c r="L66" s="284"/>
      <c r="M66" s="285"/>
      <c r="N66" s="286"/>
      <c r="O66" s="20" t="s">
        <v>180</v>
      </c>
      <c r="P66" s="40">
        <v>0</v>
      </c>
      <c r="Q66" s="40">
        <v>10</v>
      </c>
      <c r="R66" s="22">
        <v>0</v>
      </c>
      <c r="S66" s="41" t="s">
        <v>416</v>
      </c>
      <c r="T66" s="40">
        <v>0</v>
      </c>
      <c r="U66" s="40">
        <v>20</v>
      </c>
      <c r="V66" s="22">
        <v>0</v>
      </c>
      <c r="W66" s="20"/>
      <c r="X66" s="22"/>
      <c r="Y66" s="284"/>
      <c r="Z66" s="31"/>
      <c r="AA66" s="341"/>
      <c r="AB66" s="338"/>
    </row>
    <row r="67" spans="1:28" s="19" customFormat="1" x14ac:dyDescent="0.25">
      <c r="A67" s="20"/>
      <c r="B67" s="21"/>
      <c r="C67" s="21"/>
      <c r="D67" s="21"/>
      <c r="E67" s="21"/>
      <c r="F67" s="21"/>
      <c r="G67" s="326"/>
      <c r="H67" s="326"/>
      <c r="I67" s="247"/>
      <c r="J67" s="247"/>
      <c r="K67" s="31"/>
      <c r="L67" s="284"/>
      <c r="M67" s="285"/>
      <c r="N67" s="286"/>
      <c r="O67" s="20" t="s">
        <v>164</v>
      </c>
      <c r="P67" s="40">
        <v>0</v>
      </c>
      <c r="Q67" s="40">
        <v>17</v>
      </c>
      <c r="R67" s="22">
        <v>0</v>
      </c>
      <c r="S67" s="41" t="s">
        <v>248</v>
      </c>
      <c r="T67" s="40">
        <v>0</v>
      </c>
      <c r="U67" s="40">
        <v>18</v>
      </c>
      <c r="V67" s="22">
        <v>0</v>
      </c>
      <c r="W67" s="20"/>
      <c r="X67" s="22"/>
      <c r="Y67" s="284"/>
      <c r="Z67" s="31"/>
      <c r="AA67" s="341"/>
      <c r="AB67" s="338"/>
    </row>
    <row r="68" spans="1:28" s="19" customFormat="1" x14ac:dyDescent="0.25">
      <c r="A68" s="20"/>
      <c r="B68" s="21"/>
      <c r="C68" s="21"/>
      <c r="D68" s="21"/>
      <c r="E68" s="21"/>
      <c r="F68" s="21"/>
      <c r="G68" s="326"/>
      <c r="H68" s="326"/>
      <c r="I68" s="247"/>
      <c r="J68" s="247"/>
      <c r="K68" s="31"/>
      <c r="L68" s="284"/>
      <c r="M68" s="285"/>
      <c r="N68" s="286"/>
      <c r="O68" s="20" t="s">
        <v>332</v>
      </c>
      <c r="P68" s="40">
        <v>0</v>
      </c>
      <c r="Q68" s="40">
        <v>12</v>
      </c>
      <c r="R68" s="22">
        <v>0</v>
      </c>
      <c r="S68" s="41" t="s">
        <v>192</v>
      </c>
      <c r="T68" s="40">
        <v>0</v>
      </c>
      <c r="U68" s="40">
        <v>20</v>
      </c>
      <c r="V68" s="22">
        <v>0</v>
      </c>
      <c r="W68" s="20"/>
      <c r="X68" s="22"/>
      <c r="Y68" s="284"/>
      <c r="Z68" s="31"/>
      <c r="AA68" s="341"/>
      <c r="AB68" s="338"/>
    </row>
    <row r="69" spans="1:28" s="19" customFormat="1" x14ac:dyDescent="0.25">
      <c r="A69" s="20"/>
      <c r="B69" s="21"/>
      <c r="C69" s="21"/>
      <c r="D69" s="21"/>
      <c r="E69" s="21"/>
      <c r="F69" s="21"/>
      <c r="G69" s="326"/>
      <c r="H69" s="326"/>
      <c r="I69" s="247"/>
      <c r="J69" s="247"/>
      <c r="K69" s="31"/>
      <c r="L69" s="284"/>
      <c r="M69" s="285"/>
      <c r="N69" s="286"/>
      <c r="O69" s="69"/>
      <c r="P69" s="40"/>
      <c r="Q69" s="40"/>
      <c r="R69" s="22"/>
      <c r="S69" s="41"/>
      <c r="T69" s="40"/>
      <c r="U69" s="40"/>
      <c r="V69" s="22"/>
      <c r="W69" s="20"/>
      <c r="X69" s="22"/>
      <c r="Y69" s="284"/>
      <c r="Z69" s="31"/>
      <c r="AA69" s="341"/>
      <c r="AB69" s="338"/>
    </row>
    <row r="70" spans="1:28" s="19" customFormat="1" x14ac:dyDescent="0.25">
      <c r="A70" s="20"/>
      <c r="B70" s="21"/>
      <c r="C70" s="21"/>
      <c r="D70" s="21"/>
      <c r="E70" s="21"/>
      <c r="F70" s="21"/>
      <c r="G70" s="326"/>
      <c r="H70" s="326"/>
      <c r="I70" s="247"/>
      <c r="J70" s="247"/>
      <c r="K70" s="31"/>
      <c r="L70" s="284"/>
      <c r="M70" s="285"/>
      <c r="N70" s="286"/>
      <c r="O70" s="69"/>
      <c r="P70" s="40"/>
      <c r="Q70" s="40"/>
      <c r="R70" s="22"/>
      <c r="S70" s="41"/>
      <c r="T70" s="40"/>
      <c r="U70" s="40"/>
      <c r="V70" s="22"/>
      <c r="W70" s="20"/>
      <c r="X70" s="22"/>
      <c r="Y70" s="284"/>
      <c r="Z70" s="31"/>
      <c r="AA70" s="341"/>
      <c r="AB70" s="338"/>
    </row>
    <row r="71" spans="1:28" s="19" customFormat="1" ht="16.5" thickBot="1" x14ac:dyDescent="0.3">
      <c r="A71" s="268"/>
      <c r="B71" s="261"/>
      <c r="C71" s="261"/>
      <c r="D71" s="342"/>
      <c r="E71" s="261"/>
      <c r="F71" s="261"/>
      <c r="G71" s="332"/>
      <c r="H71" s="332"/>
      <c r="I71" s="267"/>
      <c r="J71" s="267"/>
      <c r="K71" s="33"/>
      <c r="L71" s="266"/>
      <c r="M71" s="267"/>
      <c r="N71" s="33"/>
      <c r="O71" s="69"/>
      <c r="P71" s="21"/>
      <c r="Q71" s="40"/>
      <c r="R71" s="22"/>
      <c r="S71" s="41"/>
      <c r="T71" s="40"/>
      <c r="U71" s="40"/>
      <c r="V71" s="22"/>
      <c r="W71" s="268"/>
      <c r="X71" s="23"/>
      <c r="Y71" s="266"/>
      <c r="Z71" s="33"/>
      <c r="AA71" s="343" t="s">
        <v>445</v>
      </c>
      <c r="AB71" s="338"/>
    </row>
    <row r="72" spans="1:28" s="19" customFormat="1" ht="17.649999999999999" customHeight="1" x14ac:dyDescent="0.25">
      <c r="I72" s="25"/>
      <c r="J72" s="25"/>
      <c r="L72" s="38"/>
      <c r="M72" s="38"/>
      <c r="N72" s="38"/>
      <c r="O72" s="20" t="s">
        <v>101</v>
      </c>
      <c r="P72" s="60">
        <v>0</v>
      </c>
      <c r="Q72" s="21" t="s">
        <v>102</v>
      </c>
      <c r="R72" s="22">
        <v>0</v>
      </c>
      <c r="S72" s="20" t="s">
        <v>103</v>
      </c>
      <c r="T72" s="21">
        <v>0</v>
      </c>
      <c r="U72" s="21" t="s">
        <v>104</v>
      </c>
      <c r="V72" s="35">
        <v>0</v>
      </c>
    </row>
    <row r="73" spans="1:28" s="19" customFormat="1" ht="16.149999999999999" customHeight="1" thickBot="1" x14ac:dyDescent="0.3">
      <c r="I73" s="25"/>
      <c r="J73" s="25"/>
      <c r="L73" s="38"/>
      <c r="M73" s="38"/>
      <c r="N73" s="38"/>
      <c r="O73" s="403" t="s">
        <v>38</v>
      </c>
      <c r="P73" s="404"/>
      <c r="Q73" s="404"/>
      <c r="R73" s="23">
        <v>92</v>
      </c>
      <c r="S73" s="403" t="s">
        <v>37</v>
      </c>
      <c r="T73" s="404"/>
      <c r="U73" s="404"/>
      <c r="V73" s="34">
        <v>0</v>
      </c>
    </row>
    <row r="74" spans="1:28" s="19" customFormat="1" ht="15.75" customHeight="1" thickBot="1" x14ac:dyDescent="0.3">
      <c r="A74" s="313"/>
      <c r="I74" s="25"/>
      <c r="J74" s="312"/>
    </row>
    <row r="75" spans="1:28" s="19" customFormat="1" ht="47.25" x14ac:dyDescent="0.25">
      <c r="A75" s="16" t="s">
        <v>21</v>
      </c>
      <c r="B75" s="17" t="s">
        <v>322</v>
      </c>
      <c r="C75" s="273">
        <v>1004</v>
      </c>
      <c r="D75" s="344" t="s">
        <v>228</v>
      </c>
      <c r="E75" s="272" t="s">
        <v>345</v>
      </c>
      <c r="F75" s="273">
        <v>1</v>
      </c>
      <c r="G75" s="324">
        <v>45276.083333333336</v>
      </c>
      <c r="H75" s="274">
        <v>45278.930555555555</v>
      </c>
      <c r="I75" s="275">
        <v>68.333333333255723</v>
      </c>
      <c r="J75" s="246">
        <v>12.9</v>
      </c>
      <c r="K75" s="228">
        <f>$J$75 - $I$75</f>
        <v>-55.433333333255725</v>
      </c>
      <c r="L75" s="276">
        <v>57</v>
      </c>
      <c r="M75" s="277" t="s">
        <v>288</v>
      </c>
      <c r="N75" s="345">
        <v>45278.875</v>
      </c>
      <c r="O75" s="42" t="s">
        <v>217</v>
      </c>
      <c r="P75" s="39">
        <v>0</v>
      </c>
      <c r="Q75" s="75">
        <v>20</v>
      </c>
      <c r="R75" s="18">
        <f t="shared" ref="R75:R80" si="5">Q75*P75</f>
        <v>0</v>
      </c>
      <c r="S75" s="64" t="s">
        <v>171</v>
      </c>
      <c r="T75" s="39">
        <v>0</v>
      </c>
      <c r="U75" s="17">
        <v>20</v>
      </c>
      <c r="V75" s="18">
        <f>U75*T75</f>
        <v>0</v>
      </c>
      <c r="W75" s="279" t="s">
        <v>188</v>
      </c>
      <c r="X75" s="18" t="s">
        <v>23</v>
      </c>
      <c r="Y75" s="276">
        <f>-IF(K75&gt;0,K75*0,K75)</f>
        <v>55.433333333255725</v>
      </c>
      <c r="Z75" s="29">
        <f>Y75</f>
        <v>55.433333333255725</v>
      </c>
      <c r="AA75" s="325" t="s">
        <v>312</v>
      </c>
    </row>
    <row r="76" spans="1:28" s="19" customFormat="1" x14ac:dyDescent="0.25">
      <c r="A76" s="83"/>
      <c r="B76" s="30"/>
      <c r="C76" s="30"/>
      <c r="D76" s="30"/>
      <c r="E76" s="21"/>
      <c r="F76" s="21">
        <v>2</v>
      </c>
      <c r="G76" s="282">
        <v>45278.930555555555</v>
      </c>
      <c r="H76" s="282">
        <v>45279.986111111109</v>
      </c>
      <c r="I76" s="283">
        <v>25.333333333313931</v>
      </c>
      <c r="J76" s="247">
        <v>14.4</v>
      </c>
      <c r="K76" s="231">
        <f>$J$76 - $I$76</f>
        <v>-10.93333333331393</v>
      </c>
      <c r="L76" s="284">
        <v>15.333333333197515</v>
      </c>
      <c r="M76" s="285" t="s">
        <v>313</v>
      </c>
      <c r="N76" s="286">
        <v>45279.909722222219</v>
      </c>
      <c r="O76" s="41" t="s">
        <v>247</v>
      </c>
      <c r="P76" s="40">
        <v>0</v>
      </c>
      <c r="Q76" s="73">
        <v>20</v>
      </c>
      <c r="R76" s="22">
        <f t="shared" si="5"/>
        <v>0</v>
      </c>
      <c r="S76" s="63" t="s">
        <v>192</v>
      </c>
      <c r="T76" s="40">
        <v>0</v>
      </c>
      <c r="U76" s="21">
        <v>20</v>
      </c>
      <c r="V76" s="70">
        <f>U76*T76</f>
        <v>0</v>
      </c>
      <c r="W76" s="20" t="s">
        <v>267</v>
      </c>
      <c r="X76" s="22"/>
      <c r="Y76" s="284">
        <f>-IF(K76&gt;0,K76*0,K76)</f>
        <v>10.93333333331393</v>
      </c>
      <c r="Z76" s="31">
        <f>Y76+Z75</f>
        <v>66.366666666569657</v>
      </c>
      <c r="AA76" s="341" t="s">
        <v>347</v>
      </c>
    </row>
    <row r="77" spans="1:28" s="19" customFormat="1" x14ac:dyDescent="0.25">
      <c r="A77" s="83"/>
      <c r="B77" s="30"/>
      <c r="C77" s="30"/>
      <c r="D77" s="30"/>
      <c r="E77" s="21"/>
      <c r="F77" s="30">
        <v>3</v>
      </c>
      <c r="G77" s="326">
        <v>45279.986111111109</v>
      </c>
      <c r="H77" s="30" t="s">
        <v>336</v>
      </c>
      <c r="I77" s="283">
        <v>28.000000000116415</v>
      </c>
      <c r="J77" s="247">
        <v>15.4</v>
      </c>
      <c r="K77" s="231">
        <f>$J$77 - $I$77</f>
        <v>-12.600000000116415</v>
      </c>
      <c r="L77" s="284">
        <v>12.666666666569654</v>
      </c>
      <c r="M77" s="285">
        <v>45280.451388888891</v>
      </c>
      <c r="N77" s="286" t="s">
        <v>337</v>
      </c>
      <c r="O77" s="41" t="s">
        <v>218</v>
      </c>
      <c r="P77" s="40">
        <v>0</v>
      </c>
      <c r="Q77" s="73">
        <v>20</v>
      </c>
      <c r="R77" s="22">
        <f t="shared" si="5"/>
        <v>0</v>
      </c>
      <c r="S77" s="63" t="s">
        <v>244</v>
      </c>
      <c r="T77" s="40">
        <v>0</v>
      </c>
      <c r="U77" s="21">
        <v>20</v>
      </c>
      <c r="V77" s="70">
        <f>U77*T77</f>
        <v>0</v>
      </c>
      <c r="W77" s="20"/>
      <c r="X77" s="22"/>
      <c r="Y77" s="284">
        <f>-IF(K77&gt;0,K77*0,K77)</f>
        <v>12.600000000116415</v>
      </c>
      <c r="Z77" s="31">
        <f>Y77+Z76</f>
        <v>78.966666666686066</v>
      </c>
      <c r="AA77" s="341" t="s">
        <v>348</v>
      </c>
    </row>
    <row r="78" spans="1:28" s="19" customFormat="1" x14ac:dyDescent="0.25">
      <c r="A78" s="83"/>
      <c r="B78" s="30"/>
      <c r="C78" s="21"/>
      <c r="D78" s="21"/>
      <c r="E78" s="21"/>
      <c r="F78" s="21">
        <v>4</v>
      </c>
      <c r="G78" s="30" t="s">
        <v>336</v>
      </c>
      <c r="H78" s="282">
        <v>45282.815972222219</v>
      </c>
      <c r="I78" s="283">
        <v>39.916666666511446</v>
      </c>
      <c r="J78" s="247">
        <v>15.4</v>
      </c>
      <c r="K78" s="231">
        <f>$J$78 - $I$78</f>
        <v>-24.516666666511448</v>
      </c>
      <c r="L78" s="284">
        <v>28.650000000139698</v>
      </c>
      <c r="M78" s="285">
        <v>45281.416666666664</v>
      </c>
      <c r="N78" s="286">
        <v>45282.61041666667</v>
      </c>
      <c r="O78" s="41" t="s">
        <v>219</v>
      </c>
      <c r="P78" s="40">
        <v>0</v>
      </c>
      <c r="Q78" s="40">
        <v>20</v>
      </c>
      <c r="R78" s="70">
        <f t="shared" si="5"/>
        <v>0</v>
      </c>
      <c r="S78" s="63" t="s">
        <v>177</v>
      </c>
      <c r="T78" s="40">
        <v>0</v>
      </c>
      <c r="U78" s="21">
        <v>20</v>
      </c>
      <c r="V78" s="70">
        <f>U78*T78</f>
        <v>0</v>
      </c>
      <c r="W78" s="20"/>
      <c r="X78" s="22"/>
      <c r="Y78" s="284">
        <f>-IF(K78&gt;0,K78*0,K78)</f>
        <v>24.516666666511448</v>
      </c>
      <c r="Z78" s="31">
        <f>Y78+Z77</f>
        <v>103.48333333319752</v>
      </c>
      <c r="AA78" s="287" t="s">
        <v>405</v>
      </c>
    </row>
    <row r="79" spans="1:28" s="19" customFormat="1" x14ac:dyDescent="0.25">
      <c r="A79" s="83"/>
      <c r="B79" s="30"/>
      <c r="C79" s="21"/>
      <c r="D79" s="21"/>
      <c r="E79" s="21"/>
      <c r="F79" s="21">
        <v>5</v>
      </c>
      <c r="G79" s="282">
        <v>45282.815972222219</v>
      </c>
      <c r="H79" s="282">
        <v>45284.118055555555</v>
      </c>
      <c r="I79" s="283">
        <f>(H79-G79)*24</f>
        <v>31.250000000058208</v>
      </c>
      <c r="J79" s="247">
        <v>15.4</v>
      </c>
      <c r="K79" s="231">
        <f>$J$79 - $I$79</f>
        <v>-15.850000000058207</v>
      </c>
      <c r="L79" s="284">
        <f>(N79-M79)*24</f>
        <v>25.68333333323244</v>
      </c>
      <c r="M79" s="285">
        <v>45282.61041666667</v>
      </c>
      <c r="N79" s="286" t="s">
        <v>420</v>
      </c>
      <c r="O79" s="41" t="s">
        <v>90</v>
      </c>
      <c r="P79" s="40">
        <v>0</v>
      </c>
      <c r="Q79" s="40">
        <v>17</v>
      </c>
      <c r="R79" s="70">
        <f t="shared" si="5"/>
        <v>0</v>
      </c>
      <c r="S79" s="63" t="s">
        <v>366</v>
      </c>
      <c r="T79" s="40">
        <v>0</v>
      </c>
      <c r="U79" s="21">
        <v>20</v>
      </c>
      <c r="V79" s="72">
        <f>U79*T79</f>
        <v>0</v>
      </c>
      <c r="W79" s="20"/>
      <c r="X79" s="22"/>
      <c r="Y79" s="284">
        <f>-IF(K79&gt;0,K79*0,K79)</f>
        <v>15.850000000058207</v>
      </c>
      <c r="Z79" s="31">
        <f>Y79+Z78</f>
        <v>119.33333333325572</v>
      </c>
      <c r="AA79" s="287" t="s">
        <v>435</v>
      </c>
    </row>
    <row r="80" spans="1:28" s="19" customFormat="1" ht="32.25" thickBot="1" x14ac:dyDescent="0.3">
      <c r="A80" s="346"/>
      <c r="B80" s="319"/>
      <c r="C80" s="261"/>
      <c r="D80" s="261"/>
      <c r="E80" s="261"/>
      <c r="F80" s="261"/>
      <c r="G80" s="261"/>
      <c r="H80" s="261"/>
      <c r="I80" s="267"/>
      <c r="J80" s="267"/>
      <c r="K80" s="33"/>
      <c r="L80" s="266"/>
      <c r="M80" s="305"/>
      <c r="N80" s="306"/>
      <c r="O80" s="63" t="s">
        <v>164</v>
      </c>
      <c r="P80" s="40">
        <v>0</v>
      </c>
      <c r="Q80" s="40">
        <v>17</v>
      </c>
      <c r="R80" s="70">
        <f t="shared" si="5"/>
        <v>0</v>
      </c>
      <c r="S80" s="63"/>
      <c r="T80" s="40"/>
      <c r="U80" s="21"/>
      <c r="V80" s="72"/>
      <c r="W80" s="268"/>
      <c r="X80" s="23"/>
      <c r="Y80" s="266"/>
      <c r="Z80" s="33"/>
      <c r="AA80" s="347" t="s">
        <v>419</v>
      </c>
    </row>
    <row r="81" spans="1:28" s="19" customFormat="1" ht="17.649999999999999" customHeight="1" x14ac:dyDescent="0.25">
      <c r="A81" s="281"/>
      <c r="G81" s="334"/>
      <c r="H81" s="334"/>
      <c r="I81" s="25"/>
      <c r="K81" s="25"/>
      <c r="L81" s="38"/>
      <c r="M81" s="38"/>
      <c r="N81" s="38"/>
      <c r="O81" s="20" t="s">
        <v>101</v>
      </c>
      <c r="P81" s="60">
        <f>SUM(P75:P80)</f>
        <v>0</v>
      </c>
      <c r="Q81" s="21" t="s">
        <v>102</v>
      </c>
      <c r="R81" s="22">
        <f>SUM(R75:R80)</f>
        <v>0</v>
      </c>
      <c r="S81" s="20" t="s">
        <v>103</v>
      </c>
      <c r="T81" s="21">
        <f>SUM(T75:T79)</f>
        <v>0</v>
      </c>
      <c r="U81" s="21" t="s">
        <v>104</v>
      </c>
      <c r="V81" s="35">
        <f>SUM(V75:V79)</f>
        <v>0</v>
      </c>
      <c r="AA81" s="348"/>
      <c r="AB81" s="348"/>
    </row>
    <row r="82" spans="1:28" s="19" customFormat="1" ht="16.149999999999999" customHeight="1" thickBot="1" x14ac:dyDescent="0.3">
      <c r="A82" s="281"/>
      <c r="I82" s="25"/>
      <c r="L82" s="38"/>
      <c r="M82" s="38"/>
      <c r="N82" s="38"/>
      <c r="O82" s="403" t="s">
        <v>38</v>
      </c>
      <c r="P82" s="404"/>
      <c r="Q82" s="404"/>
      <c r="R82" s="23">
        <v>80</v>
      </c>
      <c r="S82" s="403" t="s">
        <v>37</v>
      </c>
      <c r="T82" s="404"/>
      <c r="U82" s="404"/>
      <c r="V82" s="34">
        <v>0</v>
      </c>
    </row>
    <row r="83" spans="1:28" s="19" customFormat="1" ht="16.149999999999999" customHeight="1" thickBot="1" x14ac:dyDescent="0.3">
      <c r="A83" s="281"/>
      <c r="I83" s="25"/>
      <c r="J83" s="25"/>
      <c r="R83" s="26"/>
    </row>
    <row r="84" spans="1:28" s="19" customFormat="1" ht="32.25" thickBot="1" x14ac:dyDescent="0.3">
      <c r="A84" s="372" t="s">
        <v>22</v>
      </c>
      <c r="B84" s="373"/>
      <c r="C84" s="373"/>
      <c r="D84" s="373" t="s">
        <v>182</v>
      </c>
      <c r="E84" s="373"/>
      <c r="F84" s="373"/>
      <c r="G84" s="374"/>
      <c r="H84" s="374"/>
      <c r="I84" s="375"/>
      <c r="J84" s="375"/>
      <c r="K84" s="376"/>
      <c r="L84" s="377"/>
      <c r="M84" s="378"/>
      <c r="N84" s="379"/>
      <c r="O84" s="16"/>
      <c r="P84" s="78"/>
      <c r="Q84" s="17"/>
      <c r="R84" s="18"/>
      <c r="S84" s="16"/>
      <c r="T84" s="17"/>
      <c r="U84" s="17"/>
      <c r="V84" s="18"/>
      <c r="W84" s="372" t="s">
        <v>201</v>
      </c>
      <c r="X84" s="380" t="s">
        <v>23</v>
      </c>
      <c r="Y84" s="377">
        <v>0</v>
      </c>
      <c r="Z84" s="376">
        <v>0</v>
      </c>
      <c r="AA84" s="381" t="s">
        <v>222</v>
      </c>
    </row>
    <row r="85" spans="1:28" s="19" customFormat="1" ht="17.649999999999999" customHeight="1" x14ac:dyDescent="0.25">
      <c r="I85" s="25"/>
      <c r="J85" s="25"/>
      <c r="L85" s="38"/>
      <c r="M85" s="38"/>
      <c r="N85" s="38"/>
      <c r="O85" s="20" t="s">
        <v>101</v>
      </c>
      <c r="P85" s="60">
        <v>0</v>
      </c>
      <c r="Q85" s="21" t="s">
        <v>102</v>
      </c>
      <c r="R85" s="22">
        <v>0</v>
      </c>
      <c r="S85" s="20" t="s">
        <v>103</v>
      </c>
      <c r="T85" s="21">
        <v>0</v>
      </c>
      <c r="U85" s="21" t="s">
        <v>104</v>
      </c>
      <c r="V85" s="35">
        <v>0</v>
      </c>
      <c r="AA85" s="335"/>
    </row>
    <row r="86" spans="1:28" s="19" customFormat="1" ht="16.149999999999999" customHeight="1" thickBot="1" x14ac:dyDescent="0.3">
      <c r="I86" s="25"/>
      <c r="J86" s="25"/>
      <c r="L86" s="38"/>
      <c r="M86" s="38"/>
      <c r="N86" s="38"/>
      <c r="O86" s="403" t="s">
        <v>38</v>
      </c>
      <c r="P86" s="404"/>
      <c r="Q86" s="404"/>
      <c r="R86" s="23">
        <v>0</v>
      </c>
      <c r="S86" s="403" t="s">
        <v>37</v>
      </c>
      <c r="T86" s="404"/>
      <c r="U86" s="404"/>
      <c r="V86" s="34" t="s">
        <v>23</v>
      </c>
      <c r="AA86" s="348"/>
    </row>
    <row r="87" spans="1:28" s="19" customFormat="1" ht="15.75" customHeight="1" thickBot="1" x14ac:dyDescent="0.3">
      <c r="I87" s="25"/>
      <c r="J87" s="25"/>
      <c r="P87" s="68"/>
      <c r="AA87" s="348"/>
    </row>
    <row r="88" spans="1:28" s="19" customFormat="1" ht="31.5" x14ac:dyDescent="0.25">
      <c r="A88" s="16" t="s">
        <v>24</v>
      </c>
      <c r="B88" s="17" t="s">
        <v>449</v>
      </c>
      <c r="C88" s="17">
        <v>2532</v>
      </c>
      <c r="D88" s="17" t="s">
        <v>258</v>
      </c>
      <c r="E88" s="272" t="s">
        <v>259</v>
      </c>
      <c r="F88" s="17">
        <v>1</v>
      </c>
      <c r="G88" s="324">
        <v>45260.041666666664</v>
      </c>
      <c r="H88" s="324">
        <v>45281.159722222219</v>
      </c>
      <c r="I88" s="275">
        <v>506.83333333331393</v>
      </c>
      <c r="J88" s="246">
        <v>24</v>
      </c>
      <c r="K88" s="29">
        <v>-482.83333333331393</v>
      </c>
      <c r="L88" s="276">
        <v>479.49999999994179</v>
      </c>
      <c r="M88" s="277">
        <v>45260.25</v>
      </c>
      <c r="N88" s="278" t="s">
        <v>338</v>
      </c>
      <c r="O88" s="76" t="s">
        <v>234</v>
      </c>
      <c r="P88" s="17">
        <v>1</v>
      </c>
      <c r="Q88" s="17">
        <v>17</v>
      </c>
      <c r="R88" s="18">
        <f>Q88*P88</f>
        <v>17</v>
      </c>
      <c r="S88" s="42" t="s">
        <v>179</v>
      </c>
      <c r="T88" s="17">
        <v>0</v>
      </c>
      <c r="U88" s="17">
        <v>20</v>
      </c>
      <c r="V88" s="18">
        <v>0</v>
      </c>
      <c r="W88" s="279" t="s">
        <v>188</v>
      </c>
      <c r="X88" s="18" t="s">
        <v>153</v>
      </c>
      <c r="Y88" s="276">
        <v>482.83333333331393</v>
      </c>
      <c r="Z88" s="29">
        <v>482.83333333331393</v>
      </c>
      <c r="AA88" s="349" t="s">
        <v>302</v>
      </c>
    </row>
    <row r="89" spans="1:28" s="19" customFormat="1" ht="47.25" x14ac:dyDescent="0.25">
      <c r="A89" s="20"/>
      <c r="B89" s="21"/>
      <c r="C89" s="21"/>
      <c r="D89" s="328"/>
      <c r="E89" s="21"/>
      <c r="F89" s="21">
        <v>2</v>
      </c>
      <c r="G89" s="326">
        <v>45281.159722222219</v>
      </c>
      <c r="H89" s="326">
        <v>45283.041666666664</v>
      </c>
      <c r="I89" s="247">
        <v>45.166666666686069</v>
      </c>
      <c r="J89" s="247">
        <v>24</v>
      </c>
      <c r="K89" s="31">
        <v>-21.166666666686069</v>
      </c>
      <c r="L89" s="284">
        <v>43.350000000034925</v>
      </c>
      <c r="M89" s="247" t="s">
        <v>339</v>
      </c>
      <c r="N89" s="350">
        <v>45283.004166666666</v>
      </c>
      <c r="O89" s="69" t="s">
        <v>257</v>
      </c>
      <c r="P89" s="21">
        <v>0</v>
      </c>
      <c r="Q89" s="21">
        <v>17</v>
      </c>
      <c r="R89" s="22">
        <f>Q89*P89</f>
        <v>0</v>
      </c>
      <c r="S89" s="41" t="s">
        <v>227</v>
      </c>
      <c r="T89" s="21">
        <v>1</v>
      </c>
      <c r="U89" s="21">
        <v>20</v>
      </c>
      <c r="V89" s="70">
        <v>20</v>
      </c>
      <c r="W89" s="20" t="s">
        <v>343</v>
      </c>
      <c r="X89" s="22"/>
      <c r="Y89" s="284">
        <v>21.166666666686069</v>
      </c>
      <c r="Z89" s="31">
        <v>504</v>
      </c>
      <c r="AA89" s="287" t="s">
        <v>424</v>
      </c>
    </row>
    <row r="90" spans="1:28" s="19" customFormat="1" ht="31.5" x14ac:dyDescent="0.25">
      <c r="A90" s="20"/>
      <c r="B90" s="21"/>
      <c r="C90" s="21"/>
      <c r="D90" s="21"/>
      <c r="E90" s="21"/>
      <c r="F90" s="21">
        <v>3</v>
      </c>
      <c r="G90" s="326">
        <v>45283.041666666664</v>
      </c>
      <c r="H90" s="326" t="s">
        <v>34</v>
      </c>
      <c r="I90" s="247">
        <f>(AA1-G90)*24</f>
        <v>29.000000000058208</v>
      </c>
      <c r="J90" s="247">
        <v>24</v>
      </c>
      <c r="K90" s="231">
        <f>$J$90 - $I$90</f>
        <v>-5.0000000000582077</v>
      </c>
      <c r="L90" s="284"/>
      <c r="M90" s="247" t="s">
        <v>421</v>
      </c>
      <c r="N90" s="31"/>
      <c r="O90" s="69" t="s">
        <v>167</v>
      </c>
      <c r="P90" s="21">
        <v>0</v>
      </c>
      <c r="Q90" s="21">
        <v>17</v>
      </c>
      <c r="R90" s="22">
        <f>Q90*P90</f>
        <v>0</v>
      </c>
      <c r="S90" s="41" t="s">
        <v>184</v>
      </c>
      <c r="T90" s="21">
        <v>0</v>
      </c>
      <c r="U90" s="21">
        <v>20</v>
      </c>
      <c r="V90" s="72">
        <v>0</v>
      </c>
      <c r="W90" s="20"/>
      <c r="X90" s="22"/>
      <c r="Y90" s="284">
        <v>0</v>
      </c>
      <c r="Z90" s="31">
        <v>504</v>
      </c>
      <c r="AA90" s="341" t="s">
        <v>425</v>
      </c>
    </row>
    <row r="91" spans="1:28" s="19" customFormat="1" ht="16.5" thickBot="1" x14ac:dyDescent="0.3">
      <c r="A91" s="268"/>
      <c r="B91" s="261"/>
      <c r="C91" s="261"/>
      <c r="D91" s="342"/>
      <c r="E91" s="342"/>
      <c r="F91" s="261"/>
      <c r="G91" s="332"/>
      <c r="H91" s="332"/>
      <c r="I91" s="267"/>
      <c r="J91" s="267"/>
      <c r="K91" s="33"/>
      <c r="L91" s="266"/>
      <c r="M91" s="267"/>
      <c r="N91" s="33"/>
      <c r="O91" s="20"/>
      <c r="P91" s="21"/>
      <c r="Q91" s="21"/>
      <c r="R91" s="22"/>
      <c r="S91" s="20" t="s">
        <v>235</v>
      </c>
      <c r="T91" s="21">
        <v>0</v>
      </c>
      <c r="U91" s="21">
        <v>15</v>
      </c>
      <c r="V91" s="72">
        <v>0</v>
      </c>
      <c r="W91" s="268"/>
      <c r="X91" s="23"/>
      <c r="Y91" s="266"/>
      <c r="Z91" s="33"/>
      <c r="AA91" s="347" t="s">
        <v>450</v>
      </c>
    </row>
    <row r="92" spans="1:28" s="19" customFormat="1" ht="17.649999999999999" customHeight="1" x14ac:dyDescent="0.25">
      <c r="I92" s="25"/>
      <c r="J92" s="25"/>
      <c r="L92" s="38"/>
      <c r="M92" s="38"/>
      <c r="N92" s="38"/>
      <c r="O92" s="20" t="s">
        <v>101</v>
      </c>
      <c r="P92" s="60">
        <f>SUM(P88:P90)</f>
        <v>1</v>
      </c>
      <c r="Q92" s="21" t="s">
        <v>102</v>
      </c>
      <c r="R92" s="22">
        <f>SUM(R88:R90)</f>
        <v>17</v>
      </c>
      <c r="S92" s="20" t="s">
        <v>103</v>
      </c>
      <c r="T92" s="21">
        <v>1</v>
      </c>
      <c r="U92" s="21" t="s">
        <v>104</v>
      </c>
      <c r="V92" s="35">
        <v>20</v>
      </c>
      <c r="Y92" s="25"/>
      <c r="Z92" s="25"/>
      <c r="AA92" s="348"/>
    </row>
    <row r="93" spans="1:28" s="19" customFormat="1" ht="16.149999999999999" customHeight="1" thickBot="1" x14ac:dyDescent="0.3">
      <c r="I93" s="25"/>
      <c r="J93" s="25"/>
      <c r="L93" s="38"/>
      <c r="M93" s="38"/>
      <c r="N93" s="38"/>
      <c r="O93" s="403" t="s">
        <v>38</v>
      </c>
      <c r="P93" s="404"/>
      <c r="Q93" s="404"/>
      <c r="R93" s="61">
        <v>136</v>
      </c>
      <c r="S93" s="403" t="s">
        <v>37</v>
      </c>
      <c r="T93" s="404"/>
      <c r="U93" s="404"/>
      <c r="V93" s="34">
        <v>80</v>
      </c>
      <c r="Y93" s="25"/>
      <c r="Z93" s="25"/>
      <c r="AA93" s="348"/>
    </row>
    <row r="94" spans="1:28" s="19" customFormat="1" ht="16.149999999999999" customHeight="1" x14ac:dyDescent="0.25">
      <c r="I94" s="25"/>
      <c r="J94" s="25"/>
      <c r="R94" s="26"/>
      <c r="S94" s="422"/>
      <c r="T94" s="422"/>
      <c r="U94" s="422"/>
      <c r="Y94" s="25"/>
      <c r="Z94" s="25"/>
      <c r="AA94" s="348"/>
    </row>
    <row r="95" spans="1:28" s="19" customFormat="1" ht="15.75" customHeight="1" thickBot="1" x14ac:dyDescent="0.3">
      <c r="I95" s="25"/>
      <c r="J95" s="25"/>
      <c r="R95" s="26"/>
      <c r="Y95" s="25"/>
      <c r="Z95" s="25"/>
      <c r="AA95" s="348"/>
    </row>
    <row r="96" spans="1:28" s="19" customFormat="1" ht="47.25" x14ac:dyDescent="0.25">
      <c r="A96" s="16" t="s">
        <v>25</v>
      </c>
      <c r="B96" s="17" t="s">
        <v>303</v>
      </c>
      <c r="C96" s="17">
        <v>3195</v>
      </c>
      <c r="D96" s="17" t="s">
        <v>212</v>
      </c>
      <c r="E96" s="17" t="s">
        <v>307</v>
      </c>
      <c r="F96" s="17">
        <v>1</v>
      </c>
      <c r="G96" s="324">
        <v>45282.666666666664</v>
      </c>
      <c r="H96" s="324" t="s">
        <v>34</v>
      </c>
      <c r="I96" s="275">
        <f>(AA1-G96)*24</f>
        <v>38.000000000058208</v>
      </c>
      <c r="J96" s="351">
        <v>14</v>
      </c>
      <c r="K96" s="228">
        <f>$J$96 - $I$96</f>
        <v>-24.000000000058208</v>
      </c>
      <c r="L96" s="276"/>
      <c r="M96" s="277">
        <v>45282.84375</v>
      </c>
      <c r="N96" s="278"/>
      <c r="O96" s="42" t="s">
        <v>165</v>
      </c>
      <c r="P96" s="39">
        <v>0</v>
      </c>
      <c r="Q96" s="17">
        <v>17</v>
      </c>
      <c r="R96" s="18">
        <f t="shared" ref="R96:R101" si="6">Q96*P96</f>
        <v>0</v>
      </c>
      <c r="S96" s="42" t="s">
        <v>220</v>
      </c>
      <c r="T96" s="39">
        <v>0</v>
      </c>
      <c r="U96" s="39">
        <v>20</v>
      </c>
      <c r="V96" s="18">
        <v>0</v>
      </c>
      <c r="W96" s="16" t="s">
        <v>260</v>
      </c>
      <c r="X96" s="18"/>
      <c r="Y96" s="276">
        <f>-IF(K96&gt;0,K96*0,K96)</f>
        <v>24.000000000058208</v>
      </c>
      <c r="Z96" s="29">
        <f>Y96</f>
        <v>24.000000000058208</v>
      </c>
      <c r="AA96" s="280" t="s">
        <v>401</v>
      </c>
    </row>
    <row r="97" spans="1:303" s="19" customFormat="1" ht="15.75" customHeight="1" x14ac:dyDescent="0.25">
      <c r="A97" s="20"/>
      <c r="B97" s="21"/>
      <c r="C97" s="21"/>
      <c r="D97" s="21"/>
      <c r="E97" s="21"/>
      <c r="F97" s="21"/>
      <c r="G97" s="326"/>
      <c r="H97" s="288"/>
      <c r="I97" s="247"/>
      <c r="J97" s="247"/>
      <c r="K97" s="31"/>
      <c r="L97" s="284"/>
      <c r="M97" s="285"/>
      <c r="N97" s="350"/>
      <c r="O97" s="41" t="s">
        <v>172</v>
      </c>
      <c r="P97" s="40">
        <v>0</v>
      </c>
      <c r="Q97" s="21">
        <v>17</v>
      </c>
      <c r="R97" s="22">
        <f t="shared" si="6"/>
        <v>0</v>
      </c>
      <c r="S97" s="41" t="s">
        <v>184</v>
      </c>
      <c r="T97" s="40">
        <v>0</v>
      </c>
      <c r="U97" s="40">
        <v>20</v>
      </c>
      <c r="V97" s="72">
        <v>0</v>
      </c>
      <c r="W97" s="20"/>
      <c r="X97" s="22"/>
      <c r="Y97" s="284"/>
      <c r="Z97" s="31"/>
      <c r="AA97" s="287"/>
    </row>
    <row r="98" spans="1:303" s="19" customFormat="1" x14ac:dyDescent="0.25">
      <c r="A98" s="20"/>
      <c r="B98" s="21"/>
      <c r="C98" s="21"/>
      <c r="D98" s="21"/>
      <c r="E98" s="21"/>
      <c r="F98" s="21"/>
      <c r="G98" s="326"/>
      <c r="H98" s="288"/>
      <c r="I98" s="247"/>
      <c r="J98" s="247"/>
      <c r="K98" s="31"/>
      <c r="L98" s="284"/>
      <c r="M98" s="285"/>
      <c r="N98" s="31"/>
      <c r="O98" s="41" t="s">
        <v>86</v>
      </c>
      <c r="P98" s="40">
        <v>0</v>
      </c>
      <c r="Q98" s="21">
        <v>17</v>
      </c>
      <c r="R98" s="22">
        <f t="shared" si="6"/>
        <v>0</v>
      </c>
      <c r="S98" s="41" t="s">
        <v>209</v>
      </c>
      <c r="T98" s="40">
        <v>0</v>
      </c>
      <c r="U98" s="21">
        <v>20</v>
      </c>
      <c r="V98" s="70">
        <v>0</v>
      </c>
      <c r="W98" s="20"/>
      <c r="X98" s="22"/>
      <c r="Y98" s="284"/>
      <c r="Z98" s="31"/>
      <c r="AA98" s="287"/>
    </row>
    <row r="99" spans="1:303" s="19" customFormat="1" x14ac:dyDescent="0.25">
      <c r="A99" s="20"/>
      <c r="B99" s="21"/>
      <c r="C99" s="21"/>
      <c r="D99" s="21"/>
      <c r="E99" s="21"/>
      <c r="F99" s="21"/>
      <c r="G99" s="288"/>
      <c r="H99" s="288"/>
      <c r="I99" s="247"/>
      <c r="J99" s="247"/>
      <c r="K99" s="31"/>
      <c r="L99" s="284"/>
      <c r="M99" s="247"/>
      <c r="N99" s="31"/>
      <c r="O99" s="41" t="s">
        <v>170</v>
      </c>
      <c r="P99" s="40">
        <v>0</v>
      </c>
      <c r="Q99" s="21">
        <v>17</v>
      </c>
      <c r="R99" s="22">
        <f t="shared" si="6"/>
        <v>0</v>
      </c>
      <c r="S99" s="41" t="s">
        <v>178</v>
      </c>
      <c r="T99" s="40">
        <v>0</v>
      </c>
      <c r="U99" s="21">
        <v>20</v>
      </c>
      <c r="V99" s="72">
        <v>0</v>
      </c>
      <c r="W99" s="20"/>
      <c r="X99" s="22"/>
      <c r="Y99" s="284"/>
      <c r="Z99" s="31"/>
      <c r="AA99" s="287"/>
    </row>
    <row r="100" spans="1:303" s="19" customFormat="1" x14ac:dyDescent="0.25">
      <c r="A100" s="20"/>
      <c r="B100" s="21"/>
      <c r="C100" s="21"/>
      <c r="D100" s="21"/>
      <c r="E100" s="21"/>
      <c r="F100" s="21"/>
      <c r="G100" s="288"/>
      <c r="H100" s="326"/>
      <c r="I100" s="247"/>
      <c r="J100" s="247"/>
      <c r="K100" s="31"/>
      <c r="L100" s="284"/>
      <c r="M100" s="247"/>
      <c r="N100" s="286"/>
      <c r="O100" s="41" t="s">
        <v>190</v>
      </c>
      <c r="P100" s="40">
        <v>0</v>
      </c>
      <c r="Q100" s="21">
        <v>17</v>
      </c>
      <c r="R100" s="22">
        <f t="shared" si="6"/>
        <v>0</v>
      </c>
      <c r="S100" s="41" t="s">
        <v>181</v>
      </c>
      <c r="T100" s="40">
        <v>0</v>
      </c>
      <c r="U100" s="21">
        <v>20</v>
      </c>
      <c r="V100" s="72">
        <v>0</v>
      </c>
      <c r="W100" s="20"/>
      <c r="X100" s="22"/>
      <c r="Y100" s="284"/>
      <c r="Z100" s="31"/>
      <c r="AA100" s="341"/>
    </row>
    <row r="101" spans="1:303" s="19" customFormat="1" x14ac:dyDescent="0.25">
      <c r="A101" s="20"/>
      <c r="B101" s="21"/>
      <c r="C101" s="21"/>
      <c r="D101" s="21"/>
      <c r="E101" s="21"/>
      <c r="F101" s="21"/>
      <c r="G101" s="288"/>
      <c r="H101" s="326"/>
      <c r="I101" s="247"/>
      <c r="J101" s="247"/>
      <c r="K101" s="31"/>
      <c r="L101" s="284"/>
      <c r="M101" s="247"/>
      <c r="N101" s="31"/>
      <c r="O101" s="41" t="s">
        <v>305</v>
      </c>
      <c r="P101" s="40">
        <v>0</v>
      </c>
      <c r="Q101" s="21">
        <v>17</v>
      </c>
      <c r="R101" s="22">
        <f t="shared" si="6"/>
        <v>0</v>
      </c>
      <c r="S101" s="41" t="s">
        <v>179</v>
      </c>
      <c r="T101" s="40">
        <v>0</v>
      </c>
      <c r="U101" s="21">
        <v>20</v>
      </c>
      <c r="V101" s="72">
        <v>0</v>
      </c>
      <c r="W101" s="20"/>
      <c r="X101" s="22"/>
      <c r="Y101" s="284"/>
      <c r="Z101" s="31"/>
      <c r="AA101" s="287"/>
    </row>
    <row r="102" spans="1:303" s="19" customFormat="1" x14ac:dyDescent="0.25">
      <c r="A102" s="20"/>
      <c r="B102" s="21"/>
      <c r="C102" s="21"/>
      <c r="D102" s="21"/>
      <c r="E102" s="21"/>
      <c r="F102" s="21"/>
      <c r="G102" s="326"/>
      <c r="H102" s="326"/>
      <c r="I102" s="247"/>
      <c r="J102" s="247"/>
      <c r="K102" s="31"/>
      <c r="L102" s="284"/>
      <c r="M102" s="247"/>
      <c r="N102" s="31"/>
      <c r="O102" s="41"/>
      <c r="P102" s="40"/>
      <c r="Q102" s="21"/>
      <c r="R102" s="22"/>
      <c r="S102" s="69"/>
      <c r="T102" s="40"/>
      <c r="U102" s="21"/>
      <c r="V102" s="22"/>
      <c r="W102" s="20"/>
      <c r="X102" s="22"/>
      <c r="Y102" s="284"/>
      <c r="Z102" s="31"/>
      <c r="AA102" s="287"/>
    </row>
    <row r="103" spans="1:303" s="21" customFormat="1" ht="16.5" thickBot="1" x14ac:dyDescent="0.3">
      <c r="A103" s="268"/>
      <c r="B103" s="261"/>
      <c r="C103" s="261"/>
      <c r="D103" s="261"/>
      <c r="E103" s="261"/>
      <c r="F103" s="261"/>
      <c r="G103" s="332"/>
      <c r="H103" s="332"/>
      <c r="I103" s="267"/>
      <c r="J103" s="267"/>
      <c r="K103" s="33"/>
      <c r="L103" s="266"/>
      <c r="M103" s="267"/>
      <c r="N103" s="33"/>
      <c r="O103" s="41"/>
      <c r="P103" s="40"/>
      <c r="R103" s="22"/>
      <c r="S103" s="69"/>
      <c r="T103" s="40"/>
      <c r="V103" s="22"/>
      <c r="W103" s="268"/>
      <c r="X103" s="23"/>
      <c r="Y103" s="266"/>
      <c r="Z103" s="33"/>
      <c r="AA103" s="347" t="s">
        <v>448</v>
      </c>
      <c r="AB103" s="19"/>
      <c r="AC103" s="19"/>
      <c r="AD103" s="19"/>
      <c r="AE103" s="19"/>
      <c r="AF103" s="19"/>
      <c r="AG103" s="19"/>
      <c r="AH103" s="19"/>
      <c r="AI103" s="19"/>
      <c r="AJ103" s="19"/>
      <c r="AK103" s="19"/>
      <c r="AL103" s="19"/>
      <c r="AM103" s="19"/>
      <c r="AN103" s="19"/>
      <c r="AO103" s="19"/>
      <c r="AP103" s="19"/>
      <c r="AQ103" s="19"/>
      <c r="AR103" s="19"/>
      <c r="AS103" s="19"/>
      <c r="AT103" s="19"/>
      <c r="AU103" s="19"/>
      <c r="AV103" s="19"/>
      <c r="AW103" s="19"/>
      <c r="AX103" s="19"/>
      <c r="AY103" s="19"/>
      <c r="AZ103" s="19"/>
      <c r="BA103" s="19"/>
      <c r="BB103" s="19"/>
      <c r="BC103" s="19"/>
      <c r="BD103" s="19"/>
      <c r="BE103" s="19"/>
      <c r="BF103" s="352"/>
    </row>
    <row r="104" spans="1:303" s="19" customFormat="1" ht="18.75" x14ac:dyDescent="0.25">
      <c r="G104" s="334"/>
      <c r="H104" s="334"/>
      <c r="I104" s="25"/>
      <c r="J104" s="25"/>
      <c r="K104" s="25"/>
      <c r="L104" s="38"/>
      <c r="M104" s="38"/>
      <c r="N104" s="38"/>
      <c r="O104" s="20" t="s">
        <v>101</v>
      </c>
      <c r="P104" s="60">
        <f>SUM(P96:P101)</f>
        <v>0</v>
      </c>
      <c r="Q104" s="21" t="s">
        <v>102</v>
      </c>
      <c r="R104" s="22">
        <f>SUM(R96:R101)</f>
        <v>0</v>
      </c>
      <c r="S104" s="20" t="s">
        <v>103</v>
      </c>
      <c r="T104" s="21">
        <v>0</v>
      </c>
      <c r="U104" s="21" t="s">
        <v>104</v>
      </c>
      <c r="V104" s="35">
        <v>0</v>
      </c>
      <c r="Y104" s="25"/>
      <c r="Z104" s="25"/>
      <c r="AA104" s="353"/>
    </row>
    <row r="105" spans="1:303" s="19" customFormat="1" ht="16.149999999999999" customHeight="1" thickBot="1" x14ac:dyDescent="0.3">
      <c r="I105" s="25"/>
      <c r="J105" s="25"/>
      <c r="L105" s="38"/>
      <c r="M105" s="38"/>
      <c r="N105" s="38"/>
      <c r="O105" s="403" t="s">
        <v>38</v>
      </c>
      <c r="P105" s="404"/>
      <c r="Q105" s="404"/>
      <c r="R105" s="61">
        <v>102</v>
      </c>
      <c r="S105" s="403" t="s">
        <v>37</v>
      </c>
      <c r="T105" s="404"/>
      <c r="U105" s="404"/>
      <c r="V105" s="34">
        <v>0</v>
      </c>
      <c r="Y105" s="25"/>
      <c r="Z105" s="25"/>
      <c r="AA105" s="348"/>
    </row>
    <row r="106" spans="1:303" s="19" customFormat="1" ht="18.75" customHeight="1" thickBot="1" x14ac:dyDescent="0.3">
      <c r="I106" s="25"/>
      <c r="J106" s="312"/>
      <c r="R106" s="26"/>
      <c r="Y106" s="25"/>
      <c r="Z106" s="25"/>
      <c r="AA106" s="348"/>
    </row>
    <row r="107" spans="1:303" s="19" customFormat="1" ht="47.25" x14ac:dyDescent="0.25">
      <c r="A107" s="16" t="s">
        <v>40</v>
      </c>
      <c r="B107" s="17" t="s">
        <v>321</v>
      </c>
      <c r="C107" s="17">
        <v>340</v>
      </c>
      <c r="D107" s="344" t="s">
        <v>189</v>
      </c>
      <c r="E107" s="17" t="s">
        <v>316</v>
      </c>
      <c r="F107" s="273">
        <v>1</v>
      </c>
      <c r="G107" s="324">
        <v>45279.083333333336</v>
      </c>
      <c r="H107" s="324">
        <v>45284.057638888888</v>
      </c>
      <c r="I107" s="275">
        <f>(H107-G107)*24</f>
        <v>119.38333333324408</v>
      </c>
      <c r="J107" s="351">
        <v>10.75</v>
      </c>
      <c r="K107" s="228">
        <f>$J$107 - $I$107</f>
        <v>-108.63333333324408</v>
      </c>
      <c r="L107" s="276"/>
      <c r="M107" s="277" t="s">
        <v>354</v>
      </c>
      <c r="N107" s="278"/>
      <c r="O107" s="16"/>
      <c r="P107" s="39"/>
      <c r="Q107" s="39"/>
      <c r="R107" s="18"/>
      <c r="S107" s="42" t="s">
        <v>175</v>
      </c>
      <c r="T107" s="17">
        <v>0</v>
      </c>
      <c r="U107" s="17">
        <v>20</v>
      </c>
      <c r="V107" s="18">
        <v>0</v>
      </c>
      <c r="W107" s="16" t="s">
        <v>392</v>
      </c>
      <c r="X107" s="18"/>
      <c r="Y107" s="276">
        <f>-IF(K107&gt;0,K107*0,K107)</f>
        <v>108.63333333324408</v>
      </c>
      <c r="Z107" s="29">
        <f>Y107</f>
        <v>108.63333333324408</v>
      </c>
      <c r="AA107" s="280" t="s">
        <v>393</v>
      </c>
    </row>
    <row r="108" spans="1:303" s="19" customFormat="1" x14ac:dyDescent="0.25">
      <c r="A108" s="20"/>
      <c r="B108" s="21"/>
      <c r="C108" s="21"/>
      <c r="D108" s="21"/>
      <c r="E108" s="21"/>
      <c r="F108" s="21">
        <v>2</v>
      </c>
      <c r="G108" s="326">
        <f>H107</f>
        <v>45284.057638888888</v>
      </c>
      <c r="H108" s="326" t="s">
        <v>34</v>
      </c>
      <c r="I108" s="247">
        <f>(AA1-G108)*24</f>
        <v>4.6166666666977108</v>
      </c>
      <c r="J108" s="247">
        <f>'Нормативы времени'!N15</f>
        <v>13.75</v>
      </c>
      <c r="K108" s="231">
        <f>$J$108 - $I$108</f>
        <v>9.1333333333022892</v>
      </c>
      <c r="L108" s="284"/>
      <c r="M108" s="247"/>
      <c r="N108" s="31"/>
      <c r="O108" s="20"/>
      <c r="P108" s="40"/>
      <c r="Q108" s="21"/>
      <c r="R108" s="70"/>
      <c r="S108" s="20" t="s">
        <v>176</v>
      </c>
      <c r="T108" s="40">
        <v>0</v>
      </c>
      <c r="U108" s="40">
        <v>20</v>
      </c>
      <c r="V108" s="22">
        <v>0</v>
      </c>
      <c r="W108" s="20"/>
      <c r="X108" s="22"/>
      <c r="Y108" s="284">
        <f>-IF(K108&gt;0,K108*0,K108)</f>
        <v>0</v>
      </c>
      <c r="Z108" s="31">
        <f>Y108+Z107</f>
        <v>108.63333333324408</v>
      </c>
      <c r="AA108" s="287"/>
    </row>
    <row r="109" spans="1:303" s="19" customFormat="1" x14ac:dyDescent="0.25">
      <c r="A109" s="20"/>
      <c r="B109" s="21"/>
      <c r="C109" s="21"/>
      <c r="D109" s="21"/>
      <c r="E109" s="21"/>
      <c r="F109" s="21"/>
      <c r="G109" s="326"/>
      <c r="H109" s="326"/>
      <c r="I109" s="247"/>
      <c r="J109" s="247"/>
      <c r="K109" s="31"/>
      <c r="L109" s="284"/>
      <c r="M109" s="247"/>
      <c r="N109" s="31"/>
      <c r="O109" s="20"/>
      <c r="P109" s="40"/>
      <c r="Q109" s="21"/>
      <c r="R109" s="70"/>
      <c r="S109" s="41" t="s">
        <v>177</v>
      </c>
      <c r="T109" s="40">
        <v>0</v>
      </c>
      <c r="U109" s="40">
        <v>20</v>
      </c>
      <c r="V109" s="22">
        <v>0</v>
      </c>
      <c r="W109" s="20"/>
      <c r="X109" s="22"/>
      <c r="Y109" s="284"/>
      <c r="Z109" s="31"/>
      <c r="AA109" s="287"/>
    </row>
    <row r="110" spans="1:303" s="21" customFormat="1" x14ac:dyDescent="0.25">
      <c r="A110" s="20"/>
      <c r="G110" s="326"/>
      <c r="H110" s="326"/>
      <c r="I110" s="247"/>
      <c r="J110" s="247"/>
      <c r="K110" s="31"/>
      <c r="L110" s="284"/>
      <c r="M110" s="247"/>
      <c r="N110" s="31"/>
      <c r="O110" s="41"/>
      <c r="P110" s="40"/>
      <c r="R110" s="22"/>
      <c r="S110" s="79" t="s">
        <v>162</v>
      </c>
      <c r="T110" s="40">
        <v>0</v>
      </c>
      <c r="U110" s="21">
        <v>20</v>
      </c>
      <c r="V110" s="22">
        <v>0</v>
      </c>
      <c r="W110" s="20"/>
      <c r="X110" s="22"/>
      <c r="Y110" s="284"/>
      <c r="Z110" s="31"/>
      <c r="AA110" s="287"/>
      <c r="AB110" s="19"/>
      <c r="AC110" s="19"/>
      <c r="AD110" s="19"/>
      <c r="AE110" s="19"/>
      <c r="AF110" s="19"/>
      <c r="AG110" s="19"/>
      <c r="AH110" s="19"/>
      <c r="AI110" s="19"/>
      <c r="AJ110" s="19"/>
      <c r="AK110" s="19"/>
      <c r="AL110" s="19"/>
      <c r="AM110" s="19"/>
      <c r="AN110" s="19"/>
      <c r="AO110" s="19"/>
      <c r="AP110" s="19"/>
      <c r="AQ110" s="19"/>
      <c r="AR110" s="19"/>
      <c r="AS110" s="19"/>
      <c r="AT110" s="19"/>
      <c r="AU110" s="19"/>
      <c r="AV110" s="19"/>
      <c r="AW110" s="19"/>
      <c r="AX110" s="19"/>
      <c r="AY110" s="19"/>
      <c r="AZ110" s="19"/>
      <c r="BA110" s="19"/>
      <c r="BB110" s="19"/>
      <c r="BC110" s="19"/>
      <c r="BD110" s="19"/>
      <c r="BE110" s="19"/>
      <c r="BF110" s="19"/>
      <c r="BG110" s="19"/>
      <c r="BH110" s="19"/>
      <c r="BI110" s="19"/>
      <c r="BJ110" s="19"/>
      <c r="BK110" s="19"/>
      <c r="BL110" s="19"/>
      <c r="BM110" s="19"/>
      <c r="BN110" s="19"/>
      <c r="BO110" s="19"/>
      <c r="BP110" s="19"/>
      <c r="BQ110" s="19"/>
      <c r="BR110" s="19"/>
      <c r="BS110" s="19"/>
      <c r="BT110" s="19"/>
      <c r="BU110" s="19"/>
      <c r="BV110" s="19"/>
      <c r="BW110" s="19"/>
      <c r="BX110" s="19"/>
      <c r="BY110" s="19"/>
      <c r="BZ110" s="19"/>
      <c r="CA110" s="19"/>
      <c r="CB110" s="19"/>
      <c r="CC110" s="19"/>
      <c r="CD110" s="19"/>
      <c r="CE110" s="19"/>
      <c r="CF110" s="19"/>
      <c r="CG110" s="19"/>
      <c r="CH110" s="19"/>
      <c r="CI110" s="19"/>
      <c r="CJ110" s="19"/>
      <c r="CK110" s="19"/>
      <c r="CL110" s="19"/>
      <c r="CM110" s="19"/>
      <c r="CN110" s="19"/>
      <c r="CO110" s="19"/>
      <c r="CP110" s="19"/>
      <c r="CQ110" s="19"/>
      <c r="CR110" s="19"/>
      <c r="CS110" s="19"/>
      <c r="CT110" s="19"/>
      <c r="CU110" s="19"/>
      <c r="CV110" s="19"/>
      <c r="CW110" s="19"/>
      <c r="CX110" s="19"/>
      <c r="CY110" s="19"/>
      <c r="CZ110" s="19"/>
      <c r="DA110" s="19"/>
      <c r="DB110" s="19"/>
      <c r="DC110" s="19"/>
      <c r="DD110" s="19"/>
      <c r="DE110" s="19"/>
      <c r="DF110" s="19"/>
      <c r="DG110" s="19"/>
      <c r="DH110" s="19"/>
      <c r="DI110" s="19"/>
      <c r="DJ110" s="19"/>
      <c r="DK110" s="19"/>
      <c r="DL110" s="19"/>
      <c r="DM110" s="19"/>
      <c r="DN110" s="19"/>
      <c r="DO110" s="19"/>
      <c r="DP110" s="19"/>
      <c r="DQ110" s="19"/>
      <c r="DR110" s="19"/>
      <c r="DS110" s="19"/>
      <c r="DT110" s="19"/>
      <c r="DU110" s="19"/>
      <c r="DV110" s="19"/>
      <c r="DW110" s="19"/>
      <c r="DX110" s="19"/>
      <c r="DY110" s="19"/>
      <c r="DZ110" s="19"/>
      <c r="EA110" s="19"/>
      <c r="EB110" s="19"/>
      <c r="EC110" s="19"/>
      <c r="ED110" s="19"/>
      <c r="EE110" s="19"/>
      <c r="EF110" s="19"/>
      <c r="EG110" s="19"/>
      <c r="EH110" s="19"/>
      <c r="EI110" s="19"/>
      <c r="EJ110" s="19"/>
      <c r="EK110" s="19"/>
      <c r="EL110" s="19"/>
      <c r="EM110" s="19"/>
      <c r="EN110" s="19"/>
      <c r="EO110" s="19"/>
      <c r="EP110" s="19"/>
      <c r="EQ110" s="19"/>
      <c r="ER110" s="19"/>
      <c r="ES110" s="19"/>
      <c r="ET110" s="19"/>
      <c r="EU110" s="19"/>
      <c r="EV110" s="19"/>
      <c r="EW110" s="19"/>
      <c r="EX110" s="19"/>
      <c r="EY110" s="19"/>
      <c r="EZ110" s="19"/>
      <c r="FA110" s="19"/>
      <c r="FB110" s="19"/>
      <c r="FC110" s="19"/>
      <c r="FD110" s="19"/>
      <c r="FE110" s="19"/>
      <c r="FF110" s="19"/>
      <c r="FG110" s="19"/>
      <c r="FH110" s="19"/>
      <c r="FI110" s="19"/>
      <c r="FJ110" s="19"/>
      <c r="FK110" s="19"/>
      <c r="FL110" s="19"/>
      <c r="FM110" s="19"/>
      <c r="FN110" s="19"/>
      <c r="FO110" s="19"/>
      <c r="FP110" s="19"/>
      <c r="FQ110" s="19"/>
      <c r="FR110" s="19"/>
      <c r="FS110" s="19"/>
      <c r="FT110" s="19"/>
      <c r="FU110" s="19"/>
      <c r="FV110" s="19"/>
      <c r="FW110" s="19"/>
      <c r="FX110" s="19"/>
      <c r="FY110" s="19"/>
      <c r="FZ110" s="19"/>
      <c r="GA110" s="19"/>
      <c r="GB110" s="19"/>
      <c r="GC110" s="19"/>
      <c r="GD110" s="19"/>
      <c r="GE110" s="19"/>
      <c r="GF110" s="19"/>
      <c r="GG110" s="19"/>
      <c r="GH110" s="19"/>
      <c r="GI110" s="19"/>
      <c r="GJ110" s="19"/>
      <c r="GK110" s="19"/>
      <c r="GL110" s="19"/>
      <c r="GM110" s="19"/>
      <c r="GN110" s="19"/>
      <c r="GO110" s="19"/>
      <c r="GP110" s="19"/>
      <c r="GQ110" s="19"/>
      <c r="GR110" s="19"/>
      <c r="GS110" s="19"/>
      <c r="GT110" s="19"/>
      <c r="GU110" s="19"/>
      <c r="GV110" s="19"/>
      <c r="GW110" s="19"/>
      <c r="GX110" s="19"/>
      <c r="GY110" s="19"/>
      <c r="GZ110" s="19"/>
      <c r="HA110" s="19"/>
      <c r="HB110" s="19"/>
      <c r="HC110" s="19"/>
      <c r="HD110" s="19"/>
      <c r="HE110" s="19"/>
      <c r="HF110" s="19"/>
      <c r="HG110" s="19"/>
      <c r="HH110" s="19"/>
      <c r="HI110" s="19"/>
      <c r="HJ110" s="19"/>
      <c r="HK110" s="19"/>
      <c r="HL110" s="19"/>
      <c r="HM110" s="19"/>
      <c r="HN110" s="19"/>
      <c r="HO110" s="19"/>
      <c r="HP110" s="19"/>
      <c r="HQ110" s="19"/>
      <c r="HR110" s="19"/>
      <c r="HS110" s="19"/>
      <c r="HT110" s="19"/>
      <c r="HU110" s="19"/>
      <c r="HV110" s="19"/>
      <c r="HW110" s="19"/>
      <c r="HX110" s="19"/>
      <c r="HY110" s="19"/>
      <c r="HZ110" s="19"/>
      <c r="IA110" s="19"/>
      <c r="IB110" s="19"/>
      <c r="IC110" s="19"/>
      <c r="ID110" s="19"/>
      <c r="IE110" s="19"/>
      <c r="IF110" s="19"/>
      <c r="IG110" s="19"/>
      <c r="IH110" s="19"/>
      <c r="II110" s="19"/>
      <c r="IJ110" s="19"/>
      <c r="IK110" s="19"/>
      <c r="IL110" s="19"/>
      <c r="IM110" s="19"/>
      <c r="IN110" s="19"/>
      <c r="IO110" s="19"/>
      <c r="IP110" s="19"/>
      <c r="IQ110" s="19"/>
      <c r="IR110" s="19"/>
      <c r="IS110" s="19"/>
      <c r="IT110" s="19"/>
      <c r="IU110" s="19"/>
      <c r="IV110" s="19"/>
      <c r="IW110" s="19"/>
      <c r="IX110" s="19"/>
      <c r="IY110" s="19"/>
      <c r="IZ110" s="19"/>
      <c r="JA110" s="19"/>
      <c r="JB110" s="19"/>
      <c r="JC110" s="19"/>
      <c r="JD110" s="19"/>
      <c r="JE110" s="19"/>
      <c r="JF110" s="19"/>
      <c r="JG110" s="19"/>
      <c r="JH110" s="19"/>
      <c r="JI110" s="19"/>
      <c r="JJ110" s="19"/>
      <c r="JK110" s="19"/>
      <c r="JL110" s="19"/>
      <c r="JM110" s="19"/>
      <c r="JN110" s="19"/>
      <c r="JO110" s="19"/>
      <c r="JP110" s="19"/>
      <c r="JQ110" s="19"/>
      <c r="JR110" s="19"/>
      <c r="JS110" s="19"/>
      <c r="JT110" s="19"/>
      <c r="JU110" s="19"/>
      <c r="JV110" s="19"/>
      <c r="JW110" s="19"/>
      <c r="JX110" s="19"/>
      <c r="JY110" s="19"/>
      <c r="JZ110" s="19"/>
      <c r="KA110" s="19"/>
      <c r="KB110" s="19"/>
      <c r="KC110" s="19"/>
      <c r="KD110" s="19"/>
      <c r="KE110" s="19"/>
      <c r="KF110" s="19"/>
      <c r="KG110" s="19"/>
      <c r="KH110" s="19"/>
      <c r="KI110" s="19"/>
      <c r="KJ110" s="19"/>
      <c r="KK110" s="19"/>
      <c r="KL110" s="19"/>
      <c r="KM110" s="19"/>
      <c r="KN110" s="19"/>
      <c r="KO110" s="19"/>
      <c r="KP110" s="19"/>
      <c r="KQ110" s="19"/>
    </row>
    <row r="111" spans="1:303" s="19" customFormat="1" x14ac:dyDescent="0.25">
      <c r="A111" s="20"/>
      <c r="B111" s="21"/>
      <c r="C111" s="21"/>
      <c r="D111" s="21"/>
      <c r="E111" s="21"/>
      <c r="F111" s="21"/>
      <c r="G111" s="326"/>
      <c r="H111" s="326"/>
      <c r="I111" s="247"/>
      <c r="J111" s="247"/>
      <c r="K111" s="31"/>
      <c r="L111" s="284"/>
      <c r="M111" s="247"/>
      <c r="N111" s="31"/>
      <c r="O111" s="41"/>
      <c r="P111" s="40"/>
      <c r="Q111" s="21"/>
      <c r="R111" s="22"/>
      <c r="S111" s="41" t="s">
        <v>96</v>
      </c>
      <c r="T111" s="40">
        <v>0</v>
      </c>
      <c r="U111" s="21">
        <v>10</v>
      </c>
      <c r="V111" s="22">
        <v>0</v>
      </c>
      <c r="W111" s="20"/>
      <c r="X111" s="22"/>
      <c r="Y111" s="284"/>
      <c r="Z111" s="31"/>
      <c r="AA111" s="287"/>
    </row>
    <row r="112" spans="1:303" s="19" customFormat="1" ht="16.149999999999999" customHeight="1" x14ac:dyDescent="0.25">
      <c r="A112" s="20"/>
      <c r="B112" s="21"/>
      <c r="C112" s="21"/>
      <c r="D112" s="21"/>
      <c r="E112" s="21"/>
      <c r="F112" s="21"/>
      <c r="G112" s="326"/>
      <c r="H112" s="326"/>
      <c r="I112" s="283"/>
      <c r="J112" s="293"/>
      <c r="K112" s="31"/>
      <c r="L112" s="284"/>
      <c r="M112" s="247"/>
      <c r="N112" s="31"/>
      <c r="O112" s="20"/>
      <c r="P112" s="60"/>
      <c r="Q112" s="21"/>
      <c r="R112" s="22"/>
      <c r="S112" s="20"/>
      <c r="T112" s="21"/>
      <c r="U112" s="21"/>
      <c r="V112" s="22"/>
      <c r="W112" s="20"/>
      <c r="X112" s="22"/>
      <c r="Y112" s="284"/>
      <c r="Z112" s="31"/>
      <c r="AA112" s="354"/>
    </row>
    <row r="113" spans="1:303" s="21" customFormat="1" ht="16.149999999999999" customHeight="1" thickBot="1" x14ac:dyDescent="0.3">
      <c r="A113" s="268"/>
      <c r="B113" s="261"/>
      <c r="C113" s="261"/>
      <c r="D113" s="261"/>
      <c r="E113" s="261"/>
      <c r="F113" s="261"/>
      <c r="G113" s="332"/>
      <c r="H113" s="332"/>
      <c r="I113" s="267"/>
      <c r="J113" s="267"/>
      <c r="K113" s="33"/>
      <c r="L113" s="266"/>
      <c r="M113" s="267"/>
      <c r="N113" s="33"/>
      <c r="O113" s="20"/>
      <c r="P113" s="60"/>
      <c r="R113" s="22"/>
      <c r="S113" s="20"/>
      <c r="V113" s="22"/>
      <c r="W113" s="268"/>
      <c r="X113" s="23"/>
      <c r="Y113" s="266"/>
      <c r="Z113" s="33"/>
      <c r="AA113" s="355"/>
      <c r="AB113" s="19"/>
      <c r="AC113" s="19"/>
      <c r="AD113" s="19"/>
      <c r="AE113" s="19"/>
      <c r="AF113" s="19"/>
      <c r="AG113" s="19"/>
      <c r="AH113" s="19"/>
      <c r="AI113" s="19"/>
      <c r="AJ113" s="19"/>
      <c r="AK113" s="19"/>
      <c r="AL113" s="19"/>
      <c r="AM113" s="19"/>
      <c r="AN113" s="19"/>
      <c r="AO113" s="19"/>
      <c r="AP113" s="19"/>
      <c r="AQ113" s="19"/>
      <c r="AR113" s="19"/>
      <c r="AS113" s="19"/>
      <c r="AT113" s="19"/>
      <c r="AU113" s="19"/>
      <c r="AV113" s="19"/>
      <c r="AW113" s="19"/>
      <c r="AX113" s="19"/>
      <c r="AY113" s="19"/>
      <c r="AZ113" s="19"/>
      <c r="BA113" s="19"/>
      <c r="BB113" s="19"/>
      <c r="BC113" s="19"/>
      <c r="BD113" s="19"/>
      <c r="BE113" s="19"/>
      <c r="BF113" s="19"/>
      <c r="BG113" s="19"/>
      <c r="BH113" s="19"/>
      <c r="BI113" s="19"/>
      <c r="BJ113" s="19"/>
      <c r="BK113" s="19"/>
      <c r="BL113" s="19"/>
      <c r="BM113" s="19"/>
      <c r="BN113" s="19"/>
      <c r="BO113" s="19"/>
      <c r="BP113" s="19"/>
      <c r="BQ113" s="19"/>
      <c r="BR113" s="19"/>
      <c r="BS113" s="19"/>
      <c r="BT113" s="19"/>
      <c r="BU113" s="19"/>
      <c r="BV113" s="19"/>
      <c r="BW113" s="19"/>
      <c r="BX113" s="19"/>
      <c r="BY113" s="19"/>
      <c r="BZ113" s="19"/>
      <c r="CA113" s="19"/>
      <c r="CB113" s="19"/>
      <c r="CC113" s="19"/>
      <c r="CD113" s="19"/>
      <c r="CE113" s="19"/>
      <c r="CF113" s="19"/>
      <c r="CG113" s="19"/>
      <c r="CH113" s="19"/>
      <c r="CI113" s="19"/>
      <c r="CJ113" s="19"/>
      <c r="CK113" s="19"/>
      <c r="CL113" s="19"/>
      <c r="CM113" s="19"/>
      <c r="CN113" s="19"/>
      <c r="CO113" s="19"/>
      <c r="CP113" s="19"/>
      <c r="CQ113" s="19"/>
      <c r="CR113" s="19"/>
      <c r="CS113" s="19"/>
      <c r="CT113" s="19"/>
      <c r="CU113" s="19"/>
      <c r="CV113" s="19"/>
      <c r="CW113" s="19"/>
      <c r="CX113" s="19"/>
      <c r="CY113" s="19"/>
      <c r="CZ113" s="19"/>
      <c r="DA113" s="19"/>
      <c r="DB113" s="19"/>
      <c r="DC113" s="19"/>
      <c r="DD113" s="19"/>
      <c r="DE113" s="19"/>
      <c r="DF113" s="19"/>
      <c r="DG113" s="19"/>
      <c r="DH113" s="19"/>
      <c r="DI113" s="19"/>
      <c r="DJ113" s="19"/>
      <c r="DK113" s="19"/>
      <c r="DL113" s="19"/>
      <c r="DM113" s="19"/>
      <c r="DN113" s="19"/>
      <c r="DO113" s="19"/>
      <c r="DP113" s="19"/>
      <c r="DQ113" s="19"/>
      <c r="DR113" s="19"/>
      <c r="DS113" s="19"/>
      <c r="DT113" s="19"/>
      <c r="DU113" s="19"/>
      <c r="DV113" s="19"/>
      <c r="DW113" s="19"/>
      <c r="DX113" s="19"/>
      <c r="DY113" s="19"/>
      <c r="DZ113" s="19"/>
      <c r="EA113" s="19"/>
      <c r="EB113" s="19"/>
      <c r="EC113" s="19"/>
      <c r="ED113" s="19"/>
      <c r="EE113" s="19"/>
      <c r="EF113" s="19"/>
      <c r="EG113" s="19"/>
      <c r="EH113" s="19"/>
      <c r="EI113" s="19"/>
      <c r="EJ113" s="19"/>
      <c r="EK113" s="19"/>
      <c r="EL113" s="19"/>
      <c r="EM113" s="19"/>
      <c r="EN113" s="19"/>
      <c r="EO113" s="19"/>
      <c r="EP113" s="19"/>
      <c r="EQ113" s="19"/>
      <c r="ER113" s="19"/>
      <c r="ES113" s="19"/>
      <c r="ET113" s="19"/>
      <c r="EU113" s="19"/>
      <c r="EV113" s="19"/>
      <c r="EW113" s="19"/>
      <c r="EX113" s="19"/>
      <c r="EY113" s="19"/>
      <c r="EZ113" s="19"/>
      <c r="FA113" s="19"/>
      <c r="FB113" s="19"/>
      <c r="FC113" s="19"/>
      <c r="FD113" s="19"/>
      <c r="FE113" s="19"/>
      <c r="FF113" s="19"/>
      <c r="FG113" s="19"/>
      <c r="FH113" s="19"/>
      <c r="FI113" s="19"/>
      <c r="FJ113" s="19"/>
      <c r="FK113" s="19"/>
      <c r="FL113" s="19"/>
      <c r="FM113" s="19"/>
      <c r="FN113" s="19"/>
      <c r="FO113" s="19"/>
      <c r="FP113" s="19"/>
      <c r="FQ113" s="19"/>
      <c r="FR113" s="19"/>
      <c r="FS113" s="19"/>
      <c r="FT113" s="19"/>
      <c r="FU113" s="19"/>
      <c r="FV113" s="19"/>
      <c r="FW113" s="19"/>
      <c r="FX113" s="19"/>
      <c r="FY113" s="19"/>
      <c r="FZ113" s="19"/>
      <c r="GA113" s="19"/>
      <c r="GB113" s="19"/>
      <c r="GC113" s="19"/>
      <c r="GD113" s="19"/>
      <c r="GE113" s="19"/>
      <c r="GF113" s="19"/>
      <c r="GG113" s="19"/>
      <c r="GH113" s="19"/>
      <c r="GI113" s="19"/>
      <c r="GJ113" s="19"/>
      <c r="GK113" s="19"/>
      <c r="GL113" s="19"/>
      <c r="GM113" s="19"/>
      <c r="GN113" s="19"/>
      <c r="GO113" s="19"/>
      <c r="GP113" s="19"/>
      <c r="GQ113" s="19"/>
      <c r="GR113" s="19"/>
      <c r="GS113" s="19"/>
      <c r="GT113" s="19"/>
      <c r="GU113" s="19"/>
      <c r="GV113" s="19"/>
      <c r="GW113" s="19"/>
      <c r="GX113" s="19"/>
      <c r="GY113" s="19"/>
      <c r="GZ113" s="19"/>
      <c r="HA113" s="19"/>
      <c r="HB113" s="19"/>
      <c r="HC113" s="19"/>
      <c r="HD113" s="19"/>
      <c r="HE113" s="19"/>
      <c r="HF113" s="19"/>
      <c r="HG113" s="19"/>
      <c r="HH113" s="19"/>
      <c r="HI113" s="19"/>
      <c r="HJ113" s="19"/>
      <c r="HK113" s="19"/>
      <c r="HL113" s="19"/>
      <c r="HM113" s="19"/>
      <c r="HN113" s="19"/>
      <c r="HO113" s="19"/>
      <c r="HP113" s="19"/>
      <c r="HQ113" s="19"/>
      <c r="HR113" s="19"/>
      <c r="HS113" s="19"/>
      <c r="HT113" s="19"/>
      <c r="HU113" s="19"/>
      <c r="HV113" s="19"/>
      <c r="HW113" s="19"/>
      <c r="HX113" s="19"/>
      <c r="HY113" s="19"/>
      <c r="HZ113" s="19"/>
      <c r="IA113" s="19"/>
      <c r="IB113" s="19"/>
      <c r="IC113" s="19"/>
      <c r="ID113" s="19"/>
      <c r="IE113" s="19"/>
      <c r="IF113" s="19"/>
      <c r="IG113" s="19"/>
      <c r="IH113" s="19"/>
      <c r="II113" s="19"/>
      <c r="IJ113" s="19"/>
      <c r="IK113" s="19"/>
      <c r="IL113" s="19"/>
      <c r="IM113" s="19"/>
      <c r="IN113" s="19"/>
      <c r="IO113" s="19"/>
      <c r="IP113" s="19"/>
      <c r="IQ113" s="19"/>
      <c r="IR113" s="19"/>
      <c r="IS113" s="19"/>
      <c r="IT113" s="19"/>
      <c r="IU113" s="19"/>
      <c r="IV113" s="19"/>
      <c r="IW113" s="19"/>
      <c r="IX113" s="19"/>
      <c r="IY113" s="19"/>
      <c r="IZ113" s="19"/>
      <c r="JA113" s="19"/>
      <c r="JB113" s="19"/>
      <c r="JC113" s="19"/>
      <c r="JD113" s="19"/>
      <c r="JE113" s="19"/>
      <c r="JF113" s="19"/>
      <c r="JG113" s="19"/>
      <c r="JH113" s="19"/>
      <c r="JI113" s="19"/>
      <c r="JJ113" s="19"/>
      <c r="JK113" s="19"/>
      <c r="JL113" s="19"/>
      <c r="JM113" s="19"/>
      <c r="JN113" s="19"/>
      <c r="JO113" s="19"/>
      <c r="JP113" s="19"/>
      <c r="JQ113" s="19"/>
      <c r="JR113" s="19"/>
      <c r="JS113" s="19"/>
      <c r="JT113" s="19"/>
      <c r="JU113" s="19"/>
      <c r="JV113" s="19"/>
      <c r="JW113" s="19"/>
      <c r="JX113" s="19"/>
      <c r="JY113" s="19"/>
      <c r="JZ113" s="19"/>
      <c r="KA113" s="19"/>
      <c r="KB113" s="19"/>
      <c r="KC113" s="19"/>
      <c r="KD113" s="19"/>
      <c r="KE113" s="19"/>
      <c r="KF113" s="19"/>
      <c r="KG113" s="19"/>
      <c r="KH113" s="19"/>
      <c r="KI113" s="19"/>
      <c r="KJ113" s="19"/>
      <c r="KK113" s="19"/>
      <c r="KL113" s="19"/>
      <c r="KM113" s="19"/>
      <c r="KN113" s="19"/>
      <c r="KO113" s="19"/>
      <c r="KP113" s="19"/>
      <c r="KQ113" s="19"/>
    </row>
    <row r="114" spans="1:303" s="19" customFormat="1" ht="16.149999999999999" customHeight="1" x14ac:dyDescent="0.25">
      <c r="G114" s="334"/>
      <c r="I114" s="25"/>
      <c r="J114" s="25"/>
      <c r="K114" s="25"/>
      <c r="L114" s="38"/>
      <c r="M114" s="38"/>
      <c r="N114" s="38"/>
      <c r="O114" s="20" t="s">
        <v>185</v>
      </c>
      <c r="P114" s="60">
        <v>0</v>
      </c>
      <c r="Q114" s="21" t="s">
        <v>186</v>
      </c>
      <c r="R114" s="22">
        <v>0</v>
      </c>
      <c r="S114" s="20" t="s">
        <v>103</v>
      </c>
      <c r="T114" s="21">
        <v>0</v>
      </c>
      <c r="U114" s="21" t="s">
        <v>104</v>
      </c>
      <c r="V114" s="35">
        <v>0</v>
      </c>
      <c r="Y114" s="25"/>
      <c r="Z114" s="25"/>
      <c r="AA114" s="25"/>
    </row>
    <row r="115" spans="1:303" s="19" customFormat="1" ht="16.149999999999999" customHeight="1" thickBot="1" x14ac:dyDescent="0.3">
      <c r="I115" s="25"/>
      <c r="J115" s="25"/>
      <c r="L115" s="38"/>
      <c r="M115" s="38"/>
      <c r="N115" s="38"/>
      <c r="O115" s="403" t="s">
        <v>38</v>
      </c>
      <c r="P115" s="404"/>
      <c r="Q115" s="404"/>
      <c r="R115" s="61">
        <v>0</v>
      </c>
      <c r="S115" s="403" t="s">
        <v>37</v>
      </c>
      <c r="T115" s="404"/>
      <c r="U115" s="404"/>
      <c r="V115" s="34">
        <v>0</v>
      </c>
      <c r="Y115" s="25"/>
      <c r="Z115" s="25"/>
      <c r="AA115" s="348"/>
    </row>
    <row r="116" spans="1:303" s="19" customFormat="1" ht="16.149999999999999" customHeight="1" thickBot="1" x14ac:dyDescent="0.3">
      <c r="I116" s="25"/>
      <c r="J116" s="25"/>
      <c r="R116" s="26"/>
      <c r="Y116" s="25"/>
      <c r="Z116" s="25"/>
      <c r="AA116" s="348"/>
    </row>
    <row r="117" spans="1:303" s="19" customFormat="1" ht="31.5" x14ac:dyDescent="0.25">
      <c r="A117" s="16" t="s">
        <v>99</v>
      </c>
      <c r="B117" s="17" t="s">
        <v>320</v>
      </c>
      <c r="C117" s="17">
        <v>1004</v>
      </c>
      <c r="D117" s="272" t="s">
        <v>206</v>
      </c>
      <c r="E117" s="272" t="s">
        <v>446</v>
      </c>
      <c r="F117" s="17">
        <v>2</v>
      </c>
      <c r="G117" s="324">
        <v>45283.666666666664</v>
      </c>
      <c r="H117" s="324">
        <v>45284.357638888891</v>
      </c>
      <c r="I117" s="246">
        <f>(H117-G117)*24</f>
        <v>16.583333333430346</v>
      </c>
      <c r="J117" s="246">
        <v>8.75</v>
      </c>
      <c r="K117" s="228">
        <f>$J$117 - $I$117</f>
        <v>-7.8333333334303461</v>
      </c>
      <c r="L117" s="276">
        <f>(N117-M117)*24</f>
        <v>10.999999999883585</v>
      </c>
      <c r="M117" s="277">
        <v>45283.708333333336</v>
      </c>
      <c r="N117" s="277">
        <v>45284.166666666664</v>
      </c>
      <c r="O117" s="64" t="s">
        <v>232</v>
      </c>
      <c r="P117" s="39">
        <v>1</v>
      </c>
      <c r="Q117" s="39">
        <v>20</v>
      </c>
      <c r="R117" s="18">
        <f>Q117*P117</f>
        <v>20</v>
      </c>
      <c r="S117" s="16" t="s">
        <v>161</v>
      </c>
      <c r="T117" s="17">
        <v>0</v>
      </c>
      <c r="U117" s="17">
        <v>20</v>
      </c>
      <c r="V117" s="18">
        <v>0</v>
      </c>
      <c r="W117" s="16" t="s">
        <v>395</v>
      </c>
      <c r="X117" s="18"/>
      <c r="Y117" s="276">
        <f>-IF(K117&gt;0,K117*0,K117)</f>
        <v>7.8333333334303461</v>
      </c>
      <c r="Z117" s="29">
        <f>Y117</f>
        <v>7.8333333334303461</v>
      </c>
      <c r="AA117" s="280"/>
    </row>
    <row r="118" spans="1:303" s="19" customFormat="1" x14ac:dyDescent="0.25">
      <c r="A118" s="20"/>
      <c r="B118" s="21"/>
      <c r="C118" s="21"/>
      <c r="D118" s="21"/>
      <c r="E118" s="21"/>
      <c r="F118" s="21"/>
      <c r="G118" s="282"/>
      <c r="H118" s="326"/>
      <c r="I118" s="247"/>
      <c r="J118" s="247"/>
      <c r="K118" s="31"/>
      <c r="L118" s="284"/>
      <c r="M118" s="285"/>
      <c r="N118" s="350"/>
      <c r="O118" s="41" t="s">
        <v>168</v>
      </c>
      <c r="P118" s="40">
        <v>0</v>
      </c>
      <c r="Q118" s="40">
        <v>20</v>
      </c>
      <c r="R118" s="22">
        <f>Q118*P118</f>
        <v>0</v>
      </c>
      <c r="S118" s="63" t="s">
        <v>194</v>
      </c>
      <c r="T118" s="40">
        <v>0</v>
      </c>
      <c r="U118" s="40">
        <v>18</v>
      </c>
      <c r="V118" s="70">
        <v>0</v>
      </c>
      <c r="W118" s="20"/>
      <c r="X118" s="22"/>
      <c r="Y118" s="284"/>
      <c r="Z118" s="31"/>
      <c r="AA118" s="287"/>
    </row>
    <row r="119" spans="1:303" s="19" customFormat="1" x14ac:dyDescent="0.25">
      <c r="A119" s="20"/>
      <c r="B119" s="21"/>
      <c r="C119" s="21"/>
      <c r="D119" s="328"/>
      <c r="E119" s="21"/>
      <c r="F119" s="21"/>
      <c r="G119" s="282"/>
      <c r="H119" s="282"/>
      <c r="I119" s="247"/>
      <c r="J119" s="247"/>
      <c r="K119" s="31"/>
      <c r="L119" s="284"/>
      <c r="M119" s="285"/>
      <c r="N119" s="350"/>
      <c r="O119" s="41" t="s">
        <v>255</v>
      </c>
      <c r="P119" s="40">
        <v>1</v>
      </c>
      <c r="Q119" s="40">
        <v>20</v>
      </c>
      <c r="R119" s="22">
        <f>Q119*P119</f>
        <v>20</v>
      </c>
      <c r="S119" s="20" t="s">
        <v>163</v>
      </c>
      <c r="T119" s="40">
        <v>0</v>
      </c>
      <c r="U119" s="40">
        <v>20</v>
      </c>
      <c r="V119" s="70">
        <v>0</v>
      </c>
      <c r="W119" s="20"/>
      <c r="X119" s="22"/>
      <c r="Y119" s="284"/>
      <c r="Z119" s="31"/>
      <c r="AA119" s="287"/>
    </row>
    <row r="120" spans="1:303" s="19" customFormat="1" x14ac:dyDescent="0.25">
      <c r="A120" s="20"/>
      <c r="B120" s="21"/>
      <c r="C120" s="21"/>
      <c r="D120" s="21"/>
      <c r="E120" s="21"/>
      <c r="F120" s="21"/>
      <c r="G120" s="326"/>
      <c r="H120" s="326"/>
      <c r="I120" s="247"/>
      <c r="J120" s="247"/>
      <c r="K120" s="31"/>
      <c r="L120" s="284"/>
      <c r="M120" s="285"/>
      <c r="N120" s="350"/>
      <c r="O120" s="41" t="s">
        <v>282</v>
      </c>
      <c r="P120" s="40">
        <v>0</v>
      </c>
      <c r="Q120" s="21">
        <v>20</v>
      </c>
      <c r="R120" s="22">
        <f>Q120*P120</f>
        <v>0</v>
      </c>
      <c r="S120" s="20" t="s">
        <v>162</v>
      </c>
      <c r="T120" s="40">
        <v>0</v>
      </c>
      <c r="U120" s="40">
        <v>20</v>
      </c>
      <c r="V120" s="70">
        <v>0</v>
      </c>
      <c r="W120" s="20"/>
      <c r="X120" s="22"/>
      <c r="Y120" s="284"/>
      <c r="Z120" s="31"/>
      <c r="AA120" s="341"/>
    </row>
    <row r="121" spans="1:303" s="19" customFormat="1" x14ac:dyDescent="0.25">
      <c r="A121" s="20"/>
      <c r="B121" s="21"/>
      <c r="C121" s="21"/>
      <c r="D121" s="21"/>
      <c r="E121" s="21"/>
      <c r="F121" s="21"/>
      <c r="G121" s="326"/>
      <c r="H121" s="326"/>
      <c r="I121" s="247"/>
      <c r="J121" s="247"/>
      <c r="K121" s="31"/>
      <c r="L121" s="284"/>
      <c r="M121" s="326"/>
      <c r="N121" s="350"/>
      <c r="O121" s="41"/>
      <c r="P121" s="40"/>
      <c r="Q121" s="21"/>
      <c r="R121" s="22"/>
      <c r="S121" s="20"/>
      <c r="T121" s="40"/>
      <c r="U121" s="40"/>
      <c r="V121" s="22"/>
      <c r="W121" s="20"/>
      <c r="X121" s="22"/>
      <c r="Y121" s="284"/>
      <c r="Z121" s="31"/>
      <c r="AA121" s="287"/>
    </row>
    <row r="122" spans="1:303" s="19" customFormat="1" ht="18" customHeight="1" x14ac:dyDescent="0.25">
      <c r="A122" s="20"/>
      <c r="B122" s="21"/>
      <c r="C122" s="21"/>
      <c r="D122" s="328"/>
      <c r="E122" s="21"/>
      <c r="F122" s="21"/>
      <c r="G122" s="326"/>
      <c r="H122" s="326"/>
      <c r="I122" s="247"/>
      <c r="J122" s="247"/>
      <c r="K122" s="31"/>
      <c r="L122" s="284"/>
      <c r="M122" s="247"/>
      <c r="N122" s="31"/>
      <c r="O122" s="41"/>
      <c r="P122" s="40"/>
      <c r="Q122" s="21"/>
      <c r="R122" s="22"/>
      <c r="S122" s="20"/>
      <c r="T122" s="40"/>
      <c r="U122" s="40"/>
      <c r="V122" s="22"/>
      <c r="W122" s="20"/>
      <c r="X122" s="22"/>
      <c r="Y122" s="284"/>
      <c r="Z122" s="31"/>
      <c r="AA122" s="287"/>
    </row>
    <row r="123" spans="1:303" s="19" customFormat="1" ht="16.5" thickBot="1" x14ac:dyDescent="0.3">
      <c r="A123" s="268"/>
      <c r="B123" s="261"/>
      <c r="C123" s="261"/>
      <c r="D123" s="261"/>
      <c r="E123" s="261"/>
      <c r="F123" s="261"/>
      <c r="G123" s="261"/>
      <c r="H123" s="332"/>
      <c r="I123" s="267"/>
      <c r="J123" s="267"/>
      <c r="K123" s="33"/>
      <c r="L123" s="266"/>
      <c r="M123" s="267"/>
      <c r="N123" s="33"/>
      <c r="O123" s="41"/>
      <c r="P123" s="40"/>
      <c r="Q123" s="21"/>
      <c r="R123" s="22"/>
      <c r="S123" s="20"/>
      <c r="T123" s="40"/>
      <c r="U123" s="40"/>
      <c r="V123" s="22"/>
      <c r="W123" s="268"/>
      <c r="X123" s="23"/>
      <c r="Y123" s="266"/>
      <c r="Z123" s="33"/>
      <c r="AA123" s="347" t="s">
        <v>447</v>
      </c>
    </row>
    <row r="124" spans="1:303" s="21" customFormat="1" ht="16.149999999999999" customHeight="1" x14ac:dyDescent="0.25">
      <c r="A124" s="38"/>
      <c r="B124" s="38"/>
      <c r="C124" s="38"/>
      <c r="D124" s="38"/>
      <c r="E124" s="38"/>
      <c r="F124" s="38"/>
      <c r="G124" s="311"/>
      <c r="H124" s="38"/>
      <c r="I124" s="25"/>
      <c r="J124" s="25"/>
      <c r="K124" s="25"/>
      <c r="L124" s="38"/>
      <c r="M124" s="38"/>
      <c r="N124" s="38"/>
      <c r="O124" s="20" t="s">
        <v>101</v>
      </c>
      <c r="P124" s="60">
        <f>SUM(P117:P120)</f>
        <v>2</v>
      </c>
      <c r="Q124" s="21" t="s">
        <v>102</v>
      </c>
      <c r="R124" s="22">
        <f>SUM(R117:R120)</f>
        <v>40</v>
      </c>
      <c r="S124" s="20" t="s">
        <v>101</v>
      </c>
      <c r="T124" s="21">
        <v>0</v>
      </c>
      <c r="U124" s="21" t="s">
        <v>104</v>
      </c>
      <c r="V124" s="35">
        <v>0</v>
      </c>
      <c r="W124" s="38"/>
      <c r="X124" s="38"/>
      <c r="Y124" s="38"/>
      <c r="Z124" s="38"/>
      <c r="AA124" s="38"/>
      <c r="AB124" s="19"/>
      <c r="AC124" s="19"/>
      <c r="AD124" s="19"/>
      <c r="AE124" s="19"/>
      <c r="AF124" s="19"/>
      <c r="AG124" s="19"/>
      <c r="AH124" s="19"/>
      <c r="AI124" s="19"/>
      <c r="AJ124" s="19"/>
      <c r="AK124" s="19"/>
      <c r="AL124" s="19"/>
      <c r="AM124" s="19"/>
      <c r="AN124" s="19"/>
      <c r="AO124" s="19"/>
      <c r="AP124" s="19"/>
      <c r="AQ124" s="19"/>
      <c r="AR124" s="19"/>
      <c r="AS124" s="19"/>
      <c r="AT124" s="19"/>
      <c r="AU124" s="19"/>
      <c r="AV124" s="19"/>
      <c r="AW124" s="19"/>
      <c r="AX124" s="19"/>
      <c r="AY124" s="19"/>
      <c r="AZ124" s="19"/>
      <c r="BA124" s="19"/>
      <c r="BB124" s="19"/>
      <c r="BC124" s="19"/>
      <c r="BD124" s="19"/>
      <c r="BE124" s="19"/>
      <c r="BF124" s="19"/>
      <c r="BG124" s="19"/>
      <c r="BH124" s="19"/>
      <c r="BI124" s="19"/>
      <c r="BJ124" s="19"/>
      <c r="BK124" s="19"/>
      <c r="BL124" s="19"/>
      <c r="BM124" s="19"/>
      <c r="BN124" s="19"/>
      <c r="BO124" s="19"/>
      <c r="BP124" s="19"/>
      <c r="BQ124" s="19"/>
      <c r="BR124" s="19"/>
      <c r="BS124" s="19"/>
      <c r="BT124" s="19"/>
      <c r="BU124" s="19"/>
      <c r="BV124" s="19"/>
      <c r="BW124" s="19"/>
      <c r="BX124" s="19"/>
      <c r="BY124" s="19"/>
      <c r="BZ124" s="19"/>
      <c r="CA124" s="19"/>
      <c r="CB124" s="19"/>
      <c r="CC124" s="19"/>
      <c r="CD124" s="19"/>
      <c r="CE124" s="19"/>
      <c r="CF124" s="19"/>
      <c r="CG124" s="19"/>
      <c r="CH124" s="19"/>
      <c r="CI124" s="19"/>
      <c r="CJ124" s="19"/>
      <c r="CK124" s="19"/>
      <c r="CL124" s="19"/>
      <c r="CM124" s="19"/>
      <c r="CN124" s="19"/>
      <c r="CO124" s="19"/>
      <c r="CP124" s="19"/>
      <c r="CQ124" s="19"/>
      <c r="CR124" s="19"/>
      <c r="CS124" s="19"/>
      <c r="CT124" s="19"/>
      <c r="CU124" s="19"/>
      <c r="CV124" s="19"/>
      <c r="CW124" s="19"/>
      <c r="CX124" s="19"/>
      <c r="CY124" s="19"/>
      <c r="CZ124" s="19"/>
      <c r="DA124" s="19"/>
      <c r="DB124" s="19"/>
      <c r="DC124" s="19"/>
      <c r="DD124" s="19"/>
      <c r="DE124" s="19"/>
      <c r="DF124" s="19"/>
      <c r="DG124" s="19"/>
      <c r="DH124" s="19"/>
      <c r="DI124" s="19"/>
      <c r="DJ124" s="19"/>
      <c r="DK124" s="19"/>
      <c r="DL124" s="19"/>
      <c r="DM124" s="19"/>
      <c r="DN124" s="19"/>
      <c r="DO124" s="19"/>
      <c r="DP124" s="19"/>
      <c r="DQ124" s="19"/>
      <c r="DR124" s="19"/>
      <c r="DS124" s="19"/>
      <c r="DT124" s="19"/>
      <c r="DU124" s="19"/>
      <c r="DV124" s="19"/>
      <c r="DW124" s="19"/>
      <c r="DX124" s="19"/>
      <c r="DY124" s="19"/>
      <c r="DZ124" s="19"/>
      <c r="EA124" s="19"/>
      <c r="EB124" s="19"/>
      <c r="EC124" s="19"/>
      <c r="ED124" s="19"/>
      <c r="EE124" s="19"/>
      <c r="EF124" s="19"/>
      <c r="EG124" s="19"/>
      <c r="EH124" s="19"/>
      <c r="EI124" s="19"/>
      <c r="EJ124" s="19"/>
      <c r="EK124" s="19"/>
      <c r="EL124" s="19"/>
      <c r="EM124" s="19"/>
      <c r="EN124" s="19"/>
      <c r="EO124" s="19"/>
      <c r="EP124" s="19"/>
      <c r="EQ124" s="19"/>
      <c r="ER124" s="19"/>
      <c r="ES124" s="19"/>
      <c r="ET124" s="19"/>
      <c r="EU124" s="19"/>
      <c r="EV124" s="19"/>
      <c r="EW124" s="19"/>
      <c r="EX124" s="19"/>
      <c r="EY124" s="19"/>
      <c r="EZ124" s="19"/>
      <c r="FA124" s="19"/>
      <c r="FB124" s="19"/>
      <c r="FC124" s="19"/>
      <c r="FD124" s="19"/>
      <c r="FE124" s="19"/>
      <c r="FF124" s="19"/>
      <c r="FG124" s="19"/>
      <c r="FH124" s="19"/>
      <c r="FI124" s="19"/>
      <c r="FJ124" s="19"/>
      <c r="FK124" s="19"/>
      <c r="FL124" s="19"/>
      <c r="FM124" s="19"/>
      <c r="FN124" s="19"/>
      <c r="FO124" s="19"/>
      <c r="FP124" s="19"/>
      <c r="FQ124" s="19"/>
      <c r="FR124" s="19"/>
      <c r="FS124" s="19"/>
      <c r="FT124" s="19"/>
      <c r="FU124" s="19"/>
      <c r="FV124" s="19"/>
      <c r="FW124" s="19"/>
      <c r="FX124" s="19"/>
      <c r="FY124" s="19"/>
      <c r="FZ124" s="19"/>
      <c r="GA124" s="19"/>
      <c r="GB124" s="19"/>
      <c r="GC124" s="19"/>
      <c r="GD124" s="19"/>
      <c r="GE124" s="19"/>
      <c r="GF124" s="19"/>
      <c r="GG124" s="19"/>
      <c r="GH124" s="19"/>
      <c r="GI124" s="19"/>
      <c r="GJ124" s="19"/>
      <c r="GK124" s="19"/>
    </row>
    <row r="125" spans="1:303" s="19" customFormat="1" ht="16.149999999999999" customHeight="1" thickBot="1" x14ac:dyDescent="0.3">
      <c r="A125" s="38"/>
      <c r="B125" s="38"/>
      <c r="C125" s="38"/>
      <c r="D125" s="38"/>
      <c r="E125" s="38"/>
      <c r="F125" s="38"/>
      <c r="G125" s="38"/>
      <c r="H125" s="38"/>
      <c r="I125" s="25"/>
      <c r="J125" s="25"/>
      <c r="K125" s="25"/>
      <c r="L125" s="38"/>
      <c r="M125" s="38"/>
      <c r="N125" s="38"/>
      <c r="O125" s="403" t="s">
        <v>38</v>
      </c>
      <c r="P125" s="404"/>
      <c r="Q125" s="404"/>
      <c r="R125" s="23">
        <v>40</v>
      </c>
      <c r="S125" s="403" t="s">
        <v>37</v>
      </c>
      <c r="T125" s="404"/>
      <c r="U125" s="404"/>
      <c r="V125" s="34">
        <v>0</v>
      </c>
    </row>
    <row r="126" spans="1:303" s="19" customFormat="1" ht="16.149999999999999" customHeight="1" x14ac:dyDescent="0.25">
      <c r="A126" s="38"/>
      <c r="B126" s="38"/>
      <c r="C126" s="38"/>
      <c r="D126" s="38"/>
      <c r="E126" s="38"/>
      <c r="F126" s="38"/>
      <c r="G126" s="38"/>
      <c r="H126" s="38"/>
      <c r="I126" s="38"/>
      <c r="J126" s="38"/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38"/>
      <c r="V126" s="38"/>
      <c r="W126" s="38"/>
      <c r="X126" s="38"/>
      <c r="Y126" s="38"/>
      <c r="Z126" s="38"/>
      <c r="AA126" s="38"/>
    </row>
    <row r="127" spans="1:303" s="19" customFormat="1" ht="15.75" customHeight="1" thickBot="1" x14ac:dyDescent="0.3">
      <c r="A127" s="38"/>
      <c r="B127" s="38"/>
      <c r="C127" s="38"/>
      <c r="D127" s="38"/>
      <c r="E127" s="38"/>
      <c r="F127" s="38"/>
      <c r="G127" s="38"/>
      <c r="H127" s="38"/>
      <c r="I127" s="38"/>
      <c r="J127" s="38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  <c r="Y127" s="38"/>
      <c r="Z127" s="38"/>
      <c r="AA127" s="38"/>
    </row>
    <row r="128" spans="1:303" s="19" customFormat="1" x14ac:dyDescent="0.25">
      <c r="A128" s="16" t="s">
        <v>154</v>
      </c>
      <c r="B128" s="17"/>
      <c r="C128" s="17"/>
      <c r="D128" s="17" t="s">
        <v>298</v>
      </c>
      <c r="E128" s="17"/>
      <c r="F128" s="17"/>
      <c r="G128" s="274"/>
      <c r="H128" s="274"/>
      <c r="I128" s="246"/>
      <c r="J128" s="246"/>
      <c r="K128" s="29"/>
      <c r="L128" s="276"/>
      <c r="M128" s="277"/>
      <c r="N128" s="278"/>
      <c r="O128" s="64" t="s">
        <v>254</v>
      </c>
      <c r="P128" s="39">
        <v>0</v>
      </c>
      <c r="Q128" s="17">
        <v>20</v>
      </c>
      <c r="R128" s="18">
        <v>0</v>
      </c>
      <c r="S128" s="16" t="s">
        <v>163</v>
      </c>
      <c r="T128" s="17">
        <v>0</v>
      </c>
      <c r="U128" s="17">
        <v>20</v>
      </c>
      <c r="V128" s="18">
        <v>0</v>
      </c>
      <c r="W128" s="279" t="s">
        <v>270</v>
      </c>
      <c r="X128" s="18"/>
      <c r="Y128" s="276"/>
      <c r="Z128" s="29"/>
      <c r="AA128" s="280" t="s">
        <v>438</v>
      </c>
    </row>
    <row r="129" spans="1:193" s="19" customFormat="1" x14ac:dyDescent="0.25">
      <c r="A129" s="20"/>
      <c r="B129" s="21"/>
      <c r="C129" s="21"/>
      <c r="D129" s="21"/>
      <c r="E129" s="21"/>
      <c r="F129" s="21"/>
      <c r="G129" s="282"/>
      <c r="H129" s="282"/>
      <c r="I129" s="247"/>
      <c r="J129" s="247"/>
      <c r="K129" s="31"/>
      <c r="L129" s="284"/>
      <c r="M129" s="298"/>
      <c r="N129" s="382"/>
      <c r="O129" s="41" t="s">
        <v>255</v>
      </c>
      <c r="P129" s="40">
        <v>0</v>
      </c>
      <c r="Q129" s="21">
        <v>20</v>
      </c>
      <c r="R129" s="22">
        <v>0</v>
      </c>
      <c r="S129" s="63" t="s">
        <v>162</v>
      </c>
      <c r="T129" s="40">
        <v>0</v>
      </c>
      <c r="U129" s="40">
        <v>16</v>
      </c>
      <c r="V129" s="70">
        <v>0</v>
      </c>
      <c r="W129" s="20"/>
      <c r="X129" s="22"/>
      <c r="Y129" s="284"/>
      <c r="Z129" s="31"/>
      <c r="AA129" s="287"/>
    </row>
    <row r="130" spans="1:193" s="19" customFormat="1" x14ac:dyDescent="0.25">
      <c r="A130" s="20"/>
      <c r="B130" s="21"/>
      <c r="C130" s="21"/>
      <c r="D130" s="21"/>
      <c r="E130" s="21"/>
      <c r="F130" s="21"/>
      <c r="G130" s="282"/>
      <c r="H130" s="282"/>
      <c r="I130" s="247"/>
      <c r="J130" s="247"/>
      <c r="K130" s="31"/>
      <c r="L130" s="284"/>
      <c r="M130" s="291"/>
      <c r="N130" s="294"/>
      <c r="O130" s="41" t="s">
        <v>221</v>
      </c>
      <c r="P130" s="40">
        <v>0</v>
      </c>
      <c r="Q130" s="21">
        <v>20</v>
      </c>
      <c r="R130" s="22">
        <v>0</v>
      </c>
      <c r="S130" s="63" t="s">
        <v>96</v>
      </c>
      <c r="T130" s="40">
        <v>0</v>
      </c>
      <c r="U130" s="40">
        <v>20</v>
      </c>
      <c r="V130" s="70">
        <v>0</v>
      </c>
      <c r="W130" s="20"/>
      <c r="X130" s="22"/>
      <c r="Y130" s="284"/>
      <c r="Z130" s="31"/>
      <c r="AA130" s="287"/>
    </row>
    <row r="131" spans="1:193" s="19" customFormat="1" x14ac:dyDescent="0.25">
      <c r="A131" s="20"/>
      <c r="B131" s="21"/>
      <c r="C131" s="21"/>
      <c r="D131" s="21"/>
      <c r="E131" s="21"/>
      <c r="F131" s="21"/>
      <c r="G131" s="326"/>
      <c r="H131" s="326"/>
      <c r="I131" s="247"/>
      <c r="J131" s="247"/>
      <c r="K131" s="31"/>
      <c r="L131" s="284"/>
      <c r="M131" s="383"/>
      <c r="N131" s="384"/>
      <c r="O131" s="41" t="s">
        <v>168</v>
      </c>
      <c r="P131" s="40">
        <v>0</v>
      </c>
      <c r="Q131" s="21">
        <v>20</v>
      </c>
      <c r="R131" s="22">
        <v>0</v>
      </c>
      <c r="S131" s="63" t="s">
        <v>169</v>
      </c>
      <c r="T131" s="40">
        <v>0</v>
      </c>
      <c r="U131" s="40">
        <v>18</v>
      </c>
      <c r="V131" s="70">
        <v>0</v>
      </c>
      <c r="W131" s="20"/>
      <c r="X131" s="22"/>
      <c r="Y131" s="284"/>
      <c r="Z131" s="31"/>
      <c r="AA131" s="287"/>
    </row>
    <row r="132" spans="1:193" s="19" customFormat="1" x14ac:dyDescent="0.25">
      <c r="A132" s="20"/>
      <c r="B132" s="21"/>
      <c r="C132" s="21"/>
      <c r="D132" s="21"/>
      <c r="E132" s="21"/>
      <c r="F132" s="21"/>
      <c r="G132" s="326"/>
      <c r="H132" s="326"/>
      <c r="I132" s="247"/>
      <c r="J132" s="247"/>
      <c r="K132" s="31"/>
      <c r="L132" s="284"/>
      <c r="M132" s="383"/>
      <c r="N132" s="385"/>
      <c r="O132" s="41"/>
      <c r="P132" s="40"/>
      <c r="Q132" s="21"/>
      <c r="R132" s="22"/>
      <c r="S132" s="63" t="s">
        <v>283</v>
      </c>
      <c r="T132" s="40">
        <v>0</v>
      </c>
      <c r="U132" s="40">
        <v>20</v>
      </c>
      <c r="V132" s="22">
        <v>0</v>
      </c>
      <c r="W132" s="20"/>
      <c r="X132" s="22"/>
      <c r="Y132" s="284"/>
      <c r="Z132" s="31"/>
      <c r="AA132" s="287"/>
    </row>
    <row r="133" spans="1:193" s="19" customFormat="1" ht="16.5" thickBot="1" x14ac:dyDescent="0.3">
      <c r="A133" s="268"/>
      <c r="B133" s="261"/>
      <c r="C133" s="261"/>
      <c r="D133" s="261"/>
      <c r="E133" s="261"/>
      <c r="F133" s="261"/>
      <c r="G133" s="332"/>
      <c r="H133" s="332"/>
      <c r="I133" s="267"/>
      <c r="J133" s="267"/>
      <c r="K133" s="33"/>
      <c r="L133" s="299"/>
      <c r="M133" s="300"/>
      <c r="N133" s="386"/>
      <c r="O133" s="41"/>
      <c r="P133" s="40"/>
      <c r="Q133" s="21"/>
      <c r="R133" s="22"/>
      <c r="S133" s="20"/>
      <c r="T133" s="40"/>
      <c r="U133" s="40"/>
      <c r="V133" s="22"/>
      <c r="W133" s="268"/>
      <c r="X133" s="23"/>
      <c r="Y133" s="266"/>
      <c r="Z133" s="33"/>
      <c r="AA133" s="347"/>
    </row>
    <row r="134" spans="1:193" s="21" customFormat="1" ht="16.149999999999999" customHeight="1" x14ac:dyDescent="0.25">
      <c r="A134" s="38"/>
      <c r="B134" s="38"/>
      <c r="C134" s="38"/>
      <c r="D134" s="38"/>
      <c r="E134" s="38"/>
      <c r="F134" s="38"/>
      <c r="G134" s="311"/>
      <c r="H134" s="38"/>
      <c r="I134" s="25"/>
      <c r="J134" s="25"/>
      <c r="K134" s="25"/>
      <c r="L134" s="38"/>
      <c r="M134" s="38"/>
      <c r="N134" s="38"/>
      <c r="O134" s="20" t="s">
        <v>185</v>
      </c>
      <c r="P134" s="60">
        <v>0</v>
      </c>
      <c r="Q134" s="21" t="s">
        <v>102</v>
      </c>
      <c r="R134" s="22">
        <v>0</v>
      </c>
      <c r="S134" s="20" t="s">
        <v>101</v>
      </c>
      <c r="T134" s="21">
        <v>0</v>
      </c>
      <c r="U134" s="21" t="s">
        <v>104</v>
      </c>
      <c r="V134" s="35">
        <v>0</v>
      </c>
      <c r="W134" s="38"/>
      <c r="X134" s="38"/>
      <c r="Y134" s="38"/>
      <c r="Z134" s="38"/>
      <c r="AA134" s="38"/>
      <c r="AB134" s="19"/>
      <c r="AC134" s="19"/>
      <c r="AD134" s="19"/>
      <c r="AE134" s="19"/>
      <c r="AF134" s="19"/>
      <c r="AG134" s="19"/>
      <c r="AH134" s="19"/>
      <c r="AI134" s="19"/>
      <c r="AJ134" s="19"/>
      <c r="AK134" s="19"/>
      <c r="AL134" s="19"/>
      <c r="AM134" s="19"/>
      <c r="AN134" s="19"/>
      <c r="AO134" s="19"/>
      <c r="AP134" s="19"/>
      <c r="AQ134" s="19"/>
      <c r="AR134" s="19"/>
      <c r="AS134" s="19"/>
      <c r="AT134" s="19"/>
      <c r="AU134" s="19"/>
      <c r="AV134" s="19"/>
      <c r="AW134" s="19"/>
      <c r="AX134" s="19"/>
      <c r="AY134" s="19"/>
      <c r="AZ134" s="19"/>
      <c r="BA134" s="19"/>
      <c r="BB134" s="19"/>
      <c r="BC134" s="19"/>
      <c r="BD134" s="19"/>
      <c r="BE134" s="19"/>
      <c r="BF134" s="19"/>
      <c r="BG134" s="19"/>
      <c r="BH134" s="19"/>
      <c r="BI134" s="19"/>
      <c r="BJ134" s="19"/>
      <c r="BK134" s="19"/>
      <c r="BL134" s="19"/>
      <c r="BM134" s="19"/>
      <c r="BN134" s="19"/>
      <c r="BO134" s="19"/>
      <c r="BP134" s="19"/>
      <c r="BQ134" s="19"/>
      <c r="BR134" s="19"/>
      <c r="BS134" s="19"/>
      <c r="BT134" s="19"/>
      <c r="BU134" s="19"/>
      <c r="BV134" s="19"/>
      <c r="BW134" s="19"/>
      <c r="BX134" s="19"/>
      <c r="BY134" s="19"/>
      <c r="BZ134" s="19"/>
      <c r="CA134" s="19"/>
      <c r="CB134" s="19"/>
      <c r="CC134" s="19"/>
      <c r="CD134" s="19"/>
      <c r="CE134" s="19"/>
      <c r="CF134" s="19"/>
      <c r="CG134" s="19"/>
      <c r="CH134" s="19"/>
      <c r="CI134" s="19"/>
      <c r="CJ134" s="19"/>
      <c r="CK134" s="19"/>
      <c r="CL134" s="19"/>
      <c r="CM134" s="19"/>
      <c r="CN134" s="19"/>
      <c r="CO134" s="19"/>
      <c r="CP134" s="19"/>
      <c r="CQ134" s="19"/>
      <c r="CR134" s="19"/>
      <c r="CS134" s="19"/>
      <c r="CT134" s="19"/>
      <c r="CU134" s="19"/>
      <c r="CV134" s="19"/>
      <c r="CW134" s="19"/>
      <c r="CX134" s="19"/>
      <c r="CY134" s="19"/>
      <c r="CZ134" s="19"/>
      <c r="DA134" s="19"/>
      <c r="DB134" s="19"/>
      <c r="DC134" s="19"/>
      <c r="DD134" s="19"/>
      <c r="DE134" s="19"/>
      <c r="DF134" s="19"/>
      <c r="DG134" s="19"/>
      <c r="DH134" s="19"/>
      <c r="DI134" s="19"/>
      <c r="DJ134" s="19"/>
      <c r="DK134" s="19"/>
      <c r="DL134" s="19"/>
      <c r="DM134" s="19"/>
      <c r="DN134" s="19"/>
      <c r="DO134" s="19"/>
      <c r="DP134" s="19"/>
      <c r="DQ134" s="19"/>
      <c r="DR134" s="19"/>
      <c r="DS134" s="19"/>
      <c r="DT134" s="19"/>
      <c r="DU134" s="19"/>
      <c r="DV134" s="19"/>
      <c r="DW134" s="19"/>
      <c r="DX134" s="19"/>
      <c r="DY134" s="19"/>
      <c r="DZ134" s="19"/>
      <c r="EA134" s="19"/>
      <c r="EB134" s="19"/>
      <c r="EC134" s="19"/>
      <c r="ED134" s="19"/>
      <c r="EE134" s="19"/>
      <c r="EF134" s="19"/>
      <c r="EG134" s="19"/>
      <c r="EH134" s="19"/>
      <c r="EI134" s="19"/>
      <c r="EJ134" s="19"/>
      <c r="EK134" s="19"/>
      <c r="EL134" s="19"/>
      <c r="EM134" s="19"/>
      <c r="EN134" s="19"/>
      <c r="EO134" s="19"/>
      <c r="EP134" s="19"/>
      <c r="EQ134" s="19"/>
      <c r="ER134" s="19"/>
      <c r="ES134" s="19"/>
      <c r="ET134" s="19"/>
      <c r="EU134" s="19"/>
      <c r="EV134" s="19"/>
      <c r="EW134" s="19"/>
      <c r="EX134" s="19"/>
      <c r="EY134" s="19"/>
      <c r="EZ134" s="19"/>
      <c r="FA134" s="19"/>
      <c r="FB134" s="19"/>
      <c r="FC134" s="19"/>
      <c r="FD134" s="19"/>
      <c r="FE134" s="19"/>
      <c r="FF134" s="19"/>
      <c r="FG134" s="19"/>
      <c r="FH134" s="19"/>
      <c r="FI134" s="19"/>
      <c r="FJ134" s="19"/>
      <c r="FK134" s="19"/>
      <c r="FL134" s="19"/>
      <c r="FM134" s="19"/>
      <c r="FN134" s="19"/>
      <c r="FO134" s="19"/>
      <c r="FP134" s="19"/>
      <c r="FQ134" s="19"/>
      <c r="FR134" s="19"/>
      <c r="FS134" s="19"/>
      <c r="FT134" s="19"/>
      <c r="FU134" s="19"/>
      <c r="FV134" s="19"/>
      <c r="FW134" s="19"/>
      <c r="FX134" s="19"/>
      <c r="FY134" s="19"/>
      <c r="FZ134" s="19"/>
      <c r="GA134" s="19"/>
      <c r="GB134" s="19"/>
      <c r="GC134" s="19"/>
      <c r="GD134" s="19"/>
      <c r="GE134" s="19"/>
      <c r="GF134" s="19"/>
      <c r="GG134" s="19"/>
      <c r="GH134" s="19"/>
      <c r="GI134" s="19"/>
      <c r="GJ134" s="19"/>
      <c r="GK134" s="19"/>
    </row>
    <row r="135" spans="1:193" s="19" customFormat="1" ht="16.149999999999999" customHeight="1" thickBot="1" x14ac:dyDescent="0.3">
      <c r="A135" s="38"/>
      <c r="B135" s="38"/>
      <c r="C135" s="38"/>
      <c r="D135" s="38"/>
      <c r="E135" s="38"/>
      <c r="F135" s="38"/>
      <c r="G135" s="38"/>
      <c r="H135" s="38"/>
      <c r="I135" s="25"/>
      <c r="J135" s="25"/>
      <c r="K135" s="25"/>
      <c r="L135" s="38"/>
      <c r="M135" s="38"/>
      <c r="N135" s="38"/>
      <c r="O135" s="403" t="s">
        <v>38</v>
      </c>
      <c r="P135" s="404"/>
      <c r="Q135" s="404"/>
      <c r="R135" s="23">
        <v>0</v>
      </c>
      <c r="S135" s="403" t="s">
        <v>37</v>
      </c>
      <c r="T135" s="404"/>
      <c r="U135" s="404"/>
      <c r="V135" s="34">
        <v>0</v>
      </c>
    </row>
    <row r="136" spans="1:193" s="37" customFormat="1" ht="15.4" customHeight="1" thickBot="1" x14ac:dyDescent="0.3">
      <c r="A136" s="38"/>
      <c r="B136" s="38"/>
      <c r="C136" s="38"/>
      <c r="D136" s="38"/>
      <c r="E136" s="38"/>
      <c r="F136" s="38"/>
      <c r="G136" s="38"/>
      <c r="H136" s="38"/>
      <c r="I136" s="38"/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19"/>
      <c r="X136" s="19"/>
      <c r="Y136" s="19"/>
      <c r="Z136" s="19"/>
      <c r="AA136" s="348"/>
      <c r="AB136" s="19"/>
      <c r="AC136" s="19"/>
      <c r="AD136" s="19"/>
      <c r="AE136" s="19"/>
      <c r="AF136" s="19"/>
      <c r="AG136" s="19"/>
      <c r="AH136" s="19"/>
      <c r="AI136" s="19"/>
      <c r="AJ136" s="19"/>
      <c r="AK136" s="19"/>
      <c r="AL136" s="19"/>
      <c r="AM136" s="19"/>
      <c r="AN136" s="19"/>
      <c r="AO136" s="19"/>
      <c r="AP136" s="19"/>
      <c r="AQ136" s="19"/>
      <c r="AR136" s="19"/>
      <c r="AS136" s="19"/>
      <c r="AT136" s="19"/>
      <c r="AU136" s="19"/>
      <c r="AV136" s="19"/>
      <c r="AW136" s="19"/>
      <c r="AX136" s="19"/>
      <c r="AY136" s="19"/>
      <c r="AZ136" s="19"/>
      <c r="BA136" s="19"/>
      <c r="BB136" s="19"/>
      <c r="BC136" s="19"/>
      <c r="BD136" s="19"/>
      <c r="BE136" s="19"/>
      <c r="BF136" s="19"/>
      <c r="BG136" s="19"/>
      <c r="BH136" s="19"/>
      <c r="BI136" s="19"/>
      <c r="BJ136" s="19"/>
      <c r="BK136" s="19"/>
      <c r="BL136" s="19"/>
      <c r="BM136" s="19"/>
      <c r="BN136" s="19"/>
      <c r="BO136" s="19"/>
      <c r="BP136" s="19"/>
      <c r="BQ136" s="19"/>
      <c r="BR136" s="19"/>
      <c r="BS136" s="19"/>
      <c r="BT136" s="19"/>
      <c r="BU136" s="19"/>
      <c r="BV136" s="19"/>
      <c r="BW136" s="19"/>
      <c r="BX136" s="19"/>
      <c r="BY136" s="19"/>
      <c r="BZ136" s="19"/>
      <c r="CA136" s="19"/>
      <c r="CB136" s="19"/>
      <c r="CC136" s="19"/>
      <c r="CD136" s="19"/>
      <c r="CE136" s="19"/>
      <c r="CF136" s="19"/>
      <c r="CG136" s="19"/>
      <c r="CH136" s="19"/>
      <c r="CI136" s="19"/>
      <c r="CJ136" s="19"/>
      <c r="CK136" s="19"/>
      <c r="CL136" s="19"/>
      <c r="CM136" s="19"/>
      <c r="CN136" s="19"/>
      <c r="CO136" s="19"/>
      <c r="CP136" s="19"/>
      <c r="CQ136" s="19"/>
      <c r="CR136" s="19"/>
      <c r="CS136" s="19"/>
      <c r="CT136" s="19"/>
      <c r="CU136" s="19"/>
      <c r="CV136" s="19"/>
      <c r="CW136" s="19"/>
      <c r="CX136" s="19"/>
      <c r="CY136" s="19"/>
      <c r="CZ136" s="19"/>
      <c r="DA136" s="19"/>
      <c r="DB136" s="19"/>
      <c r="DC136" s="19"/>
      <c r="DD136" s="19"/>
      <c r="DE136" s="19"/>
      <c r="DF136" s="19"/>
      <c r="DG136" s="19"/>
      <c r="DH136" s="19"/>
      <c r="DI136" s="19"/>
      <c r="DJ136" s="19"/>
      <c r="DK136" s="19"/>
      <c r="DL136" s="19"/>
      <c r="DM136" s="19"/>
      <c r="DN136" s="19"/>
      <c r="DO136" s="19"/>
      <c r="DP136" s="19"/>
      <c r="DQ136" s="19"/>
      <c r="DR136" s="19"/>
      <c r="DS136" s="19"/>
      <c r="DT136" s="19"/>
      <c r="DU136" s="19"/>
      <c r="DV136" s="19"/>
      <c r="DW136" s="19"/>
      <c r="DX136" s="19"/>
      <c r="DY136" s="19"/>
      <c r="DZ136" s="19"/>
      <c r="EA136" s="19"/>
      <c r="EB136" s="19"/>
      <c r="EC136" s="19"/>
      <c r="ED136" s="19"/>
      <c r="EE136" s="19"/>
      <c r="EF136" s="19"/>
      <c r="EG136" s="19"/>
      <c r="EH136" s="19"/>
      <c r="EI136" s="19"/>
      <c r="EJ136" s="19"/>
      <c r="EK136" s="19"/>
      <c r="EL136" s="19"/>
      <c r="EM136" s="19"/>
      <c r="EN136" s="19"/>
      <c r="EO136" s="19"/>
      <c r="EP136" s="19"/>
      <c r="EQ136" s="19"/>
      <c r="ER136" s="19"/>
      <c r="ES136" s="19"/>
      <c r="ET136" s="19"/>
      <c r="EU136" s="19"/>
      <c r="EV136" s="19"/>
      <c r="EW136" s="19"/>
      <c r="EX136" s="19"/>
      <c r="EY136" s="19"/>
      <c r="EZ136" s="19"/>
      <c r="FA136" s="19"/>
      <c r="FB136" s="19"/>
      <c r="FC136" s="19"/>
      <c r="FD136" s="19"/>
      <c r="FE136" s="19"/>
      <c r="FF136" s="19"/>
      <c r="FG136" s="19"/>
      <c r="FH136" s="19"/>
      <c r="FI136" s="19"/>
      <c r="FJ136" s="19"/>
      <c r="FK136" s="19"/>
      <c r="FL136" s="19"/>
      <c r="FM136" s="19"/>
      <c r="FN136" s="19"/>
      <c r="FO136" s="19"/>
      <c r="FP136" s="19"/>
      <c r="FQ136" s="19"/>
      <c r="FR136" s="19"/>
      <c r="FS136" s="19"/>
      <c r="FT136" s="19"/>
      <c r="FU136" s="19"/>
      <c r="FV136" s="19"/>
      <c r="FW136" s="19"/>
      <c r="FX136" s="19"/>
      <c r="FY136" s="19"/>
      <c r="FZ136" s="19"/>
      <c r="GA136" s="19"/>
      <c r="GB136" s="19"/>
      <c r="GC136" s="19"/>
      <c r="GD136" s="19"/>
      <c r="GE136" s="19"/>
      <c r="GF136" s="19"/>
      <c r="GG136" s="19"/>
      <c r="GH136" s="19"/>
      <c r="GI136" s="19"/>
      <c r="GJ136" s="19"/>
      <c r="GK136" s="19"/>
    </row>
    <row r="137" spans="1:193" s="37" customFormat="1" x14ac:dyDescent="0.25">
      <c r="A137" s="16" t="s">
        <v>195</v>
      </c>
      <c r="B137" s="17" t="s">
        <v>319</v>
      </c>
      <c r="C137" s="17"/>
      <c r="D137" s="272" t="s">
        <v>237</v>
      </c>
      <c r="E137" s="17"/>
      <c r="F137" s="17"/>
      <c r="G137" s="324"/>
      <c r="H137" s="274"/>
      <c r="I137" s="275"/>
      <c r="J137" s="246"/>
      <c r="K137" s="29"/>
      <c r="L137" s="276"/>
      <c r="M137" s="277"/>
      <c r="N137" s="278"/>
      <c r="O137" s="16" t="s">
        <v>187</v>
      </c>
      <c r="P137" s="78">
        <v>0</v>
      </c>
      <c r="Q137" s="17">
        <v>17</v>
      </c>
      <c r="R137" s="18">
        <v>0</v>
      </c>
      <c r="S137" s="16"/>
      <c r="T137" s="17"/>
      <c r="U137" s="17"/>
      <c r="V137" s="18"/>
      <c r="W137" s="279" t="s">
        <v>229</v>
      </c>
      <c r="X137" s="18"/>
      <c r="Y137" s="276"/>
      <c r="Z137" s="29"/>
      <c r="AA137" s="280" t="s">
        <v>439</v>
      </c>
      <c r="AB137" s="19"/>
      <c r="AC137" s="19"/>
      <c r="AD137" s="19"/>
      <c r="AE137" s="19"/>
      <c r="AF137" s="19"/>
      <c r="AG137" s="19"/>
      <c r="AH137" s="19"/>
      <c r="AI137" s="19"/>
      <c r="AJ137" s="19"/>
      <c r="AK137" s="19"/>
      <c r="AL137" s="19"/>
      <c r="AM137" s="19"/>
      <c r="AN137" s="19"/>
      <c r="AO137" s="19"/>
      <c r="AP137" s="19"/>
      <c r="AQ137" s="19"/>
      <c r="AR137" s="19"/>
      <c r="AS137" s="19"/>
      <c r="AT137" s="19"/>
      <c r="AU137" s="19"/>
      <c r="AV137" s="19"/>
      <c r="AW137" s="19"/>
      <c r="AX137" s="19"/>
      <c r="AY137" s="19"/>
      <c r="AZ137" s="19"/>
      <c r="BA137" s="19"/>
      <c r="BB137" s="19"/>
      <c r="BC137" s="19"/>
      <c r="BD137" s="19"/>
      <c r="BE137" s="19"/>
      <c r="BF137" s="19"/>
      <c r="BG137" s="19"/>
      <c r="BH137" s="19"/>
      <c r="BI137" s="19"/>
      <c r="BJ137" s="19"/>
      <c r="BK137" s="19"/>
      <c r="BL137" s="19"/>
      <c r="BM137" s="19"/>
      <c r="BN137" s="19"/>
      <c r="BO137" s="19"/>
      <c r="BP137" s="19"/>
      <c r="BQ137" s="19"/>
      <c r="BR137" s="19"/>
      <c r="BS137" s="19"/>
      <c r="BT137" s="19"/>
      <c r="BU137" s="19"/>
      <c r="BV137" s="19"/>
      <c r="BW137" s="19"/>
      <c r="BX137" s="19"/>
      <c r="BY137" s="19"/>
      <c r="BZ137" s="19"/>
      <c r="CA137" s="19"/>
      <c r="CB137" s="19"/>
      <c r="CC137" s="19"/>
      <c r="CD137" s="19"/>
      <c r="CE137" s="19"/>
      <c r="CF137" s="19"/>
      <c r="CG137" s="19"/>
      <c r="CH137" s="19"/>
      <c r="CI137" s="19"/>
      <c r="CJ137" s="19"/>
      <c r="CK137" s="19"/>
      <c r="CL137" s="19"/>
      <c r="CM137" s="19"/>
      <c r="CN137" s="19"/>
      <c r="CO137" s="19"/>
      <c r="CP137" s="19"/>
      <c r="CQ137" s="19"/>
      <c r="CR137" s="19"/>
      <c r="CS137" s="19"/>
      <c r="CT137" s="19"/>
      <c r="CU137" s="19"/>
      <c r="CV137" s="19"/>
      <c r="CW137" s="19"/>
      <c r="CX137" s="19"/>
      <c r="CY137" s="19"/>
      <c r="CZ137" s="19"/>
      <c r="DA137" s="19"/>
      <c r="DB137" s="19"/>
      <c r="DC137" s="19"/>
      <c r="DD137" s="19"/>
      <c r="DE137" s="19"/>
      <c r="DF137" s="19"/>
      <c r="DG137" s="19"/>
      <c r="DH137" s="19"/>
      <c r="DI137" s="19"/>
      <c r="DJ137" s="19"/>
      <c r="DK137" s="19"/>
      <c r="DL137" s="19"/>
      <c r="DM137" s="19"/>
      <c r="DN137" s="19"/>
      <c r="DO137" s="19"/>
      <c r="DP137" s="19"/>
      <c r="DQ137" s="19"/>
      <c r="DR137" s="19"/>
      <c r="DS137" s="19"/>
      <c r="DT137" s="19"/>
      <c r="DU137" s="19"/>
      <c r="DV137" s="19"/>
      <c r="DW137" s="19"/>
      <c r="DX137" s="19"/>
      <c r="DY137" s="19"/>
      <c r="DZ137" s="19"/>
      <c r="EA137" s="19"/>
      <c r="EB137" s="19"/>
      <c r="EC137" s="19"/>
      <c r="ED137" s="19"/>
      <c r="EE137" s="19"/>
      <c r="EF137" s="19"/>
      <c r="EG137" s="19"/>
      <c r="EH137" s="19"/>
      <c r="EI137" s="19"/>
      <c r="EJ137" s="19"/>
      <c r="EK137" s="19"/>
      <c r="EL137" s="19"/>
      <c r="EM137" s="19"/>
      <c r="EN137" s="19"/>
      <c r="EO137" s="19"/>
      <c r="EP137" s="19"/>
      <c r="EQ137" s="19"/>
      <c r="ER137" s="19"/>
      <c r="ES137" s="19"/>
      <c r="ET137" s="19"/>
      <c r="EU137" s="19"/>
      <c r="EV137" s="19"/>
      <c r="EW137" s="19"/>
      <c r="EX137" s="19"/>
      <c r="EY137" s="19"/>
      <c r="EZ137" s="19"/>
      <c r="FA137" s="19"/>
      <c r="FB137" s="19"/>
      <c r="FC137" s="19"/>
      <c r="FD137" s="19"/>
      <c r="FE137" s="19"/>
      <c r="FF137" s="19"/>
      <c r="FG137" s="19"/>
      <c r="FH137" s="19"/>
      <c r="FI137" s="19"/>
      <c r="FJ137" s="19"/>
      <c r="FK137" s="19"/>
      <c r="FL137" s="19"/>
      <c r="FM137" s="19"/>
      <c r="FN137" s="19"/>
      <c r="FO137" s="19"/>
      <c r="FP137" s="19"/>
      <c r="FQ137" s="19"/>
      <c r="FR137" s="19"/>
      <c r="FS137" s="19"/>
      <c r="FT137" s="19"/>
      <c r="FU137" s="19"/>
      <c r="FV137" s="19"/>
      <c r="FW137" s="19"/>
      <c r="FX137" s="19"/>
      <c r="FY137" s="19"/>
      <c r="FZ137" s="19"/>
      <c r="GA137" s="19"/>
      <c r="GB137" s="19"/>
      <c r="GC137" s="19"/>
      <c r="GD137" s="19"/>
      <c r="GE137" s="19"/>
      <c r="GF137" s="19"/>
      <c r="GG137" s="19"/>
      <c r="GH137" s="19"/>
      <c r="GI137" s="19"/>
      <c r="GJ137" s="19"/>
      <c r="GK137" s="19"/>
    </row>
    <row r="138" spans="1:193" s="37" customFormat="1" x14ac:dyDescent="0.25">
      <c r="A138" s="20"/>
      <c r="B138" s="21"/>
      <c r="C138" s="21"/>
      <c r="D138" s="21"/>
      <c r="E138" s="21"/>
      <c r="F138" s="21"/>
      <c r="G138" s="282"/>
      <c r="H138" s="282"/>
      <c r="I138" s="283"/>
      <c r="J138" s="247"/>
      <c r="K138" s="31"/>
      <c r="L138" s="284"/>
      <c r="M138" s="285"/>
      <c r="N138" s="286"/>
      <c r="O138" s="20" t="s">
        <v>160</v>
      </c>
      <c r="P138" s="60">
        <v>0</v>
      </c>
      <c r="Q138" s="21">
        <v>17</v>
      </c>
      <c r="R138" s="22">
        <v>0</v>
      </c>
      <c r="S138" s="20"/>
      <c r="T138" s="21"/>
      <c r="U138" s="21"/>
      <c r="V138" s="22"/>
      <c r="W138" s="84"/>
      <c r="X138" s="22"/>
      <c r="Y138" s="284"/>
      <c r="Z138" s="31"/>
      <c r="AA138" s="287"/>
      <c r="AB138" s="19"/>
      <c r="AC138" s="19"/>
      <c r="AD138" s="19"/>
      <c r="AE138" s="19"/>
      <c r="AF138" s="19"/>
      <c r="AG138" s="19"/>
      <c r="AH138" s="19"/>
      <c r="AI138" s="19"/>
      <c r="AJ138" s="19"/>
      <c r="AK138" s="19"/>
      <c r="AL138" s="19"/>
      <c r="AM138" s="19"/>
      <c r="AN138" s="19"/>
      <c r="AO138" s="19"/>
      <c r="AP138" s="19"/>
      <c r="AQ138" s="19"/>
      <c r="AR138" s="19"/>
      <c r="AS138" s="19"/>
      <c r="AT138" s="19"/>
      <c r="AU138" s="19"/>
      <c r="AV138" s="19"/>
      <c r="AW138" s="19"/>
      <c r="AX138" s="19"/>
      <c r="AY138" s="19"/>
      <c r="AZ138" s="19"/>
      <c r="BA138" s="19"/>
      <c r="BB138" s="19"/>
      <c r="BC138" s="19"/>
      <c r="BD138" s="19"/>
      <c r="BE138" s="19"/>
      <c r="BF138" s="19"/>
      <c r="BG138" s="19"/>
      <c r="BH138" s="19"/>
      <c r="BI138" s="19"/>
      <c r="BJ138" s="19"/>
      <c r="BK138" s="19"/>
      <c r="BL138" s="19"/>
      <c r="BM138" s="19"/>
      <c r="BN138" s="19"/>
      <c r="BO138" s="19"/>
      <c r="BP138" s="19"/>
      <c r="BQ138" s="19"/>
      <c r="BR138" s="19"/>
      <c r="BS138" s="19"/>
      <c r="BT138" s="19"/>
      <c r="BU138" s="19"/>
      <c r="BV138" s="19"/>
      <c r="BW138" s="19"/>
      <c r="BX138" s="19"/>
      <c r="BY138" s="19"/>
      <c r="BZ138" s="19"/>
      <c r="CA138" s="19"/>
      <c r="CB138" s="19"/>
      <c r="CC138" s="19"/>
      <c r="CD138" s="19"/>
      <c r="CE138" s="19"/>
      <c r="CF138" s="19"/>
      <c r="CG138" s="19"/>
      <c r="CH138" s="19"/>
      <c r="CI138" s="19"/>
      <c r="CJ138" s="19"/>
      <c r="CK138" s="19"/>
      <c r="CL138" s="19"/>
      <c r="CM138" s="19"/>
      <c r="CN138" s="19"/>
      <c r="CO138" s="19"/>
      <c r="CP138" s="19"/>
      <c r="CQ138" s="19"/>
      <c r="CR138" s="19"/>
      <c r="CS138" s="19"/>
      <c r="CT138" s="19"/>
      <c r="CU138" s="19"/>
      <c r="CV138" s="19"/>
      <c r="CW138" s="19"/>
      <c r="CX138" s="19"/>
      <c r="CY138" s="19"/>
      <c r="CZ138" s="19"/>
      <c r="DA138" s="19"/>
      <c r="DB138" s="19"/>
      <c r="DC138" s="19"/>
      <c r="DD138" s="19"/>
      <c r="DE138" s="19"/>
      <c r="DF138" s="19"/>
      <c r="DG138" s="19"/>
      <c r="DH138" s="19"/>
      <c r="DI138" s="19"/>
      <c r="DJ138" s="19"/>
      <c r="DK138" s="19"/>
      <c r="DL138" s="19"/>
      <c r="DM138" s="19"/>
      <c r="DN138" s="19"/>
      <c r="DO138" s="19"/>
      <c r="DP138" s="19"/>
      <c r="DQ138" s="19"/>
      <c r="DR138" s="19"/>
      <c r="DS138" s="19"/>
      <c r="DT138" s="19"/>
      <c r="DU138" s="19"/>
      <c r="DV138" s="19"/>
      <c r="DW138" s="19"/>
      <c r="DX138" s="19"/>
      <c r="DY138" s="19"/>
      <c r="DZ138" s="19"/>
      <c r="EA138" s="19"/>
      <c r="EB138" s="19"/>
      <c r="EC138" s="19"/>
      <c r="ED138" s="19"/>
      <c r="EE138" s="19"/>
      <c r="EF138" s="19"/>
      <c r="EG138" s="19"/>
      <c r="EH138" s="19"/>
      <c r="EI138" s="19"/>
      <c r="EJ138" s="19"/>
      <c r="EK138" s="19"/>
      <c r="EL138" s="19"/>
      <c r="EM138" s="19"/>
      <c r="EN138" s="19"/>
      <c r="EO138" s="19"/>
      <c r="EP138" s="19"/>
      <c r="EQ138" s="19"/>
      <c r="ER138" s="19"/>
      <c r="ES138" s="19"/>
      <c r="ET138" s="19"/>
      <c r="EU138" s="19"/>
      <c r="EV138" s="19"/>
      <c r="EW138" s="19"/>
      <c r="EX138" s="19"/>
      <c r="EY138" s="19"/>
      <c r="EZ138" s="19"/>
      <c r="FA138" s="19"/>
      <c r="FB138" s="19"/>
      <c r="FC138" s="19"/>
      <c r="FD138" s="19"/>
      <c r="FE138" s="19"/>
      <c r="FF138" s="19"/>
      <c r="FG138" s="19"/>
      <c r="FH138" s="19"/>
      <c r="FI138" s="19"/>
      <c r="FJ138" s="19"/>
      <c r="FK138" s="19"/>
      <c r="FL138" s="19"/>
      <c r="FM138" s="19"/>
      <c r="FN138" s="19"/>
      <c r="FO138" s="19"/>
      <c r="FP138" s="19"/>
      <c r="FQ138" s="19"/>
      <c r="FR138" s="19"/>
      <c r="FS138" s="19"/>
      <c r="FT138" s="19"/>
      <c r="FU138" s="19"/>
      <c r="FV138" s="19"/>
      <c r="FW138" s="19"/>
      <c r="FX138" s="19"/>
      <c r="FY138" s="19"/>
      <c r="FZ138" s="19"/>
      <c r="GA138" s="19"/>
      <c r="GB138" s="19"/>
      <c r="GC138" s="19"/>
      <c r="GD138" s="19"/>
      <c r="GE138" s="19"/>
      <c r="GF138" s="19"/>
      <c r="GG138" s="19"/>
      <c r="GH138" s="19"/>
      <c r="GI138" s="19"/>
      <c r="GJ138" s="19"/>
      <c r="GK138" s="19"/>
    </row>
    <row r="139" spans="1:193" s="37" customFormat="1" x14ac:dyDescent="0.25">
      <c r="A139" s="20"/>
      <c r="B139" s="21"/>
      <c r="C139" s="21"/>
      <c r="D139" s="21"/>
      <c r="E139" s="21"/>
      <c r="F139" s="21"/>
      <c r="G139" s="282"/>
      <c r="H139" s="282"/>
      <c r="I139" s="247"/>
      <c r="J139" s="247"/>
      <c r="K139" s="31"/>
      <c r="L139" s="284"/>
      <c r="M139" s="285"/>
      <c r="N139" s="286"/>
      <c r="O139" s="20" t="s">
        <v>98</v>
      </c>
      <c r="P139" s="60">
        <v>0</v>
      </c>
      <c r="Q139" s="21">
        <v>17</v>
      </c>
      <c r="R139" s="22">
        <v>0</v>
      </c>
      <c r="S139" s="20"/>
      <c r="T139" s="21"/>
      <c r="U139" s="21"/>
      <c r="V139" s="22"/>
      <c r="W139" s="20"/>
      <c r="X139" s="22"/>
      <c r="Y139" s="284"/>
      <c r="Z139" s="31"/>
      <c r="AA139" s="287"/>
      <c r="AB139" s="19"/>
      <c r="AC139" s="19"/>
      <c r="AD139" s="19"/>
      <c r="AE139" s="19"/>
      <c r="AF139" s="19"/>
      <c r="AG139" s="19"/>
      <c r="AH139" s="19"/>
      <c r="AI139" s="19"/>
      <c r="AJ139" s="19"/>
      <c r="AK139" s="19"/>
      <c r="AL139" s="19"/>
      <c r="AM139" s="19"/>
      <c r="AN139" s="19"/>
      <c r="AO139" s="19"/>
      <c r="AP139" s="19"/>
      <c r="AQ139" s="19"/>
      <c r="AR139" s="19"/>
      <c r="AS139" s="19"/>
      <c r="AT139" s="19"/>
      <c r="AU139" s="19"/>
      <c r="AV139" s="19"/>
      <c r="AW139" s="19"/>
      <c r="AX139" s="19"/>
      <c r="AY139" s="19"/>
      <c r="AZ139" s="19"/>
      <c r="BA139" s="19"/>
      <c r="BB139" s="19"/>
      <c r="BC139" s="19"/>
      <c r="BD139" s="19"/>
      <c r="BE139" s="19"/>
      <c r="BF139" s="19"/>
      <c r="BG139" s="19"/>
      <c r="BH139" s="19"/>
      <c r="BI139" s="19"/>
      <c r="BJ139" s="19"/>
      <c r="BK139" s="19"/>
      <c r="BL139" s="19"/>
      <c r="BM139" s="19"/>
      <c r="BN139" s="19"/>
      <c r="BO139" s="19"/>
      <c r="BP139" s="19"/>
      <c r="BQ139" s="19"/>
      <c r="BR139" s="19"/>
      <c r="BS139" s="19"/>
      <c r="BT139" s="19"/>
      <c r="BU139" s="19"/>
      <c r="BV139" s="19"/>
      <c r="BW139" s="19"/>
      <c r="BX139" s="19"/>
      <c r="BY139" s="19"/>
      <c r="BZ139" s="19"/>
      <c r="CA139" s="19"/>
      <c r="CB139" s="19"/>
      <c r="CC139" s="19"/>
      <c r="CD139" s="19"/>
      <c r="CE139" s="19"/>
      <c r="CF139" s="19"/>
      <c r="CG139" s="19"/>
      <c r="CH139" s="19"/>
      <c r="CI139" s="19"/>
      <c r="CJ139" s="19"/>
      <c r="CK139" s="19"/>
      <c r="CL139" s="19"/>
      <c r="CM139" s="19"/>
      <c r="CN139" s="19"/>
      <c r="CO139" s="19"/>
      <c r="CP139" s="19"/>
      <c r="CQ139" s="19"/>
      <c r="CR139" s="19"/>
      <c r="CS139" s="19"/>
      <c r="CT139" s="19"/>
      <c r="CU139" s="19"/>
      <c r="CV139" s="19"/>
      <c r="CW139" s="19"/>
      <c r="CX139" s="19"/>
      <c r="CY139" s="19"/>
      <c r="CZ139" s="19"/>
      <c r="DA139" s="19"/>
      <c r="DB139" s="19"/>
      <c r="DC139" s="19"/>
      <c r="DD139" s="19"/>
      <c r="DE139" s="19"/>
      <c r="DF139" s="19"/>
      <c r="DG139" s="19"/>
      <c r="DH139" s="19"/>
      <c r="DI139" s="19"/>
      <c r="DJ139" s="19"/>
      <c r="DK139" s="19"/>
      <c r="DL139" s="19"/>
      <c r="DM139" s="19"/>
      <c r="DN139" s="19"/>
      <c r="DO139" s="19"/>
      <c r="DP139" s="19"/>
      <c r="DQ139" s="19"/>
      <c r="DR139" s="19"/>
      <c r="DS139" s="19"/>
      <c r="DT139" s="19"/>
      <c r="DU139" s="19"/>
      <c r="DV139" s="19"/>
      <c r="DW139" s="19"/>
      <c r="DX139" s="19"/>
      <c r="DY139" s="19"/>
      <c r="DZ139" s="19"/>
      <c r="EA139" s="19"/>
      <c r="EB139" s="19"/>
      <c r="EC139" s="19"/>
      <c r="ED139" s="19"/>
      <c r="EE139" s="19"/>
      <c r="EF139" s="19"/>
      <c r="EG139" s="19"/>
      <c r="EH139" s="19"/>
      <c r="EI139" s="19"/>
      <c r="EJ139" s="19"/>
      <c r="EK139" s="19"/>
      <c r="EL139" s="19"/>
      <c r="EM139" s="19"/>
      <c r="EN139" s="19"/>
      <c r="EO139" s="19"/>
      <c r="EP139" s="19"/>
      <c r="EQ139" s="19"/>
      <c r="ER139" s="19"/>
      <c r="ES139" s="19"/>
      <c r="ET139" s="19"/>
      <c r="EU139" s="19"/>
      <c r="EV139" s="19"/>
      <c r="EW139" s="19"/>
      <c r="EX139" s="19"/>
      <c r="EY139" s="19"/>
      <c r="EZ139" s="19"/>
      <c r="FA139" s="19"/>
      <c r="FB139" s="19"/>
      <c r="FC139" s="19"/>
      <c r="FD139" s="19"/>
      <c r="FE139" s="19"/>
      <c r="FF139" s="19"/>
      <c r="FG139" s="19"/>
      <c r="FH139" s="19"/>
      <c r="FI139" s="19"/>
      <c r="FJ139" s="19"/>
      <c r="FK139" s="19"/>
      <c r="FL139" s="19"/>
      <c r="FM139" s="19"/>
      <c r="FN139" s="19"/>
      <c r="FO139" s="19"/>
      <c r="FP139" s="19"/>
      <c r="FQ139" s="19"/>
      <c r="FR139" s="19"/>
      <c r="FS139" s="19"/>
      <c r="FT139" s="19"/>
      <c r="FU139" s="19"/>
      <c r="FV139" s="19"/>
      <c r="FW139" s="19"/>
      <c r="FX139" s="19"/>
      <c r="FY139" s="19"/>
      <c r="FZ139" s="19"/>
      <c r="GA139" s="19"/>
      <c r="GB139" s="19"/>
      <c r="GC139" s="19"/>
      <c r="GD139" s="19"/>
      <c r="GE139" s="19"/>
      <c r="GF139" s="19"/>
      <c r="GG139" s="19"/>
      <c r="GH139" s="19"/>
      <c r="GI139" s="19"/>
      <c r="GJ139" s="19"/>
      <c r="GK139" s="19"/>
    </row>
    <row r="140" spans="1:193" s="37" customFormat="1" ht="16.5" thickBot="1" x14ac:dyDescent="0.3">
      <c r="A140" s="268"/>
      <c r="B140" s="261"/>
      <c r="C140" s="261"/>
      <c r="D140" s="261"/>
      <c r="E140" s="261"/>
      <c r="F140" s="261"/>
      <c r="G140" s="387"/>
      <c r="H140" s="387"/>
      <c r="I140" s="267"/>
      <c r="J140" s="267"/>
      <c r="K140" s="33"/>
      <c r="L140" s="266"/>
      <c r="M140" s="305"/>
      <c r="N140" s="306"/>
      <c r="O140" s="20" t="s">
        <v>100</v>
      </c>
      <c r="P140" s="60">
        <v>0</v>
      </c>
      <c r="Q140" s="21">
        <v>17</v>
      </c>
      <c r="R140" s="22">
        <v>0</v>
      </c>
      <c r="S140" s="20"/>
      <c r="T140" s="21"/>
      <c r="U140" s="21"/>
      <c r="V140" s="22"/>
      <c r="W140" s="268"/>
      <c r="X140" s="23"/>
      <c r="Y140" s="266"/>
      <c r="Z140" s="33"/>
      <c r="AA140" s="347"/>
      <c r="AB140" s="19"/>
      <c r="AC140" s="19"/>
      <c r="AD140" s="19"/>
      <c r="AE140" s="19"/>
      <c r="AF140" s="19"/>
      <c r="AG140" s="19"/>
      <c r="AH140" s="19"/>
      <c r="AI140" s="19"/>
      <c r="AJ140" s="19"/>
      <c r="AK140" s="19"/>
      <c r="AL140" s="19"/>
      <c r="AM140" s="19"/>
      <c r="AN140" s="19"/>
      <c r="AO140" s="19"/>
      <c r="AP140" s="19"/>
      <c r="AQ140" s="19"/>
      <c r="AR140" s="19"/>
      <c r="AS140" s="19"/>
      <c r="AT140" s="19"/>
      <c r="AU140" s="19"/>
      <c r="AV140" s="19"/>
      <c r="AW140" s="19"/>
      <c r="AX140" s="19"/>
      <c r="AY140" s="19"/>
      <c r="AZ140" s="19"/>
      <c r="BA140" s="19"/>
      <c r="BB140" s="19"/>
      <c r="BC140" s="19"/>
      <c r="BD140" s="19"/>
      <c r="BE140" s="19"/>
      <c r="BF140" s="19"/>
      <c r="BG140" s="19"/>
      <c r="BH140" s="19"/>
      <c r="BI140" s="19"/>
      <c r="BJ140" s="19"/>
      <c r="BK140" s="19"/>
      <c r="BL140" s="19"/>
      <c r="BM140" s="19"/>
      <c r="BN140" s="19"/>
      <c r="BO140" s="19"/>
      <c r="BP140" s="19"/>
      <c r="BQ140" s="19"/>
      <c r="BR140" s="19"/>
      <c r="BS140" s="19"/>
      <c r="BT140" s="19"/>
      <c r="BU140" s="19"/>
      <c r="BV140" s="19"/>
      <c r="BW140" s="19"/>
      <c r="BX140" s="19"/>
      <c r="BY140" s="19"/>
      <c r="BZ140" s="19"/>
      <c r="CA140" s="19"/>
      <c r="CB140" s="19"/>
      <c r="CC140" s="19"/>
      <c r="CD140" s="19"/>
      <c r="CE140" s="19"/>
      <c r="CF140" s="19"/>
      <c r="CG140" s="19"/>
      <c r="CH140" s="19"/>
      <c r="CI140" s="19"/>
      <c r="CJ140" s="19"/>
      <c r="CK140" s="19"/>
      <c r="CL140" s="19"/>
      <c r="CM140" s="19"/>
      <c r="CN140" s="19"/>
      <c r="CO140" s="19"/>
      <c r="CP140" s="19"/>
      <c r="CQ140" s="19"/>
      <c r="CR140" s="19"/>
      <c r="CS140" s="19"/>
      <c r="CT140" s="19"/>
      <c r="CU140" s="19"/>
      <c r="CV140" s="19"/>
      <c r="CW140" s="19"/>
      <c r="CX140" s="19"/>
      <c r="CY140" s="19"/>
      <c r="CZ140" s="19"/>
      <c r="DA140" s="19"/>
      <c r="DB140" s="19"/>
      <c r="DC140" s="19"/>
      <c r="DD140" s="19"/>
      <c r="DE140" s="19"/>
      <c r="DF140" s="19"/>
      <c r="DG140" s="19"/>
      <c r="DH140" s="19"/>
      <c r="DI140" s="19"/>
      <c r="DJ140" s="19"/>
      <c r="DK140" s="19"/>
      <c r="DL140" s="19"/>
      <c r="DM140" s="19"/>
      <c r="DN140" s="19"/>
      <c r="DO140" s="19"/>
      <c r="DP140" s="19"/>
      <c r="DQ140" s="19"/>
      <c r="DR140" s="19"/>
      <c r="DS140" s="19"/>
      <c r="DT140" s="19"/>
      <c r="DU140" s="19"/>
      <c r="DV140" s="19"/>
      <c r="DW140" s="19"/>
      <c r="DX140" s="19"/>
      <c r="DY140" s="19"/>
      <c r="DZ140" s="19"/>
      <c r="EA140" s="19"/>
      <c r="EB140" s="19"/>
      <c r="EC140" s="19"/>
      <c r="ED140" s="19"/>
      <c r="EE140" s="19"/>
      <c r="EF140" s="19"/>
      <c r="EG140" s="19"/>
      <c r="EH140" s="19"/>
      <c r="EI140" s="19"/>
      <c r="EJ140" s="19"/>
      <c r="EK140" s="19"/>
      <c r="EL140" s="19"/>
      <c r="EM140" s="19"/>
      <c r="EN140" s="19"/>
      <c r="EO140" s="19"/>
      <c r="EP140" s="19"/>
      <c r="EQ140" s="19"/>
      <c r="ER140" s="19"/>
      <c r="ES140" s="19"/>
      <c r="ET140" s="19"/>
      <c r="EU140" s="19"/>
      <c r="EV140" s="19"/>
      <c r="EW140" s="19"/>
      <c r="EX140" s="19"/>
      <c r="EY140" s="19"/>
      <c r="EZ140" s="19"/>
      <c r="FA140" s="19"/>
      <c r="FB140" s="19"/>
      <c r="FC140" s="19"/>
      <c r="FD140" s="19"/>
      <c r="FE140" s="19"/>
      <c r="FF140" s="19"/>
      <c r="FG140" s="19"/>
      <c r="FH140" s="19"/>
      <c r="FI140" s="19"/>
      <c r="FJ140" s="19"/>
      <c r="FK140" s="19"/>
      <c r="FL140" s="19"/>
      <c r="FM140" s="19"/>
      <c r="FN140" s="19"/>
      <c r="FO140" s="19"/>
      <c r="FP140" s="19"/>
      <c r="FQ140" s="19"/>
      <c r="FR140" s="19"/>
      <c r="FS140" s="19"/>
      <c r="FT140" s="19"/>
      <c r="FU140" s="19"/>
      <c r="FV140" s="19"/>
      <c r="FW140" s="19"/>
      <c r="FX140" s="19"/>
      <c r="FY140" s="19"/>
      <c r="FZ140" s="19"/>
      <c r="GA140" s="19"/>
      <c r="GB140" s="19"/>
      <c r="GC140" s="19"/>
      <c r="GD140" s="19"/>
      <c r="GE140" s="19"/>
      <c r="GF140" s="19"/>
      <c r="GG140" s="19"/>
      <c r="GH140" s="19"/>
      <c r="GI140" s="19"/>
      <c r="GJ140" s="19"/>
      <c r="GK140" s="19"/>
    </row>
    <row r="141" spans="1:193" ht="15.4" customHeight="1" x14ac:dyDescent="0.25">
      <c r="G141" s="311"/>
      <c r="I141" s="25"/>
      <c r="J141" s="25"/>
      <c r="K141" s="25"/>
      <c r="O141" s="20" t="s">
        <v>185</v>
      </c>
      <c r="P141" s="60">
        <v>0</v>
      </c>
      <c r="Q141" s="21" t="s">
        <v>102</v>
      </c>
      <c r="R141" s="22">
        <v>0</v>
      </c>
      <c r="S141" s="20" t="s">
        <v>101</v>
      </c>
      <c r="T141" s="21">
        <v>0</v>
      </c>
      <c r="U141" s="21" t="s">
        <v>104</v>
      </c>
      <c r="V141" s="35">
        <v>0</v>
      </c>
      <c r="Y141" s="38"/>
      <c r="Z141" s="38"/>
      <c r="AA141" s="38"/>
      <c r="AB141" s="19"/>
      <c r="AC141" s="19"/>
      <c r="AD141" s="19"/>
      <c r="AE141" s="19"/>
      <c r="AF141" s="19"/>
      <c r="AG141" s="19"/>
      <c r="AH141" s="19"/>
      <c r="AI141" s="19"/>
      <c r="AJ141" s="19"/>
      <c r="AK141" s="19"/>
      <c r="AL141" s="19"/>
      <c r="AM141" s="19"/>
      <c r="AN141" s="19"/>
      <c r="AO141" s="19"/>
      <c r="AP141" s="19"/>
      <c r="AQ141" s="19"/>
      <c r="AR141" s="19"/>
      <c r="AS141" s="19"/>
      <c r="AT141" s="19"/>
      <c r="AU141" s="19"/>
      <c r="AV141" s="19"/>
      <c r="AW141" s="19"/>
      <c r="AX141" s="19"/>
      <c r="AY141" s="19"/>
      <c r="AZ141" s="19"/>
      <c r="BA141" s="19"/>
      <c r="BB141" s="19"/>
      <c r="BC141" s="19"/>
      <c r="BD141" s="19"/>
      <c r="BE141" s="19"/>
      <c r="BF141" s="19"/>
      <c r="BG141" s="19"/>
      <c r="BH141" s="19"/>
      <c r="BI141" s="19"/>
      <c r="BJ141" s="19"/>
      <c r="BK141" s="19"/>
      <c r="BL141" s="19"/>
      <c r="BM141" s="19"/>
      <c r="BN141" s="19"/>
      <c r="BO141" s="19"/>
      <c r="BP141" s="19"/>
      <c r="BQ141" s="19"/>
      <c r="BR141" s="19"/>
      <c r="BS141" s="19"/>
      <c r="BT141" s="19"/>
      <c r="BU141" s="19"/>
      <c r="BV141" s="19"/>
      <c r="BW141" s="19"/>
      <c r="BX141" s="19"/>
      <c r="BY141" s="19"/>
      <c r="BZ141" s="19"/>
      <c r="CA141" s="19"/>
      <c r="CB141" s="19"/>
      <c r="CC141" s="19"/>
      <c r="CD141" s="19"/>
      <c r="CE141" s="19"/>
      <c r="CF141" s="19"/>
      <c r="CG141" s="19"/>
      <c r="CH141" s="19"/>
      <c r="CI141" s="19"/>
      <c r="CJ141" s="19"/>
      <c r="CK141" s="19"/>
      <c r="CL141" s="19"/>
      <c r="CM141" s="19"/>
      <c r="CN141" s="19"/>
      <c r="CO141" s="19"/>
      <c r="CP141" s="19"/>
      <c r="CQ141" s="19"/>
      <c r="CR141" s="19"/>
      <c r="CS141" s="19"/>
      <c r="CT141" s="19"/>
      <c r="CU141" s="19"/>
      <c r="CV141" s="19"/>
      <c r="CW141" s="19"/>
      <c r="CX141" s="19"/>
      <c r="CY141" s="19"/>
      <c r="CZ141" s="19"/>
      <c r="DA141" s="19"/>
      <c r="DB141" s="19"/>
      <c r="DC141" s="19"/>
      <c r="DD141" s="19"/>
      <c r="DE141" s="19"/>
      <c r="DF141" s="19"/>
      <c r="DG141" s="19"/>
      <c r="DH141" s="19"/>
      <c r="DI141" s="19"/>
      <c r="DJ141" s="19"/>
      <c r="DK141" s="19"/>
      <c r="DL141" s="19"/>
      <c r="DM141" s="19"/>
      <c r="DN141" s="19"/>
      <c r="DO141" s="19"/>
      <c r="DP141" s="19"/>
      <c r="DQ141" s="19"/>
      <c r="DR141" s="19"/>
      <c r="DS141" s="19"/>
      <c r="DT141" s="19"/>
      <c r="DU141" s="19"/>
      <c r="DV141" s="19"/>
      <c r="DW141" s="19"/>
      <c r="DX141" s="19"/>
      <c r="DY141" s="19"/>
      <c r="DZ141" s="19"/>
      <c r="EA141" s="19"/>
      <c r="EB141" s="19"/>
      <c r="EC141" s="19"/>
      <c r="ED141" s="19"/>
      <c r="EE141" s="19"/>
      <c r="EF141" s="19"/>
      <c r="EG141" s="19"/>
      <c r="EH141" s="19"/>
      <c r="EI141" s="19"/>
      <c r="EJ141" s="19"/>
      <c r="EK141" s="19"/>
      <c r="EL141" s="19"/>
      <c r="EM141" s="19"/>
      <c r="EN141" s="19"/>
      <c r="EO141" s="19"/>
      <c r="EP141" s="19"/>
      <c r="EQ141" s="19"/>
      <c r="ER141" s="19"/>
      <c r="ES141" s="19"/>
    </row>
    <row r="142" spans="1:193" ht="15" customHeight="1" thickBot="1" x14ac:dyDescent="0.3">
      <c r="I142" s="25"/>
      <c r="J142" s="25"/>
      <c r="K142" s="25"/>
      <c r="O142" s="403" t="s">
        <v>38</v>
      </c>
      <c r="P142" s="404"/>
      <c r="Q142" s="404"/>
      <c r="R142" s="23">
        <v>0</v>
      </c>
      <c r="S142" s="403" t="s">
        <v>37</v>
      </c>
      <c r="T142" s="404"/>
      <c r="U142" s="404"/>
      <c r="V142" s="34" t="s">
        <v>153</v>
      </c>
      <c r="W142" s="19"/>
      <c r="X142" s="19"/>
      <c r="Y142" s="19"/>
      <c r="Z142" s="19"/>
      <c r="AA142" s="19"/>
      <c r="AB142" s="19"/>
      <c r="AC142" s="19"/>
      <c r="AD142" s="19"/>
      <c r="AE142" s="19"/>
      <c r="AF142" s="19"/>
      <c r="AG142" s="19"/>
      <c r="AH142" s="19"/>
      <c r="AI142" s="19"/>
      <c r="AJ142" s="19"/>
      <c r="AK142" s="19"/>
      <c r="AL142" s="19"/>
      <c r="AM142" s="19"/>
      <c r="AN142" s="19"/>
      <c r="AO142" s="19"/>
      <c r="AP142" s="19"/>
      <c r="AQ142" s="19"/>
      <c r="AR142" s="19"/>
      <c r="AS142" s="19"/>
      <c r="AT142" s="19"/>
      <c r="AU142" s="19"/>
      <c r="AV142" s="19"/>
      <c r="AW142" s="19"/>
      <c r="AX142" s="19"/>
      <c r="AY142" s="19"/>
      <c r="AZ142" s="19"/>
      <c r="BA142" s="19"/>
      <c r="BB142" s="19"/>
      <c r="BC142" s="19"/>
      <c r="BD142" s="19"/>
      <c r="BE142" s="19"/>
      <c r="BF142" s="19"/>
      <c r="BG142" s="19"/>
      <c r="BH142" s="19"/>
      <c r="BI142" s="19"/>
      <c r="BJ142" s="19"/>
      <c r="BK142" s="19"/>
      <c r="BL142" s="19"/>
      <c r="BM142" s="19"/>
      <c r="BN142" s="19"/>
      <c r="BO142" s="19"/>
      <c r="BP142" s="19"/>
      <c r="BQ142" s="19"/>
      <c r="BR142" s="19"/>
      <c r="BS142" s="19"/>
      <c r="BT142" s="19"/>
      <c r="BU142" s="19"/>
      <c r="BV142" s="19"/>
      <c r="BW142" s="19"/>
      <c r="BX142" s="19"/>
      <c r="BY142" s="19"/>
      <c r="BZ142" s="19"/>
      <c r="CA142" s="19"/>
      <c r="CB142" s="19"/>
      <c r="CC142" s="19"/>
      <c r="CD142" s="19"/>
      <c r="CE142" s="19"/>
      <c r="CF142" s="19"/>
      <c r="CG142" s="19"/>
      <c r="CH142" s="19"/>
      <c r="CI142" s="19"/>
      <c r="CJ142" s="19"/>
      <c r="CK142" s="19"/>
      <c r="CL142" s="19"/>
      <c r="CM142" s="19"/>
      <c r="CN142" s="19"/>
      <c r="CO142" s="19"/>
      <c r="CP142" s="19"/>
      <c r="CQ142" s="19"/>
      <c r="CR142" s="19"/>
      <c r="CS142" s="19"/>
      <c r="CT142" s="19"/>
      <c r="CU142" s="19"/>
      <c r="CV142" s="19"/>
      <c r="CW142" s="19"/>
      <c r="CX142" s="19"/>
      <c r="CY142" s="19"/>
      <c r="CZ142" s="19"/>
      <c r="DA142" s="19"/>
      <c r="DB142" s="19"/>
      <c r="DC142" s="19"/>
      <c r="DD142" s="19"/>
      <c r="DE142" s="19"/>
      <c r="DF142" s="19"/>
      <c r="DG142" s="19"/>
      <c r="DH142" s="19"/>
      <c r="DI142" s="19"/>
      <c r="DJ142" s="19"/>
      <c r="DK142" s="19"/>
      <c r="DL142" s="19"/>
      <c r="DM142" s="19"/>
      <c r="DN142" s="19"/>
      <c r="DO142" s="19"/>
      <c r="DP142" s="19"/>
      <c r="DQ142" s="19"/>
      <c r="DR142" s="19"/>
      <c r="DS142" s="19"/>
      <c r="DT142" s="19"/>
      <c r="DU142" s="19"/>
      <c r="DV142" s="19"/>
      <c r="DW142" s="19"/>
      <c r="DX142" s="19"/>
      <c r="DY142" s="19"/>
      <c r="DZ142" s="19"/>
      <c r="EA142" s="19"/>
      <c r="EB142" s="19"/>
      <c r="EC142" s="19"/>
      <c r="ED142" s="19"/>
      <c r="EE142" s="19"/>
      <c r="EF142" s="19"/>
      <c r="EG142" s="19"/>
      <c r="EH142" s="19"/>
      <c r="EI142" s="19"/>
      <c r="EJ142" s="19"/>
      <c r="EK142" s="19"/>
      <c r="EL142" s="19"/>
      <c r="EM142" s="19"/>
      <c r="EN142" s="19"/>
      <c r="EO142" s="19"/>
      <c r="EP142" s="19"/>
      <c r="EQ142" s="19"/>
      <c r="ER142" s="19"/>
      <c r="ES142" s="19"/>
    </row>
    <row r="143" spans="1:193" ht="15" customHeight="1" x14ac:dyDescent="0.25">
      <c r="I143" s="25"/>
      <c r="J143" s="25"/>
      <c r="K143" s="25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  <c r="AA143" s="19"/>
      <c r="AB143" s="19"/>
      <c r="AC143" s="19"/>
      <c r="AD143" s="19"/>
      <c r="AE143" s="19"/>
      <c r="AF143" s="19"/>
      <c r="AG143" s="19"/>
      <c r="AH143" s="19"/>
      <c r="AI143" s="19"/>
      <c r="AJ143" s="19"/>
      <c r="AK143" s="19"/>
      <c r="AL143" s="19"/>
      <c r="AM143" s="19"/>
      <c r="AN143" s="19"/>
      <c r="AO143" s="19"/>
      <c r="AP143" s="19"/>
      <c r="AQ143" s="19"/>
      <c r="AR143" s="19"/>
      <c r="AS143" s="19"/>
      <c r="AT143" s="19"/>
      <c r="AU143" s="19"/>
      <c r="AV143" s="19"/>
      <c r="AW143" s="19"/>
      <c r="AX143" s="19"/>
      <c r="AY143" s="19"/>
      <c r="AZ143" s="19"/>
      <c r="BA143" s="19"/>
      <c r="BB143" s="19"/>
      <c r="BC143" s="19"/>
      <c r="BD143" s="19"/>
      <c r="BE143" s="19"/>
      <c r="BF143" s="19"/>
      <c r="BG143" s="19"/>
      <c r="BH143" s="19"/>
      <c r="BI143" s="19"/>
      <c r="BJ143" s="19"/>
      <c r="BK143" s="19"/>
      <c r="BL143" s="19"/>
      <c r="BM143" s="19"/>
      <c r="BN143" s="19"/>
      <c r="BO143" s="19"/>
      <c r="BP143" s="19"/>
      <c r="BQ143" s="19"/>
      <c r="BR143" s="19"/>
      <c r="BS143" s="19"/>
      <c r="BT143" s="19"/>
      <c r="BU143" s="19"/>
      <c r="BV143" s="19"/>
      <c r="BW143" s="19"/>
      <c r="BX143" s="19"/>
      <c r="BY143" s="19"/>
      <c r="BZ143" s="19"/>
      <c r="CA143" s="19"/>
      <c r="CB143" s="19"/>
      <c r="CC143" s="19"/>
      <c r="CD143" s="19"/>
      <c r="CE143" s="19"/>
      <c r="CF143" s="19"/>
      <c r="CG143" s="19"/>
      <c r="CH143" s="19"/>
      <c r="CI143" s="19"/>
      <c r="CJ143" s="19"/>
      <c r="CK143" s="19"/>
      <c r="CL143" s="19"/>
      <c r="CM143" s="19"/>
      <c r="CN143" s="19"/>
      <c r="CO143" s="19"/>
      <c r="CP143" s="19"/>
      <c r="CQ143" s="19"/>
      <c r="CR143" s="19"/>
      <c r="CS143" s="19"/>
      <c r="CT143" s="19"/>
      <c r="CU143" s="19"/>
      <c r="CV143" s="19"/>
      <c r="CW143" s="19"/>
      <c r="CX143" s="19"/>
      <c r="CY143" s="19"/>
      <c r="CZ143" s="19"/>
      <c r="DA143" s="19"/>
      <c r="DB143" s="19"/>
      <c r="DC143" s="19"/>
      <c r="DD143" s="19"/>
      <c r="DE143" s="19"/>
      <c r="DF143" s="19"/>
      <c r="DG143" s="19"/>
      <c r="DH143" s="19"/>
      <c r="DI143" s="19"/>
      <c r="DJ143" s="19"/>
      <c r="DK143" s="19"/>
      <c r="DL143" s="19"/>
      <c r="DM143" s="19"/>
      <c r="DN143" s="19"/>
      <c r="DO143" s="19"/>
      <c r="DP143" s="19"/>
      <c r="DQ143" s="19"/>
      <c r="DR143" s="19"/>
      <c r="DS143" s="19"/>
      <c r="DT143" s="19"/>
      <c r="DU143" s="19"/>
      <c r="DV143" s="19"/>
      <c r="DW143" s="19"/>
      <c r="DX143" s="19"/>
      <c r="DY143" s="19"/>
      <c r="DZ143" s="19"/>
      <c r="EA143" s="19"/>
      <c r="EB143" s="19"/>
      <c r="EC143" s="19"/>
      <c r="ED143" s="19"/>
      <c r="EE143" s="19"/>
      <c r="EF143" s="19"/>
      <c r="EG143" s="19"/>
      <c r="EH143" s="19"/>
      <c r="EI143" s="19"/>
      <c r="EJ143" s="19"/>
      <c r="EK143" s="19"/>
      <c r="EL143" s="19"/>
      <c r="EM143" s="19"/>
      <c r="EN143" s="19"/>
      <c r="EO143" s="19"/>
      <c r="EP143" s="19"/>
      <c r="EQ143" s="19"/>
      <c r="ER143" s="19"/>
      <c r="ES143" s="19"/>
    </row>
    <row r="144" spans="1:193" ht="15.4" customHeight="1" thickBot="1" x14ac:dyDescent="0.3">
      <c r="AB144" s="19"/>
      <c r="AC144" s="19"/>
      <c r="AD144" s="19"/>
      <c r="AE144" s="19"/>
      <c r="AF144" s="19"/>
      <c r="AG144" s="19"/>
      <c r="AH144" s="19"/>
      <c r="AI144" s="19"/>
      <c r="AJ144" s="19"/>
      <c r="AK144" s="19"/>
      <c r="AL144" s="19"/>
      <c r="AM144" s="19"/>
      <c r="AN144" s="19"/>
      <c r="AO144" s="19"/>
      <c r="AP144" s="19"/>
      <c r="AQ144" s="19"/>
      <c r="AR144" s="19"/>
      <c r="AS144" s="19"/>
      <c r="AT144" s="19"/>
      <c r="AU144" s="19"/>
      <c r="AV144" s="19"/>
      <c r="AW144" s="19"/>
      <c r="AX144" s="19"/>
      <c r="AY144" s="19"/>
      <c r="AZ144" s="19"/>
      <c r="BA144" s="19"/>
      <c r="BB144" s="19"/>
      <c r="BC144" s="19"/>
      <c r="BD144" s="19"/>
      <c r="BE144" s="19"/>
      <c r="BF144" s="19"/>
      <c r="BG144" s="19"/>
      <c r="BH144" s="19"/>
      <c r="BI144" s="19"/>
      <c r="BJ144" s="19"/>
      <c r="BK144" s="19"/>
      <c r="BL144" s="19"/>
      <c r="BM144" s="19"/>
      <c r="BN144" s="19"/>
      <c r="BO144" s="19"/>
      <c r="BP144" s="19"/>
      <c r="BQ144" s="19"/>
      <c r="BR144" s="19"/>
      <c r="BS144" s="19"/>
      <c r="BT144" s="19"/>
      <c r="BU144" s="19"/>
      <c r="BV144" s="19"/>
      <c r="BW144" s="19"/>
      <c r="BX144" s="19"/>
      <c r="BY144" s="19"/>
      <c r="BZ144" s="19"/>
      <c r="CA144" s="19"/>
      <c r="CB144" s="19"/>
      <c r="CC144" s="19"/>
      <c r="CD144" s="19"/>
      <c r="CE144" s="19"/>
      <c r="CF144" s="19"/>
      <c r="CG144" s="19"/>
      <c r="CH144" s="19"/>
      <c r="CI144" s="19"/>
      <c r="CJ144" s="19"/>
      <c r="CK144" s="19"/>
      <c r="CL144" s="19"/>
      <c r="CM144" s="19"/>
      <c r="CN144" s="19"/>
      <c r="CO144" s="19"/>
      <c r="CP144" s="19"/>
      <c r="CQ144" s="19"/>
      <c r="CR144" s="19"/>
      <c r="CS144" s="19"/>
      <c r="CT144" s="19"/>
      <c r="CU144" s="19"/>
      <c r="CV144" s="19"/>
      <c r="CW144" s="19"/>
      <c r="CX144" s="19"/>
      <c r="CY144" s="19"/>
      <c r="CZ144" s="19"/>
      <c r="DA144" s="19"/>
      <c r="DB144" s="19"/>
      <c r="DC144" s="19"/>
      <c r="DD144" s="19"/>
      <c r="DE144" s="19"/>
      <c r="DF144" s="19"/>
      <c r="DG144" s="19"/>
      <c r="DH144" s="19"/>
      <c r="DI144" s="19"/>
      <c r="DJ144" s="19"/>
      <c r="DK144" s="19"/>
      <c r="DL144" s="19"/>
      <c r="DM144" s="19"/>
      <c r="DN144" s="19"/>
      <c r="DO144" s="19"/>
      <c r="DP144" s="19"/>
      <c r="DQ144" s="19"/>
      <c r="DR144" s="19"/>
      <c r="DS144" s="19"/>
      <c r="DT144" s="19"/>
      <c r="DU144" s="19"/>
      <c r="DV144" s="19"/>
      <c r="DW144" s="19"/>
      <c r="DX144" s="19"/>
      <c r="DY144" s="19"/>
      <c r="DZ144" s="19"/>
      <c r="EA144" s="19"/>
      <c r="EB144" s="19"/>
      <c r="EC144" s="19"/>
      <c r="ED144" s="19"/>
      <c r="EE144" s="19"/>
      <c r="EF144" s="19"/>
      <c r="EG144" s="19"/>
      <c r="EH144" s="19"/>
      <c r="EI144" s="19"/>
      <c r="EJ144" s="19"/>
      <c r="EK144" s="19"/>
      <c r="EL144" s="19"/>
      <c r="EM144" s="19"/>
      <c r="EN144" s="19"/>
      <c r="EO144" s="19"/>
      <c r="EP144" s="19"/>
      <c r="EQ144" s="19"/>
      <c r="ER144" s="19"/>
      <c r="ES144" s="19"/>
    </row>
    <row r="145" spans="1:149" ht="15.4" customHeight="1" thickBot="1" x14ac:dyDescent="0.3">
      <c r="A145" s="372" t="s">
        <v>252</v>
      </c>
      <c r="B145" s="373"/>
      <c r="C145" s="373"/>
      <c r="D145" s="373"/>
      <c r="E145" s="373"/>
      <c r="F145" s="373"/>
      <c r="G145" s="388"/>
      <c r="H145" s="388"/>
      <c r="I145" s="375"/>
      <c r="J145" s="375"/>
      <c r="K145" s="376"/>
      <c r="L145" s="377"/>
      <c r="M145" s="378"/>
      <c r="N145" s="379"/>
      <c r="O145" s="16"/>
      <c r="P145" s="78"/>
      <c r="Q145" s="17"/>
      <c r="R145" s="18"/>
      <c r="S145" s="16"/>
      <c r="T145" s="17"/>
      <c r="U145" s="17"/>
      <c r="V145" s="18"/>
      <c r="W145" s="372"/>
      <c r="X145" s="380"/>
      <c r="Y145" s="377"/>
      <c r="Z145" s="376"/>
      <c r="AA145" s="389" t="s">
        <v>231</v>
      </c>
      <c r="AB145" s="19"/>
      <c r="AC145" s="19"/>
      <c r="AD145" s="19"/>
      <c r="AE145" s="19"/>
      <c r="AF145" s="19"/>
      <c r="AG145" s="19"/>
      <c r="AH145" s="19"/>
      <c r="AI145" s="19"/>
      <c r="AJ145" s="19"/>
      <c r="AK145" s="19"/>
      <c r="AL145" s="19"/>
      <c r="AM145" s="19"/>
      <c r="AN145" s="19"/>
      <c r="AO145" s="19"/>
      <c r="AP145" s="19"/>
      <c r="AQ145" s="19"/>
      <c r="AR145" s="19"/>
      <c r="AS145" s="19"/>
      <c r="AT145" s="19"/>
      <c r="AU145" s="19"/>
      <c r="AV145" s="19"/>
      <c r="AW145" s="19"/>
      <c r="AX145" s="19"/>
      <c r="AY145" s="19"/>
      <c r="AZ145" s="19"/>
      <c r="BA145" s="19"/>
      <c r="BB145" s="19"/>
      <c r="BC145" s="19"/>
      <c r="BD145" s="19"/>
      <c r="BE145" s="19"/>
      <c r="BF145" s="19"/>
      <c r="BG145" s="19"/>
      <c r="BH145" s="19"/>
      <c r="BI145" s="19"/>
      <c r="BJ145" s="19"/>
      <c r="BK145" s="19"/>
      <c r="BL145" s="19"/>
      <c r="BM145" s="19"/>
      <c r="BN145" s="19"/>
      <c r="BO145" s="19"/>
      <c r="BP145" s="19"/>
      <c r="BQ145" s="19"/>
      <c r="BR145" s="19"/>
      <c r="BS145" s="19"/>
      <c r="BT145" s="19"/>
      <c r="BU145" s="19"/>
      <c r="BV145" s="19"/>
      <c r="BW145" s="19"/>
      <c r="BX145" s="19"/>
      <c r="BY145" s="19"/>
      <c r="BZ145" s="19"/>
      <c r="CA145" s="19"/>
      <c r="CB145" s="19"/>
      <c r="CC145" s="19"/>
      <c r="CD145" s="19"/>
      <c r="CE145" s="19"/>
      <c r="CF145" s="19"/>
      <c r="CG145" s="19"/>
      <c r="CH145" s="19"/>
      <c r="CI145" s="19"/>
      <c r="CJ145" s="19"/>
      <c r="CK145" s="19"/>
      <c r="CL145" s="19"/>
      <c r="CM145" s="19"/>
      <c r="CN145" s="19"/>
      <c r="CO145" s="19"/>
      <c r="CP145" s="19"/>
      <c r="CQ145" s="19"/>
      <c r="CR145" s="19"/>
      <c r="CS145" s="19"/>
      <c r="CT145" s="19"/>
      <c r="CU145" s="19"/>
      <c r="CV145" s="19"/>
      <c r="CW145" s="19"/>
      <c r="CX145" s="19"/>
      <c r="CY145" s="19"/>
      <c r="CZ145" s="19"/>
      <c r="DA145" s="19"/>
      <c r="DB145" s="19"/>
      <c r="DC145" s="19"/>
      <c r="DD145" s="19"/>
      <c r="DE145" s="19"/>
      <c r="DF145" s="19"/>
      <c r="DG145" s="19"/>
      <c r="DH145" s="19"/>
      <c r="DI145" s="19"/>
      <c r="DJ145" s="19"/>
      <c r="DK145" s="19"/>
      <c r="DL145" s="19"/>
      <c r="DM145" s="19"/>
      <c r="DN145" s="19"/>
      <c r="DO145" s="19"/>
      <c r="DP145" s="19"/>
      <c r="DQ145" s="19"/>
      <c r="DR145" s="19"/>
      <c r="DS145" s="19"/>
      <c r="DT145" s="19"/>
      <c r="DU145" s="19"/>
      <c r="DV145" s="19"/>
      <c r="DW145" s="19"/>
      <c r="DX145" s="19"/>
      <c r="DY145" s="19"/>
      <c r="DZ145" s="19"/>
      <c r="EA145" s="19"/>
      <c r="EB145" s="19"/>
      <c r="EC145" s="19"/>
      <c r="ED145" s="19"/>
      <c r="EE145" s="19"/>
      <c r="EF145" s="19"/>
      <c r="EG145" s="19"/>
      <c r="EH145" s="19"/>
      <c r="EI145" s="19"/>
      <c r="EJ145" s="19"/>
      <c r="EK145" s="19"/>
      <c r="EL145" s="19"/>
      <c r="EM145" s="19"/>
      <c r="EN145" s="19"/>
      <c r="EO145" s="19"/>
      <c r="EP145" s="19"/>
      <c r="EQ145" s="19"/>
      <c r="ER145" s="19"/>
      <c r="ES145" s="19"/>
    </row>
    <row r="146" spans="1:149" ht="15.4" customHeight="1" x14ac:dyDescent="0.25">
      <c r="G146" s="311"/>
      <c r="I146" s="25"/>
      <c r="J146" s="25"/>
      <c r="K146" s="25"/>
      <c r="O146" s="20" t="s">
        <v>185</v>
      </c>
      <c r="P146" s="60">
        <v>0</v>
      </c>
      <c r="Q146" s="21" t="s">
        <v>102</v>
      </c>
      <c r="R146" s="22">
        <v>0</v>
      </c>
      <c r="S146" s="20" t="s">
        <v>101</v>
      </c>
      <c r="T146" s="21">
        <v>0</v>
      </c>
      <c r="U146" s="21" t="s">
        <v>104</v>
      </c>
      <c r="V146" s="35">
        <v>0</v>
      </c>
      <c r="Y146" s="38"/>
      <c r="Z146" s="38"/>
      <c r="AA146" s="38"/>
      <c r="AB146" s="19"/>
      <c r="AC146" s="19"/>
      <c r="AD146" s="19"/>
      <c r="AE146" s="19"/>
      <c r="AF146" s="19"/>
      <c r="AG146" s="19"/>
      <c r="AH146" s="19"/>
      <c r="AI146" s="19"/>
      <c r="AJ146" s="19"/>
      <c r="AK146" s="19"/>
      <c r="AL146" s="19"/>
      <c r="AM146" s="19"/>
      <c r="AN146" s="19"/>
      <c r="AO146" s="19"/>
      <c r="AP146" s="19"/>
      <c r="AQ146" s="19"/>
      <c r="AR146" s="19"/>
      <c r="AS146" s="19"/>
      <c r="AT146" s="19"/>
      <c r="AU146" s="19"/>
      <c r="AV146" s="19"/>
      <c r="AW146" s="19"/>
      <c r="AX146" s="19"/>
      <c r="AY146" s="19"/>
      <c r="AZ146" s="19"/>
      <c r="BA146" s="19"/>
      <c r="BB146" s="19"/>
      <c r="BC146" s="19"/>
      <c r="BD146" s="19"/>
      <c r="BE146" s="19"/>
      <c r="BF146" s="19"/>
      <c r="BG146" s="19"/>
      <c r="BH146" s="19"/>
      <c r="BI146" s="19"/>
      <c r="BJ146" s="19"/>
      <c r="BK146" s="19"/>
      <c r="BL146" s="19"/>
      <c r="BM146" s="19"/>
      <c r="BN146" s="19"/>
      <c r="BO146" s="19"/>
      <c r="BP146" s="19"/>
      <c r="BQ146" s="19"/>
      <c r="BR146" s="19"/>
      <c r="BS146" s="19"/>
      <c r="BT146" s="19"/>
      <c r="BU146" s="19"/>
      <c r="BV146" s="19"/>
      <c r="BW146" s="19"/>
      <c r="BX146" s="19"/>
      <c r="BY146" s="19"/>
      <c r="BZ146" s="19"/>
      <c r="CA146" s="19"/>
      <c r="CB146" s="19"/>
      <c r="CC146" s="19"/>
      <c r="CD146" s="19"/>
      <c r="CE146" s="19"/>
      <c r="CF146" s="19"/>
      <c r="CG146" s="19"/>
      <c r="CH146" s="19"/>
      <c r="CI146" s="19"/>
      <c r="CJ146" s="19"/>
      <c r="CK146" s="19"/>
      <c r="CL146" s="19"/>
      <c r="CM146" s="19"/>
      <c r="CN146" s="19"/>
      <c r="CO146" s="19"/>
      <c r="CP146" s="19"/>
      <c r="CQ146" s="19"/>
      <c r="CR146" s="19"/>
      <c r="CS146" s="19"/>
      <c r="CT146" s="19"/>
      <c r="CU146" s="19"/>
      <c r="CV146" s="19"/>
      <c r="CW146" s="19"/>
      <c r="CX146" s="19"/>
      <c r="CY146" s="19"/>
      <c r="CZ146" s="19"/>
      <c r="DA146" s="19"/>
      <c r="DB146" s="19"/>
      <c r="DC146" s="19"/>
      <c r="DD146" s="19"/>
      <c r="DE146" s="19"/>
      <c r="DF146" s="19"/>
      <c r="DG146" s="19"/>
      <c r="DH146" s="19"/>
      <c r="DI146" s="19"/>
      <c r="DJ146" s="19"/>
      <c r="DK146" s="19"/>
      <c r="DL146" s="19"/>
      <c r="DM146" s="19"/>
      <c r="DN146" s="19"/>
      <c r="DO146" s="19"/>
      <c r="DP146" s="19"/>
      <c r="DQ146" s="19"/>
      <c r="DR146" s="19"/>
      <c r="DS146" s="19"/>
      <c r="DT146" s="19"/>
      <c r="DU146" s="19"/>
      <c r="DV146" s="19"/>
      <c r="DW146" s="19"/>
      <c r="DX146" s="19"/>
      <c r="DY146" s="19"/>
      <c r="DZ146" s="19"/>
      <c r="EA146" s="19"/>
      <c r="EB146" s="19"/>
      <c r="EC146" s="19"/>
      <c r="ED146" s="19"/>
      <c r="EE146" s="19"/>
      <c r="EF146" s="19"/>
      <c r="EG146" s="19"/>
      <c r="EH146" s="19"/>
      <c r="EI146" s="19"/>
      <c r="EJ146" s="19"/>
      <c r="EK146" s="19"/>
      <c r="EL146" s="19"/>
      <c r="EM146" s="19"/>
      <c r="EN146" s="19"/>
      <c r="EO146" s="19"/>
      <c r="EP146" s="19"/>
      <c r="EQ146" s="19"/>
      <c r="ER146" s="19"/>
      <c r="ES146" s="19"/>
    </row>
    <row r="147" spans="1:149" ht="15.4" customHeight="1" thickBot="1" x14ac:dyDescent="0.3">
      <c r="I147" s="25"/>
      <c r="J147" s="25"/>
      <c r="K147" s="25"/>
      <c r="O147" s="403" t="s">
        <v>38</v>
      </c>
      <c r="P147" s="404"/>
      <c r="Q147" s="404"/>
      <c r="R147" s="23">
        <v>0</v>
      </c>
      <c r="S147" s="403" t="s">
        <v>37</v>
      </c>
      <c r="T147" s="404"/>
      <c r="U147" s="404"/>
      <c r="V147" s="34" t="s">
        <v>153</v>
      </c>
      <c r="W147" s="19"/>
      <c r="X147" s="19"/>
      <c r="Y147" s="19"/>
      <c r="Z147" s="19"/>
      <c r="AA147" s="19"/>
      <c r="AB147" s="19"/>
      <c r="AC147" s="19"/>
      <c r="AD147" s="19"/>
      <c r="AE147" s="19"/>
      <c r="AF147" s="19"/>
      <c r="AG147" s="19"/>
      <c r="AH147" s="19"/>
      <c r="AI147" s="19"/>
      <c r="AJ147" s="19"/>
      <c r="AK147" s="19"/>
      <c r="AL147" s="19"/>
      <c r="AM147" s="19"/>
      <c r="AN147" s="19"/>
      <c r="AO147" s="19"/>
      <c r="AP147" s="19"/>
      <c r="AQ147" s="19"/>
      <c r="AR147" s="19"/>
      <c r="AS147" s="19"/>
      <c r="AT147" s="19"/>
      <c r="AU147" s="19"/>
      <c r="AV147" s="19"/>
      <c r="AW147" s="19"/>
      <c r="AX147" s="19"/>
      <c r="AY147" s="19"/>
      <c r="AZ147" s="19"/>
      <c r="BA147" s="19"/>
      <c r="BB147" s="19"/>
      <c r="BC147" s="19"/>
      <c r="BD147" s="19"/>
      <c r="BE147" s="19"/>
      <c r="BF147" s="19"/>
      <c r="BG147" s="19"/>
      <c r="BH147" s="19"/>
      <c r="BI147" s="19"/>
      <c r="BJ147" s="19"/>
      <c r="BK147" s="19"/>
      <c r="BL147" s="19"/>
      <c r="BM147" s="19"/>
      <c r="BN147" s="19"/>
      <c r="BO147" s="19"/>
      <c r="BP147" s="19"/>
      <c r="BQ147" s="19"/>
      <c r="BR147" s="19"/>
      <c r="BS147" s="19"/>
      <c r="BT147" s="19"/>
      <c r="BU147" s="19"/>
      <c r="BV147" s="19"/>
      <c r="BW147" s="19"/>
      <c r="BX147" s="19"/>
      <c r="BY147" s="19"/>
      <c r="BZ147" s="19"/>
      <c r="CA147" s="19"/>
      <c r="CB147" s="19"/>
      <c r="CC147" s="19"/>
      <c r="CD147" s="19"/>
      <c r="CE147" s="19"/>
      <c r="CF147" s="19"/>
      <c r="CG147" s="19"/>
      <c r="CH147" s="19"/>
      <c r="CI147" s="19"/>
      <c r="CJ147" s="19"/>
      <c r="CK147" s="19"/>
      <c r="CL147" s="19"/>
      <c r="CM147" s="19"/>
      <c r="CN147" s="19"/>
      <c r="CO147" s="19"/>
      <c r="CP147" s="19"/>
      <c r="CQ147" s="19"/>
      <c r="CR147" s="19"/>
      <c r="CS147" s="19"/>
      <c r="CT147" s="19"/>
      <c r="CU147" s="19"/>
      <c r="CV147" s="19"/>
      <c r="CW147" s="19"/>
      <c r="CX147" s="19"/>
      <c r="CY147" s="19"/>
      <c r="CZ147" s="19"/>
      <c r="DA147" s="19"/>
      <c r="DB147" s="19"/>
      <c r="DC147" s="19"/>
      <c r="DD147" s="19"/>
      <c r="DE147" s="19"/>
      <c r="DF147" s="19"/>
      <c r="DG147" s="19"/>
      <c r="DH147" s="19"/>
      <c r="DI147" s="19"/>
      <c r="DJ147" s="19"/>
      <c r="DK147" s="19"/>
      <c r="DL147" s="19"/>
      <c r="DM147" s="19"/>
      <c r="DN147" s="19"/>
      <c r="DO147" s="19"/>
      <c r="DP147" s="19"/>
      <c r="DQ147" s="19"/>
      <c r="DR147" s="19"/>
      <c r="DS147" s="19"/>
      <c r="DT147" s="19"/>
      <c r="DU147" s="19"/>
      <c r="DV147" s="19"/>
      <c r="DW147" s="19"/>
      <c r="DX147" s="19"/>
      <c r="DY147" s="19"/>
      <c r="DZ147" s="19"/>
      <c r="EA147" s="19"/>
      <c r="EB147" s="19"/>
      <c r="EC147" s="19"/>
      <c r="ED147" s="19"/>
      <c r="EE147" s="19"/>
      <c r="EF147" s="19"/>
      <c r="EG147" s="19"/>
      <c r="EH147" s="19"/>
      <c r="EI147" s="19"/>
      <c r="EJ147" s="19"/>
      <c r="EK147" s="19"/>
      <c r="EL147" s="19"/>
      <c r="EM147" s="19"/>
      <c r="EN147" s="19"/>
      <c r="EO147" s="19"/>
      <c r="EP147" s="19"/>
      <c r="EQ147" s="19"/>
      <c r="ER147" s="19"/>
      <c r="ES147" s="19"/>
    </row>
    <row r="148" spans="1:149" ht="15.4" customHeight="1" x14ac:dyDescent="0.25">
      <c r="AB148" s="19"/>
      <c r="AC148" s="19"/>
      <c r="AD148" s="19"/>
      <c r="AE148" s="19"/>
      <c r="AF148" s="19"/>
      <c r="AG148" s="19"/>
      <c r="AH148" s="19"/>
      <c r="AI148" s="19"/>
      <c r="AJ148" s="19"/>
      <c r="AK148" s="19"/>
      <c r="AL148" s="19"/>
      <c r="AM148" s="19"/>
      <c r="AN148" s="19"/>
      <c r="AO148" s="19"/>
      <c r="AP148" s="19"/>
      <c r="AQ148" s="19"/>
      <c r="AR148" s="19"/>
      <c r="AS148" s="19"/>
      <c r="AT148" s="19"/>
      <c r="AU148" s="19"/>
      <c r="AV148" s="19"/>
      <c r="AW148" s="19"/>
      <c r="AX148" s="19"/>
      <c r="AY148" s="19"/>
      <c r="AZ148" s="19"/>
      <c r="BA148" s="19"/>
      <c r="BB148" s="19"/>
      <c r="BC148" s="19"/>
      <c r="BD148" s="19"/>
      <c r="BE148" s="19"/>
      <c r="BF148" s="19"/>
      <c r="BG148" s="19"/>
      <c r="BH148" s="19"/>
      <c r="BI148" s="19"/>
      <c r="BJ148" s="19"/>
      <c r="BK148" s="19"/>
      <c r="BL148" s="19"/>
      <c r="BM148" s="19"/>
      <c r="BN148" s="19"/>
      <c r="BO148" s="19"/>
      <c r="BP148" s="19"/>
      <c r="BQ148" s="19"/>
      <c r="BR148" s="19"/>
      <c r="BS148" s="19"/>
      <c r="BT148" s="19"/>
      <c r="BU148" s="19"/>
      <c r="BV148" s="19"/>
      <c r="BW148" s="19"/>
      <c r="BX148" s="19"/>
      <c r="BY148" s="19"/>
      <c r="BZ148" s="19"/>
      <c r="CA148" s="19"/>
      <c r="CB148" s="19"/>
      <c r="CC148" s="19"/>
      <c r="CD148" s="19"/>
      <c r="CE148" s="19"/>
      <c r="CF148" s="19"/>
      <c r="CG148" s="19"/>
      <c r="CH148" s="19"/>
      <c r="CI148" s="19"/>
      <c r="CJ148" s="19"/>
      <c r="CK148" s="19"/>
      <c r="CL148" s="19"/>
      <c r="CM148" s="19"/>
      <c r="CN148" s="19"/>
      <c r="CO148" s="19"/>
      <c r="CP148" s="19"/>
      <c r="CQ148" s="19"/>
      <c r="CR148" s="19"/>
      <c r="CS148" s="19"/>
      <c r="CT148" s="19"/>
      <c r="CU148" s="19"/>
      <c r="CV148" s="19"/>
      <c r="CW148" s="19"/>
      <c r="CX148" s="19"/>
      <c r="CY148" s="19"/>
      <c r="CZ148" s="19"/>
      <c r="DA148" s="19"/>
      <c r="DB148" s="19"/>
      <c r="DC148" s="19"/>
      <c r="DD148" s="19"/>
      <c r="DE148" s="19"/>
      <c r="DF148" s="19"/>
      <c r="DG148" s="19"/>
      <c r="DH148" s="19"/>
      <c r="DI148" s="19"/>
      <c r="DJ148" s="19"/>
      <c r="DK148" s="19"/>
      <c r="DL148" s="19"/>
      <c r="DM148" s="19"/>
      <c r="DN148" s="19"/>
      <c r="DO148" s="19"/>
      <c r="DP148" s="19"/>
      <c r="DQ148" s="19"/>
      <c r="DR148" s="19"/>
      <c r="DS148" s="19"/>
      <c r="DT148" s="19"/>
      <c r="DU148" s="19"/>
      <c r="DV148" s="19"/>
      <c r="DW148" s="19"/>
      <c r="DX148" s="19"/>
      <c r="DY148" s="19"/>
      <c r="DZ148" s="19"/>
      <c r="EA148" s="19"/>
      <c r="EB148" s="19"/>
      <c r="EC148" s="19"/>
      <c r="ED148" s="19"/>
      <c r="EE148" s="19"/>
      <c r="EF148" s="19"/>
      <c r="EG148" s="19"/>
      <c r="EH148" s="19"/>
      <c r="EI148" s="19"/>
      <c r="EJ148" s="19"/>
      <c r="EK148" s="19"/>
      <c r="EL148" s="19"/>
      <c r="EM148" s="19"/>
      <c r="EN148" s="19"/>
      <c r="EO148" s="19"/>
      <c r="EP148" s="19"/>
      <c r="EQ148" s="19"/>
      <c r="ER148" s="19"/>
      <c r="ES148" s="19"/>
    </row>
    <row r="149" spans="1:149" ht="15.4" customHeight="1" x14ac:dyDescent="0.25">
      <c r="AB149" s="19"/>
      <c r="AC149" s="19"/>
      <c r="AD149" s="19"/>
      <c r="AE149" s="19"/>
      <c r="AF149" s="19"/>
      <c r="AG149" s="19"/>
      <c r="AH149" s="19"/>
      <c r="AI149" s="19"/>
      <c r="AJ149" s="19"/>
      <c r="AK149" s="19"/>
      <c r="AL149" s="19"/>
      <c r="AM149" s="19"/>
      <c r="AN149" s="19"/>
      <c r="AO149" s="19"/>
      <c r="AP149" s="19"/>
      <c r="AQ149" s="19"/>
      <c r="AR149" s="19"/>
      <c r="AS149" s="19"/>
      <c r="AT149" s="19"/>
      <c r="AU149" s="19"/>
      <c r="AV149" s="19"/>
      <c r="AW149" s="19"/>
      <c r="AX149" s="19"/>
      <c r="AY149" s="19"/>
      <c r="AZ149" s="19"/>
      <c r="BA149" s="19"/>
      <c r="BB149" s="19"/>
      <c r="BC149" s="19"/>
      <c r="BD149" s="19"/>
      <c r="BE149" s="19"/>
      <c r="BF149" s="19"/>
      <c r="BG149" s="19"/>
    </row>
    <row r="150" spans="1:149" ht="15.4" customHeight="1" x14ac:dyDescent="0.25">
      <c r="AB150" s="19"/>
      <c r="AC150" s="19"/>
      <c r="AD150" s="19"/>
      <c r="AE150" s="19"/>
      <c r="AF150" s="19"/>
      <c r="AG150" s="19"/>
      <c r="AH150" s="19"/>
      <c r="AI150" s="19"/>
      <c r="AJ150" s="19"/>
      <c r="AK150" s="19"/>
      <c r="AL150" s="19"/>
      <c r="AM150" s="19"/>
      <c r="AN150" s="19"/>
      <c r="AO150" s="19"/>
      <c r="AP150" s="19"/>
      <c r="AQ150" s="19"/>
      <c r="AR150" s="19"/>
      <c r="AS150" s="19"/>
      <c r="AT150" s="19"/>
      <c r="AU150" s="19"/>
      <c r="AV150" s="19"/>
      <c r="AW150" s="19"/>
      <c r="AX150" s="19"/>
      <c r="AY150" s="19"/>
      <c r="AZ150" s="19"/>
      <c r="BA150" s="19"/>
      <c r="BB150" s="19"/>
      <c r="BC150" s="19"/>
      <c r="BD150" s="19"/>
      <c r="BE150" s="19"/>
      <c r="BF150" s="19"/>
      <c r="BG150" s="19"/>
    </row>
    <row r="151" spans="1:149" ht="15.4" customHeight="1" x14ac:dyDescent="0.25">
      <c r="AB151" s="19"/>
      <c r="AC151" s="19"/>
      <c r="AD151" s="19"/>
      <c r="AE151" s="19"/>
      <c r="AF151" s="19"/>
      <c r="AG151" s="19"/>
      <c r="AH151" s="19"/>
      <c r="AI151" s="19"/>
      <c r="AJ151" s="19"/>
      <c r="AK151" s="19"/>
      <c r="AL151" s="19"/>
      <c r="AM151" s="19"/>
      <c r="AN151" s="19"/>
      <c r="AO151" s="19"/>
      <c r="AP151" s="19"/>
      <c r="AQ151" s="19"/>
      <c r="AR151" s="19"/>
      <c r="AS151" s="19"/>
      <c r="AT151" s="19"/>
      <c r="AU151" s="19"/>
      <c r="AV151" s="19"/>
      <c r="AW151" s="19"/>
      <c r="AX151" s="19"/>
      <c r="AY151" s="19"/>
      <c r="AZ151" s="19"/>
      <c r="BA151" s="19"/>
      <c r="BB151" s="19"/>
      <c r="BC151" s="19"/>
      <c r="BD151" s="19"/>
      <c r="BE151" s="19"/>
      <c r="BF151" s="19"/>
      <c r="BG151" s="19"/>
    </row>
    <row r="152" spans="1:149" ht="15.4" customHeight="1" x14ac:dyDescent="0.25">
      <c r="AB152" s="19"/>
      <c r="AC152" s="19"/>
      <c r="AD152" s="19"/>
      <c r="AE152" s="19"/>
      <c r="AF152" s="19"/>
      <c r="AG152" s="19"/>
      <c r="AH152" s="19"/>
      <c r="AI152" s="19"/>
      <c r="AJ152" s="19"/>
      <c r="AK152" s="19"/>
      <c r="AL152" s="19"/>
      <c r="AM152" s="19"/>
      <c r="AN152" s="19"/>
      <c r="AO152" s="19"/>
      <c r="AP152" s="19"/>
      <c r="AQ152" s="19"/>
      <c r="AR152" s="19"/>
      <c r="AS152" s="19"/>
      <c r="AT152" s="19"/>
      <c r="AU152" s="19"/>
      <c r="AV152" s="19"/>
      <c r="AW152" s="19"/>
      <c r="AX152" s="19"/>
      <c r="AY152" s="19"/>
      <c r="AZ152" s="19"/>
      <c r="BA152" s="19"/>
      <c r="BB152" s="19"/>
      <c r="BC152" s="19"/>
      <c r="BD152" s="19"/>
      <c r="BE152" s="19"/>
      <c r="BF152" s="19"/>
      <c r="BG152" s="19"/>
    </row>
    <row r="153" spans="1:149" ht="15.4" customHeight="1" x14ac:dyDescent="0.25">
      <c r="S153" s="423"/>
      <c r="T153" s="423"/>
      <c r="U153" s="423"/>
      <c r="AB153" s="19"/>
      <c r="AC153" s="19"/>
      <c r="AD153" s="19"/>
      <c r="AE153" s="19"/>
      <c r="AF153" s="19"/>
      <c r="AG153" s="19"/>
      <c r="AH153" s="19"/>
      <c r="AI153" s="19"/>
      <c r="AJ153" s="19"/>
      <c r="AK153" s="19"/>
      <c r="AL153" s="19"/>
      <c r="AM153" s="19"/>
      <c r="AN153" s="19"/>
      <c r="AO153" s="19"/>
      <c r="AP153" s="19"/>
      <c r="AQ153" s="19"/>
      <c r="AR153" s="19"/>
      <c r="AS153" s="19"/>
      <c r="AT153" s="19"/>
      <c r="AU153" s="19"/>
      <c r="AV153" s="19"/>
      <c r="AW153" s="19"/>
      <c r="AX153" s="19"/>
      <c r="AY153" s="19"/>
      <c r="AZ153" s="19"/>
      <c r="BA153" s="19"/>
      <c r="BB153" s="19"/>
      <c r="BC153" s="19"/>
      <c r="BD153" s="19"/>
      <c r="BE153" s="19"/>
      <c r="BF153" s="19"/>
      <c r="BG153" s="19"/>
    </row>
    <row r="154" spans="1:149" ht="15.4" customHeight="1" x14ac:dyDescent="0.25">
      <c r="AB154" s="19"/>
      <c r="AC154" s="19"/>
      <c r="AD154" s="19"/>
      <c r="AE154" s="19"/>
      <c r="AF154" s="19"/>
      <c r="AG154" s="19"/>
      <c r="AH154" s="19"/>
      <c r="AI154" s="19"/>
      <c r="AJ154" s="19"/>
      <c r="AK154" s="19"/>
      <c r="AL154" s="19"/>
      <c r="AM154" s="19"/>
      <c r="AN154" s="19"/>
      <c r="AO154" s="19"/>
      <c r="AP154" s="19"/>
      <c r="AQ154" s="19"/>
      <c r="AR154" s="19"/>
      <c r="AS154" s="19"/>
      <c r="AT154" s="19"/>
      <c r="AU154" s="19"/>
      <c r="AV154" s="19"/>
      <c r="AW154" s="19"/>
      <c r="AX154" s="19"/>
      <c r="AY154" s="19"/>
      <c r="AZ154" s="19"/>
      <c r="BA154" s="19"/>
      <c r="BB154" s="19"/>
      <c r="BC154" s="19"/>
      <c r="BD154" s="19"/>
      <c r="BE154" s="19"/>
      <c r="BF154" s="19"/>
      <c r="BG154" s="19"/>
    </row>
    <row r="155" spans="1:149" ht="15.4" customHeight="1" x14ac:dyDescent="0.25">
      <c r="AB155" s="19"/>
      <c r="AC155" s="19"/>
      <c r="AD155" s="19"/>
      <c r="AE155" s="19"/>
      <c r="AF155" s="19"/>
      <c r="AG155" s="19"/>
      <c r="AH155" s="19"/>
      <c r="AI155" s="19"/>
      <c r="AJ155" s="19"/>
      <c r="AK155" s="19"/>
      <c r="AL155" s="19"/>
      <c r="AM155" s="19"/>
      <c r="AN155" s="19"/>
      <c r="AO155" s="19"/>
      <c r="AP155" s="19"/>
      <c r="AQ155" s="19"/>
      <c r="AR155" s="19"/>
      <c r="AS155" s="19"/>
      <c r="AT155" s="19"/>
      <c r="AU155" s="19"/>
      <c r="AV155" s="19"/>
      <c r="AW155" s="19"/>
      <c r="AX155" s="19"/>
      <c r="AY155" s="19"/>
      <c r="AZ155" s="19"/>
      <c r="BA155" s="19"/>
      <c r="BB155" s="19"/>
      <c r="BC155" s="19"/>
      <c r="BD155" s="19"/>
      <c r="BE155" s="19"/>
      <c r="BF155" s="19"/>
      <c r="BG155" s="19"/>
    </row>
    <row r="156" spans="1:149" ht="15.4" customHeight="1" x14ac:dyDescent="0.25">
      <c r="AB156" s="19"/>
      <c r="AC156" s="19"/>
      <c r="AD156" s="19"/>
      <c r="AE156" s="19"/>
      <c r="AF156" s="19"/>
      <c r="AG156" s="19"/>
      <c r="AH156" s="19"/>
      <c r="AI156" s="19"/>
      <c r="AJ156" s="19"/>
      <c r="AK156" s="19"/>
      <c r="AL156" s="19"/>
      <c r="AM156" s="19"/>
      <c r="AN156" s="19"/>
      <c r="AO156" s="19"/>
      <c r="AP156" s="19"/>
      <c r="AQ156" s="19"/>
      <c r="AR156" s="19"/>
      <c r="AS156" s="19"/>
      <c r="AT156" s="19"/>
      <c r="AU156" s="19"/>
      <c r="AV156" s="19"/>
      <c r="AW156" s="19"/>
      <c r="AX156" s="19"/>
      <c r="AY156" s="19"/>
      <c r="AZ156" s="19"/>
      <c r="BA156" s="19"/>
      <c r="BB156" s="19"/>
      <c r="BC156" s="19"/>
      <c r="BD156" s="19"/>
      <c r="BE156" s="19"/>
      <c r="BF156" s="19"/>
      <c r="BG156" s="19"/>
    </row>
    <row r="157" spans="1:149" x14ac:dyDescent="0.25">
      <c r="AB157" s="19"/>
      <c r="AC157" s="19"/>
      <c r="AD157" s="19"/>
      <c r="AE157" s="19"/>
      <c r="AF157" s="19"/>
      <c r="AG157" s="19"/>
      <c r="AH157" s="19"/>
      <c r="AI157" s="19"/>
      <c r="AJ157" s="19"/>
      <c r="AK157" s="19"/>
      <c r="AL157" s="19"/>
      <c r="AM157" s="19"/>
      <c r="AN157" s="19"/>
      <c r="AO157" s="19"/>
      <c r="AP157" s="19"/>
      <c r="AQ157" s="19"/>
      <c r="AR157" s="19"/>
      <c r="AS157" s="19"/>
      <c r="AT157" s="19"/>
      <c r="AU157" s="19"/>
      <c r="AV157" s="19"/>
      <c r="AW157" s="19"/>
      <c r="AX157" s="19"/>
      <c r="AY157" s="19"/>
      <c r="AZ157" s="19"/>
      <c r="BA157" s="19"/>
      <c r="BB157" s="19"/>
      <c r="BC157" s="19"/>
      <c r="BD157" s="19"/>
      <c r="BE157" s="19"/>
      <c r="BF157" s="19"/>
      <c r="BG157" s="19"/>
    </row>
    <row r="158" spans="1:149" x14ac:dyDescent="0.25">
      <c r="AB158" s="19"/>
      <c r="AC158" s="19"/>
      <c r="AD158" s="19"/>
      <c r="AE158" s="19"/>
      <c r="AF158" s="19"/>
      <c r="AG158" s="19"/>
      <c r="AH158" s="19"/>
      <c r="AI158" s="19"/>
      <c r="AJ158" s="19"/>
      <c r="AK158" s="19"/>
      <c r="AL158" s="19"/>
      <c r="AM158" s="19"/>
      <c r="AN158" s="19"/>
      <c r="AO158" s="19"/>
      <c r="AP158" s="19"/>
      <c r="AQ158" s="19"/>
      <c r="AR158" s="19"/>
      <c r="AS158" s="19"/>
      <c r="AT158" s="19"/>
      <c r="AU158" s="19"/>
      <c r="AV158" s="19"/>
      <c r="AW158" s="19"/>
      <c r="AX158" s="19"/>
      <c r="AY158" s="19"/>
      <c r="AZ158" s="19"/>
      <c r="BA158" s="19"/>
      <c r="BB158" s="19"/>
      <c r="BC158" s="19"/>
      <c r="BD158" s="19"/>
      <c r="BE158" s="19"/>
      <c r="BF158" s="19"/>
      <c r="BG158" s="19"/>
    </row>
    <row r="159" spans="1:149" x14ac:dyDescent="0.25">
      <c r="AB159" s="19"/>
      <c r="AC159" s="19"/>
      <c r="AD159" s="19"/>
      <c r="AE159" s="19"/>
      <c r="AF159" s="19"/>
      <c r="AG159" s="19"/>
      <c r="AH159" s="19"/>
      <c r="AI159" s="19"/>
      <c r="AJ159" s="19"/>
      <c r="AK159" s="19"/>
      <c r="AL159" s="19"/>
      <c r="AM159" s="19"/>
      <c r="AN159" s="19"/>
      <c r="AO159" s="19"/>
      <c r="AP159" s="19"/>
      <c r="AQ159" s="19"/>
      <c r="AR159" s="19"/>
      <c r="AS159" s="19"/>
      <c r="AT159" s="19"/>
      <c r="AU159" s="19"/>
      <c r="AV159" s="19"/>
      <c r="AW159" s="19"/>
      <c r="AX159" s="19"/>
      <c r="AY159" s="19"/>
      <c r="AZ159" s="19"/>
      <c r="BA159" s="19"/>
      <c r="BB159" s="19"/>
      <c r="BC159" s="19"/>
      <c r="BD159" s="19"/>
      <c r="BE159" s="19"/>
      <c r="BF159" s="19"/>
      <c r="BG159" s="19"/>
    </row>
    <row r="160" spans="1:149" x14ac:dyDescent="0.25">
      <c r="AB160" s="19"/>
      <c r="AC160" s="19"/>
      <c r="AD160" s="19"/>
      <c r="AE160" s="19"/>
      <c r="AF160" s="19"/>
      <c r="AG160" s="19"/>
      <c r="AH160" s="19"/>
      <c r="AI160" s="19"/>
      <c r="AJ160" s="19"/>
      <c r="AK160" s="19"/>
      <c r="AL160" s="19"/>
      <c r="AM160" s="19"/>
      <c r="AN160" s="19"/>
      <c r="AO160" s="19"/>
      <c r="AP160" s="19"/>
      <c r="AQ160" s="19"/>
      <c r="AR160" s="19"/>
      <c r="AS160" s="19"/>
      <c r="AT160" s="19"/>
      <c r="AU160" s="19"/>
      <c r="AV160" s="19"/>
      <c r="AW160" s="19"/>
      <c r="AX160" s="19"/>
      <c r="AY160" s="19"/>
      <c r="AZ160" s="19"/>
      <c r="BA160" s="19"/>
      <c r="BB160" s="19"/>
      <c r="BC160" s="19"/>
      <c r="BD160" s="19"/>
      <c r="BE160" s="19"/>
      <c r="BF160" s="19"/>
      <c r="BG160" s="19"/>
    </row>
    <row r="169" spans="7:7" x14ac:dyDescent="0.25">
      <c r="G169" s="38" t="s">
        <v>215</v>
      </c>
    </row>
    <row r="250" hidden="1" x14ac:dyDescent="0.25"/>
    <row r="251" hidden="1" x14ac:dyDescent="0.25"/>
    <row r="252" hidden="1" x14ac:dyDescent="0.25"/>
    <row r="253" hidden="1" x14ac:dyDescent="0.25"/>
    <row r="254" hidden="1" x14ac:dyDescent="0.25"/>
    <row r="255" hidden="1" x14ac:dyDescent="0.25"/>
    <row r="256" hidden="1" x14ac:dyDescent="0.25"/>
    <row r="257" hidden="1" x14ac:dyDescent="0.25"/>
    <row r="258" hidden="1" x14ac:dyDescent="0.25"/>
    <row r="259" hidden="1" x14ac:dyDescent="0.25"/>
    <row r="260" hidden="1" x14ac:dyDescent="0.25"/>
    <row r="261" hidden="1" x14ac:dyDescent="0.25"/>
    <row r="262" hidden="1" x14ac:dyDescent="0.25"/>
    <row r="263" hidden="1" x14ac:dyDescent="0.25"/>
    <row r="264" hidden="1" x14ac:dyDescent="0.25"/>
    <row r="265" hidden="1" x14ac:dyDescent="0.25"/>
    <row r="266" hidden="1" x14ac:dyDescent="0.25"/>
    <row r="267" hidden="1" x14ac:dyDescent="0.25"/>
    <row r="268" hidden="1" x14ac:dyDescent="0.25"/>
    <row r="269" hidden="1" x14ac:dyDescent="0.25"/>
    <row r="270" hidden="1" x14ac:dyDescent="0.25"/>
    <row r="271" hidden="1" x14ac:dyDescent="0.25"/>
    <row r="272" hidden="1" x14ac:dyDescent="0.25"/>
    <row r="273" hidden="1" x14ac:dyDescent="0.25"/>
    <row r="274" hidden="1" x14ac:dyDescent="0.25"/>
    <row r="275" hidden="1" x14ac:dyDescent="0.25"/>
    <row r="276" hidden="1" x14ac:dyDescent="0.25"/>
    <row r="277" hidden="1" x14ac:dyDescent="0.25"/>
    <row r="278" hidden="1" x14ac:dyDescent="0.25"/>
    <row r="279" hidden="1" x14ac:dyDescent="0.25"/>
    <row r="280" hidden="1" x14ac:dyDescent="0.25"/>
    <row r="281" hidden="1" x14ac:dyDescent="0.25"/>
    <row r="282" hidden="1" x14ac:dyDescent="0.25"/>
    <row r="283" hidden="1" x14ac:dyDescent="0.25"/>
    <row r="284" hidden="1" x14ac:dyDescent="0.25"/>
    <row r="285" hidden="1" x14ac:dyDescent="0.25"/>
    <row r="286" hidden="1" x14ac:dyDescent="0.25"/>
    <row r="287" hidden="1" x14ac:dyDescent="0.25"/>
    <row r="288" hidden="1" x14ac:dyDescent="0.25"/>
    <row r="289" hidden="1" x14ac:dyDescent="0.25"/>
    <row r="290" hidden="1" x14ac:dyDescent="0.25"/>
    <row r="291" hidden="1" x14ac:dyDescent="0.25"/>
    <row r="292" hidden="1" x14ac:dyDescent="0.25"/>
    <row r="293" hidden="1" x14ac:dyDescent="0.25"/>
    <row r="294" hidden="1" x14ac:dyDescent="0.25"/>
    <row r="295" hidden="1" x14ac:dyDescent="0.25"/>
    <row r="296" hidden="1" x14ac:dyDescent="0.25"/>
    <row r="297" hidden="1" x14ac:dyDescent="0.25"/>
    <row r="298" hidden="1" x14ac:dyDescent="0.25"/>
    <row r="299" hidden="1" x14ac:dyDescent="0.25"/>
    <row r="300" hidden="1" x14ac:dyDescent="0.25"/>
    <row r="301" hidden="1" x14ac:dyDescent="0.25"/>
    <row r="302" hidden="1" x14ac:dyDescent="0.25"/>
    <row r="303" hidden="1" x14ac:dyDescent="0.25"/>
    <row r="304" hidden="1" x14ac:dyDescent="0.25"/>
    <row r="305" hidden="1" x14ac:dyDescent="0.25"/>
    <row r="306" hidden="1" x14ac:dyDescent="0.25"/>
    <row r="307" hidden="1" x14ac:dyDescent="0.25"/>
    <row r="308" hidden="1" x14ac:dyDescent="0.25"/>
    <row r="309" hidden="1" x14ac:dyDescent="0.25"/>
    <row r="310" hidden="1" x14ac:dyDescent="0.25"/>
    <row r="311" hidden="1" x14ac:dyDescent="0.25"/>
    <row r="312" hidden="1" x14ac:dyDescent="0.25"/>
    <row r="313" hidden="1" x14ac:dyDescent="0.25"/>
    <row r="314" hidden="1" x14ac:dyDescent="0.25"/>
    <row r="315" hidden="1" x14ac:dyDescent="0.25"/>
    <row r="316" hidden="1" x14ac:dyDescent="0.25"/>
    <row r="317" hidden="1" x14ac:dyDescent="0.25"/>
    <row r="327" spans="23:23" x14ac:dyDescent="0.25">
      <c r="W327" s="38" t="s">
        <v>215</v>
      </c>
    </row>
    <row r="329" spans="23:23" ht="12" customHeight="1" x14ac:dyDescent="0.25"/>
  </sheetData>
  <mergeCells count="53">
    <mergeCell ref="O142:Q142"/>
    <mergeCell ref="S142:U142"/>
    <mergeCell ref="O147:Q147"/>
    <mergeCell ref="S147:U147"/>
    <mergeCell ref="S153:U153"/>
    <mergeCell ref="O115:Q115"/>
    <mergeCell ref="S115:U115"/>
    <mergeCell ref="O125:Q125"/>
    <mergeCell ref="S125:U125"/>
    <mergeCell ref="O135:Q135"/>
    <mergeCell ref="S135:U135"/>
    <mergeCell ref="O105:Q105"/>
    <mergeCell ref="S105:U105"/>
    <mergeCell ref="O62:Q62"/>
    <mergeCell ref="S62:U62"/>
    <mergeCell ref="O73:Q73"/>
    <mergeCell ref="S73:U73"/>
    <mergeCell ref="O82:Q82"/>
    <mergeCell ref="S82:U82"/>
    <mergeCell ref="O86:Q86"/>
    <mergeCell ref="S86:U86"/>
    <mergeCell ref="O93:Q93"/>
    <mergeCell ref="S93:U93"/>
    <mergeCell ref="S94:U94"/>
    <mergeCell ref="O34:Q34"/>
    <mergeCell ref="S34:U34"/>
    <mergeCell ref="O44:Q44"/>
    <mergeCell ref="S44:U44"/>
    <mergeCell ref="O53:Q53"/>
    <mergeCell ref="S53:U53"/>
    <mergeCell ref="AA2:AA4"/>
    <mergeCell ref="L3:R3"/>
    <mergeCell ref="S3:V3"/>
    <mergeCell ref="O13:Q13"/>
    <mergeCell ref="S13:U13"/>
    <mergeCell ref="W2:W4"/>
    <mergeCell ref="X2:X4"/>
    <mergeCell ref="Y2:Z3"/>
    <mergeCell ref="O26:Q26"/>
    <mergeCell ref="S26:U26"/>
    <mergeCell ref="J2:J4"/>
    <mergeCell ref="K2:K4"/>
    <mergeCell ref="L2:V2"/>
    <mergeCell ref="A1:I1"/>
    <mergeCell ref="A2:A4"/>
    <mergeCell ref="B2:B4"/>
    <mergeCell ref="C2:C4"/>
    <mergeCell ref="D2:D4"/>
    <mergeCell ref="E2:E4"/>
    <mergeCell ref="F2:F4"/>
    <mergeCell ref="G2:G4"/>
    <mergeCell ref="H2:H4"/>
    <mergeCell ref="I2:I4"/>
  </mergeCells>
  <conditionalFormatting sqref="K15:K24">
    <cfRule type="cellIs" dxfId="42" priority="12" operator="lessThan">
      <formula>0</formula>
    </cfRule>
  </conditionalFormatting>
  <conditionalFormatting sqref="K26">
    <cfRule type="cellIs" dxfId="41" priority="61" operator="lessThan">
      <formula>0</formula>
    </cfRule>
  </conditionalFormatting>
  <conditionalFormatting sqref="K36:K38">
    <cfRule type="cellIs" dxfId="40" priority="36" operator="lessThan">
      <formula>0</formula>
    </cfRule>
  </conditionalFormatting>
  <conditionalFormatting sqref="K44">
    <cfRule type="cellIs" dxfId="39" priority="60" operator="lessThan">
      <formula>0</formula>
    </cfRule>
  </conditionalFormatting>
  <conditionalFormatting sqref="K51">
    <cfRule type="cellIs" dxfId="38" priority="46" operator="lessThan">
      <formula>0</formula>
    </cfRule>
  </conditionalFormatting>
  <conditionalFormatting sqref="K53 K61">
    <cfRule type="cellIs" dxfId="37" priority="62" operator="lessThan">
      <formula>0</formula>
    </cfRule>
  </conditionalFormatting>
  <conditionalFormatting sqref="K72:K73">
    <cfRule type="cellIs" dxfId="36" priority="58" operator="lessThan">
      <formula>0</formula>
    </cfRule>
  </conditionalFormatting>
  <conditionalFormatting sqref="K75:K79">
    <cfRule type="cellIs" dxfId="35" priority="6" operator="lessThan">
      <formula>0</formula>
    </cfRule>
  </conditionalFormatting>
  <conditionalFormatting sqref="K84:K86">
    <cfRule type="cellIs" dxfId="34" priority="57" operator="lessThan">
      <formula>0</formula>
    </cfRule>
  </conditionalFormatting>
  <conditionalFormatting sqref="K93 K104:K105 K124:K125">
    <cfRule type="cellIs" dxfId="33" priority="56" operator="lessThan">
      <formula>0</formula>
    </cfRule>
  </conditionalFormatting>
  <conditionalFormatting sqref="K110:K115">
    <cfRule type="cellIs" dxfId="32" priority="38" operator="lessThan">
      <formula>0</formula>
    </cfRule>
  </conditionalFormatting>
  <conditionalFormatting sqref="K117:K121">
    <cfRule type="cellIs" dxfId="31" priority="3" operator="lessThan">
      <formula>0</formula>
    </cfRule>
  </conditionalFormatting>
  <conditionalFormatting sqref="K128:K135">
    <cfRule type="cellIs" dxfId="30" priority="34" operator="lessThan">
      <formula>0</formula>
    </cfRule>
  </conditionalFormatting>
  <conditionalFormatting sqref="K137:K143">
    <cfRule type="cellIs" dxfId="29" priority="21" operator="lessThan">
      <formula>0</formula>
    </cfRule>
  </conditionalFormatting>
  <conditionalFormatting sqref="K145:K147">
    <cfRule type="cellIs" dxfId="28" priority="45" operator="lessThan">
      <formula>0</formula>
    </cfRule>
  </conditionalFormatting>
  <conditionalFormatting sqref="K1:N1 K2:K13">
    <cfRule type="cellIs" dxfId="27" priority="17" operator="lessThan">
      <formula>0</formula>
    </cfRule>
  </conditionalFormatting>
  <conditionalFormatting sqref="K28:N35">
    <cfRule type="cellIs" dxfId="26" priority="47" operator="lessThan">
      <formula>0</formula>
    </cfRule>
  </conditionalFormatting>
  <conditionalFormatting sqref="K39:N42">
    <cfRule type="cellIs" dxfId="25" priority="51" operator="lessThan">
      <formula>0</formula>
    </cfRule>
  </conditionalFormatting>
  <conditionalFormatting sqref="K45:N50">
    <cfRule type="cellIs" dxfId="24" priority="13" operator="lessThan">
      <formula>0</formula>
    </cfRule>
  </conditionalFormatting>
  <conditionalFormatting sqref="K54:N60">
    <cfRule type="cellIs" dxfId="23" priority="9" operator="lessThan">
      <formula>0</formula>
    </cfRule>
  </conditionalFormatting>
  <conditionalFormatting sqref="K65:N71">
    <cfRule type="cellIs" dxfId="22" priority="8" operator="lessThan">
      <formula>0</formula>
    </cfRule>
  </conditionalFormatting>
  <conditionalFormatting sqref="K74:N74 L75:M75">
    <cfRule type="cellIs" dxfId="21" priority="50" operator="lessThan">
      <formula>0</formula>
    </cfRule>
  </conditionalFormatting>
  <conditionalFormatting sqref="K87:N91">
    <cfRule type="cellIs" dxfId="20" priority="1" operator="lessThan">
      <formula>0</formula>
    </cfRule>
  </conditionalFormatting>
  <conditionalFormatting sqref="K94:N103">
    <cfRule type="cellIs" dxfId="19" priority="2" operator="lessThan">
      <formula>0</formula>
    </cfRule>
  </conditionalFormatting>
  <conditionalFormatting sqref="K106:N109">
    <cfRule type="cellIs" dxfId="18" priority="4" operator="lessThan">
      <formula>0</formula>
    </cfRule>
  </conditionalFormatting>
  <conditionalFormatting sqref="K116:N116">
    <cfRule type="cellIs" dxfId="17" priority="48" operator="lessThan">
      <formula>0</formula>
    </cfRule>
  </conditionalFormatting>
  <conditionalFormatting sqref="K122:N123">
    <cfRule type="cellIs" dxfId="16" priority="49" operator="lessThan">
      <formula>0</formula>
    </cfRule>
  </conditionalFormatting>
  <conditionalFormatting sqref="L5:L11">
    <cfRule type="cellIs" dxfId="15" priority="53" operator="lessThan">
      <formula>0</formula>
    </cfRule>
  </conditionalFormatting>
  <conditionalFormatting sqref="L128:L132">
    <cfRule type="cellIs" dxfId="14" priority="52" operator="lessThan">
      <formula>0</formula>
    </cfRule>
  </conditionalFormatting>
  <conditionalFormatting sqref="L36:M36">
    <cfRule type="cellIs" dxfId="13" priority="43" operator="lessThan">
      <formula>0</formula>
    </cfRule>
  </conditionalFormatting>
  <conditionalFormatting sqref="L118:M119">
    <cfRule type="cellIs" dxfId="12" priority="39" operator="lessThan">
      <formula>0</formula>
    </cfRule>
  </conditionalFormatting>
  <conditionalFormatting sqref="L4:N4 L8:M8 L9:N11">
    <cfRule type="cellIs" dxfId="11" priority="55" operator="lessThan">
      <formula>0</formula>
    </cfRule>
  </conditionalFormatting>
  <conditionalFormatting sqref="L15:N26">
    <cfRule type="cellIs" dxfId="10" priority="41" operator="lessThan">
      <formula>0</formula>
    </cfRule>
  </conditionalFormatting>
  <conditionalFormatting sqref="L37:N38">
    <cfRule type="cellIs" dxfId="9" priority="37" operator="lessThan">
      <formula>0</formula>
    </cfRule>
  </conditionalFormatting>
  <conditionalFormatting sqref="L76:N80">
    <cfRule type="cellIs" dxfId="8" priority="35" operator="lessThan">
      <formula>0</formula>
    </cfRule>
  </conditionalFormatting>
  <conditionalFormatting sqref="L84:N84">
    <cfRule type="cellIs" dxfId="7" priority="54" operator="lessThan">
      <formula>0</formula>
    </cfRule>
  </conditionalFormatting>
  <conditionalFormatting sqref="L110:N113">
    <cfRule type="cellIs" dxfId="6" priority="40" operator="lessThan">
      <formula>0</formula>
    </cfRule>
  </conditionalFormatting>
  <conditionalFormatting sqref="L117:N117">
    <cfRule type="cellIs" dxfId="5" priority="22" operator="lessThan">
      <formula>0</formula>
    </cfRule>
  </conditionalFormatting>
  <conditionalFormatting sqref="L137:N140">
    <cfRule type="cellIs" dxfId="4" priority="20" operator="lessThan">
      <formula>0</formula>
    </cfRule>
  </conditionalFormatting>
  <conditionalFormatting sqref="L145:N145">
    <cfRule type="cellIs" dxfId="3" priority="44" operator="lessThan">
      <formula>0</formula>
    </cfRule>
  </conditionalFormatting>
  <conditionalFormatting sqref="M120">
    <cfRule type="cellIs" dxfId="2" priority="32" operator="lessThan">
      <formula>0</formula>
    </cfRule>
  </conditionalFormatting>
  <conditionalFormatting sqref="M5:N7">
    <cfRule type="cellIs" dxfId="1" priority="30" operator="lessThan">
      <formula>0</formula>
    </cfRule>
  </conditionalFormatting>
  <conditionalFormatting sqref="M128:N128">
    <cfRule type="cellIs" dxfId="0" priority="42" operator="less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Нормативы времени</vt:lpstr>
      <vt:lpstr>21.12.2023 18.00</vt:lpstr>
      <vt:lpstr>22.12.2023 06.00</vt:lpstr>
      <vt:lpstr>22.12.2023 18.00</vt:lpstr>
      <vt:lpstr>23.12.2023 06.00</vt:lpstr>
      <vt:lpstr>23.12.2023 18.00</vt:lpstr>
      <vt:lpstr>24.12.2023 06.00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Sauron</dc:creator>
  <cp:lastModifiedBy>Андрей Романов</cp:lastModifiedBy>
  <cp:lastPrinted>2023-12-20T15:49:26Z</cp:lastPrinted>
  <dcterms:created xsi:type="dcterms:W3CDTF">2015-06-05T18:19:34Z</dcterms:created>
  <dcterms:modified xsi:type="dcterms:W3CDTF">2024-01-06T19:23:19Z</dcterms:modified>
</cp:coreProperties>
</file>