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5" tabRatio="795" activeTab="1"/>
  </bookViews>
  <sheets>
    <sheet name="1" sheetId="1" r:id="rId1"/>
    <sheet name="2" sheetId="2" r:id="rId2"/>
    <sheet name="3" sheetId="3" r:id="rId3"/>
    <sheet name="4" sheetId="49" r:id="rId4"/>
    <sheet name="5" sheetId="12" r:id="rId5"/>
    <sheet name="6" sheetId="50" r:id="rId6"/>
    <sheet name="7" sheetId="4" r:id="rId7"/>
    <sheet name="8" sheetId="51" r:id="rId8"/>
    <sheet name="9" sheetId="6" r:id="rId9"/>
    <sheet name="10" sheetId="7" r:id="rId10"/>
    <sheet name="11" sheetId="52" r:id="rId11"/>
    <sheet name="12" sheetId="53" r:id="rId12"/>
    <sheet name="13" sheetId="54" r:id="rId13"/>
    <sheet name="14" sheetId="55" r:id="rId14"/>
    <sheet name="15" sheetId="56" r:id="rId15"/>
    <sheet name="16" sheetId="9" r:id="rId16"/>
    <sheet name="17" sheetId="10" r:id="rId17"/>
    <sheet name="18" sheetId="57" r:id="rId18"/>
    <sheet name="19" sheetId="19" r:id="rId19"/>
    <sheet name="20" sheetId="20" r:id="rId20"/>
    <sheet name="21" sheetId="21" r:id="rId21"/>
    <sheet name="22" sheetId="22" r:id="rId22"/>
    <sheet name="23" sheetId="58" r:id="rId23"/>
    <sheet name="24" sheetId="59" r:id="rId24"/>
    <sheet name="25" sheetId="25" r:id="rId25"/>
    <sheet name="26" sheetId="60" r:id="rId26"/>
    <sheet name="27" sheetId="27" r:id="rId27"/>
    <sheet name="28" sheetId="28" r:id="rId28"/>
    <sheet name="29" sheetId="61" r:id="rId29"/>
    <sheet name="30" sheetId="30" r:id="rId30"/>
    <sheet name="31" sheetId="31" r:id="rId31"/>
    <sheet name="32" sheetId="62" r:id="rId32"/>
    <sheet name="33" sheetId="33" r:id="rId33"/>
    <sheet name="34" sheetId="34" r:id="rId34"/>
    <sheet name="35" sheetId="35" r:id="rId35"/>
    <sheet name="36" sheetId="36" r:id="rId36"/>
    <sheet name="37" sheetId="37" r:id="rId37"/>
    <sheet name="38" sheetId="38" r:id="rId38"/>
    <sheet name="39" sheetId="39" r:id="rId39"/>
    <sheet name="40" sheetId="63" r:id="rId40"/>
    <sheet name="41" sheetId="41" r:id="rId41"/>
    <sheet name="42" sheetId="42" r:id="rId42"/>
    <sheet name="43" sheetId="47" r:id="rId43"/>
    <sheet name="44" sheetId="44" r:id="rId44"/>
    <sheet name="45" sheetId="45" r:id="rId45"/>
    <sheet name="46" sheetId="64" r:id="rId46"/>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8" i="56" l="1"/>
  <c r="D49" i="56"/>
  <c r="D50" i="56"/>
  <c r="D51" i="56"/>
  <c r="D52" i="56"/>
  <c r="D53" i="56"/>
  <c r="D54" i="56"/>
  <c r="D55" i="56"/>
  <c r="D56" i="56"/>
  <c r="D57" i="56"/>
  <c r="D58" i="56"/>
  <c r="D59" i="56"/>
  <c r="E4" i="45" l="1"/>
  <c r="E4" i="47"/>
  <c r="E4" i="44"/>
  <c r="E4" i="42"/>
  <c r="E4" i="41"/>
  <c r="E4" i="39"/>
  <c r="E4" i="38"/>
  <c r="E4" i="37"/>
  <c r="E4" i="36"/>
  <c r="E4" i="35"/>
  <c r="E4" i="34"/>
  <c r="E4" i="33"/>
  <c r="E4" i="31"/>
  <c r="E4" i="30"/>
  <c r="E4" i="28"/>
  <c r="E4" i="27"/>
  <c r="E4" i="25"/>
  <c r="E4" i="22"/>
  <c r="E4" i="21"/>
  <c r="E4" i="20"/>
  <c r="E4" i="19"/>
  <c r="E4" i="10"/>
  <c r="E4" i="9"/>
  <c r="E4" i="7"/>
  <c r="E4" i="6"/>
  <c r="E4" i="4"/>
  <c r="E4" i="12"/>
  <c r="F4" i="3"/>
  <c r="E4" i="2"/>
  <c r="F4" i="1"/>
</calcChain>
</file>

<file path=xl/comments1.xml><?xml version="1.0" encoding="utf-8"?>
<comments xmlns="http://schemas.openxmlformats.org/spreadsheetml/2006/main">
  <authors>
    <author>Автор</author>
  </authors>
  <commentList>
    <comment ref="E1" authorId="0" shapeId="0">
      <text>
        <r>
          <rPr>
            <b/>
            <sz val="9"/>
            <color indexed="81"/>
            <rFont val="Tahoma"/>
            <family val="2"/>
            <charset val="204"/>
          </rPr>
          <t>Автор:</t>
        </r>
        <r>
          <rPr>
            <sz val="9"/>
            <color indexed="81"/>
            <rFont val="Tahoma"/>
            <family val="2"/>
            <charset val="204"/>
          </rPr>
          <t xml:space="preserve">
нет новых данных</t>
        </r>
      </text>
    </comment>
  </commentList>
</comments>
</file>

<file path=xl/sharedStrings.xml><?xml version="1.0" encoding="utf-8"?>
<sst xmlns="http://schemas.openxmlformats.org/spreadsheetml/2006/main" count="2013" uniqueCount="470">
  <si>
    <t>Monthly milk production: pounds per cow. Jan 62 – Dec 75</t>
  </si>
  <si>
    <t>Exported from datamarket.com</t>
  </si>
  <si>
    <t>Date exported</t>
  </si>
  <si>
    <t>View online</t>
  </si>
  <si>
    <t>License</t>
  </si>
  <si>
    <t>Unknown; please assume a restricted license (all rights reserved); contact DataMarket if you need different licensing</t>
  </si>
  <si>
    <t>Provider</t>
  </si>
  <si>
    <t>Time Series Data Library</t>
  </si>
  <si>
    <t>Source URL</t>
  </si>
  <si>
    <t>Units</t>
  </si>
  <si>
    <t>Pounds per cow</t>
  </si>
  <si>
    <t>Month</t>
  </si>
  <si>
    <t>Annual barley yields per acre in England &amp; Wales 1884 – 1939</t>
  </si>
  <si>
    <t>Year</t>
  </si>
  <si>
    <t>Monthly total number of pigs slaughtered in Victoria. Jan 1980 – August 1995</t>
  </si>
  <si>
    <t>Number of pigs</t>
  </si>
  <si>
    <t>CO2 (ppm) mauna loa, 1965-1980</t>
  </si>
  <si>
    <t>Parts per million (ppm)</t>
  </si>
  <si>
    <t>Wisconsin employment time series, trade, Jan. 1961 – OCt. 1975</t>
  </si>
  <si>
    <t>Monthly car sales in Quebec 1960-1968</t>
  </si>
  <si>
    <t>Mean monthly air temperature (Deg. F) Nottingham Castle 1920-1939</t>
  </si>
  <si>
    <t>Quarterly production of clay bricks: million units. Mar 1956 – Sep 1994</t>
  </si>
  <si>
    <t>Millions of units</t>
  </si>
  <si>
    <t>Quarter</t>
  </si>
  <si>
    <t>1956 Q1</t>
  </si>
  <si>
    <t>1956 Q2</t>
  </si>
  <si>
    <t>1956 Q3</t>
  </si>
  <si>
    <t>1956 Q4</t>
  </si>
  <si>
    <t>1957 Q1</t>
  </si>
  <si>
    <t>1957 Q2</t>
  </si>
  <si>
    <t>1957 Q3</t>
  </si>
  <si>
    <t>1957 Q4</t>
  </si>
  <si>
    <t>1958 Q1</t>
  </si>
  <si>
    <t>1958 Q2</t>
  </si>
  <si>
    <t>1958 Q3</t>
  </si>
  <si>
    <t>1958 Q4</t>
  </si>
  <si>
    <t>1959 Q1</t>
  </si>
  <si>
    <t>1959 Q2</t>
  </si>
  <si>
    <t>1959 Q3</t>
  </si>
  <si>
    <t>1959 Q4</t>
  </si>
  <si>
    <t>1960 Q1</t>
  </si>
  <si>
    <t>1960 Q2</t>
  </si>
  <si>
    <t>1960 Q3</t>
  </si>
  <si>
    <t>1960 Q4</t>
  </si>
  <si>
    <t>1961 Q1</t>
  </si>
  <si>
    <t>1961 Q2</t>
  </si>
  <si>
    <t>1961 Q3</t>
  </si>
  <si>
    <t>1961 Q4</t>
  </si>
  <si>
    <t>1962 Q1</t>
  </si>
  <si>
    <t>1962 Q2</t>
  </si>
  <si>
    <t>1962 Q3</t>
  </si>
  <si>
    <t>1962 Q4</t>
  </si>
  <si>
    <t>1963 Q1</t>
  </si>
  <si>
    <t>1963 Q2</t>
  </si>
  <si>
    <t>1963 Q3</t>
  </si>
  <si>
    <t>1963 Q4</t>
  </si>
  <si>
    <t>1964 Q1</t>
  </si>
  <si>
    <t>1964 Q2</t>
  </si>
  <si>
    <t>1964 Q3</t>
  </si>
  <si>
    <t>1964 Q4</t>
  </si>
  <si>
    <t>1965 Q1</t>
  </si>
  <si>
    <t>1965 Q2</t>
  </si>
  <si>
    <t>1965 Q3</t>
  </si>
  <si>
    <t>1965 Q4</t>
  </si>
  <si>
    <t>1966 Q1</t>
  </si>
  <si>
    <t>1966 Q2</t>
  </si>
  <si>
    <t>1966 Q3</t>
  </si>
  <si>
    <t>1966 Q4</t>
  </si>
  <si>
    <t>1967 Q1</t>
  </si>
  <si>
    <t>1967 Q2</t>
  </si>
  <si>
    <t>1967 Q3</t>
  </si>
  <si>
    <t>1967 Q4</t>
  </si>
  <si>
    <t>1968 Q1</t>
  </si>
  <si>
    <t>1968 Q2</t>
  </si>
  <si>
    <t>1968 Q3</t>
  </si>
  <si>
    <t>1968 Q4</t>
  </si>
  <si>
    <t>1969 Q1</t>
  </si>
  <si>
    <t>1969 Q2</t>
  </si>
  <si>
    <t>1969 Q3</t>
  </si>
  <si>
    <t>1969 Q4</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</si>
  <si>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</si>
  <si>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</si>
  <si>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</si>
  <si>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</si>
  <si>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</si>
  <si>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</si>
  <si>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</si>
  <si>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</si>
  <si>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</si>
  <si>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</si>
  <si>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</si>
  <si>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</si>
  <si>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</si>
  <si>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</si>
  <si>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</si>
  <si>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</si>
  <si>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</si>
  <si>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</si>
  <si>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</si>
  <si>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</si>
  <si>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</si>
  <si>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</si>
  <si>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</si>
  <si>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</si>
  <si>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</si>
  <si>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</si>
  <si>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</si>
  <si>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</si>
  <si>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</si>
  <si>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</si>
  <si>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</si>
  <si>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</si>
  <si>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</si>
  <si>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</si>
  <si>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</si>
  <si>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</si>
  <si>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</si>
  <si>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</si>
  <si>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</si>
  <si>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</si>
  <si>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</si>
  <si>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</si>
  <si>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</si>
  <si>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</si>
  <si>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</si>
  <si>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</si>
  <si>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</si>
  <si>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</si>
  <si>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</si>
  <si>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</si>
  <si>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</si>
  <si>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</si>
  <si>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</si>
  <si>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</si>
  <si>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</si>
  <si>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</si>
  <si>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</si>
  <si>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</si>
  <si>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</si>
  <si>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</si>
  <si>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</si>
  <si>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</si>
  <si>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</si>
  <si>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</si>
  <si>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</si>
  <si>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</si>
  <si>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</si>
  <si>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</si>
  <si>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</si>
  <si>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</si>
  <si>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</si>
  <si>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</si>
  <si>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</si>
  <si>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</si>
  <si>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</si>
  <si>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</si>
  <si>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</si>
  <si>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</si>
  <si>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</si>
  <si>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</si>
  <si>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</si>
  <si>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</si>
  <si>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</si>
  <si>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</si>
  <si>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</si>
  <si>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</si>
  <si>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</si>
  <si>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</si>
  <si>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</si>
  <si>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</si>
  <si>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</si>
  <si>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</si>
  <si>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</si>
  <si>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</si>
  <si>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</si>
  <si>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</si>
  <si>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</si>
  <si>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</si>
  <si>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</si>
  <si>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Mean monthly flow, piper’s hole River, 1953-1981</t>
  </si>
  <si>
    <t>Wolf River at New London, WI. 1914 – 1960</t>
  </si>
  <si>
    <t>Four-weekly totals of beer shipments</t>
  </si>
  <si>
    <t>Week</t>
  </si>
  <si>
    <t>Monthly returns for AT&amp;T, Jan 1961 through Dec. 1967</t>
  </si>
  <si>
    <t>Middle Boulder Creek at Nederland, CO. 1912 – 1960</t>
  </si>
  <si>
    <t>Quarterly reports of a French company</t>
  </si>
  <si>
    <t>0001 Q1</t>
  </si>
  <si>
    <t>0001 Q2</t>
  </si>
  <si>
    <t>0001 Q3</t>
  </si>
  <si>
    <t>0002 Q1</t>
  </si>
  <si>
    <t>0002 Q2</t>
  </si>
  <si>
    <t>0002 Q3</t>
  </si>
  <si>
    <t>0003 Q1</t>
  </si>
  <si>
    <t>0003 Q2</t>
  </si>
  <si>
    <t>0003 Q3</t>
  </si>
  <si>
    <t>0004 Q1</t>
  </si>
  <si>
    <t>0004 Q2</t>
  </si>
  <si>
    <t>0004 Q3</t>
  </si>
  <si>
    <t>0005 Q1</t>
  </si>
  <si>
    <t>0005 Q2</t>
  </si>
  <si>
    <t>0005 Q3</t>
  </si>
  <si>
    <t>0006 Q1</t>
  </si>
  <si>
    <t>0006 Q2</t>
  </si>
  <si>
    <t>0006 Q3</t>
  </si>
  <si>
    <t>Montly av. residential gas usage Iowa (cubic feet)*100 ’71 – ’79</t>
  </si>
  <si>
    <t>Montly av. (ft³)*100</t>
  </si>
  <si>
    <t>Quarterly increase in stocks, public marketing authorities total, Australia. Sep 1974 to March 1991</t>
  </si>
  <si>
    <t>Quarterly final consumption expenditure – total private Australia: millions of dollars, 1989/90 prices. Sep 1959 – Jun 1995</t>
  </si>
  <si>
    <t>Millions of dollars</t>
  </si>
  <si>
    <t>1994 Q4</t>
  </si>
  <si>
    <t>1995 Q1</t>
  </si>
  <si>
    <t>1995 Q2</t>
  </si>
  <si>
    <t>1995 Q3</t>
  </si>
  <si>
    <t>Passenger miles (Mil) flown domestic U.K. Jul. ’62-May ’72</t>
  </si>
  <si>
    <t>Monthly traffic fatalities in Ontario 1960-1974</t>
  </si>
  <si>
    <t>International airline passengers: monthly totals in thousands. Jan 49 – Dec 60</t>
  </si>
  <si>
    <t>Thousands of passengers</t>
  </si>
  <si>
    <t>Weekday bus ridership, Iowa city, Iowa (monthly averages) September, 1971 through December, 1982, n=148</t>
  </si>
  <si>
    <t>Portland Oregon average monthly bus ridership (/100) January 1973 through June 1982, n=114</t>
  </si>
  <si>
    <t>U.S. airlines: monthly aircraft miles flown (Millions) 1963 -1970</t>
  </si>
  <si>
    <t>Quarterly electricity production in Australia: million kilowatt hours. Mar 1956 – Sep 1994</t>
  </si>
  <si>
    <t>Million kWh</t>
  </si>
  <si>
    <t>Industrial production, Austria: quarterly</t>
  </si>
  <si>
    <t>Monthly production of Portland cement: thousands of tonnes. Jan 1956 – Aug 1995</t>
  </si>
  <si>
    <t>Thousands of tonnes</t>
  </si>
  <si>
    <t>Monthly data relating to hotels, motels and guesthouses in Victoria. Jan 1980 – June 1995.</t>
  </si>
  <si>
    <t>Room_nights</t>
  </si>
  <si>
    <t>Monthly sales for a souvenir shop on the wharf at a beach resort town in Queensland, Australia. Jan 1987-Dec 1993</t>
  </si>
  <si>
    <t>Monthly Australian wine sales: thousands of litres. By wine makers in bottles &lt;= 1 litre.</t>
  </si>
  <si>
    <t>Thousands of litres</t>
  </si>
  <si>
    <t>Industry sales for printing and writing paper (in Thousands of french francs). January 1963 – December 1972</t>
  </si>
  <si>
    <t/>
  </si>
  <si>
    <t>Показатель</t>
  </si>
  <si>
    <t>Численность постоянного населения</t>
  </si>
  <si>
    <t>Единица измерения</t>
  </si>
  <si>
    <t>тыс. чел.</t>
  </si>
  <si>
    <t>Источник</t>
  </si>
  <si>
    <t>Ежегодный статистический сборник</t>
  </si>
  <si>
    <t>Путь до показателя</t>
  </si>
  <si>
    <t>Мосгорстат / Ежегодный статистический сборник / Территория и население / Население Москвы / Численность постоянного населения</t>
  </si>
  <si>
    <t>Данные за 1970 г. приведены по переписи населения на 15 января; за 1979 г. - по переписи на 17 января; за 1989 г. - по переписи на 12 января; за остальные годы - оценка на начало года. На дату проведения Всероссийской переписи населения 2002 г. (9 октября) численность постоянного населения составила 10382,7 тысяч человек, на дату проведения Всероссийской переписи населения 14 октября 2010 г. (ВПН-2010) численность постоянного населения составила 11503,5 тыс. человек. Население постоянное – категория населения, объединяющая людей, которые имеют обычное (постоянное) место жительства в данном населенном пункте или на данной территории. Оценка численности населения – примерное определение числа жителей на территории страны или ее части; производится на основании итогов последней переписи населения, к которым ежегодно прибавляются числа родившихся и прибывших на данную территорию и вычитаются числа умерших и выбывших с данной территории.(Практическое инструктивно-методическое пособие по демографической статистике. Утверждено 07.12.2007г. Росстат)</t>
  </si>
  <si>
    <t>Показатели</t>
  </si>
  <si>
    <t>Год</t>
  </si>
  <si>
    <t>Вид представления</t>
  </si>
  <si>
    <t>1989</t>
  </si>
  <si>
    <t>На конец периода</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</si>
  <si>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</si>
  <si>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</si>
  <si>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</si>
  <si>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</si>
  <si>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</si>
  <si>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</si>
  <si>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</si>
  <si>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</si>
  <si>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</si>
  <si>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</si>
  <si>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</si>
  <si>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</si>
  <si>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</si>
  <si>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</si>
  <si>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</si>
  <si>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</si>
  <si>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</si>
  <si>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</si>
  <si>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</si>
  <si>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</si>
  <si>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</si>
  <si>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</si>
  <si>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</si>
  <si>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</si>
  <si>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</si>
  <si>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Естественный прирост (убыль) населения</t>
  </si>
  <si>
    <t>Мосгорстат / Ежегодный статистический сборник / Территория и население / Естественный прирост (убыль) населения / Естественный прирост (убыль) населения</t>
  </si>
  <si>
    <t>Методическая информация</t>
  </si>
  <si>
    <t>Естественный прирост населения - абсолютная величина разности между числами родившихся и умерших за определенный промежуток времени. Его величина может быть как положительной, так и отрицательной.(Практическое инструктивно-методическое пособие по демографической статистике. Утверждено 07.12.2007г. Росстат)</t>
  </si>
  <si>
    <t>За период</t>
  </si>
  <si>
    <t>Миграционный прирост (убыль)</t>
  </si>
  <si>
    <t>Мосгорстат / Ежегодный статистический сборник / Территория и население / Миграционный прирост (убыль) населения / Миграционный прирост (убыль)</t>
  </si>
  <si>
    <t>Оценка миграционных потоков с учетом ВПН-2010. С 2011 года по итогам обработки поступающих от органов УФМС России по г. Москве документов статистического учета прибытия и убытия.</t>
  </si>
  <si>
    <t>Число беженцев и вынужденных переселенцев в г. Москве</t>
  </si>
  <si>
    <t>чел.</t>
  </si>
  <si>
    <t>Мосгорстат / Ежегодный статистический сборник / Территория и население / Беженцы и вынужденные переселенцы в г. Москве / Число беженцев и вынужденных переселенцев в г. Москве</t>
  </si>
  <si>
    <t>По данным УФМС России по г. Москве.</t>
  </si>
  <si>
    <t>Всего</t>
  </si>
  <si>
    <t>Выбросы наиболее распространенных загрязняющих атмосферу веществ, отходящих от стационарных источников</t>
  </si>
  <si>
    <t>тыс. тонн</t>
  </si>
  <si>
    <t>Мосгорстат / Ежегодный статистический сборник / Экология / Выбросы наиболее распространенных загрязняющих атмосферу веществ, отходящих от стационарных источников</t>
  </si>
  <si>
    <t>–</t>
  </si>
  <si>
    <t>Виды выбросов загрязняющих веществ</t>
  </si>
  <si>
    <t>Мосгорстат / Ежегодный статистический сборник / Транспорт и связь / Московский железнодорожный узел</t>
  </si>
  <si>
    <t>Прибыло грузов, млн тонн</t>
  </si>
  <si>
    <t>Численность отправленных пассажиров в пригородном сообщении, млн чел.</t>
  </si>
  <si>
    <t>Мосгорстат / Ежегодный статистический сборник / Наука / Число организаций и численность занятых в области научных исследований и разработок</t>
  </si>
  <si>
    <t>До 2005 г. - организации науки и научного обслуживания.</t>
  </si>
  <si>
    <t>Численность занятых в организациях, выполнявших научные исследования и разработки, тыс. чел.</t>
  </si>
  <si>
    <t>Экспорт важнейших товаров</t>
  </si>
  <si>
    <t>Мосгорстат / Ежегодный статистический сборник / Внешнеэкономические связи / Экспорт важнейших товаров</t>
  </si>
  <si>
    <t>По данным Центрального таможенного управления, без учета экспортно-импортных операций со странами таможенного союза: до 2007 г. - по всем участникам внешнеэкономической деятельности, зарегистрированным в налоговых органах г. Москвы, производившим таможенное оформление в Центральном федеральном округе; с 2007 г. - по всем участникам внешнеэкономической деятельности, зарегистрированным в налоговых органах г. Москвы, производившим таможенное оформление на территории всех субъектов Российской Федерации.</t>
  </si>
  <si>
    <t>Nights</t>
  </si>
  <si>
    <t>Период</t>
  </si>
  <si>
    <t>Мужчины (18-24 лет)</t>
  </si>
  <si>
    <t>Женщины  (18-24 лет)</t>
  </si>
  <si>
    <t>Всего  (18-24 лет)</t>
  </si>
  <si>
    <t>Число зарегистрированных браков по полу и возрасту супругов</t>
  </si>
  <si>
    <t>январь 2013</t>
  </si>
  <si>
    <t>ед.</t>
  </si>
  <si>
    <t>февраль 2013</t>
  </si>
  <si>
    <t>Управление ЗАГС по Москве</t>
  </si>
  <si>
    <t>март 2013</t>
  </si>
  <si>
    <t>Управление ЗАГС по Москве / Регистрация браков и разводов / Число зарегистрированных браков по полу и возрасту супругов</t>
  </si>
  <si>
    <t>апрель 2013</t>
  </si>
  <si>
    <t>май 2013</t>
  </si>
  <si>
    <t>июнь 2013</t>
  </si>
  <si>
    <t>июль 2013</t>
  </si>
  <si>
    <t>август 2013</t>
  </si>
  <si>
    <t>сентябрь 2013</t>
  </si>
  <si>
    <t>октябрь 2013</t>
  </si>
  <si>
    <t>ноябрь 2013</t>
  </si>
  <si>
    <t>декабрь 2013</t>
  </si>
  <si>
    <t>январь 2014</t>
  </si>
  <si>
    <t>февраль 2014</t>
  </si>
  <si>
    <t>март 2014</t>
  </si>
  <si>
    <t>апрель 2014</t>
  </si>
  <si>
    <t>май 2014</t>
  </si>
  <si>
    <t>июнь 2014</t>
  </si>
  <si>
    <t>июль 2014</t>
  </si>
  <si>
    <t>август 2014</t>
  </si>
  <si>
    <t>сентябрь 2014</t>
  </si>
  <si>
    <t>октябрь 2014</t>
  </si>
  <si>
    <t>ноябрь 2014</t>
  </si>
  <si>
    <t>декабрь 2014</t>
  </si>
  <si>
    <t>январь 2015</t>
  </si>
  <si>
    <t>февраль 2015</t>
  </si>
  <si>
    <t>март 2015</t>
  </si>
  <si>
    <t>апрель 2015</t>
  </si>
  <si>
    <t>май 2015</t>
  </si>
  <si>
    <t>июнь 2015</t>
  </si>
  <si>
    <t>июль 2015</t>
  </si>
  <si>
    <t>август 2015</t>
  </si>
  <si>
    <t>сентябрь 2015</t>
  </si>
  <si>
    <t>октябрь 2015</t>
  </si>
  <si>
    <t>ноябрь 2015</t>
  </si>
  <si>
    <t>декабрь 2015</t>
  </si>
  <si>
    <t>январь 2016</t>
  </si>
  <si>
    <t>февраль 2016</t>
  </si>
  <si>
    <t>март 2016</t>
  </si>
  <si>
    <t>апрель 2016</t>
  </si>
  <si>
    <t>май 2016</t>
  </si>
  <si>
    <t>июнь 2016</t>
  </si>
  <si>
    <t>июль 2016</t>
  </si>
  <si>
    <t>август 2016</t>
  </si>
  <si>
    <t>сентябрь 2016</t>
  </si>
  <si>
    <t>октябрь 2016</t>
  </si>
  <si>
    <t>Примечание:</t>
  </si>
  <si>
    <t>Выберите любой из трех показателей</t>
  </si>
  <si>
    <t>Доходы бюджета г. Москвы</t>
  </si>
  <si>
    <t>январь 2011</t>
  </si>
  <si>
    <t>тыс. руб.</t>
  </si>
  <si>
    <t>февраль 2011</t>
  </si>
  <si>
    <t>Московское городское казначейство</t>
  </si>
  <si>
    <t>март 2011</t>
  </si>
  <si>
    <t>Московское городское казначейство / Доходы бюджета города Москвы / Доходы бюджета г. Москвы</t>
  </si>
  <si>
    <t>апрель 2011</t>
  </si>
  <si>
    <t>май 2011</t>
  </si>
  <si>
    <t>июнь 2011</t>
  </si>
  <si>
    <t>июль 2011</t>
  </si>
  <si>
    <t>август 2011</t>
  </si>
  <si>
    <t>сентябрь 2011</t>
  </si>
  <si>
    <t>октябрь 2011</t>
  </si>
  <si>
    <t>ноябрь 2011</t>
  </si>
  <si>
    <t>декабрь 2011</t>
  </si>
  <si>
    <t>январь 2012</t>
  </si>
  <si>
    <t>февраль 2012</t>
  </si>
  <si>
    <t>март 2012</t>
  </si>
  <si>
    <t>апрель 2012</t>
  </si>
  <si>
    <t>май 2012</t>
  </si>
  <si>
    <t>июнь 2012</t>
  </si>
  <si>
    <t>июль 2012</t>
  </si>
  <si>
    <t>август 2012</t>
  </si>
  <si>
    <t>сентябрь 2012</t>
  </si>
  <si>
    <t>октябрь 2012</t>
  </si>
  <si>
    <t>ноябрь 2012</t>
  </si>
  <si>
    <t>декабрь 2012</t>
  </si>
  <si>
    <t>ноябрь 2016</t>
  </si>
  <si>
    <t>декабрь 2010</t>
  </si>
  <si>
    <t>ноябрь 2010</t>
  </si>
  <si>
    <t>октябрь 2010</t>
  </si>
  <si>
    <t>сентябрь 2010</t>
  </si>
  <si>
    <t>август 2010</t>
  </si>
  <si>
    <t>июль 2010</t>
  </si>
  <si>
    <t>июнь 2010</t>
  </si>
  <si>
    <t>май 2010</t>
  </si>
  <si>
    <t>апрель 2010</t>
  </si>
  <si>
    <t>март 2010</t>
  </si>
  <si>
    <t>февраль 2010</t>
  </si>
  <si>
    <t>январь 2010</t>
  </si>
  <si>
    <t>декабрь 2009</t>
  </si>
  <si>
    <t>ноябрь 2009</t>
  </si>
  <si>
    <t>октябрь 2009</t>
  </si>
  <si>
    <t>сентябрь 2009</t>
  </si>
  <si>
    <t>август 2009</t>
  </si>
  <si>
    <t>июль 2009</t>
  </si>
  <si>
    <t>июнь 2009</t>
  </si>
  <si>
    <t>май 2009</t>
  </si>
  <si>
    <t>апрель 2009</t>
  </si>
  <si>
    <t>март 2009</t>
  </si>
  <si>
    <t>февраль 2009</t>
  </si>
  <si>
    <t>январь 2009</t>
  </si>
  <si>
    <t>декабрь 2008</t>
  </si>
  <si>
    <t>ноябрь 2008</t>
  </si>
  <si>
    <t>октябрь 2008</t>
  </si>
  <si>
    <t>Стоимость минимального набора продуктов питания в расчете по среднероссийским нормам потребления</t>
  </si>
  <si>
    <t>сентябрь 2008</t>
  </si>
  <si>
    <t>Бюллетень Индексы потребительский цен</t>
  </si>
  <si>
    <t>август 2008</t>
  </si>
  <si>
    <t>июль 2008</t>
  </si>
  <si>
    <t>июнь 2008</t>
  </si>
  <si>
    <t>май 2008</t>
  </si>
  <si>
    <t>Определена на основе минимального набора продуктов питания  для мужчины трудоспособного возраста (приведен в Методических рекомендациях по определению потребительской корзины для основных социально-демографических групп населения в целом по Российской Федерации и в субъектах Российской Федерации. утвержденных постановлением Правительства Российской Федерации от 17 февраля 1999г. № 192). отражает межрегиональную дифференциацию уровней потребительских цен и не является составляющим элементом величины прожиточного минимума. определяемого в субъектах Российской Федерации.</t>
  </si>
  <si>
    <t>апрель 2008</t>
  </si>
  <si>
    <t>Мосгорстат / Оперативные показатели / Цены / Потребительские цены / Стоимость минимального набора продуктов питания в расчете по среднероссийским нормам потребления</t>
  </si>
  <si>
    <t>март 2008</t>
  </si>
  <si>
    <t>Оперативные показатели</t>
  </si>
  <si>
    <t>февраль 2008</t>
  </si>
  <si>
    <t>руб.</t>
  </si>
  <si>
    <t>январь 2008</t>
  </si>
  <si>
    <t>Стоимость минимального набора продуктов питания в расчете по среднероссийским нормам потребления, г. Москва</t>
  </si>
  <si>
    <t>Численность граждан, не занятых трудовой деятельностью, состоящих на учете в службе занятости</t>
  </si>
  <si>
    <t>Мосгорстат / Оперативные показатели / Рынок труда / Потребность в трудоустройстве населения / Численность граждан, не занятых трудовой деятельностью, состоящих на учете в службе занятости</t>
  </si>
  <si>
    <t>Годовые и квартальные данные  соответствуют данным в среднем за год и за квартал, соответственно.</t>
  </si>
  <si>
    <t>Территории</t>
  </si>
  <si>
    <t>г. Москва</t>
  </si>
  <si>
    <t>Бюллетень Помесячная динамика</t>
  </si>
  <si>
    <t>Остатки вкладов населения в кредитных организациях в расчете на душу населения</t>
  </si>
  <si>
    <t>Мосгорстат / Оперативные показатели / Уровень жизни / Сбережения / Остатки вкладов населения в кредитных организациях в расчете на душу населения</t>
  </si>
  <si>
    <t>на конец месяца</t>
  </si>
  <si>
    <t>Месяц</t>
  </si>
  <si>
    <t>Запасы алкогольной продукции для продажи: Вина игристые и шампанские</t>
  </si>
  <si>
    <t>Запасы алкогольной продукции для продажи</t>
  </si>
  <si>
    <t>тыс. дкл.</t>
  </si>
  <si>
    <t>Мосгорстат / Оперативные показатели / Экономическая активность / Оптовая торговля / Запасы алкогольной продукции и пива для продажи</t>
  </si>
  <si>
    <t>Бюллетень Расширенный доклад</t>
  </si>
  <si>
    <t>Число перевозок пассажиров автобусами</t>
  </si>
  <si>
    <t>млн чел.</t>
  </si>
  <si>
    <t>Мосгорстат / Оперативные показатели / Транспорт / Общие итоги деятельности предприятий транспорта / Число перевозок пассажиров автобусами</t>
  </si>
  <si>
    <t>автотранспортными организациями (Хозяйственный ОКВЭД)</t>
  </si>
  <si>
    <t>2015</t>
  </si>
  <si>
    <t>Численность отправленных пассажиров в пригородном сообщении</t>
  </si>
  <si>
    <t>Численность постоянного населения г. Москвы, тыс. чел</t>
  </si>
  <si>
    <t>млн тонн</t>
  </si>
  <si>
    <t>Прибыло грузов</t>
  </si>
  <si>
    <t>Естественный прирост (убыль) населения, тыс. чел</t>
  </si>
  <si>
    <t>Численность занятых в организациях, выполнявших научные исследования и разработки</t>
  </si>
  <si>
    <t>Миграционный прирост (убыль), тыс. чел</t>
  </si>
  <si>
    <t>млн долларов США</t>
  </si>
  <si>
    <t>Экспорт электрических машин и оборудования, млн долларов США</t>
  </si>
  <si>
    <t>октябрь 2017</t>
  </si>
  <si>
    <t>сентябрь 2017</t>
  </si>
  <si>
    <t>август 2017</t>
  </si>
  <si>
    <t>июль 2017</t>
  </si>
  <si>
    <t>июнь 2017</t>
  </si>
  <si>
    <t>май 2017</t>
  </si>
  <si>
    <t>апрель 2017</t>
  </si>
  <si>
    <t>март 2017</t>
  </si>
  <si>
    <t>февраль 2017</t>
  </si>
  <si>
    <t>январь 2017</t>
  </si>
  <si>
    <t>декабрь 2016</t>
  </si>
  <si>
    <t>Доходы бюджета г. Москвы, тыс. руб.</t>
  </si>
  <si>
    <t>Число перевозок пассажиров автобусами, млн чел.</t>
  </si>
  <si>
    <t>Выбросы наиболее распространенных загрязняющих атмосферу веществ, отходящих от стационарных источников, тыс. тонн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</si>
</sst>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yyyy\-mm\-dd\ hh:mm"/>
    <numFmt numFmtId="165" formatCode="yyyy\-mm"/>
    <numFmt numFmtId="166" formatCode="yyyy"/>
    <numFmt numFmtId="167" formatCode="yyyy\-mm\-dd"/>
    <numFmt numFmtId="168" formatCode="yyyy\ \q"/>
  </numFmts>
  <fonts count="10" x14ac:knownFonts="1">
    <font>
      <sz val="11"/>
      <color theme="1"/>
      <name val="Calibri"/>
      <family val="2"/>
      <scheme val="minor"/>
    </font>
    <font>
      <sz val="18"/>
      <name val="Arial"/>
      <family val="2"/>
    </font>
    <font>
      <sz val="12"/>
      <name val="Arial"/>
      <family val="2"/>
    </font>
    <font>
      <b/>
      <sz val="10"/>
      <name val="Arial"/>
      <family val="2"/>
    </font>
    <font>
      <sz val="10"/>
      <name val="Arial"/>
      <family val="2"/>
    </font>
    <font>
      <u/>
      <sz val="10"/>
      <color indexed="12"/>
      <name val="Arial"/>
      <family val="2"/>
    </font>
    <font>
      <sz val="10"/>
      <color theme="1"/>
      <name val="Arial"/>
      <family val="2"/>
      <charset val="204"/>
    </font>
    <font>
      <b/>
      <sz val="10"/>
      <color theme="1"/>
      <name val="Arial"/>
      <family val="2"/>
      <charset val="204"/>
    </font>
    <font>
      <b/>
      <sz val="9"/>
      <color indexed="81"/>
      <name val="Tahoma"/>
      <family val="2"/>
      <charset val="204"/>
    </font>
    <font>
      <sz val="9"/>
      <color indexed="81"/>
      <name val="Tahoma"/>
      <family val="2"/>
      <charset val="20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4">
    <xf numFmtId="0" fontId="0" fillId="0" borderId="0" xfId="0"/>
    <xf numFmtId="0" fontId="1" fillId="0" borderId="0" xfId="0" applyFont="1" applyFill="1" applyBorder="1" applyAlignment="1" applyProtection="1"/>
    <xf numFmtId="0" fontId="2" fillId="0" borderId="0" xfId="0" applyFont="1" applyFill="1" applyBorder="1" applyAlignment="1" applyProtection="1"/>
    <xf numFmtId="0" fontId="3" fillId="0" borderId="0" xfId="0" applyFont="1" applyFill="1" applyBorder="1" applyAlignment="1" applyProtection="1"/>
    <xf numFmtId="0" fontId="5" fillId="0" borderId="0" xfId="0" applyFont="1" applyFill="1" applyBorder="1" applyAlignment="1" applyProtection="1"/>
    <xf numFmtId="0" fontId="4" fillId="0" borderId="0" xfId="0" applyFont="1" applyFill="1" applyBorder="1" applyAlignment="1" applyProtection="1"/>
    <xf numFmtId="0" fontId="4" fillId="0" borderId="1" xfId="0" applyFont="1" applyFill="1" applyBorder="1" applyAlignment="1" applyProtection="1">
      <alignment horizontal="left"/>
    </xf>
    <xf numFmtId="165" fontId="4" fillId="0" borderId="0" xfId="0" applyNumberFormat="1" applyFont="1" applyFill="1" applyBorder="1" applyAlignment="1" applyProtection="1"/>
    <xf numFmtId="166" fontId="4" fillId="0" borderId="0" xfId="0" applyNumberFormat="1" applyFont="1" applyFill="1" applyBorder="1" applyAlignment="1" applyProtection="1"/>
    <xf numFmtId="167" fontId="4" fillId="0" borderId="0" xfId="0" applyNumberFormat="1" applyFont="1" applyFill="1" applyBorder="1" applyAlignment="1" applyProtection="1"/>
    <xf numFmtId="168" fontId="4" fillId="0" borderId="0" xfId="0" applyNumberFormat="1" applyFont="1" applyFill="1" applyBorder="1" applyAlignment="1" applyProtection="1"/>
    <xf numFmtId="0" fontId="4" fillId="0" borderId="0" xfId="0" applyFont="1" applyFill="1" applyBorder="1" applyAlignment="1" applyProtection="1">
      <alignment horizontal="right"/>
    </xf>
    <xf numFmtId="164" fontId="4" fillId="0" borderId="0" xfId="0" applyNumberFormat="1" applyFont="1" applyFill="1" applyBorder="1" applyAlignment="1" applyProtection="1">
      <alignment horizontal="center"/>
    </xf>
    <xf numFmtId="0" fontId="6" fillId="0" borderId="0" xfId="0" applyFont="1" applyAlignment="1"/>
    <xf numFmtId="0" fontId="6" fillId="0" borderId="0" xfId="0" applyFont="1"/>
    <xf numFmtId="0" fontId="7" fillId="0" borderId="1" xfId="0" applyFont="1" applyFill="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left" vertical="center" indent="1"/>
    </xf>
    <xf numFmtId="0" fontId="6" fillId="0" borderId="1" xfId="0" applyNumberFormat="1" applyFont="1" applyBorder="1" applyAlignment="1">
      <alignment vertical="center"/>
    </xf>
    <xf numFmtId="0" fontId="6" fillId="0" borderId="1" xfId="0" applyFont="1" applyBorder="1" applyAlignment="1">
      <alignment horizontal="left" vertical="center" wrapText="1" indent="1"/>
    </xf>
    <xf numFmtId="0" fontId="6" fillId="0" borderId="1" xfId="0" applyFont="1" applyBorder="1" applyAlignment="1">
      <alignment horizontal="left" vertical="center" wrapText="1"/>
    </xf>
    <xf numFmtId="0" fontId="4" fillId="0" borderId="1" xfId="0" applyFont="1" applyFill="1" applyBorder="1" applyAlignment="1" applyProtection="1">
      <alignment horizontal="left" wrapText="1"/>
    </xf>
    <xf numFmtId="0" fontId="6" fillId="0" borderId="1" xfId="0" applyFont="1" applyBorder="1" applyAlignment="1">
      <alignment horizontal="left" vertical="center" wrapText="1" indent="2"/>
    </xf>
    <xf numFmtId="0" fontId="6" fillId="0" borderId="1" xfId="0" applyFont="1" applyBorder="1" applyAlignment="1">
      <alignment horizontal="left" vertical="center" indent="3"/>
    </xf>
    <xf numFmtId="164" fontId="4" fillId="0" borderId="0" xfId="0" applyNumberFormat="1" applyFont="1" applyFill="1" applyBorder="1" applyAlignment="1" applyProtection="1">
      <alignment horizontal="center"/>
    </xf>
    <xf numFmtId="0" fontId="6" fillId="0" borderId="2"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 xfId="0" applyFont="1" applyBorder="1"/>
    <xf numFmtId="0" fontId="6" fillId="0" borderId="1" xfId="0" applyFont="1" applyBorder="1" applyAlignment="1">
      <alignment horizontal="right"/>
    </xf>
    <xf numFmtId="0" fontId="6" fillId="0" borderId="1" xfId="0" applyNumberFormat="1" applyFont="1" applyBorder="1" applyAlignment="1">
      <alignment horizontal="right" vertical="center"/>
    </xf>
    <xf numFmtId="0" fontId="0" fillId="0" borderId="1" xfId="0" applyBorder="1"/>
    <xf numFmtId="0" fontId="6" fillId="0" borderId="1" xfId="0" applyNumberFormat="1" applyFont="1" applyFill="1" applyBorder="1" applyAlignment="1">
      <alignment vertical="center"/>
    </xf>
    <xf numFmtId="0" fontId="7" fillId="0" borderId="1" xfId="0" applyFont="1" applyBorder="1" applyAlignment="1">
      <alignment horizontal="center" vertical="center"/>
    </xf>
    <xf numFmtId="0" fontId="7" fillId="0" borderId="1" xfId="0" applyNumberFormat="1"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9"/>
  <sheetViews>
    <sheetView workbookViewId="0">
      <selection activeCell="G20" sqref="A1:G20"/>
    </sheetView>
  </sheetViews>
  <sheetFormatPr defaultRowHeight="15" x14ac:dyDescent="0.25"/>
  <cols>
    <col min="1" max="1" width="14.42578125" customWidth="1"/>
    <col min="2" max="2" width="12.8554687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7" ht="66" x14ac:dyDescent="0.35">
      <c r="A1" s="6" t="s">
        <v>11</v>
      </c>
      <c r="B1" s="21" t="s">
        <v>0</v>
      </c>
      <c r="E1" s="1" t="s">
        <v>0</v>
      </c>
    </row>
    <row r="2" spans="1:7" ht="15.75" x14ac:dyDescent="0.25">
      <c r="A2" s="7">
        <v>22647</v>
      </c>
      <c r="B2" s="5">
        <v>589</v>
      </c>
      <c r="E2" s="2" t="s">
        <v>1</v>
      </c>
    </row>
    <row r="3" spans="1:7" x14ac:dyDescent="0.25">
      <c r="A3" s="7">
        <v>22678</v>
      </c>
      <c r="B3" s="5">
        <v>561</v>
      </c>
      <c r="E3" s="3" t="s">
        <v>2</v>
      </c>
      <c r="F3" s="24">
        <v>42706.831620370373</v>
      </c>
      <c r="G3" s="24"/>
    </row>
    <row r="4" spans="1:7" x14ac:dyDescent="0.25">
      <c r="A4" s="7">
        <v>22706</v>
      </c>
      <c r="B4" s="5">
        <v>640</v>
      </c>
      <c r="E4" s="3" t="s">
        <v>3</v>
      </c>
      <c r="F4" s="4" t="str">
        <f>HYPERLINK("https://datamarket.com/data/set/22ox/monthly-milk-production-pounds-per-cow-jan-62-dec-75#!ds=22ox&amp;display=line","https://datamarket.com/data/set/22ox/monthly-milk-production-pounds-per-cow-jan-62-dec-75#!ds=22ox&amp;display=line")</f>
        <v>https://datamarket.com/data/set/22ox/monthly-milk-production-pounds-per-cow-jan-62-dec-75#!ds=22ox&amp;display=line</v>
      </c>
    </row>
    <row r="5" spans="1:7" x14ac:dyDescent="0.25">
      <c r="A5" s="7">
        <v>22737</v>
      </c>
      <c r="B5" s="5">
        <v>656</v>
      </c>
      <c r="E5" s="3" t="s">
        <v>4</v>
      </c>
      <c r="F5" s="5" t="s">
        <v>5</v>
      </c>
    </row>
    <row r="6" spans="1:7" x14ac:dyDescent="0.25">
      <c r="A6" s="7">
        <v>22767</v>
      </c>
      <c r="B6" s="5">
        <v>727</v>
      </c>
      <c r="E6" s="3" t="s">
        <v>6</v>
      </c>
      <c r="F6" s="5" t="s">
        <v>7</v>
      </c>
    </row>
    <row r="7" spans="1:7" x14ac:dyDescent="0.25">
      <c r="A7" s="7">
        <v>22798</v>
      </c>
      <c r="B7" s="5">
        <v>697</v>
      </c>
      <c r="E7" s="3" t="s">
        <v>8</v>
      </c>
      <c r="F7" s="5"/>
    </row>
    <row r="8" spans="1:7" x14ac:dyDescent="0.25">
      <c r="A8" s="7">
        <v>22828</v>
      </c>
      <c r="B8" s="5">
        <v>640</v>
      </c>
      <c r="E8" s="3" t="s">
        <v>9</v>
      </c>
      <c r="F8" s="5" t="s">
        <v>10</v>
      </c>
    </row>
    <row r="9" spans="1:7" x14ac:dyDescent="0.25">
      <c r="A9" s="7">
        <v>22859</v>
      </c>
      <c r="B9" s="5">
        <v>599</v>
      </c>
    </row>
    <row r="10" spans="1:7" x14ac:dyDescent="0.25">
      <c r="A10" s="7">
        <v>22890</v>
      </c>
      <c r="B10" s="5">
        <v>568</v>
      </c>
    </row>
    <row r="11" spans="1:7" x14ac:dyDescent="0.25">
      <c r="A11" s="7">
        <v>22920</v>
      </c>
      <c r="B11" s="5">
        <v>577</v>
      </c>
    </row>
    <row r="12" spans="1:7" x14ac:dyDescent="0.25">
      <c r="A12" s="7">
        <v>22951</v>
      </c>
      <c r="B12" s="5">
        <v>553</v>
      </c>
    </row>
    <row r="13" spans="1:7" x14ac:dyDescent="0.25">
      <c r="A13" s="7">
        <v>22981</v>
      </c>
      <c r="B13" s="5">
        <v>582</v>
      </c>
    </row>
    <row r="14" spans="1:7" x14ac:dyDescent="0.25">
      <c r="A14" s="7">
        <v>23012</v>
      </c>
      <c r="B14" s="5">
        <v>600</v>
      </c>
    </row>
    <row r="15" spans="1:7" x14ac:dyDescent="0.25">
      <c r="A15" s="7">
        <v>23043</v>
      </c>
      <c r="B15" s="5">
        <v>566</v>
      </c>
    </row>
    <row r="16" spans="1:7" x14ac:dyDescent="0.25">
      <c r="A16" s="7">
        <v>23071</v>
      </c>
      <c r="B16" s="5">
        <v>653</v>
      </c>
    </row>
    <row r="17" spans="1:2" x14ac:dyDescent="0.25">
      <c r="A17" s="7">
        <v>23102</v>
      </c>
      <c r="B17" s="5">
        <v>673</v>
      </c>
    </row>
    <row r="18" spans="1:2" x14ac:dyDescent="0.25">
      <c r="A18" s="7">
        <v>23132</v>
      </c>
      <c r="B18" s="5">
        <v>742</v>
      </c>
    </row>
    <row r="19" spans="1:2" x14ac:dyDescent="0.25">
      <c r="A19" s="7">
        <v>23163</v>
      </c>
      <c r="B19" s="5">
        <v>716</v>
      </c>
    </row>
    <row r="20" spans="1:2" x14ac:dyDescent="0.25">
      <c r="A20" s="7">
        <v>23193</v>
      </c>
      <c r="B20" s="5">
        <v>660</v>
      </c>
    </row>
    <row r="21" spans="1:2" x14ac:dyDescent="0.25">
      <c r="A21" s="7">
        <v>23224</v>
      </c>
      <c r="B21" s="5">
        <v>617</v>
      </c>
    </row>
    <row r="22" spans="1:2" x14ac:dyDescent="0.25">
      <c r="A22" s="7">
        <v>23255</v>
      </c>
      <c r="B22" s="5">
        <v>583</v>
      </c>
    </row>
    <row r="23" spans="1:2" x14ac:dyDescent="0.25">
      <c r="A23" s="7">
        <v>23285</v>
      </c>
      <c r="B23" s="5">
        <v>587</v>
      </c>
    </row>
    <row r="24" spans="1:2" x14ac:dyDescent="0.25">
      <c r="A24" s="7">
        <v>23316</v>
      </c>
      <c r="B24" s="5">
        <v>565</v>
      </c>
    </row>
    <row r="25" spans="1:2" x14ac:dyDescent="0.25">
      <c r="A25" s="7">
        <v>23346</v>
      </c>
      <c r="B25" s="5">
        <v>598</v>
      </c>
    </row>
    <row r="26" spans="1:2" x14ac:dyDescent="0.25">
      <c r="A26" s="7">
        <v>23377</v>
      </c>
      <c r="B26" s="5">
        <v>628</v>
      </c>
    </row>
    <row r="27" spans="1:2" x14ac:dyDescent="0.25">
      <c r="A27" s="7">
        <v>23408</v>
      </c>
      <c r="B27" s="5">
        <v>618</v>
      </c>
    </row>
    <row r="28" spans="1:2" x14ac:dyDescent="0.25">
      <c r="A28" s="7">
        <v>23437</v>
      </c>
      <c r="B28" s="5">
        <v>688</v>
      </c>
    </row>
    <row r="29" spans="1:2" x14ac:dyDescent="0.25">
      <c r="A29" s="7">
        <v>23468</v>
      </c>
      <c r="B29" s="5">
        <v>705</v>
      </c>
    </row>
    <row r="30" spans="1:2" x14ac:dyDescent="0.25">
      <c r="A30" s="7">
        <v>23498</v>
      </c>
      <c r="B30" s="5">
        <v>770</v>
      </c>
    </row>
    <row r="31" spans="1:2" x14ac:dyDescent="0.25">
      <c r="A31" s="7">
        <v>23529</v>
      </c>
      <c r="B31" s="5">
        <v>736</v>
      </c>
    </row>
    <row r="32" spans="1:2" x14ac:dyDescent="0.25">
      <c r="A32" s="7">
        <v>23559</v>
      </c>
      <c r="B32" s="5">
        <v>678</v>
      </c>
    </row>
    <row r="33" spans="1:2" x14ac:dyDescent="0.25">
      <c r="A33" s="7">
        <v>23590</v>
      </c>
      <c r="B33" s="5">
        <v>639</v>
      </c>
    </row>
    <row r="34" spans="1:2" x14ac:dyDescent="0.25">
      <c r="A34" s="7">
        <v>23621</v>
      </c>
      <c r="B34" s="5">
        <v>604</v>
      </c>
    </row>
    <row r="35" spans="1:2" x14ac:dyDescent="0.25">
      <c r="A35" s="7">
        <v>23651</v>
      </c>
      <c r="B35" s="5">
        <v>611</v>
      </c>
    </row>
    <row r="36" spans="1:2" x14ac:dyDescent="0.25">
      <c r="A36" s="7">
        <v>23682</v>
      </c>
      <c r="B36" s="5">
        <v>594</v>
      </c>
    </row>
    <row r="37" spans="1:2" x14ac:dyDescent="0.25">
      <c r="A37" s="7">
        <v>23712</v>
      </c>
      <c r="B37" s="5">
        <v>634</v>
      </c>
    </row>
    <row r="38" spans="1:2" x14ac:dyDescent="0.25">
      <c r="A38" s="7">
        <v>23743</v>
      </c>
      <c r="B38" s="5">
        <v>658</v>
      </c>
    </row>
    <row r="39" spans="1:2" x14ac:dyDescent="0.25">
      <c r="A39" s="7">
        <v>23774</v>
      </c>
      <c r="B39" s="5">
        <v>622</v>
      </c>
    </row>
    <row r="40" spans="1:2" x14ac:dyDescent="0.25">
      <c r="A40" s="7">
        <v>23802</v>
      </c>
      <c r="B40" s="5">
        <v>709</v>
      </c>
    </row>
    <row r="41" spans="1:2" x14ac:dyDescent="0.25">
      <c r="A41" s="7">
        <v>23833</v>
      </c>
      <c r="B41" s="5">
        <v>722</v>
      </c>
    </row>
    <row r="42" spans="1:2" x14ac:dyDescent="0.25">
      <c r="A42" s="7">
        <v>23863</v>
      </c>
      <c r="B42" s="5">
        <v>782</v>
      </c>
    </row>
    <row r="43" spans="1:2" x14ac:dyDescent="0.25">
      <c r="A43" s="7">
        <v>23894</v>
      </c>
      <c r="B43" s="5">
        <v>756</v>
      </c>
    </row>
    <row r="44" spans="1:2" x14ac:dyDescent="0.25">
      <c r="A44" s="7">
        <v>23924</v>
      </c>
      <c r="B44" s="5">
        <v>702</v>
      </c>
    </row>
    <row r="45" spans="1:2" x14ac:dyDescent="0.25">
      <c r="A45" s="7">
        <v>23955</v>
      </c>
      <c r="B45" s="5">
        <v>653</v>
      </c>
    </row>
    <row r="46" spans="1:2" x14ac:dyDescent="0.25">
      <c r="A46" s="7">
        <v>23986</v>
      </c>
      <c r="B46" s="5">
        <v>615</v>
      </c>
    </row>
    <row r="47" spans="1:2" x14ac:dyDescent="0.25">
      <c r="A47" s="7">
        <v>24016</v>
      </c>
      <c r="B47" s="5">
        <v>621</v>
      </c>
    </row>
    <row r="48" spans="1:2" x14ac:dyDescent="0.25">
      <c r="A48" s="7">
        <v>24047</v>
      </c>
      <c r="B48" s="5">
        <v>602</v>
      </c>
    </row>
    <row r="49" spans="1:2" x14ac:dyDescent="0.25">
      <c r="A49" s="7">
        <v>24077</v>
      </c>
      <c r="B49" s="5">
        <v>635</v>
      </c>
    </row>
    <row r="50" spans="1:2" x14ac:dyDescent="0.25">
      <c r="A50" s="7">
        <v>24108</v>
      </c>
      <c r="B50" s="5">
        <v>677</v>
      </c>
    </row>
    <row r="51" spans="1:2" x14ac:dyDescent="0.25">
      <c r="A51" s="7">
        <v>24139</v>
      </c>
      <c r="B51" s="5">
        <v>635</v>
      </c>
    </row>
    <row r="52" spans="1:2" x14ac:dyDescent="0.25">
      <c r="A52" s="7">
        <v>24167</v>
      </c>
      <c r="B52" s="5">
        <v>736</v>
      </c>
    </row>
    <row r="53" spans="1:2" x14ac:dyDescent="0.25">
      <c r="A53" s="7">
        <v>24198</v>
      </c>
      <c r="B53" s="5">
        <v>755</v>
      </c>
    </row>
    <row r="54" spans="1:2" x14ac:dyDescent="0.25">
      <c r="A54" s="7">
        <v>24228</v>
      </c>
      <c r="B54" s="5">
        <v>811</v>
      </c>
    </row>
    <row r="55" spans="1:2" x14ac:dyDescent="0.25">
      <c r="A55" s="7">
        <v>24259</v>
      </c>
      <c r="B55" s="5">
        <v>798</v>
      </c>
    </row>
    <row r="56" spans="1:2" x14ac:dyDescent="0.25">
      <c r="A56" s="7">
        <v>24289</v>
      </c>
      <c r="B56" s="5">
        <v>735</v>
      </c>
    </row>
    <row r="57" spans="1:2" x14ac:dyDescent="0.25">
      <c r="A57" s="7">
        <v>24320</v>
      </c>
      <c r="B57" s="5">
        <v>697</v>
      </c>
    </row>
    <row r="58" spans="1:2" x14ac:dyDescent="0.25">
      <c r="A58" s="7">
        <v>24351</v>
      </c>
      <c r="B58" s="5">
        <v>661</v>
      </c>
    </row>
    <row r="59" spans="1:2" x14ac:dyDescent="0.25">
      <c r="A59" s="7">
        <v>24381</v>
      </c>
      <c r="B59" s="5">
        <v>667</v>
      </c>
    </row>
    <row r="60" spans="1:2" x14ac:dyDescent="0.25">
      <c r="A60" s="7">
        <v>24412</v>
      </c>
      <c r="B60" s="5">
        <v>645</v>
      </c>
    </row>
    <row r="61" spans="1:2" x14ac:dyDescent="0.25">
      <c r="A61" s="7">
        <v>24442</v>
      </c>
      <c r="B61" s="5">
        <v>688</v>
      </c>
    </row>
    <row r="62" spans="1:2" x14ac:dyDescent="0.25">
      <c r="A62" s="7">
        <v>24473</v>
      </c>
      <c r="B62" s="5">
        <v>713</v>
      </c>
    </row>
    <row r="63" spans="1:2" x14ac:dyDescent="0.25">
      <c r="A63" s="7">
        <v>24504</v>
      </c>
      <c r="B63" s="5">
        <v>667</v>
      </c>
    </row>
    <row r="64" spans="1:2" x14ac:dyDescent="0.25">
      <c r="A64" s="7">
        <v>24532</v>
      </c>
      <c r="B64" s="5">
        <v>762</v>
      </c>
    </row>
    <row r="65" spans="1:2" x14ac:dyDescent="0.25">
      <c r="A65" s="7">
        <v>24563</v>
      </c>
      <c r="B65" s="5">
        <v>784</v>
      </c>
    </row>
    <row r="66" spans="1:2" x14ac:dyDescent="0.25">
      <c r="A66" s="7">
        <v>24593</v>
      </c>
      <c r="B66" s="5">
        <v>837</v>
      </c>
    </row>
    <row r="67" spans="1:2" x14ac:dyDescent="0.25">
      <c r="A67" s="7">
        <v>24624</v>
      </c>
      <c r="B67" s="5">
        <v>817</v>
      </c>
    </row>
    <row r="68" spans="1:2" x14ac:dyDescent="0.25">
      <c r="A68" s="7">
        <v>24654</v>
      </c>
      <c r="B68" s="5">
        <v>767</v>
      </c>
    </row>
    <row r="69" spans="1:2" x14ac:dyDescent="0.25">
      <c r="A69" s="7">
        <v>24685</v>
      </c>
      <c r="B69" s="5">
        <v>722</v>
      </c>
    </row>
    <row r="70" spans="1:2" x14ac:dyDescent="0.25">
      <c r="A70" s="7">
        <v>24716</v>
      </c>
      <c r="B70" s="5">
        <v>681</v>
      </c>
    </row>
    <row r="71" spans="1:2" x14ac:dyDescent="0.25">
      <c r="A71" s="7">
        <v>24746</v>
      </c>
      <c r="B71" s="5">
        <v>687</v>
      </c>
    </row>
    <row r="72" spans="1:2" x14ac:dyDescent="0.25">
      <c r="A72" s="7">
        <v>24777</v>
      </c>
      <c r="B72" s="5">
        <v>660</v>
      </c>
    </row>
    <row r="73" spans="1:2" x14ac:dyDescent="0.25">
      <c r="A73" s="7">
        <v>24807</v>
      </c>
      <c r="B73" s="5">
        <v>698</v>
      </c>
    </row>
    <row r="74" spans="1:2" x14ac:dyDescent="0.25">
      <c r="A74" s="7">
        <v>24838</v>
      </c>
      <c r="B74" s="5">
        <v>717</v>
      </c>
    </row>
    <row r="75" spans="1:2" x14ac:dyDescent="0.25">
      <c r="A75" s="7">
        <v>24869</v>
      </c>
      <c r="B75" s="5">
        <v>696</v>
      </c>
    </row>
    <row r="76" spans="1:2" x14ac:dyDescent="0.25">
      <c r="A76" s="7">
        <v>24898</v>
      </c>
      <c r="B76" s="5">
        <v>775</v>
      </c>
    </row>
    <row r="77" spans="1:2" x14ac:dyDescent="0.25">
      <c r="A77" s="7">
        <v>24929</v>
      </c>
      <c r="B77" s="5">
        <v>796</v>
      </c>
    </row>
    <row r="78" spans="1:2" x14ac:dyDescent="0.25">
      <c r="A78" s="7">
        <v>24959</v>
      </c>
      <c r="B78" s="5">
        <v>858</v>
      </c>
    </row>
    <row r="79" spans="1:2" x14ac:dyDescent="0.25">
      <c r="A79" s="7">
        <v>24990</v>
      </c>
      <c r="B79" s="5">
        <v>826</v>
      </c>
    </row>
    <row r="80" spans="1:2" x14ac:dyDescent="0.25">
      <c r="A80" s="7">
        <v>25020</v>
      </c>
      <c r="B80" s="5">
        <v>783</v>
      </c>
    </row>
    <row r="81" spans="1:2" x14ac:dyDescent="0.25">
      <c r="A81" s="7">
        <v>25051</v>
      </c>
      <c r="B81" s="5">
        <v>740</v>
      </c>
    </row>
    <row r="82" spans="1:2" x14ac:dyDescent="0.25">
      <c r="A82" s="7">
        <v>25082</v>
      </c>
      <c r="B82" s="5">
        <v>701</v>
      </c>
    </row>
    <row r="83" spans="1:2" x14ac:dyDescent="0.25">
      <c r="A83" s="7">
        <v>25112</v>
      </c>
      <c r="B83" s="5">
        <v>706</v>
      </c>
    </row>
    <row r="84" spans="1:2" x14ac:dyDescent="0.25">
      <c r="A84" s="7">
        <v>25143</v>
      </c>
      <c r="B84" s="5">
        <v>677</v>
      </c>
    </row>
    <row r="85" spans="1:2" x14ac:dyDescent="0.25">
      <c r="A85" s="7">
        <v>25173</v>
      </c>
      <c r="B85" s="5">
        <v>711</v>
      </c>
    </row>
    <row r="86" spans="1:2" x14ac:dyDescent="0.25">
      <c r="A86" s="7">
        <v>25204</v>
      </c>
      <c r="B86" s="5">
        <v>734</v>
      </c>
    </row>
    <row r="87" spans="1:2" x14ac:dyDescent="0.25">
      <c r="A87" s="7">
        <v>25235</v>
      </c>
      <c r="B87" s="5">
        <v>690</v>
      </c>
    </row>
    <row r="88" spans="1:2" x14ac:dyDescent="0.25">
      <c r="A88" s="7">
        <v>25263</v>
      </c>
      <c r="B88" s="5">
        <v>785</v>
      </c>
    </row>
    <row r="89" spans="1:2" x14ac:dyDescent="0.25">
      <c r="A89" s="7">
        <v>25294</v>
      </c>
      <c r="B89" s="5">
        <v>805</v>
      </c>
    </row>
    <row r="90" spans="1:2" x14ac:dyDescent="0.25">
      <c r="A90" s="7">
        <v>25324</v>
      </c>
      <c r="B90" s="5">
        <v>871</v>
      </c>
    </row>
    <row r="91" spans="1:2" x14ac:dyDescent="0.25">
      <c r="A91" s="7">
        <v>25355</v>
      </c>
      <c r="B91" s="5">
        <v>845</v>
      </c>
    </row>
    <row r="92" spans="1:2" x14ac:dyDescent="0.25">
      <c r="A92" s="7">
        <v>25385</v>
      </c>
      <c r="B92" s="5">
        <v>801</v>
      </c>
    </row>
    <row r="93" spans="1:2" x14ac:dyDescent="0.25">
      <c r="A93" s="7">
        <v>25416</v>
      </c>
      <c r="B93" s="5">
        <v>764</v>
      </c>
    </row>
    <row r="94" spans="1:2" x14ac:dyDescent="0.25">
      <c r="A94" s="7">
        <v>25447</v>
      </c>
      <c r="B94" s="5">
        <v>725</v>
      </c>
    </row>
    <row r="95" spans="1:2" x14ac:dyDescent="0.25">
      <c r="A95" s="7">
        <v>25477</v>
      </c>
      <c r="B95" s="5">
        <v>723</v>
      </c>
    </row>
    <row r="96" spans="1:2" x14ac:dyDescent="0.25">
      <c r="A96" s="7">
        <v>25508</v>
      </c>
      <c r="B96" s="5">
        <v>690</v>
      </c>
    </row>
    <row r="97" spans="1:2" x14ac:dyDescent="0.25">
      <c r="A97" s="7">
        <v>25538</v>
      </c>
      <c r="B97" s="5">
        <v>734</v>
      </c>
    </row>
    <row r="98" spans="1:2" x14ac:dyDescent="0.25">
      <c r="A98" s="7">
        <v>25569</v>
      </c>
      <c r="B98" s="5">
        <v>750</v>
      </c>
    </row>
    <row r="99" spans="1:2" x14ac:dyDescent="0.25">
      <c r="A99" s="7">
        <v>25600</v>
      </c>
      <c r="B99" s="5">
        <v>707</v>
      </c>
    </row>
    <row r="100" spans="1:2" x14ac:dyDescent="0.25">
      <c r="A100" s="7">
        <v>25628</v>
      </c>
      <c r="B100" s="5">
        <v>807</v>
      </c>
    </row>
    <row r="101" spans="1:2" x14ac:dyDescent="0.25">
      <c r="A101" s="7">
        <v>25659</v>
      </c>
      <c r="B101" s="5">
        <v>824</v>
      </c>
    </row>
    <row r="102" spans="1:2" x14ac:dyDescent="0.25">
      <c r="A102" s="7">
        <v>25689</v>
      </c>
      <c r="B102" s="5">
        <v>886</v>
      </c>
    </row>
    <row r="103" spans="1:2" x14ac:dyDescent="0.25">
      <c r="A103" s="7">
        <v>25720</v>
      </c>
      <c r="B103" s="5">
        <v>859</v>
      </c>
    </row>
    <row r="104" spans="1:2" x14ac:dyDescent="0.25">
      <c r="A104" s="7">
        <v>25750</v>
      </c>
      <c r="B104" s="5">
        <v>819</v>
      </c>
    </row>
    <row r="105" spans="1:2" x14ac:dyDescent="0.25">
      <c r="A105" s="7">
        <v>25781</v>
      </c>
      <c r="B105" s="5">
        <v>783</v>
      </c>
    </row>
    <row r="106" spans="1:2" x14ac:dyDescent="0.25">
      <c r="A106" s="7">
        <v>25812</v>
      </c>
      <c r="B106" s="5">
        <v>740</v>
      </c>
    </row>
    <row r="107" spans="1:2" x14ac:dyDescent="0.25">
      <c r="A107" s="7">
        <v>25842</v>
      </c>
      <c r="B107" s="5">
        <v>747</v>
      </c>
    </row>
    <row r="108" spans="1:2" x14ac:dyDescent="0.25">
      <c r="A108" s="7">
        <v>25873</v>
      </c>
      <c r="B108" s="5">
        <v>711</v>
      </c>
    </row>
    <row r="109" spans="1:2" x14ac:dyDescent="0.25">
      <c r="A109" s="7">
        <v>25903</v>
      </c>
      <c r="B109" s="5">
        <v>751</v>
      </c>
    </row>
    <row r="110" spans="1:2" x14ac:dyDescent="0.25">
      <c r="A110" s="7">
        <v>25934</v>
      </c>
      <c r="B110" s="5">
        <v>804</v>
      </c>
    </row>
    <row r="111" spans="1:2" x14ac:dyDescent="0.25">
      <c r="A111" s="7">
        <v>25965</v>
      </c>
      <c r="B111" s="5">
        <v>756</v>
      </c>
    </row>
    <row r="112" spans="1:2" x14ac:dyDescent="0.25">
      <c r="A112" s="7">
        <v>25993</v>
      </c>
      <c r="B112" s="5">
        <v>860</v>
      </c>
    </row>
    <row r="113" spans="1:2" x14ac:dyDescent="0.25">
      <c r="A113" s="7">
        <v>26024</v>
      </c>
      <c r="B113" s="5">
        <v>878</v>
      </c>
    </row>
    <row r="114" spans="1:2" x14ac:dyDescent="0.25">
      <c r="A114" s="7">
        <v>26054</v>
      </c>
      <c r="B114" s="5">
        <v>942</v>
      </c>
    </row>
    <row r="115" spans="1:2" x14ac:dyDescent="0.25">
      <c r="A115" s="7">
        <v>26085</v>
      </c>
      <c r="B115" s="5">
        <v>913</v>
      </c>
    </row>
    <row r="116" spans="1:2" x14ac:dyDescent="0.25">
      <c r="A116" s="7">
        <v>26115</v>
      </c>
      <c r="B116" s="5">
        <v>869</v>
      </c>
    </row>
    <row r="117" spans="1:2" x14ac:dyDescent="0.25">
      <c r="A117" s="7">
        <v>26146</v>
      </c>
      <c r="B117" s="5">
        <v>834</v>
      </c>
    </row>
    <row r="118" spans="1:2" x14ac:dyDescent="0.25">
      <c r="A118" s="7">
        <v>26177</v>
      </c>
      <c r="B118" s="5">
        <v>790</v>
      </c>
    </row>
    <row r="119" spans="1:2" x14ac:dyDescent="0.25">
      <c r="A119" s="7">
        <v>26207</v>
      </c>
      <c r="B119" s="5">
        <v>800</v>
      </c>
    </row>
    <row r="120" spans="1:2" x14ac:dyDescent="0.25">
      <c r="A120" s="7">
        <v>26238</v>
      </c>
      <c r="B120" s="5">
        <v>763</v>
      </c>
    </row>
    <row r="121" spans="1:2" x14ac:dyDescent="0.25">
      <c r="A121" s="7">
        <v>26268</v>
      </c>
      <c r="B121" s="5">
        <v>800</v>
      </c>
    </row>
    <row r="122" spans="1:2" x14ac:dyDescent="0.25">
      <c r="A122" s="7">
        <v>26299</v>
      </c>
      <c r="B122" s="5">
        <v>826</v>
      </c>
    </row>
    <row r="123" spans="1:2" x14ac:dyDescent="0.25">
      <c r="A123" s="7">
        <v>26330</v>
      </c>
      <c r="B123" s="5">
        <v>799</v>
      </c>
    </row>
    <row r="124" spans="1:2" x14ac:dyDescent="0.25">
      <c r="A124" s="7">
        <v>26359</v>
      </c>
      <c r="B124" s="5">
        <v>890</v>
      </c>
    </row>
    <row r="125" spans="1:2" x14ac:dyDescent="0.25">
      <c r="A125" s="7">
        <v>26390</v>
      </c>
      <c r="B125" s="5">
        <v>900</v>
      </c>
    </row>
    <row r="126" spans="1:2" x14ac:dyDescent="0.25">
      <c r="A126" s="7">
        <v>26420</v>
      </c>
      <c r="B126" s="5">
        <v>961</v>
      </c>
    </row>
    <row r="127" spans="1:2" x14ac:dyDescent="0.25">
      <c r="A127" s="7">
        <v>26451</v>
      </c>
      <c r="B127" s="5">
        <v>935</v>
      </c>
    </row>
    <row r="128" spans="1:2" x14ac:dyDescent="0.25">
      <c r="A128" s="7">
        <v>26481</v>
      </c>
      <c r="B128" s="5">
        <v>894</v>
      </c>
    </row>
    <row r="129" spans="1:2" x14ac:dyDescent="0.25">
      <c r="A129" s="7">
        <v>26512</v>
      </c>
      <c r="B129" s="5">
        <v>855</v>
      </c>
    </row>
    <row r="130" spans="1:2" x14ac:dyDescent="0.25">
      <c r="A130" s="7">
        <v>26543</v>
      </c>
      <c r="B130" s="5">
        <v>809</v>
      </c>
    </row>
    <row r="131" spans="1:2" x14ac:dyDescent="0.25">
      <c r="A131" s="7">
        <v>26573</v>
      </c>
      <c r="B131" s="5">
        <v>810</v>
      </c>
    </row>
    <row r="132" spans="1:2" x14ac:dyDescent="0.25">
      <c r="A132" s="7">
        <v>26604</v>
      </c>
      <c r="B132" s="5">
        <v>766</v>
      </c>
    </row>
    <row r="133" spans="1:2" x14ac:dyDescent="0.25">
      <c r="A133" s="7">
        <v>26634</v>
      </c>
      <c r="B133" s="5">
        <v>805</v>
      </c>
    </row>
    <row r="134" spans="1:2" x14ac:dyDescent="0.25">
      <c r="A134" s="7">
        <v>26665</v>
      </c>
      <c r="B134" s="5">
        <v>821</v>
      </c>
    </row>
    <row r="135" spans="1:2" x14ac:dyDescent="0.25">
      <c r="A135" s="7">
        <v>26696</v>
      </c>
      <c r="B135" s="5">
        <v>773</v>
      </c>
    </row>
    <row r="136" spans="1:2" x14ac:dyDescent="0.25">
      <c r="A136" s="7">
        <v>26724</v>
      </c>
      <c r="B136" s="5">
        <v>883</v>
      </c>
    </row>
    <row r="137" spans="1:2" x14ac:dyDescent="0.25">
      <c r="A137" s="7">
        <v>26755</v>
      </c>
      <c r="B137" s="5">
        <v>898</v>
      </c>
    </row>
    <row r="138" spans="1:2" x14ac:dyDescent="0.25">
      <c r="A138" s="7">
        <v>26785</v>
      </c>
      <c r="B138" s="5">
        <v>957</v>
      </c>
    </row>
    <row r="139" spans="1:2" x14ac:dyDescent="0.25">
      <c r="A139" s="7">
        <v>26816</v>
      </c>
      <c r="B139" s="5">
        <v>924</v>
      </c>
    </row>
    <row r="140" spans="1:2" x14ac:dyDescent="0.25">
      <c r="A140" s="7">
        <v>26846</v>
      </c>
      <c r="B140" s="5">
        <v>881</v>
      </c>
    </row>
    <row r="141" spans="1:2" x14ac:dyDescent="0.25">
      <c r="A141" s="7">
        <v>26877</v>
      </c>
      <c r="B141" s="5">
        <v>837</v>
      </c>
    </row>
    <row r="142" spans="1:2" x14ac:dyDescent="0.25">
      <c r="A142" s="7">
        <v>26908</v>
      </c>
      <c r="B142" s="5">
        <v>784</v>
      </c>
    </row>
    <row r="143" spans="1:2" x14ac:dyDescent="0.25">
      <c r="A143" s="7">
        <v>26938</v>
      </c>
      <c r="B143" s="5">
        <v>791</v>
      </c>
    </row>
    <row r="144" spans="1:2" x14ac:dyDescent="0.25">
      <c r="A144" s="7">
        <v>26969</v>
      </c>
      <c r="B144" s="5">
        <v>760</v>
      </c>
    </row>
    <row r="145" spans="1:2" x14ac:dyDescent="0.25">
      <c r="A145" s="7">
        <v>26999</v>
      </c>
      <c r="B145" s="5">
        <v>802</v>
      </c>
    </row>
    <row r="146" spans="1:2" x14ac:dyDescent="0.25">
      <c r="A146" s="7">
        <v>27030</v>
      </c>
      <c r="B146" s="5">
        <v>828</v>
      </c>
    </row>
    <row r="147" spans="1:2" x14ac:dyDescent="0.25">
      <c r="A147" s="7">
        <v>27061</v>
      </c>
      <c r="B147" s="5">
        <v>778</v>
      </c>
    </row>
    <row r="148" spans="1:2" x14ac:dyDescent="0.25">
      <c r="A148" s="7">
        <v>27089</v>
      </c>
      <c r="B148" s="5">
        <v>889</v>
      </c>
    </row>
    <row r="149" spans="1:2" x14ac:dyDescent="0.25">
      <c r="A149" s="7">
        <v>27120</v>
      </c>
      <c r="B149" s="5">
        <v>902</v>
      </c>
    </row>
    <row r="150" spans="1:2" x14ac:dyDescent="0.25">
      <c r="A150" s="7">
        <v>27150</v>
      </c>
      <c r="B150" s="5">
        <v>969</v>
      </c>
    </row>
    <row r="151" spans="1:2" x14ac:dyDescent="0.25">
      <c r="A151" s="7">
        <v>27181</v>
      </c>
      <c r="B151" s="5">
        <v>947</v>
      </c>
    </row>
    <row r="152" spans="1:2" x14ac:dyDescent="0.25">
      <c r="A152" s="7">
        <v>27211</v>
      </c>
      <c r="B152" s="5">
        <v>908</v>
      </c>
    </row>
    <row r="153" spans="1:2" x14ac:dyDescent="0.25">
      <c r="A153" s="7">
        <v>27242</v>
      </c>
      <c r="B153" s="5">
        <v>867</v>
      </c>
    </row>
    <row r="154" spans="1:2" x14ac:dyDescent="0.25">
      <c r="A154" s="7">
        <v>27273</v>
      </c>
      <c r="B154" s="5">
        <v>815</v>
      </c>
    </row>
    <row r="155" spans="1:2" x14ac:dyDescent="0.25">
      <c r="A155" s="7">
        <v>27303</v>
      </c>
      <c r="B155" s="5">
        <v>812</v>
      </c>
    </row>
    <row r="156" spans="1:2" x14ac:dyDescent="0.25">
      <c r="A156" s="7">
        <v>27334</v>
      </c>
      <c r="B156" s="5">
        <v>773</v>
      </c>
    </row>
    <row r="157" spans="1:2" x14ac:dyDescent="0.25">
      <c r="A157" s="7">
        <v>27364</v>
      </c>
      <c r="B157" s="5">
        <v>813</v>
      </c>
    </row>
    <row r="158" spans="1:2" x14ac:dyDescent="0.25">
      <c r="A158" s="7">
        <v>27395</v>
      </c>
      <c r="B158" s="5">
        <v>834</v>
      </c>
    </row>
    <row r="159" spans="1:2" x14ac:dyDescent="0.25">
      <c r="A159" s="7">
        <v>27426</v>
      </c>
      <c r="B159" s="5">
        <v>782</v>
      </c>
    </row>
    <row r="160" spans="1:2" x14ac:dyDescent="0.25">
      <c r="A160" s="7">
        <v>27454</v>
      </c>
      <c r="B160" s="5">
        <v>892</v>
      </c>
    </row>
    <row r="161" spans="1:2" x14ac:dyDescent="0.25">
      <c r="A161" s="7">
        <v>27485</v>
      </c>
      <c r="B161" s="5">
        <v>903</v>
      </c>
    </row>
    <row r="162" spans="1:2" x14ac:dyDescent="0.25">
      <c r="A162" s="7">
        <v>27515</v>
      </c>
      <c r="B162" s="5">
        <v>966</v>
      </c>
    </row>
    <row r="163" spans="1:2" x14ac:dyDescent="0.25">
      <c r="A163" s="7">
        <v>27546</v>
      </c>
      <c r="B163" s="5">
        <v>937</v>
      </c>
    </row>
    <row r="164" spans="1:2" x14ac:dyDescent="0.25">
      <c r="A164" s="7">
        <v>27576</v>
      </c>
      <c r="B164" s="5">
        <v>896</v>
      </c>
    </row>
    <row r="165" spans="1:2" x14ac:dyDescent="0.25">
      <c r="A165" s="7">
        <v>27607</v>
      </c>
      <c r="B165" s="5">
        <v>858</v>
      </c>
    </row>
    <row r="166" spans="1:2" x14ac:dyDescent="0.25">
      <c r="A166" s="7">
        <v>27638</v>
      </c>
      <c r="B166" s="5">
        <v>817</v>
      </c>
    </row>
    <row r="167" spans="1:2" x14ac:dyDescent="0.25">
      <c r="A167" s="7">
        <v>27668</v>
      </c>
      <c r="B167" s="5">
        <v>827</v>
      </c>
    </row>
    <row r="168" spans="1:2" x14ac:dyDescent="0.25">
      <c r="A168" s="7">
        <v>27699</v>
      </c>
      <c r="B168" s="5">
        <v>797</v>
      </c>
    </row>
    <row r="169" spans="1:2" x14ac:dyDescent="0.25">
      <c r="A169" s="7">
        <v>27729</v>
      </c>
      <c r="B169" s="5">
        <v>843</v>
      </c>
    </row>
  </sheetData>
  <mergeCells count="1">
    <mergeCell ref="F3: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abSelected="1" workbookViewId="0">
      <selection activeCell="D16" sqref="D16"/>
    </sheetView>
  </sheetViews>
  <sheetFormatPr defaultRowHeight="15" x14ac:dyDescent="0.25"/>
  <cols>
    <col min="1" max="1" width="14.42578125" customWidth="1"/>
    <col min="2" max="2" width="18.42578125" customWidth="1"/>
    <col min="4" max="4" width="16.2851562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53.25" x14ac:dyDescent="0.35">
      <c r="A1" s="6" t="s">
        <v>13</v>
      </c>
      <c r="B1" s="21" t="s">
        <v>12</v>
      </c>
      <c r="D1" s="1" t="s">
        <v>12</v>
      </c>
    </row>
    <row r="2" spans="1:6" ht="15.75" x14ac:dyDescent="0.25">
      <c r="A2" s="5">
        <v>1884</v>
      </c>
      <c r="B2" s="5">
        <v>15.2</v>
      </c>
      <c r="D2" s="2" t="s">
        <v>1</v>
      </c>
    </row>
    <row r="3" spans="1:6" x14ac:dyDescent="0.25">
      <c r="A3" s="5">
        <v>1885</v>
      </c>
      <c r="B3" s="5">
        <v>16.899999999999999</v>
      </c>
      <c r="D3" s="3" t="s">
        <v>2</v>
      </c>
      <c r="E3" s="24">
        <v>42706.833518518521</v>
      </c>
      <c r="F3" s="24"/>
    </row>
    <row r="4" spans="1:6" x14ac:dyDescent="0.25">
      <c r="A4" s="5">
        <v>1886</v>
      </c>
      <c r="B4" s="5">
        <v>15.3</v>
      </c>
      <c r="D4" s="3" t="s">
        <v>3</v>
      </c>
      <c r="E4" s="4" t="str">
        <f>HYPERLINK("https://datamarket.com/data/set/22rj/annual-barley-yields-per-acre-in-england-wales-1884-1939#!ds=22rj&amp;display=line","https://datamarket.com/data/set/22rj/annual-barley-yields-per-acre-in-england-wales-1884-1939#!ds=22rj&amp;display=line")</f>
        <v>https://datamarket.com/data/set/22rj/annual-barley-yields-per-acre-in-england-wales-1884-1939#!ds=22rj&amp;display=line</v>
      </c>
    </row>
    <row r="5" spans="1:6" x14ac:dyDescent="0.25">
      <c r="A5" s="5">
        <v>1887</v>
      </c>
      <c r="B5" s="5">
        <v>14.9</v>
      </c>
      <c r="D5" s="3" t="s">
        <v>4</v>
      </c>
      <c r="E5" s="5" t="s">
        <v>5</v>
      </c>
    </row>
    <row r="6" spans="1:6" x14ac:dyDescent="0.25">
      <c r="A6" s="5">
        <v>1888</v>
      </c>
      <c r="B6" s="5">
        <v>15.7</v>
      </c>
      <c r="D6" s="3" t="s">
        <v>6</v>
      </c>
      <c r="E6" s="5" t="s">
        <v>7</v>
      </c>
    </row>
    <row r="7" spans="1:6" x14ac:dyDescent="0.25">
      <c r="A7" s="5">
        <v>1889</v>
      </c>
      <c r="B7" s="5">
        <v>15.1</v>
      </c>
      <c r="D7" s="3" t="s">
        <v>8</v>
      </c>
      <c r="E7" s="5"/>
    </row>
    <row r="8" spans="1:6" x14ac:dyDescent="0.25">
      <c r="A8" s="5">
        <v>1890</v>
      </c>
      <c r="B8" s="5">
        <v>16.7</v>
      </c>
      <c r="D8" s="3" t="s">
        <v>9</v>
      </c>
      <c r="E8" s="5"/>
    </row>
    <row r="9" spans="1:6" x14ac:dyDescent="0.25">
      <c r="A9" s="5">
        <v>1891</v>
      </c>
      <c r="B9" s="5">
        <v>16.3</v>
      </c>
    </row>
    <row r="10" spans="1:6" x14ac:dyDescent="0.25">
      <c r="A10" s="5">
        <v>1892</v>
      </c>
      <c r="B10" s="5">
        <v>16.5</v>
      </c>
    </row>
    <row r="11" spans="1:6" x14ac:dyDescent="0.25">
      <c r="A11" s="5">
        <v>1893</v>
      </c>
      <c r="B11" s="5">
        <v>13.3</v>
      </c>
    </row>
    <row r="12" spans="1:6" x14ac:dyDescent="0.25">
      <c r="A12" s="5">
        <v>1894</v>
      </c>
      <c r="B12" s="5">
        <v>16.5</v>
      </c>
    </row>
    <row r="13" spans="1:6" x14ac:dyDescent="0.25">
      <c r="A13" s="5">
        <v>1895</v>
      </c>
      <c r="B13" s="5">
        <v>15</v>
      </c>
    </row>
    <row r="14" spans="1:6" x14ac:dyDescent="0.25">
      <c r="A14" s="5">
        <v>1896</v>
      </c>
      <c r="B14" s="5">
        <v>15.9</v>
      </c>
    </row>
    <row r="15" spans="1:6" x14ac:dyDescent="0.25">
      <c r="A15" s="5">
        <v>1897</v>
      </c>
      <c r="B15" s="5">
        <v>15.5</v>
      </c>
    </row>
    <row r="16" spans="1:6" x14ac:dyDescent="0.25">
      <c r="A16" s="5">
        <v>1898</v>
      </c>
      <c r="B16" s="5">
        <v>16.899999999999999</v>
      </c>
    </row>
    <row r="17" spans="1:2" x14ac:dyDescent="0.25">
      <c r="A17" s="5">
        <v>1899</v>
      </c>
      <c r="B17" s="5">
        <v>16.399999999999999</v>
      </c>
    </row>
    <row r="18" spans="1:2" x14ac:dyDescent="0.25">
      <c r="A18" s="8">
        <v>1</v>
      </c>
      <c r="B18" s="5">
        <v>14.9</v>
      </c>
    </row>
    <row r="19" spans="1:2" x14ac:dyDescent="0.25">
      <c r="A19" s="8">
        <v>367</v>
      </c>
      <c r="B19" s="5">
        <v>14.5</v>
      </c>
    </row>
    <row r="20" spans="1:2" x14ac:dyDescent="0.25">
      <c r="A20" s="8">
        <v>732</v>
      </c>
      <c r="B20" s="5">
        <v>16.600000000000001</v>
      </c>
    </row>
    <row r="21" spans="1:2" x14ac:dyDescent="0.25">
      <c r="A21" s="8">
        <v>1097</v>
      </c>
      <c r="B21" s="5">
        <v>15.1</v>
      </c>
    </row>
    <row r="22" spans="1:2" x14ac:dyDescent="0.25">
      <c r="A22" s="8">
        <v>1462</v>
      </c>
      <c r="B22" s="5">
        <v>14.6</v>
      </c>
    </row>
    <row r="23" spans="1:2" x14ac:dyDescent="0.25">
      <c r="A23" s="8">
        <v>1828</v>
      </c>
      <c r="B23" s="5">
        <v>16</v>
      </c>
    </row>
    <row r="24" spans="1:2" x14ac:dyDescent="0.25">
      <c r="A24" s="8">
        <v>2193</v>
      </c>
      <c r="B24" s="5">
        <v>16.8</v>
      </c>
    </row>
    <row r="25" spans="1:2" x14ac:dyDescent="0.25">
      <c r="A25" s="8">
        <v>2558</v>
      </c>
      <c r="B25" s="5">
        <v>16.8</v>
      </c>
    </row>
    <row r="26" spans="1:2" x14ac:dyDescent="0.25">
      <c r="A26" s="8">
        <v>2923</v>
      </c>
      <c r="B26" s="5">
        <v>15.5</v>
      </c>
    </row>
    <row r="27" spans="1:2" x14ac:dyDescent="0.25">
      <c r="A27" s="8">
        <v>3289</v>
      </c>
      <c r="B27" s="5">
        <v>17.3</v>
      </c>
    </row>
    <row r="28" spans="1:2" x14ac:dyDescent="0.25">
      <c r="A28" s="8">
        <v>3654</v>
      </c>
      <c r="B28" s="5">
        <v>15.5</v>
      </c>
    </row>
    <row r="29" spans="1:2" x14ac:dyDescent="0.25">
      <c r="A29" s="8">
        <v>4019</v>
      </c>
      <c r="B29" s="5">
        <v>15.5</v>
      </c>
    </row>
    <row r="30" spans="1:2" x14ac:dyDescent="0.25">
      <c r="A30" s="8">
        <v>4384</v>
      </c>
      <c r="B30" s="5">
        <v>14.2</v>
      </c>
    </row>
    <row r="31" spans="1:2" x14ac:dyDescent="0.25">
      <c r="A31" s="8">
        <v>4750</v>
      </c>
      <c r="B31" s="5">
        <v>15.8</v>
      </c>
    </row>
    <row r="32" spans="1:2" x14ac:dyDescent="0.25">
      <c r="A32" s="8">
        <v>5115</v>
      </c>
      <c r="B32" s="5">
        <v>15.7</v>
      </c>
    </row>
    <row r="33" spans="1:2" x14ac:dyDescent="0.25">
      <c r="A33" s="8">
        <v>5480</v>
      </c>
      <c r="B33" s="5">
        <v>14.1</v>
      </c>
    </row>
    <row r="34" spans="1:2" x14ac:dyDescent="0.25">
      <c r="A34" s="8">
        <v>5845</v>
      </c>
      <c r="B34" s="5">
        <v>14.8</v>
      </c>
    </row>
    <row r="35" spans="1:2" x14ac:dyDescent="0.25">
      <c r="A35" s="8">
        <v>6211</v>
      </c>
      <c r="B35" s="5">
        <v>14.4</v>
      </c>
    </row>
    <row r="36" spans="1:2" x14ac:dyDescent="0.25">
      <c r="A36" s="8">
        <v>6576</v>
      </c>
      <c r="B36" s="5">
        <v>15.6</v>
      </c>
    </row>
    <row r="37" spans="1:2" x14ac:dyDescent="0.25">
      <c r="A37" s="8">
        <v>6941</v>
      </c>
      <c r="B37" s="5">
        <v>13.9</v>
      </c>
    </row>
    <row r="38" spans="1:2" x14ac:dyDescent="0.25">
      <c r="A38" s="8">
        <v>7306</v>
      </c>
      <c r="B38" s="5">
        <v>14.7</v>
      </c>
    </row>
    <row r="39" spans="1:2" x14ac:dyDescent="0.25">
      <c r="A39" s="8">
        <v>7672</v>
      </c>
      <c r="B39" s="5">
        <v>14.3</v>
      </c>
    </row>
    <row r="40" spans="1:2" x14ac:dyDescent="0.25">
      <c r="A40" s="8">
        <v>8037</v>
      </c>
      <c r="B40" s="5">
        <v>14</v>
      </c>
    </row>
    <row r="41" spans="1:2" x14ac:dyDescent="0.25">
      <c r="A41" s="8">
        <v>8402</v>
      </c>
      <c r="B41" s="5">
        <v>14.5</v>
      </c>
    </row>
    <row r="42" spans="1:2" x14ac:dyDescent="0.25">
      <c r="A42" s="8">
        <v>8767</v>
      </c>
      <c r="B42" s="5">
        <v>15.4</v>
      </c>
    </row>
    <row r="43" spans="1:2" x14ac:dyDescent="0.25">
      <c r="A43" s="8">
        <v>9133</v>
      </c>
      <c r="B43" s="5">
        <v>15.3</v>
      </c>
    </row>
    <row r="44" spans="1:2" x14ac:dyDescent="0.25">
      <c r="A44" s="8">
        <v>9498</v>
      </c>
      <c r="B44" s="5">
        <v>16</v>
      </c>
    </row>
    <row r="45" spans="1:2" x14ac:dyDescent="0.25">
      <c r="A45" s="8">
        <v>9863</v>
      </c>
      <c r="B45" s="5">
        <v>16.399999999999999</v>
      </c>
    </row>
    <row r="46" spans="1:2" x14ac:dyDescent="0.25">
      <c r="A46" s="8">
        <v>10228</v>
      </c>
      <c r="B46" s="5">
        <v>17.2</v>
      </c>
    </row>
    <row r="47" spans="1:2" x14ac:dyDescent="0.25">
      <c r="A47" s="8">
        <v>10594</v>
      </c>
      <c r="B47" s="5">
        <v>17.8</v>
      </c>
    </row>
    <row r="48" spans="1:2" x14ac:dyDescent="0.25">
      <c r="A48" s="8">
        <v>10959</v>
      </c>
      <c r="B48" s="5">
        <v>14.4</v>
      </c>
    </row>
    <row r="49" spans="1:2" x14ac:dyDescent="0.25">
      <c r="A49" s="8">
        <v>11324</v>
      </c>
      <c r="B49" s="5">
        <v>15</v>
      </c>
    </row>
    <row r="50" spans="1:2" x14ac:dyDescent="0.25">
      <c r="A50" s="8">
        <v>11689</v>
      </c>
      <c r="B50" s="5">
        <v>16</v>
      </c>
    </row>
    <row r="51" spans="1:2" x14ac:dyDescent="0.25">
      <c r="A51" s="8">
        <v>12055</v>
      </c>
      <c r="B51" s="5">
        <v>16.8</v>
      </c>
    </row>
    <row r="52" spans="1:2" x14ac:dyDescent="0.25">
      <c r="A52" s="8">
        <v>12420</v>
      </c>
      <c r="B52" s="5">
        <v>16.899999999999999</v>
      </c>
    </row>
    <row r="53" spans="1:2" x14ac:dyDescent="0.25">
      <c r="A53" s="8">
        <v>12785</v>
      </c>
      <c r="B53" s="5">
        <v>16.600000000000001</v>
      </c>
    </row>
    <row r="54" spans="1:2" x14ac:dyDescent="0.25">
      <c r="A54" s="8">
        <v>13150</v>
      </c>
      <c r="B54" s="5">
        <v>16.2</v>
      </c>
    </row>
    <row r="55" spans="1:2" x14ac:dyDescent="0.25">
      <c r="A55" s="8">
        <v>13516</v>
      </c>
      <c r="B55" s="5">
        <v>14</v>
      </c>
    </row>
    <row r="56" spans="1:2" x14ac:dyDescent="0.25">
      <c r="A56" s="8">
        <v>13881</v>
      </c>
      <c r="B56" s="5">
        <v>18.100000000000001</v>
      </c>
    </row>
    <row r="57" spans="1:2" x14ac:dyDescent="0.25">
      <c r="A57" s="8">
        <v>14246</v>
      </c>
      <c r="B57" s="5">
        <v>17.5</v>
      </c>
    </row>
  </sheetData>
  <mergeCells count="1">
    <mergeCell ref="E3:F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9"/>
  <sheetViews>
    <sheetView workbookViewId="0">
      <selection activeCell="E14" sqref="E10:E14"/>
    </sheetView>
  </sheetViews>
  <sheetFormatPr defaultRowHeight="15" x14ac:dyDescent="0.25"/>
  <cols>
    <col min="1" max="1" width="14.42578125" customWidth="1"/>
    <col min="2" max="2" width="18.85546875" customWidth="1"/>
    <col min="5" max="5" width="16"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7" ht="53.25" x14ac:dyDescent="0.35">
      <c r="A1" s="6" t="s">
        <v>11</v>
      </c>
      <c r="B1" s="21" t="s">
        <v>14</v>
      </c>
      <c r="E1" s="1" t="s">
        <v>14</v>
      </c>
    </row>
    <row r="2" spans="1:7" ht="15.75" x14ac:dyDescent="0.25">
      <c r="A2" s="7">
        <v>29221</v>
      </c>
      <c r="B2" s="5">
        <v>76378</v>
      </c>
      <c r="E2" s="2" t="s">
        <v>1</v>
      </c>
    </row>
    <row r="3" spans="1:7" x14ac:dyDescent="0.25">
      <c r="A3" s="7">
        <v>29252</v>
      </c>
      <c r="B3" s="5">
        <v>71947</v>
      </c>
      <c r="E3" s="3" t="s">
        <v>2</v>
      </c>
      <c r="F3" s="24">
        <v>42706.836134259262</v>
      </c>
      <c r="G3" s="24"/>
    </row>
    <row r="4" spans="1:7" x14ac:dyDescent="0.25">
      <c r="A4" s="7">
        <v>29281</v>
      </c>
      <c r="B4" s="5">
        <v>33873</v>
      </c>
      <c r="E4" s="3" t="s">
        <v>3</v>
      </c>
      <c r="F4" s="4" t="str">
        <f>HYPERLINK("https://datamarket.com/data/set/22ky/monthly-total-number-of-pigs-slaughtered-in-victoria-jan-1980-august-1995#!ds=22ky&amp;display=line","https://datamarket.com/data/set/22ky/monthly-total-number-of-pigs-slaughtered-in-victoria-jan-1980-august-1995#!ds=22ky&amp;display=line")</f>
        <v>https://datamarket.com/data/set/22ky/monthly-total-number-of-pigs-slaughtered-in-victoria-jan-1980-august-1995#!ds=22ky&amp;display=line</v>
      </c>
    </row>
    <row r="5" spans="1:7" x14ac:dyDescent="0.25">
      <c r="A5" s="7">
        <v>29312</v>
      </c>
      <c r="B5" s="5">
        <v>96428</v>
      </c>
      <c r="E5" s="3" t="s">
        <v>4</v>
      </c>
      <c r="F5" s="5" t="s">
        <v>5</v>
      </c>
    </row>
    <row r="6" spans="1:7" x14ac:dyDescent="0.25">
      <c r="A6" s="7">
        <v>29342</v>
      </c>
      <c r="B6" s="5">
        <v>105084</v>
      </c>
      <c r="E6" s="3" t="s">
        <v>6</v>
      </c>
      <c r="F6" s="5" t="s">
        <v>7</v>
      </c>
    </row>
    <row r="7" spans="1:7" x14ac:dyDescent="0.25">
      <c r="A7" s="7">
        <v>29373</v>
      </c>
      <c r="B7" s="5">
        <v>95741</v>
      </c>
      <c r="E7" s="3" t="s">
        <v>8</v>
      </c>
      <c r="F7" s="5"/>
    </row>
    <row r="8" spans="1:7" x14ac:dyDescent="0.25">
      <c r="A8" s="7">
        <v>29403</v>
      </c>
      <c r="B8" s="5">
        <v>110647</v>
      </c>
      <c r="E8" s="3" t="s">
        <v>9</v>
      </c>
      <c r="F8" s="5" t="s">
        <v>15</v>
      </c>
    </row>
    <row r="9" spans="1:7" x14ac:dyDescent="0.25">
      <c r="A9" s="7">
        <v>29434</v>
      </c>
      <c r="B9" s="5">
        <v>100331</v>
      </c>
    </row>
    <row r="10" spans="1:7" x14ac:dyDescent="0.25">
      <c r="A10" s="7">
        <v>29465</v>
      </c>
      <c r="B10" s="5">
        <v>94133</v>
      </c>
    </row>
    <row r="11" spans="1:7" x14ac:dyDescent="0.25">
      <c r="A11" s="7">
        <v>29495</v>
      </c>
      <c r="B11" s="5">
        <v>103055</v>
      </c>
    </row>
    <row r="12" spans="1:7" x14ac:dyDescent="0.25">
      <c r="A12" s="7">
        <v>29526</v>
      </c>
      <c r="B12" s="5">
        <v>90595</v>
      </c>
    </row>
    <row r="13" spans="1:7" x14ac:dyDescent="0.25">
      <c r="A13" s="7">
        <v>29556</v>
      </c>
      <c r="B13" s="5">
        <v>101457</v>
      </c>
    </row>
    <row r="14" spans="1:7" x14ac:dyDescent="0.25">
      <c r="A14" s="7">
        <v>29587</v>
      </c>
      <c r="B14" s="5">
        <v>76889</v>
      </c>
    </row>
    <row r="15" spans="1:7" x14ac:dyDescent="0.25">
      <c r="A15" s="7">
        <v>29618</v>
      </c>
      <c r="B15" s="5">
        <v>81291</v>
      </c>
    </row>
    <row r="16" spans="1:7" x14ac:dyDescent="0.25">
      <c r="A16" s="7">
        <v>29646</v>
      </c>
      <c r="B16" s="5">
        <v>91643</v>
      </c>
    </row>
    <row r="17" spans="1:2" x14ac:dyDescent="0.25">
      <c r="A17" s="7">
        <v>29677</v>
      </c>
      <c r="B17" s="5">
        <v>96228</v>
      </c>
    </row>
    <row r="18" spans="1:2" x14ac:dyDescent="0.25">
      <c r="A18" s="7">
        <v>29707</v>
      </c>
      <c r="B18" s="5">
        <v>102736</v>
      </c>
    </row>
    <row r="19" spans="1:2" x14ac:dyDescent="0.25">
      <c r="A19" s="7">
        <v>29738</v>
      </c>
      <c r="B19" s="5">
        <v>100264</v>
      </c>
    </row>
    <row r="20" spans="1:2" x14ac:dyDescent="0.25">
      <c r="A20" s="7">
        <v>29768</v>
      </c>
      <c r="B20" s="5">
        <v>103491</v>
      </c>
    </row>
    <row r="21" spans="1:2" x14ac:dyDescent="0.25">
      <c r="A21" s="7">
        <v>29799</v>
      </c>
      <c r="B21" s="5">
        <v>97027</v>
      </c>
    </row>
    <row r="22" spans="1:2" x14ac:dyDescent="0.25">
      <c r="A22" s="7">
        <v>29830</v>
      </c>
      <c r="B22" s="5">
        <v>95240</v>
      </c>
    </row>
    <row r="23" spans="1:2" x14ac:dyDescent="0.25">
      <c r="A23" s="7">
        <v>29860</v>
      </c>
      <c r="B23" s="5">
        <v>91680</v>
      </c>
    </row>
    <row r="24" spans="1:2" x14ac:dyDescent="0.25">
      <c r="A24" s="7">
        <v>29891</v>
      </c>
      <c r="B24" s="5">
        <v>101259</v>
      </c>
    </row>
    <row r="25" spans="1:2" x14ac:dyDescent="0.25">
      <c r="A25" s="7">
        <v>29921</v>
      </c>
      <c r="B25" s="5">
        <v>109564</v>
      </c>
    </row>
    <row r="26" spans="1:2" x14ac:dyDescent="0.25">
      <c r="A26" s="7">
        <v>29952</v>
      </c>
      <c r="B26" s="5">
        <v>76892</v>
      </c>
    </row>
    <row r="27" spans="1:2" x14ac:dyDescent="0.25">
      <c r="A27" s="7">
        <v>29983</v>
      </c>
      <c r="B27" s="5">
        <v>85773</v>
      </c>
    </row>
    <row r="28" spans="1:2" x14ac:dyDescent="0.25">
      <c r="A28" s="7">
        <v>30011</v>
      </c>
      <c r="B28" s="5">
        <v>95210</v>
      </c>
    </row>
    <row r="29" spans="1:2" x14ac:dyDescent="0.25">
      <c r="A29" s="7">
        <v>30042</v>
      </c>
      <c r="B29" s="5">
        <v>93771</v>
      </c>
    </row>
    <row r="30" spans="1:2" x14ac:dyDescent="0.25">
      <c r="A30" s="7">
        <v>30072</v>
      </c>
      <c r="B30" s="5">
        <v>98202</v>
      </c>
    </row>
    <row r="31" spans="1:2" x14ac:dyDescent="0.25">
      <c r="A31" s="7">
        <v>30103</v>
      </c>
      <c r="B31" s="5">
        <v>97906</v>
      </c>
    </row>
    <row r="32" spans="1:2" x14ac:dyDescent="0.25">
      <c r="A32" s="7">
        <v>30133</v>
      </c>
      <c r="B32" s="5">
        <v>100306</v>
      </c>
    </row>
    <row r="33" spans="1:2" x14ac:dyDescent="0.25">
      <c r="A33" s="7">
        <v>30164</v>
      </c>
      <c r="B33" s="5">
        <v>94089</v>
      </c>
    </row>
    <row r="34" spans="1:2" x14ac:dyDescent="0.25">
      <c r="A34" s="7">
        <v>30195</v>
      </c>
      <c r="B34" s="5">
        <v>102680</v>
      </c>
    </row>
    <row r="35" spans="1:2" x14ac:dyDescent="0.25">
      <c r="A35" s="7">
        <v>30225</v>
      </c>
      <c r="B35" s="5">
        <v>77919</v>
      </c>
    </row>
    <row r="36" spans="1:2" x14ac:dyDescent="0.25">
      <c r="A36" s="7">
        <v>30256</v>
      </c>
      <c r="B36" s="5">
        <v>93561</v>
      </c>
    </row>
    <row r="37" spans="1:2" x14ac:dyDescent="0.25">
      <c r="A37" s="7">
        <v>30286</v>
      </c>
      <c r="B37" s="5">
        <v>117062</v>
      </c>
    </row>
    <row r="38" spans="1:2" x14ac:dyDescent="0.25">
      <c r="A38" s="7">
        <v>30317</v>
      </c>
      <c r="B38" s="5">
        <v>81225</v>
      </c>
    </row>
    <row r="39" spans="1:2" x14ac:dyDescent="0.25">
      <c r="A39" s="7">
        <v>30348</v>
      </c>
      <c r="B39" s="5">
        <v>88357</v>
      </c>
    </row>
    <row r="40" spans="1:2" x14ac:dyDescent="0.25">
      <c r="A40" s="7">
        <v>30376</v>
      </c>
      <c r="B40" s="5">
        <v>106175</v>
      </c>
    </row>
    <row r="41" spans="1:2" x14ac:dyDescent="0.25">
      <c r="A41" s="7">
        <v>30407</v>
      </c>
      <c r="B41" s="5">
        <v>91922</v>
      </c>
    </row>
    <row r="42" spans="1:2" x14ac:dyDescent="0.25">
      <c r="A42" s="7">
        <v>30437</v>
      </c>
      <c r="B42" s="5">
        <v>104114</v>
      </c>
    </row>
    <row r="43" spans="1:2" x14ac:dyDescent="0.25">
      <c r="A43" s="7">
        <v>30468</v>
      </c>
      <c r="B43" s="5">
        <v>109959</v>
      </c>
    </row>
    <row r="44" spans="1:2" x14ac:dyDescent="0.25">
      <c r="A44" s="7">
        <v>30498</v>
      </c>
      <c r="B44" s="5">
        <v>97880</v>
      </c>
    </row>
    <row r="45" spans="1:2" x14ac:dyDescent="0.25">
      <c r="A45" s="7">
        <v>30529</v>
      </c>
      <c r="B45" s="5">
        <v>105386</v>
      </c>
    </row>
    <row r="46" spans="1:2" x14ac:dyDescent="0.25">
      <c r="A46" s="7">
        <v>30560</v>
      </c>
      <c r="B46" s="5">
        <v>96479</v>
      </c>
    </row>
    <row r="47" spans="1:2" x14ac:dyDescent="0.25">
      <c r="A47" s="7">
        <v>30590</v>
      </c>
      <c r="B47" s="5">
        <v>97580</v>
      </c>
    </row>
    <row r="48" spans="1:2" x14ac:dyDescent="0.25">
      <c r="A48" s="7">
        <v>30621</v>
      </c>
      <c r="B48" s="5">
        <v>109490</v>
      </c>
    </row>
    <row r="49" spans="1:2" x14ac:dyDescent="0.25">
      <c r="A49" s="7">
        <v>30651</v>
      </c>
      <c r="B49" s="5">
        <v>110191</v>
      </c>
    </row>
    <row r="50" spans="1:2" x14ac:dyDescent="0.25">
      <c r="A50" s="7">
        <v>30682</v>
      </c>
      <c r="B50" s="5">
        <v>90974</v>
      </c>
    </row>
    <row r="51" spans="1:2" x14ac:dyDescent="0.25">
      <c r="A51" s="7">
        <v>30713</v>
      </c>
      <c r="B51" s="5">
        <v>98981</v>
      </c>
    </row>
    <row r="52" spans="1:2" x14ac:dyDescent="0.25">
      <c r="A52" s="7">
        <v>30742</v>
      </c>
      <c r="B52" s="5">
        <v>107188</v>
      </c>
    </row>
    <row r="53" spans="1:2" x14ac:dyDescent="0.25">
      <c r="A53" s="7">
        <v>30773</v>
      </c>
      <c r="B53" s="5">
        <v>94177</v>
      </c>
    </row>
    <row r="54" spans="1:2" x14ac:dyDescent="0.25">
      <c r="A54" s="7">
        <v>30803</v>
      </c>
      <c r="B54" s="5">
        <v>115097</v>
      </c>
    </row>
    <row r="55" spans="1:2" x14ac:dyDescent="0.25">
      <c r="A55" s="7">
        <v>30834</v>
      </c>
      <c r="B55" s="5">
        <v>113696</v>
      </c>
    </row>
    <row r="56" spans="1:2" x14ac:dyDescent="0.25">
      <c r="A56" s="7">
        <v>30864</v>
      </c>
      <c r="B56" s="5">
        <v>114532</v>
      </c>
    </row>
    <row r="57" spans="1:2" x14ac:dyDescent="0.25">
      <c r="A57" s="7">
        <v>30895</v>
      </c>
      <c r="B57" s="5">
        <v>120110</v>
      </c>
    </row>
    <row r="58" spans="1:2" x14ac:dyDescent="0.25">
      <c r="A58" s="7">
        <v>30926</v>
      </c>
      <c r="B58" s="5">
        <v>93607</v>
      </c>
    </row>
    <row r="59" spans="1:2" x14ac:dyDescent="0.25">
      <c r="A59" s="7">
        <v>30956</v>
      </c>
      <c r="B59" s="5">
        <v>110925</v>
      </c>
    </row>
    <row r="60" spans="1:2" x14ac:dyDescent="0.25">
      <c r="A60" s="7">
        <v>30987</v>
      </c>
      <c r="B60" s="5">
        <v>103312</v>
      </c>
    </row>
    <row r="61" spans="1:2" x14ac:dyDescent="0.25">
      <c r="A61" s="7">
        <v>31017</v>
      </c>
      <c r="B61" s="5">
        <v>120184</v>
      </c>
    </row>
    <row r="62" spans="1:2" x14ac:dyDescent="0.25">
      <c r="A62" s="7">
        <v>31048</v>
      </c>
      <c r="B62" s="5">
        <v>103069</v>
      </c>
    </row>
    <row r="63" spans="1:2" x14ac:dyDescent="0.25">
      <c r="A63" s="7">
        <v>31079</v>
      </c>
      <c r="B63" s="5">
        <v>103351</v>
      </c>
    </row>
    <row r="64" spans="1:2" x14ac:dyDescent="0.25">
      <c r="A64" s="7">
        <v>31107</v>
      </c>
      <c r="B64" s="5">
        <v>111331</v>
      </c>
    </row>
    <row r="65" spans="1:2" x14ac:dyDescent="0.25">
      <c r="A65" s="7">
        <v>31138</v>
      </c>
      <c r="B65" s="5">
        <v>106161</v>
      </c>
    </row>
    <row r="66" spans="1:2" x14ac:dyDescent="0.25">
      <c r="A66" s="7">
        <v>31168</v>
      </c>
      <c r="B66" s="5">
        <v>111590</v>
      </c>
    </row>
    <row r="67" spans="1:2" x14ac:dyDescent="0.25">
      <c r="A67" s="7">
        <v>31199</v>
      </c>
      <c r="B67" s="5">
        <v>99447</v>
      </c>
    </row>
    <row r="68" spans="1:2" x14ac:dyDescent="0.25">
      <c r="A68" s="7">
        <v>31229</v>
      </c>
      <c r="B68" s="5">
        <v>101987</v>
      </c>
    </row>
    <row r="69" spans="1:2" x14ac:dyDescent="0.25">
      <c r="A69" s="7">
        <v>31260</v>
      </c>
      <c r="B69" s="5">
        <v>85333</v>
      </c>
    </row>
    <row r="70" spans="1:2" x14ac:dyDescent="0.25">
      <c r="A70" s="7">
        <v>31291</v>
      </c>
      <c r="B70" s="5">
        <v>86970</v>
      </c>
    </row>
    <row r="71" spans="1:2" x14ac:dyDescent="0.25">
      <c r="A71" s="7">
        <v>31321</v>
      </c>
      <c r="B71" s="5">
        <v>100561</v>
      </c>
    </row>
    <row r="72" spans="1:2" x14ac:dyDescent="0.25">
      <c r="A72" s="7">
        <v>31352</v>
      </c>
      <c r="B72" s="5">
        <v>89543</v>
      </c>
    </row>
    <row r="73" spans="1:2" x14ac:dyDescent="0.25">
      <c r="A73" s="7">
        <v>31382</v>
      </c>
      <c r="B73" s="5">
        <v>89265</v>
      </c>
    </row>
    <row r="74" spans="1:2" x14ac:dyDescent="0.25">
      <c r="A74" s="7">
        <v>31413</v>
      </c>
      <c r="B74" s="5">
        <v>82719</v>
      </c>
    </row>
    <row r="75" spans="1:2" x14ac:dyDescent="0.25">
      <c r="A75" s="7">
        <v>31444</v>
      </c>
      <c r="B75" s="5">
        <v>79498</v>
      </c>
    </row>
    <row r="76" spans="1:2" x14ac:dyDescent="0.25">
      <c r="A76" s="7">
        <v>31472</v>
      </c>
      <c r="B76" s="5">
        <v>74846</v>
      </c>
    </row>
    <row r="77" spans="1:2" x14ac:dyDescent="0.25">
      <c r="A77" s="7">
        <v>31503</v>
      </c>
      <c r="B77" s="5">
        <v>73819</v>
      </c>
    </row>
    <row r="78" spans="1:2" x14ac:dyDescent="0.25">
      <c r="A78" s="7">
        <v>31533</v>
      </c>
      <c r="B78" s="5">
        <v>77029</v>
      </c>
    </row>
    <row r="79" spans="1:2" x14ac:dyDescent="0.25">
      <c r="A79" s="7">
        <v>31564</v>
      </c>
      <c r="B79" s="5">
        <v>78446</v>
      </c>
    </row>
    <row r="80" spans="1:2" x14ac:dyDescent="0.25">
      <c r="A80" s="7">
        <v>31594</v>
      </c>
      <c r="B80" s="5">
        <v>86978</v>
      </c>
    </row>
    <row r="81" spans="1:2" x14ac:dyDescent="0.25">
      <c r="A81" s="7">
        <v>31625</v>
      </c>
      <c r="B81" s="5">
        <v>75878</v>
      </c>
    </row>
    <row r="82" spans="1:2" x14ac:dyDescent="0.25">
      <c r="A82" s="7">
        <v>31656</v>
      </c>
      <c r="B82" s="5">
        <v>69571</v>
      </c>
    </row>
    <row r="83" spans="1:2" x14ac:dyDescent="0.25">
      <c r="A83" s="7">
        <v>31686</v>
      </c>
      <c r="B83" s="5">
        <v>75722</v>
      </c>
    </row>
    <row r="84" spans="1:2" x14ac:dyDescent="0.25">
      <c r="A84" s="7">
        <v>31717</v>
      </c>
      <c r="B84" s="5">
        <v>64182</v>
      </c>
    </row>
    <row r="85" spans="1:2" x14ac:dyDescent="0.25">
      <c r="A85" s="7">
        <v>31747</v>
      </c>
      <c r="B85" s="5">
        <v>77357</v>
      </c>
    </row>
    <row r="86" spans="1:2" x14ac:dyDescent="0.25">
      <c r="A86" s="7">
        <v>31778</v>
      </c>
      <c r="B86" s="5">
        <v>63292</v>
      </c>
    </row>
    <row r="87" spans="1:2" x14ac:dyDescent="0.25">
      <c r="A87" s="7">
        <v>31809</v>
      </c>
      <c r="B87" s="5">
        <v>59380</v>
      </c>
    </row>
    <row r="88" spans="1:2" x14ac:dyDescent="0.25">
      <c r="A88" s="7">
        <v>31837</v>
      </c>
      <c r="B88" s="5">
        <v>78332</v>
      </c>
    </row>
    <row r="89" spans="1:2" x14ac:dyDescent="0.25">
      <c r="A89" s="7">
        <v>31868</v>
      </c>
      <c r="B89" s="5">
        <v>72381</v>
      </c>
    </row>
    <row r="90" spans="1:2" x14ac:dyDescent="0.25">
      <c r="A90" s="7">
        <v>31898</v>
      </c>
      <c r="B90" s="5">
        <v>55971</v>
      </c>
    </row>
    <row r="91" spans="1:2" x14ac:dyDescent="0.25">
      <c r="A91" s="7">
        <v>31929</v>
      </c>
      <c r="B91" s="5">
        <v>69750</v>
      </c>
    </row>
    <row r="92" spans="1:2" x14ac:dyDescent="0.25">
      <c r="A92" s="7">
        <v>31959</v>
      </c>
      <c r="B92" s="5">
        <v>85472</v>
      </c>
    </row>
    <row r="93" spans="1:2" x14ac:dyDescent="0.25">
      <c r="A93" s="7">
        <v>31990</v>
      </c>
      <c r="B93" s="5">
        <v>70133</v>
      </c>
    </row>
    <row r="94" spans="1:2" x14ac:dyDescent="0.25">
      <c r="A94" s="7">
        <v>32021</v>
      </c>
      <c r="B94" s="5">
        <v>79125</v>
      </c>
    </row>
    <row r="95" spans="1:2" x14ac:dyDescent="0.25">
      <c r="A95" s="7">
        <v>32051</v>
      </c>
      <c r="B95" s="5">
        <v>85805</v>
      </c>
    </row>
    <row r="96" spans="1:2" x14ac:dyDescent="0.25">
      <c r="A96" s="7">
        <v>32082</v>
      </c>
      <c r="B96" s="5">
        <v>81778</v>
      </c>
    </row>
    <row r="97" spans="1:2" x14ac:dyDescent="0.25">
      <c r="A97" s="7">
        <v>32112</v>
      </c>
      <c r="B97" s="5">
        <v>86852</v>
      </c>
    </row>
    <row r="98" spans="1:2" x14ac:dyDescent="0.25">
      <c r="A98" s="7">
        <v>32143</v>
      </c>
      <c r="B98" s="5">
        <v>69069</v>
      </c>
    </row>
    <row r="99" spans="1:2" x14ac:dyDescent="0.25">
      <c r="A99" s="7">
        <v>32174</v>
      </c>
      <c r="B99" s="5">
        <v>79556</v>
      </c>
    </row>
    <row r="100" spans="1:2" x14ac:dyDescent="0.25">
      <c r="A100" s="7">
        <v>32203</v>
      </c>
      <c r="B100" s="5">
        <v>88174</v>
      </c>
    </row>
    <row r="101" spans="1:2" x14ac:dyDescent="0.25">
      <c r="A101" s="7">
        <v>32234</v>
      </c>
      <c r="B101" s="5">
        <v>66698</v>
      </c>
    </row>
    <row r="102" spans="1:2" x14ac:dyDescent="0.25">
      <c r="A102" s="7">
        <v>32264</v>
      </c>
      <c r="B102" s="5">
        <v>72258</v>
      </c>
    </row>
    <row r="103" spans="1:2" x14ac:dyDescent="0.25">
      <c r="A103" s="7">
        <v>32295</v>
      </c>
      <c r="B103" s="5">
        <v>73445</v>
      </c>
    </row>
    <row r="104" spans="1:2" x14ac:dyDescent="0.25">
      <c r="A104" s="7">
        <v>32325</v>
      </c>
      <c r="B104" s="5">
        <v>76131</v>
      </c>
    </row>
    <row r="105" spans="1:2" x14ac:dyDescent="0.25">
      <c r="A105" s="7">
        <v>32356</v>
      </c>
      <c r="B105" s="5">
        <v>86082</v>
      </c>
    </row>
    <row r="106" spans="1:2" x14ac:dyDescent="0.25">
      <c r="A106" s="7">
        <v>32387</v>
      </c>
      <c r="B106" s="5">
        <v>75443</v>
      </c>
    </row>
    <row r="107" spans="1:2" x14ac:dyDescent="0.25">
      <c r="A107" s="7">
        <v>32417</v>
      </c>
      <c r="B107" s="5">
        <v>73969</v>
      </c>
    </row>
    <row r="108" spans="1:2" x14ac:dyDescent="0.25">
      <c r="A108" s="7">
        <v>32448</v>
      </c>
      <c r="B108" s="5">
        <v>78139</v>
      </c>
    </row>
    <row r="109" spans="1:2" x14ac:dyDescent="0.25">
      <c r="A109" s="7">
        <v>32478</v>
      </c>
      <c r="B109" s="5">
        <v>78646</v>
      </c>
    </row>
    <row r="110" spans="1:2" x14ac:dyDescent="0.25">
      <c r="A110" s="7">
        <v>32509</v>
      </c>
      <c r="B110" s="5">
        <v>66269</v>
      </c>
    </row>
    <row r="111" spans="1:2" x14ac:dyDescent="0.25">
      <c r="A111" s="7">
        <v>32540</v>
      </c>
      <c r="B111" s="5">
        <v>73776</v>
      </c>
    </row>
    <row r="112" spans="1:2" x14ac:dyDescent="0.25">
      <c r="A112" s="7">
        <v>32568</v>
      </c>
      <c r="B112" s="5">
        <v>80034</v>
      </c>
    </row>
    <row r="113" spans="1:2" x14ac:dyDescent="0.25">
      <c r="A113" s="7">
        <v>32599</v>
      </c>
      <c r="B113" s="5">
        <v>70694</v>
      </c>
    </row>
    <row r="114" spans="1:2" x14ac:dyDescent="0.25">
      <c r="A114" s="7">
        <v>32629</v>
      </c>
      <c r="B114" s="5">
        <v>81823</v>
      </c>
    </row>
    <row r="115" spans="1:2" x14ac:dyDescent="0.25">
      <c r="A115" s="7">
        <v>32660</v>
      </c>
      <c r="B115" s="5">
        <v>75640</v>
      </c>
    </row>
    <row r="116" spans="1:2" x14ac:dyDescent="0.25">
      <c r="A116" s="7">
        <v>32690</v>
      </c>
      <c r="B116" s="5">
        <v>75540</v>
      </c>
    </row>
    <row r="117" spans="1:2" x14ac:dyDescent="0.25">
      <c r="A117" s="7">
        <v>32721</v>
      </c>
      <c r="B117" s="5">
        <v>82229</v>
      </c>
    </row>
    <row r="118" spans="1:2" x14ac:dyDescent="0.25">
      <c r="A118" s="7">
        <v>32752</v>
      </c>
      <c r="B118" s="5">
        <v>75345</v>
      </c>
    </row>
    <row r="119" spans="1:2" x14ac:dyDescent="0.25">
      <c r="A119" s="7">
        <v>32782</v>
      </c>
      <c r="B119" s="5">
        <v>77034</v>
      </c>
    </row>
    <row r="120" spans="1:2" x14ac:dyDescent="0.25">
      <c r="A120" s="7">
        <v>32813</v>
      </c>
      <c r="B120" s="5">
        <v>78589</v>
      </c>
    </row>
    <row r="121" spans="1:2" x14ac:dyDescent="0.25">
      <c r="A121" s="7">
        <v>32843</v>
      </c>
      <c r="B121" s="5">
        <v>79769</v>
      </c>
    </row>
    <row r="122" spans="1:2" x14ac:dyDescent="0.25">
      <c r="A122" s="7">
        <v>32874</v>
      </c>
      <c r="B122" s="5">
        <v>75982</v>
      </c>
    </row>
    <row r="123" spans="1:2" x14ac:dyDescent="0.25">
      <c r="A123" s="7">
        <v>32905</v>
      </c>
      <c r="B123" s="5">
        <v>78074</v>
      </c>
    </row>
    <row r="124" spans="1:2" x14ac:dyDescent="0.25">
      <c r="A124" s="7">
        <v>32933</v>
      </c>
      <c r="B124" s="5">
        <v>77588</v>
      </c>
    </row>
    <row r="125" spans="1:2" x14ac:dyDescent="0.25">
      <c r="A125" s="7">
        <v>32964</v>
      </c>
      <c r="B125" s="5">
        <v>84100</v>
      </c>
    </row>
    <row r="126" spans="1:2" x14ac:dyDescent="0.25">
      <c r="A126" s="7">
        <v>32994</v>
      </c>
      <c r="B126" s="5">
        <v>97966</v>
      </c>
    </row>
    <row r="127" spans="1:2" x14ac:dyDescent="0.25">
      <c r="A127" s="7">
        <v>33025</v>
      </c>
      <c r="B127" s="5">
        <v>89051</v>
      </c>
    </row>
    <row r="128" spans="1:2" x14ac:dyDescent="0.25">
      <c r="A128" s="7">
        <v>33055</v>
      </c>
      <c r="B128" s="5">
        <v>93503</v>
      </c>
    </row>
    <row r="129" spans="1:2" x14ac:dyDescent="0.25">
      <c r="A129" s="7">
        <v>33086</v>
      </c>
      <c r="B129" s="5">
        <v>84747</v>
      </c>
    </row>
    <row r="130" spans="1:2" x14ac:dyDescent="0.25">
      <c r="A130" s="7">
        <v>33117</v>
      </c>
      <c r="B130" s="5">
        <v>74531</v>
      </c>
    </row>
    <row r="131" spans="1:2" x14ac:dyDescent="0.25">
      <c r="A131" s="7">
        <v>33147</v>
      </c>
      <c r="B131" s="5">
        <v>91900</v>
      </c>
    </row>
    <row r="132" spans="1:2" x14ac:dyDescent="0.25">
      <c r="A132" s="7">
        <v>33178</v>
      </c>
      <c r="B132" s="5">
        <v>81635</v>
      </c>
    </row>
    <row r="133" spans="1:2" x14ac:dyDescent="0.25">
      <c r="A133" s="7">
        <v>33208</v>
      </c>
      <c r="B133" s="5">
        <v>89797</v>
      </c>
    </row>
    <row r="134" spans="1:2" x14ac:dyDescent="0.25">
      <c r="A134" s="7">
        <v>33239</v>
      </c>
      <c r="B134" s="5">
        <v>81022</v>
      </c>
    </row>
    <row r="135" spans="1:2" x14ac:dyDescent="0.25">
      <c r="A135" s="7">
        <v>33270</v>
      </c>
      <c r="B135" s="5">
        <v>78265</v>
      </c>
    </row>
    <row r="136" spans="1:2" x14ac:dyDescent="0.25">
      <c r="A136" s="7">
        <v>33298</v>
      </c>
      <c r="B136" s="5">
        <v>77271</v>
      </c>
    </row>
    <row r="137" spans="1:2" x14ac:dyDescent="0.25">
      <c r="A137" s="7">
        <v>33329</v>
      </c>
      <c r="B137" s="5">
        <v>85043</v>
      </c>
    </row>
    <row r="138" spans="1:2" x14ac:dyDescent="0.25">
      <c r="A138" s="7">
        <v>33359</v>
      </c>
      <c r="B138" s="5">
        <v>95418</v>
      </c>
    </row>
    <row r="139" spans="1:2" x14ac:dyDescent="0.25">
      <c r="A139" s="7">
        <v>33390</v>
      </c>
      <c r="B139" s="5">
        <v>79568</v>
      </c>
    </row>
    <row r="140" spans="1:2" x14ac:dyDescent="0.25">
      <c r="A140" s="7">
        <v>33420</v>
      </c>
      <c r="B140" s="5">
        <v>103283</v>
      </c>
    </row>
    <row r="141" spans="1:2" x14ac:dyDescent="0.25">
      <c r="A141" s="7">
        <v>33451</v>
      </c>
      <c r="B141" s="5">
        <v>95770</v>
      </c>
    </row>
    <row r="142" spans="1:2" x14ac:dyDescent="0.25">
      <c r="A142" s="7">
        <v>33482</v>
      </c>
      <c r="B142" s="5">
        <v>91297</v>
      </c>
    </row>
    <row r="143" spans="1:2" x14ac:dyDescent="0.25">
      <c r="A143" s="7">
        <v>33512</v>
      </c>
      <c r="B143" s="5">
        <v>101244</v>
      </c>
    </row>
    <row r="144" spans="1:2" x14ac:dyDescent="0.25">
      <c r="A144" s="7">
        <v>33543</v>
      </c>
      <c r="B144" s="5">
        <v>114525</v>
      </c>
    </row>
    <row r="145" spans="1:2" x14ac:dyDescent="0.25">
      <c r="A145" s="7">
        <v>33573</v>
      </c>
      <c r="B145" s="5">
        <v>101139</v>
      </c>
    </row>
    <row r="146" spans="1:2" x14ac:dyDescent="0.25">
      <c r="A146" s="7">
        <v>33604</v>
      </c>
      <c r="B146" s="5">
        <v>93866</v>
      </c>
    </row>
    <row r="147" spans="1:2" x14ac:dyDescent="0.25">
      <c r="A147" s="7">
        <v>33635</v>
      </c>
      <c r="B147" s="5">
        <v>95171</v>
      </c>
    </row>
    <row r="148" spans="1:2" x14ac:dyDescent="0.25">
      <c r="A148" s="7">
        <v>33664</v>
      </c>
      <c r="B148" s="5">
        <v>100183</v>
      </c>
    </row>
    <row r="149" spans="1:2" x14ac:dyDescent="0.25">
      <c r="A149" s="7">
        <v>33695</v>
      </c>
      <c r="B149" s="5">
        <v>103926</v>
      </c>
    </row>
    <row r="150" spans="1:2" x14ac:dyDescent="0.25">
      <c r="A150" s="7">
        <v>33725</v>
      </c>
      <c r="B150" s="5">
        <v>102643</v>
      </c>
    </row>
    <row r="151" spans="1:2" x14ac:dyDescent="0.25">
      <c r="A151" s="7">
        <v>33756</v>
      </c>
      <c r="B151" s="5">
        <v>108387</v>
      </c>
    </row>
    <row r="152" spans="1:2" x14ac:dyDescent="0.25">
      <c r="A152" s="7">
        <v>33786</v>
      </c>
      <c r="B152" s="5">
        <v>97077</v>
      </c>
    </row>
    <row r="153" spans="1:2" x14ac:dyDescent="0.25">
      <c r="A153" s="7">
        <v>33817</v>
      </c>
      <c r="B153" s="5">
        <v>90901</v>
      </c>
    </row>
    <row r="154" spans="1:2" x14ac:dyDescent="0.25">
      <c r="A154" s="7">
        <v>33848</v>
      </c>
      <c r="B154" s="5">
        <v>90336</v>
      </c>
    </row>
    <row r="155" spans="1:2" x14ac:dyDescent="0.25">
      <c r="A155" s="7">
        <v>33878</v>
      </c>
      <c r="B155" s="5">
        <v>88732</v>
      </c>
    </row>
    <row r="156" spans="1:2" x14ac:dyDescent="0.25">
      <c r="A156" s="7">
        <v>33909</v>
      </c>
      <c r="B156" s="5">
        <v>83759</v>
      </c>
    </row>
    <row r="157" spans="1:2" x14ac:dyDescent="0.25">
      <c r="A157" s="7">
        <v>33939</v>
      </c>
      <c r="B157" s="5">
        <v>99267</v>
      </c>
    </row>
    <row r="158" spans="1:2" x14ac:dyDescent="0.25">
      <c r="A158" s="7">
        <v>33970</v>
      </c>
      <c r="B158" s="5">
        <v>73292</v>
      </c>
    </row>
    <row r="159" spans="1:2" x14ac:dyDescent="0.25">
      <c r="A159" s="7">
        <v>34001</v>
      </c>
      <c r="B159" s="5">
        <v>78943</v>
      </c>
    </row>
    <row r="160" spans="1:2" x14ac:dyDescent="0.25">
      <c r="A160" s="7">
        <v>34029</v>
      </c>
      <c r="B160" s="5">
        <v>94399</v>
      </c>
    </row>
    <row r="161" spans="1:2" x14ac:dyDescent="0.25">
      <c r="A161" s="7">
        <v>34060</v>
      </c>
      <c r="B161" s="5">
        <v>92937</v>
      </c>
    </row>
    <row r="162" spans="1:2" x14ac:dyDescent="0.25">
      <c r="A162" s="7">
        <v>34090</v>
      </c>
      <c r="B162" s="5">
        <v>90130</v>
      </c>
    </row>
    <row r="163" spans="1:2" x14ac:dyDescent="0.25">
      <c r="A163" s="7">
        <v>34121</v>
      </c>
      <c r="B163" s="5">
        <v>91055</v>
      </c>
    </row>
    <row r="164" spans="1:2" x14ac:dyDescent="0.25">
      <c r="A164" s="7">
        <v>34151</v>
      </c>
      <c r="B164" s="5">
        <v>106062</v>
      </c>
    </row>
    <row r="165" spans="1:2" x14ac:dyDescent="0.25">
      <c r="A165" s="7">
        <v>34182</v>
      </c>
      <c r="B165" s="5">
        <v>103560</v>
      </c>
    </row>
    <row r="166" spans="1:2" x14ac:dyDescent="0.25">
      <c r="A166" s="7">
        <v>34213</v>
      </c>
      <c r="B166" s="5">
        <v>104075</v>
      </c>
    </row>
    <row r="167" spans="1:2" x14ac:dyDescent="0.25">
      <c r="A167" s="7">
        <v>34243</v>
      </c>
      <c r="B167" s="5">
        <v>101783</v>
      </c>
    </row>
    <row r="168" spans="1:2" x14ac:dyDescent="0.25">
      <c r="A168" s="7">
        <v>34274</v>
      </c>
      <c r="B168" s="5">
        <v>93791</v>
      </c>
    </row>
    <row r="169" spans="1:2" x14ac:dyDescent="0.25">
      <c r="A169" s="7">
        <v>34304</v>
      </c>
      <c r="B169" s="5">
        <v>102313</v>
      </c>
    </row>
    <row r="170" spans="1:2" x14ac:dyDescent="0.25">
      <c r="A170" s="7">
        <v>34335</v>
      </c>
      <c r="B170" s="5">
        <v>82413</v>
      </c>
    </row>
    <row r="171" spans="1:2" x14ac:dyDescent="0.25">
      <c r="A171" s="7">
        <v>34366</v>
      </c>
      <c r="B171" s="5">
        <v>83534</v>
      </c>
    </row>
    <row r="172" spans="1:2" x14ac:dyDescent="0.25">
      <c r="A172" s="7">
        <v>34394</v>
      </c>
      <c r="B172" s="5">
        <v>109011</v>
      </c>
    </row>
    <row r="173" spans="1:2" x14ac:dyDescent="0.25">
      <c r="A173" s="7">
        <v>34425</v>
      </c>
      <c r="B173" s="5">
        <v>96499</v>
      </c>
    </row>
    <row r="174" spans="1:2" x14ac:dyDescent="0.25">
      <c r="A174" s="7">
        <v>34455</v>
      </c>
      <c r="B174" s="5">
        <v>102430</v>
      </c>
    </row>
    <row r="175" spans="1:2" x14ac:dyDescent="0.25">
      <c r="A175" s="7">
        <v>34486</v>
      </c>
      <c r="B175" s="5">
        <v>103002</v>
      </c>
    </row>
    <row r="176" spans="1:2" x14ac:dyDescent="0.25">
      <c r="A176" s="7">
        <v>34516</v>
      </c>
      <c r="B176" s="5">
        <v>91815</v>
      </c>
    </row>
    <row r="177" spans="1:2" x14ac:dyDescent="0.25">
      <c r="A177" s="7">
        <v>34547</v>
      </c>
      <c r="B177" s="5">
        <v>99067</v>
      </c>
    </row>
    <row r="178" spans="1:2" x14ac:dyDescent="0.25">
      <c r="A178" s="7">
        <v>34578</v>
      </c>
      <c r="B178" s="5">
        <v>110067</v>
      </c>
    </row>
    <row r="179" spans="1:2" x14ac:dyDescent="0.25">
      <c r="A179" s="7">
        <v>34608</v>
      </c>
      <c r="B179" s="5">
        <v>101599</v>
      </c>
    </row>
    <row r="180" spans="1:2" x14ac:dyDescent="0.25">
      <c r="A180" s="7">
        <v>34639</v>
      </c>
      <c r="B180" s="5">
        <v>97646</v>
      </c>
    </row>
    <row r="181" spans="1:2" x14ac:dyDescent="0.25">
      <c r="A181" s="7">
        <v>34669</v>
      </c>
      <c r="B181" s="5">
        <v>104930</v>
      </c>
    </row>
    <row r="182" spans="1:2" x14ac:dyDescent="0.25">
      <c r="A182" s="7">
        <v>34700</v>
      </c>
      <c r="B182" s="5">
        <v>88905</v>
      </c>
    </row>
    <row r="183" spans="1:2" x14ac:dyDescent="0.25">
      <c r="A183" s="7">
        <v>34731</v>
      </c>
      <c r="B183" s="5">
        <v>89936</v>
      </c>
    </row>
    <row r="184" spans="1:2" x14ac:dyDescent="0.25">
      <c r="A184" s="7">
        <v>34759</v>
      </c>
      <c r="B184" s="5">
        <v>106723</v>
      </c>
    </row>
    <row r="185" spans="1:2" x14ac:dyDescent="0.25">
      <c r="A185" s="7">
        <v>34790</v>
      </c>
      <c r="B185" s="5">
        <v>84307</v>
      </c>
    </row>
    <row r="186" spans="1:2" x14ac:dyDescent="0.25">
      <c r="A186" s="7">
        <v>34820</v>
      </c>
      <c r="B186" s="5">
        <v>114896</v>
      </c>
    </row>
    <row r="187" spans="1:2" x14ac:dyDescent="0.25">
      <c r="A187" s="7">
        <v>34851</v>
      </c>
      <c r="B187" s="5">
        <v>106749</v>
      </c>
    </row>
    <row r="188" spans="1:2" x14ac:dyDescent="0.25">
      <c r="A188" s="7">
        <v>34881</v>
      </c>
      <c r="B188" s="5">
        <v>87892</v>
      </c>
    </row>
    <row r="189" spans="1:2" x14ac:dyDescent="0.25">
      <c r="A189" s="7">
        <v>34912</v>
      </c>
      <c r="B189" s="5">
        <v>100506</v>
      </c>
    </row>
  </sheetData>
  <mergeCells count="1">
    <mergeCell ref="F3: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E14" sqref="E10:E14"/>
    </sheetView>
  </sheetViews>
  <sheetFormatPr defaultColWidth="20" defaultRowHeight="12.75" x14ac:dyDescent="0.2"/>
  <cols>
    <col min="1" max="1" width="9.7109375" style="14" customWidth="1"/>
    <col min="2" max="2" width="30.140625" style="14" customWidth="1"/>
    <col min="3" max="4" width="20" style="14"/>
    <col min="5" max="5" width="26.140625" style="14" customWidth="1"/>
    <col min="6" max="16384" width="20" style="14"/>
  </cols>
  <sheetData>
    <row r="1" spans="1:5" ht="38.25" x14ac:dyDescent="0.2">
      <c r="A1" s="15" t="s">
        <v>242</v>
      </c>
      <c r="B1" s="19" t="s">
        <v>291</v>
      </c>
      <c r="D1" s="15" t="s">
        <v>232</v>
      </c>
      <c r="E1" s="16" t="s">
        <v>447</v>
      </c>
    </row>
    <row r="2" spans="1:5" ht="25.5" x14ac:dyDescent="0.2">
      <c r="A2" s="15" t="s">
        <v>256</v>
      </c>
      <c r="B2" s="18">
        <v>257</v>
      </c>
      <c r="D2" s="15" t="s">
        <v>234</v>
      </c>
      <c r="E2" s="16" t="s">
        <v>443</v>
      </c>
    </row>
    <row r="3" spans="1:5" ht="25.5" x14ac:dyDescent="0.2">
      <c r="A3" s="15" t="s">
        <v>257</v>
      </c>
      <c r="B3" s="18">
        <v>256</v>
      </c>
      <c r="D3" s="15" t="s">
        <v>236</v>
      </c>
      <c r="E3" s="16" t="s">
        <v>237</v>
      </c>
    </row>
    <row r="4" spans="1:5" ht="63.75" x14ac:dyDescent="0.2">
      <c r="A4" s="15" t="s">
        <v>258</v>
      </c>
      <c r="B4" s="18">
        <v>255</v>
      </c>
      <c r="D4" s="15" t="s">
        <v>238</v>
      </c>
      <c r="E4" s="16" t="s">
        <v>289</v>
      </c>
    </row>
    <row r="5" spans="1:5" x14ac:dyDescent="0.2">
      <c r="A5" s="15" t="s">
        <v>259</v>
      </c>
      <c r="B5" s="18">
        <v>281</v>
      </c>
    </row>
    <row r="6" spans="1:5" x14ac:dyDescent="0.2">
      <c r="A6" s="15" t="s">
        <v>260</v>
      </c>
      <c r="B6" s="18">
        <v>314</v>
      </c>
    </row>
    <row r="7" spans="1:5" x14ac:dyDescent="0.2">
      <c r="A7" s="15" t="s">
        <v>261</v>
      </c>
      <c r="B7" s="18">
        <v>319</v>
      </c>
    </row>
    <row r="8" spans="1:5" x14ac:dyDescent="0.2">
      <c r="A8" s="15" t="s">
        <v>262</v>
      </c>
      <c r="B8" s="18">
        <v>322</v>
      </c>
    </row>
    <row r="9" spans="1:5" x14ac:dyDescent="0.2">
      <c r="A9" s="15" t="s">
        <v>263</v>
      </c>
      <c r="B9" s="18">
        <v>315</v>
      </c>
    </row>
    <row r="10" spans="1:5" x14ac:dyDescent="0.2">
      <c r="A10" s="15" t="s">
        <v>264</v>
      </c>
      <c r="B10" s="18">
        <v>320</v>
      </c>
    </row>
    <row r="11" spans="1:5" x14ac:dyDescent="0.2">
      <c r="A11" s="15" t="s">
        <v>265</v>
      </c>
      <c r="B11" s="18">
        <v>221</v>
      </c>
    </row>
    <row r="12" spans="1:5" x14ac:dyDescent="0.2">
      <c r="A12" s="15" t="s">
        <v>266</v>
      </c>
      <c r="B12" s="18">
        <v>248</v>
      </c>
    </row>
    <row r="13" spans="1:5" x14ac:dyDescent="0.2">
      <c r="A13" s="15" t="s">
        <v>267</v>
      </c>
      <c r="B13" s="18">
        <v>269</v>
      </c>
    </row>
    <row r="14" spans="1:5" x14ac:dyDescent="0.2">
      <c r="A14" s="15" t="s">
        <v>268</v>
      </c>
      <c r="B14" s="18">
        <v>294</v>
      </c>
    </row>
    <row r="15" spans="1:5" x14ac:dyDescent="0.2">
      <c r="A15" s="15" t="s">
        <v>269</v>
      </c>
      <c r="B15" s="18">
        <v>312</v>
      </c>
    </row>
    <row r="16" spans="1:5" x14ac:dyDescent="0.2">
      <c r="A16" s="15" t="s">
        <v>270</v>
      </c>
      <c r="B16" s="18">
        <v>315</v>
      </c>
    </row>
    <row r="17" spans="1:2" x14ac:dyDescent="0.2">
      <c r="A17" s="15" t="s">
        <v>446</v>
      </c>
      <c r="B17" s="27">
        <v>310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
  <sheetViews>
    <sheetView workbookViewId="0">
      <selection activeCell="E14" sqref="E10:E14"/>
    </sheetView>
  </sheetViews>
  <sheetFormatPr defaultRowHeight="15" x14ac:dyDescent="0.25"/>
  <cols>
    <col min="1" max="1" width="14.42578125" customWidth="1"/>
    <col min="2" max="2" width="15.5703125" customWidth="1"/>
    <col min="4" max="4" width="17.710937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40.5" x14ac:dyDescent="0.35">
      <c r="A1" s="6" t="s">
        <v>11</v>
      </c>
      <c r="B1" s="21" t="s">
        <v>16</v>
      </c>
      <c r="D1" s="1" t="s">
        <v>16</v>
      </c>
    </row>
    <row r="2" spans="1:6" ht="15.75" x14ac:dyDescent="0.25">
      <c r="A2" s="7">
        <v>23743</v>
      </c>
      <c r="B2" s="5">
        <v>319.32</v>
      </c>
      <c r="D2" s="2" t="s">
        <v>1</v>
      </c>
    </row>
    <row r="3" spans="1:6" x14ac:dyDescent="0.25">
      <c r="A3" s="7">
        <v>23774</v>
      </c>
      <c r="B3" s="5">
        <v>320.36</v>
      </c>
      <c r="D3" s="3" t="s">
        <v>2</v>
      </c>
      <c r="E3" s="24">
        <v>42706.84511574074</v>
      </c>
      <c r="F3" s="24"/>
    </row>
    <row r="4" spans="1:6" x14ac:dyDescent="0.25">
      <c r="A4" s="7">
        <v>23802</v>
      </c>
      <c r="B4" s="5">
        <v>320.82</v>
      </c>
      <c r="D4" s="3" t="s">
        <v>3</v>
      </c>
      <c r="E4" s="4" t="str">
        <f>HYPERLINK("https://datamarket.com/data/set/22v1/co2-ppm-mauna-loa-1965-1980#!ds=22v1&amp;display=line","https://datamarket.com/data/set/22v1/co2-ppm-mauna-loa-1965-1980#!ds=22v1&amp;display=line")</f>
        <v>https://datamarket.com/data/set/22v1/co2-ppm-mauna-loa-1965-1980#!ds=22v1&amp;display=line</v>
      </c>
    </row>
    <row r="5" spans="1:6" x14ac:dyDescent="0.25">
      <c r="A5" s="7">
        <v>23833</v>
      </c>
      <c r="B5" s="5">
        <v>322.06</v>
      </c>
      <c r="D5" s="3" t="s">
        <v>4</v>
      </c>
      <c r="E5" s="5" t="s">
        <v>5</v>
      </c>
    </row>
    <row r="6" spans="1:6" x14ac:dyDescent="0.25">
      <c r="A6" s="7">
        <v>23863</v>
      </c>
      <c r="B6" s="5">
        <v>322.17</v>
      </c>
      <c r="D6" s="3" t="s">
        <v>6</v>
      </c>
      <c r="E6" s="5" t="s">
        <v>7</v>
      </c>
    </row>
    <row r="7" spans="1:6" x14ac:dyDescent="0.25">
      <c r="A7" s="7">
        <v>23894</v>
      </c>
      <c r="B7" s="5">
        <v>321.95</v>
      </c>
      <c r="D7" s="3" t="s">
        <v>8</v>
      </c>
      <c r="E7" s="5"/>
    </row>
    <row r="8" spans="1:6" x14ac:dyDescent="0.25">
      <c r="A8" s="7">
        <v>23924</v>
      </c>
      <c r="B8" s="5">
        <v>321.2</v>
      </c>
      <c r="D8" s="3" t="s">
        <v>9</v>
      </c>
      <c r="E8" s="5" t="s">
        <v>17</v>
      </c>
    </row>
    <row r="9" spans="1:6" x14ac:dyDescent="0.25">
      <c r="A9" s="7">
        <v>23955</v>
      </c>
      <c r="B9" s="5">
        <v>318.81</v>
      </c>
    </row>
    <row r="10" spans="1:6" x14ac:dyDescent="0.25">
      <c r="A10" s="7">
        <v>23986</v>
      </c>
      <c r="B10" s="5">
        <v>317.82</v>
      </c>
    </row>
    <row r="11" spans="1:6" x14ac:dyDescent="0.25">
      <c r="A11" s="7">
        <v>24016</v>
      </c>
      <c r="B11" s="5">
        <v>317.37</v>
      </c>
    </row>
    <row r="12" spans="1:6" x14ac:dyDescent="0.25">
      <c r="A12" s="7">
        <v>24047</v>
      </c>
      <c r="B12" s="5">
        <v>318.93</v>
      </c>
    </row>
    <row r="13" spans="1:6" x14ac:dyDescent="0.25">
      <c r="A13" s="7">
        <v>24077</v>
      </c>
      <c r="B13" s="5">
        <v>319.08999999999997</v>
      </c>
    </row>
    <row r="14" spans="1:6" x14ac:dyDescent="0.25">
      <c r="A14" s="7">
        <v>24108</v>
      </c>
      <c r="B14" s="5">
        <v>319.94</v>
      </c>
    </row>
    <row r="15" spans="1:6" x14ac:dyDescent="0.25">
      <c r="A15" s="7">
        <v>24139</v>
      </c>
      <c r="B15" s="5">
        <v>320.98</v>
      </c>
    </row>
    <row r="16" spans="1:6" x14ac:dyDescent="0.25">
      <c r="A16" s="7">
        <v>24167</v>
      </c>
      <c r="B16" s="5">
        <v>321.81</v>
      </c>
    </row>
    <row r="17" spans="1:2" x14ac:dyDescent="0.25">
      <c r="A17" s="7">
        <v>24198</v>
      </c>
      <c r="B17" s="5">
        <v>323.02999999999997</v>
      </c>
    </row>
    <row r="18" spans="1:2" x14ac:dyDescent="0.25">
      <c r="A18" s="7">
        <v>24228</v>
      </c>
      <c r="B18" s="5">
        <v>323.36</v>
      </c>
    </row>
    <row r="19" spans="1:2" x14ac:dyDescent="0.25">
      <c r="A19" s="7">
        <v>24259</v>
      </c>
      <c r="B19" s="5">
        <v>323.11</v>
      </c>
    </row>
    <row r="20" spans="1:2" x14ac:dyDescent="0.25">
      <c r="A20" s="7">
        <v>24289</v>
      </c>
      <c r="B20" s="5">
        <v>321.64999999999998</v>
      </c>
    </row>
    <row r="21" spans="1:2" x14ac:dyDescent="0.25">
      <c r="A21" s="7">
        <v>24320</v>
      </c>
      <c r="B21" s="5">
        <v>319.64</v>
      </c>
    </row>
    <row r="22" spans="1:2" x14ac:dyDescent="0.25">
      <c r="A22" s="7">
        <v>24351</v>
      </c>
      <c r="B22" s="5">
        <v>317.86</v>
      </c>
    </row>
    <row r="23" spans="1:2" x14ac:dyDescent="0.25">
      <c r="A23" s="7">
        <v>24381</v>
      </c>
      <c r="B23" s="5">
        <v>317.25</v>
      </c>
    </row>
    <row r="24" spans="1:2" x14ac:dyDescent="0.25">
      <c r="A24" s="7">
        <v>24412</v>
      </c>
      <c r="B24" s="5">
        <v>319.06</v>
      </c>
    </row>
    <row r="25" spans="1:2" x14ac:dyDescent="0.25">
      <c r="A25" s="7">
        <v>24442</v>
      </c>
      <c r="B25" s="5">
        <v>320.26</v>
      </c>
    </row>
    <row r="26" spans="1:2" x14ac:dyDescent="0.25">
      <c r="A26" s="7">
        <v>24473</v>
      </c>
      <c r="B26" s="5">
        <v>321.64999999999998</v>
      </c>
    </row>
    <row r="27" spans="1:2" x14ac:dyDescent="0.25">
      <c r="A27" s="7">
        <v>24504</v>
      </c>
      <c r="B27" s="5">
        <v>321.81</v>
      </c>
    </row>
    <row r="28" spans="1:2" x14ac:dyDescent="0.25">
      <c r="A28" s="7">
        <v>24532</v>
      </c>
      <c r="B28" s="5">
        <v>322.36</v>
      </c>
    </row>
    <row r="29" spans="1:2" x14ac:dyDescent="0.25">
      <c r="A29" s="7">
        <v>24563</v>
      </c>
      <c r="B29" s="5">
        <v>323.67</v>
      </c>
    </row>
    <row r="30" spans="1:2" x14ac:dyDescent="0.25">
      <c r="A30" s="7">
        <v>24593</v>
      </c>
      <c r="B30" s="5">
        <v>324.17</v>
      </c>
    </row>
    <row r="31" spans="1:2" x14ac:dyDescent="0.25">
      <c r="A31" s="7">
        <v>24624</v>
      </c>
      <c r="B31" s="5">
        <v>323.39</v>
      </c>
    </row>
    <row r="32" spans="1:2" x14ac:dyDescent="0.25">
      <c r="A32" s="7">
        <v>24654</v>
      </c>
      <c r="B32" s="5">
        <v>321.93</v>
      </c>
    </row>
    <row r="33" spans="1:2" x14ac:dyDescent="0.25">
      <c r="A33" s="7">
        <v>24685</v>
      </c>
      <c r="B33" s="5">
        <v>320.29000000000002</v>
      </c>
    </row>
    <row r="34" spans="1:2" x14ac:dyDescent="0.25">
      <c r="A34" s="7">
        <v>24716</v>
      </c>
      <c r="B34" s="5">
        <v>318.58</v>
      </c>
    </row>
    <row r="35" spans="1:2" x14ac:dyDescent="0.25">
      <c r="A35" s="7">
        <v>24746</v>
      </c>
      <c r="B35" s="5">
        <v>318.60000000000002</v>
      </c>
    </row>
    <row r="36" spans="1:2" x14ac:dyDescent="0.25">
      <c r="A36" s="7">
        <v>24777</v>
      </c>
      <c r="B36" s="5">
        <v>319.98</v>
      </c>
    </row>
    <row r="37" spans="1:2" x14ac:dyDescent="0.25">
      <c r="A37" s="7">
        <v>24807</v>
      </c>
      <c r="B37" s="5">
        <v>321.25</v>
      </c>
    </row>
    <row r="38" spans="1:2" x14ac:dyDescent="0.25">
      <c r="A38" s="7">
        <v>24838</v>
      </c>
      <c r="B38" s="5">
        <v>321.88</v>
      </c>
    </row>
    <row r="39" spans="1:2" x14ac:dyDescent="0.25">
      <c r="A39" s="7">
        <v>24869</v>
      </c>
      <c r="B39" s="5">
        <v>322.47000000000003</v>
      </c>
    </row>
    <row r="40" spans="1:2" x14ac:dyDescent="0.25">
      <c r="A40" s="7">
        <v>24898</v>
      </c>
      <c r="B40" s="5">
        <v>323.17</v>
      </c>
    </row>
    <row r="41" spans="1:2" x14ac:dyDescent="0.25">
      <c r="A41" s="7">
        <v>24929</v>
      </c>
      <c r="B41" s="5">
        <v>324.23</v>
      </c>
    </row>
    <row r="42" spans="1:2" x14ac:dyDescent="0.25">
      <c r="A42" s="7">
        <v>24959</v>
      </c>
      <c r="B42" s="5">
        <v>324.88</v>
      </c>
    </row>
    <row r="43" spans="1:2" x14ac:dyDescent="0.25">
      <c r="A43" s="7">
        <v>24990</v>
      </c>
      <c r="B43" s="5">
        <v>324.75</v>
      </c>
    </row>
    <row r="44" spans="1:2" x14ac:dyDescent="0.25">
      <c r="A44" s="7">
        <v>25020</v>
      </c>
      <c r="B44" s="5">
        <v>323.47000000000003</v>
      </c>
    </row>
    <row r="45" spans="1:2" x14ac:dyDescent="0.25">
      <c r="A45" s="7">
        <v>25051</v>
      </c>
      <c r="B45" s="5">
        <v>321.33999999999997</v>
      </c>
    </row>
    <row r="46" spans="1:2" x14ac:dyDescent="0.25">
      <c r="A46" s="7">
        <v>25082</v>
      </c>
      <c r="B46" s="5">
        <v>319.56</v>
      </c>
    </row>
    <row r="47" spans="1:2" x14ac:dyDescent="0.25">
      <c r="A47" s="7">
        <v>25112</v>
      </c>
      <c r="B47" s="5">
        <v>319.45</v>
      </c>
    </row>
    <row r="48" spans="1:2" x14ac:dyDescent="0.25">
      <c r="A48" s="7">
        <v>25143</v>
      </c>
      <c r="B48" s="5">
        <v>320.45</v>
      </c>
    </row>
    <row r="49" spans="1:2" x14ac:dyDescent="0.25">
      <c r="A49" s="7">
        <v>25173</v>
      </c>
      <c r="B49" s="5">
        <v>321.92</v>
      </c>
    </row>
    <row r="50" spans="1:2" x14ac:dyDescent="0.25">
      <c r="A50" s="7">
        <v>25204</v>
      </c>
      <c r="B50" s="5">
        <v>323.39999999999998</v>
      </c>
    </row>
    <row r="51" spans="1:2" x14ac:dyDescent="0.25">
      <c r="A51" s="7">
        <v>25235</v>
      </c>
      <c r="B51" s="5">
        <v>324.20999999999998</v>
      </c>
    </row>
    <row r="52" spans="1:2" x14ac:dyDescent="0.25">
      <c r="A52" s="7">
        <v>25263</v>
      </c>
      <c r="B52" s="5">
        <v>325.33</v>
      </c>
    </row>
    <row r="53" spans="1:2" x14ac:dyDescent="0.25">
      <c r="A53" s="7">
        <v>25294</v>
      </c>
      <c r="B53" s="5">
        <v>326.31</v>
      </c>
    </row>
    <row r="54" spans="1:2" x14ac:dyDescent="0.25">
      <c r="A54" s="7">
        <v>25324</v>
      </c>
      <c r="B54" s="5">
        <v>327.01</v>
      </c>
    </row>
    <row r="55" spans="1:2" x14ac:dyDescent="0.25">
      <c r="A55" s="7">
        <v>25355</v>
      </c>
      <c r="B55" s="5">
        <v>326.24</v>
      </c>
    </row>
    <row r="56" spans="1:2" x14ac:dyDescent="0.25">
      <c r="A56" s="7">
        <v>25385</v>
      </c>
      <c r="B56" s="5">
        <v>325.37</v>
      </c>
    </row>
    <row r="57" spans="1:2" x14ac:dyDescent="0.25">
      <c r="A57" s="7">
        <v>25416</v>
      </c>
      <c r="B57" s="5">
        <v>323.12</v>
      </c>
    </row>
    <row r="58" spans="1:2" x14ac:dyDescent="0.25">
      <c r="A58" s="7">
        <v>25447</v>
      </c>
      <c r="B58" s="5">
        <v>321.85000000000002</v>
      </c>
    </row>
    <row r="59" spans="1:2" x14ac:dyDescent="0.25">
      <c r="A59" s="7">
        <v>25477</v>
      </c>
      <c r="B59" s="5">
        <v>321.31</v>
      </c>
    </row>
    <row r="60" spans="1:2" x14ac:dyDescent="0.25">
      <c r="A60" s="7">
        <v>25508</v>
      </c>
      <c r="B60" s="5">
        <v>322.31</v>
      </c>
    </row>
    <row r="61" spans="1:2" x14ac:dyDescent="0.25">
      <c r="A61" s="7">
        <v>25538</v>
      </c>
      <c r="B61" s="5">
        <v>323.72000000000003</v>
      </c>
    </row>
    <row r="62" spans="1:2" x14ac:dyDescent="0.25">
      <c r="A62" s="7">
        <v>25569</v>
      </c>
      <c r="B62" s="5">
        <v>324.60000000000002</v>
      </c>
    </row>
    <row r="63" spans="1:2" x14ac:dyDescent="0.25">
      <c r="A63" s="7">
        <v>25600</v>
      </c>
      <c r="B63" s="5">
        <v>325.57</v>
      </c>
    </row>
    <row r="64" spans="1:2" x14ac:dyDescent="0.25">
      <c r="A64" s="7">
        <v>25628</v>
      </c>
      <c r="B64" s="5">
        <v>326.55</v>
      </c>
    </row>
    <row r="65" spans="1:2" x14ac:dyDescent="0.25">
      <c r="A65" s="7">
        <v>25659</v>
      </c>
      <c r="B65" s="5">
        <v>327.8</v>
      </c>
    </row>
    <row r="66" spans="1:2" x14ac:dyDescent="0.25">
      <c r="A66" s="7">
        <v>25689</v>
      </c>
      <c r="B66" s="5">
        <v>327.8</v>
      </c>
    </row>
    <row r="67" spans="1:2" x14ac:dyDescent="0.25">
      <c r="A67" s="7">
        <v>25720</v>
      </c>
      <c r="B67" s="5">
        <v>327.54000000000002</v>
      </c>
    </row>
    <row r="68" spans="1:2" x14ac:dyDescent="0.25">
      <c r="A68" s="7">
        <v>25750</v>
      </c>
      <c r="B68" s="5">
        <v>326.27999999999997</v>
      </c>
    </row>
    <row r="69" spans="1:2" x14ac:dyDescent="0.25">
      <c r="A69" s="7">
        <v>25781</v>
      </c>
      <c r="B69" s="5">
        <v>324.63</v>
      </c>
    </row>
    <row r="70" spans="1:2" x14ac:dyDescent="0.25">
      <c r="A70" s="7">
        <v>25812</v>
      </c>
      <c r="B70" s="5">
        <v>323.12</v>
      </c>
    </row>
    <row r="71" spans="1:2" x14ac:dyDescent="0.25">
      <c r="A71" s="7">
        <v>25842</v>
      </c>
      <c r="B71" s="5">
        <v>323.11</v>
      </c>
    </row>
    <row r="72" spans="1:2" x14ac:dyDescent="0.25">
      <c r="A72" s="7">
        <v>25873</v>
      </c>
      <c r="B72" s="5">
        <v>323.99</v>
      </c>
    </row>
    <row r="73" spans="1:2" x14ac:dyDescent="0.25">
      <c r="A73" s="7">
        <v>25903</v>
      </c>
      <c r="B73" s="5">
        <v>325.08999999999997</v>
      </c>
    </row>
    <row r="74" spans="1:2" x14ac:dyDescent="0.25">
      <c r="A74" s="7">
        <v>25934</v>
      </c>
      <c r="B74" s="5">
        <v>326.12</v>
      </c>
    </row>
    <row r="75" spans="1:2" x14ac:dyDescent="0.25">
      <c r="A75" s="7">
        <v>25965</v>
      </c>
      <c r="B75" s="5">
        <v>326.61</v>
      </c>
    </row>
    <row r="76" spans="1:2" x14ac:dyDescent="0.25">
      <c r="A76" s="7">
        <v>25993</v>
      </c>
      <c r="B76" s="5">
        <v>327.16000000000003</v>
      </c>
    </row>
    <row r="77" spans="1:2" x14ac:dyDescent="0.25">
      <c r="A77" s="7">
        <v>26024</v>
      </c>
      <c r="B77" s="5">
        <v>327.92</v>
      </c>
    </row>
    <row r="78" spans="1:2" x14ac:dyDescent="0.25">
      <c r="A78" s="7">
        <v>26054</v>
      </c>
      <c r="B78" s="5">
        <v>329.14</v>
      </c>
    </row>
    <row r="79" spans="1:2" x14ac:dyDescent="0.25">
      <c r="A79" s="7">
        <v>26085</v>
      </c>
      <c r="B79" s="5">
        <v>328.8</v>
      </c>
    </row>
    <row r="80" spans="1:2" x14ac:dyDescent="0.25">
      <c r="A80" s="7">
        <v>26115</v>
      </c>
      <c r="B80" s="5">
        <v>327.52</v>
      </c>
    </row>
    <row r="81" spans="1:2" x14ac:dyDescent="0.25">
      <c r="A81" s="7">
        <v>26146</v>
      </c>
      <c r="B81" s="5">
        <v>325.62</v>
      </c>
    </row>
    <row r="82" spans="1:2" x14ac:dyDescent="0.25">
      <c r="A82" s="7">
        <v>26177</v>
      </c>
      <c r="B82" s="5">
        <v>323.61</v>
      </c>
    </row>
    <row r="83" spans="1:2" x14ac:dyDescent="0.25">
      <c r="A83" s="7">
        <v>26207</v>
      </c>
      <c r="B83" s="5">
        <v>323.8</v>
      </c>
    </row>
    <row r="84" spans="1:2" x14ac:dyDescent="0.25">
      <c r="A84" s="7">
        <v>26238</v>
      </c>
      <c r="B84" s="5">
        <v>325.10000000000002</v>
      </c>
    </row>
    <row r="85" spans="1:2" x14ac:dyDescent="0.25">
      <c r="A85" s="7">
        <v>26268</v>
      </c>
      <c r="B85" s="5">
        <v>326.25</v>
      </c>
    </row>
    <row r="86" spans="1:2" x14ac:dyDescent="0.25">
      <c r="A86" s="7">
        <v>26299</v>
      </c>
      <c r="B86" s="5">
        <v>326.93</v>
      </c>
    </row>
    <row r="87" spans="1:2" x14ac:dyDescent="0.25">
      <c r="A87" s="7">
        <v>26330</v>
      </c>
      <c r="B87" s="5">
        <v>327.83</v>
      </c>
    </row>
    <row r="88" spans="1:2" x14ac:dyDescent="0.25">
      <c r="A88" s="7">
        <v>26359</v>
      </c>
      <c r="B88" s="5">
        <v>327.95</v>
      </c>
    </row>
    <row r="89" spans="1:2" x14ac:dyDescent="0.25">
      <c r="A89" s="7">
        <v>26390</v>
      </c>
      <c r="B89" s="5">
        <v>329.91</v>
      </c>
    </row>
    <row r="90" spans="1:2" x14ac:dyDescent="0.25">
      <c r="A90" s="7">
        <v>26420</v>
      </c>
      <c r="B90" s="5">
        <v>330.22</v>
      </c>
    </row>
    <row r="91" spans="1:2" x14ac:dyDescent="0.25">
      <c r="A91" s="7">
        <v>26451</v>
      </c>
      <c r="B91" s="5">
        <v>329.25</v>
      </c>
    </row>
    <row r="92" spans="1:2" x14ac:dyDescent="0.25">
      <c r="A92" s="7">
        <v>26481</v>
      </c>
      <c r="B92" s="5">
        <v>328.11</v>
      </c>
    </row>
    <row r="93" spans="1:2" x14ac:dyDescent="0.25">
      <c r="A93" s="7">
        <v>26512</v>
      </c>
      <c r="B93" s="5">
        <v>326.39</v>
      </c>
    </row>
    <row r="94" spans="1:2" x14ac:dyDescent="0.25">
      <c r="A94" s="7">
        <v>26543</v>
      </c>
      <c r="B94" s="5">
        <v>324.97000000000003</v>
      </c>
    </row>
    <row r="95" spans="1:2" x14ac:dyDescent="0.25">
      <c r="A95" s="7">
        <v>26573</v>
      </c>
      <c r="B95" s="5">
        <v>325.32</v>
      </c>
    </row>
    <row r="96" spans="1:2" x14ac:dyDescent="0.25">
      <c r="A96" s="7">
        <v>26604</v>
      </c>
      <c r="B96" s="5">
        <v>326.54000000000002</v>
      </c>
    </row>
    <row r="97" spans="1:2" x14ac:dyDescent="0.25">
      <c r="A97" s="7">
        <v>26634</v>
      </c>
      <c r="B97" s="5">
        <v>327.71</v>
      </c>
    </row>
    <row r="98" spans="1:2" x14ac:dyDescent="0.25">
      <c r="A98" s="7">
        <v>26665</v>
      </c>
      <c r="B98" s="5">
        <v>328.73</v>
      </c>
    </row>
    <row r="99" spans="1:2" x14ac:dyDescent="0.25">
      <c r="A99" s="7">
        <v>26696</v>
      </c>
      <c r="B99" s="5">
        <v>329.69</v>
      </c>
    </row>
    <row r="100" spans="1:2" x14ac:dyDescent="0.25">
      <c r="A100" s="7">
        <v>26724</v>
      </c>
      <c r="B100" s="5">
        <v>330.47</v>
      </c>
    </row>
    <row r="101" spans="1:2" x14ac:dyDescent="0.25">
      <c r="A101" s="7">
        <v>26755</v>
      </c>
      <c r="B101" s="5">
        <v>331.69</v>
      </c>
    </row>
    <row r="102" spans="1:2" x14ac:dyDescent="0.25">
      <c r="A102" s="7">
        <v>26785</v>
      </c>
      <c r="B102" s="5">
        <v>332.65</v>
      </c>
    </row>
    <row r="103" spans="1:2" x14ac:dyDescent="0.25">
      <c r="A103" s="7">
        <v>26816</v>
      </c>
      <c r="B103" s="5">
        <v>332.24</v>
      </c>
    </row>
    <row r="104" spans="1:2" x14ac:dyDescent="0.25">
      <c r="A104" s="7">
        <v>26846</v>
      </c>
      <c r="B104" s="5">
        <v>331.03</v>
      </c>
    </row>
    <row r="105" spans="1:2" x14ac:dyDescent="0.25">
      <c r="A105" s="7">
        <v>26877</v>
      </c>
      <c r="B105" s="5">
        <v>329.36</v>
      </c>
    </row>
    <row r="106" spans="1:2" x14ac:dyDescent="0.25">
      <c r="A106" s="7">
        <v>26908</v>
      </c>
      <c r="B106" s="5">
        <v>327.60000000000002</v>
      </c>
    </row>
    <row r="107" spans="1:2" x14ac:dyDescent="0.25">
      <c r="A107" s="7">
        <v>26938</v>
      </c>
      <c r="B107" s="5">
        <v>327.29000000000002</v>
      </c>
    </row>
    <row r="108" spans="1:2" x14ac:dyDescent="0.25">
      <c r="A108" s="7">
        <v>26969</v>
      </c>
      <c r="B108" s="5">
        <v>328.28</v>
      </c>
    </row>
    <row r="109" spans="1:2" x14ac:dyDescent="0.25">
      <c r="A109" s="7">
        <v>26999</v>
      </c>
      <c r="B109" s="5">
        <v>328.79</v>
      </c>
    </row>
    <row r="110" spans="1:2" x14ac:dyDescent="0.25">
      <c r="A110" s="7">
        <v>27030</v>
      </c>
      <c r="B110" s="5">
        <v>329.45</v>
      </c>
    </row>
    <row r="111" spans="1:2" x14ac:dyDescent="0.25">
      <c r="A111" s="7">
        <v>27061</v>
      </c>
      <c r="B111" s="5">
        <v>330.89</v>
      </c>
    </row>
    <row r="112" spans="1:2" x14ac:dyDescent="0.25">
      <c r="A112" s="7">
        <v>27089</v>
      </c>
      <c r="B112" s="5">
        <v>331.63</v>
      </c>
    </row>
    <row r="113" spans="1:2" x14ac:dyDescent="0.25">
      <c r="A113" s="7">
        <v>27120</v>
      </c>
      <c r="B113" s="5">
        <v>332.85</v>
      </c>
    </row>
    <row r="114" spans="1:2" x14ac:dyDescent="0.25">
      <c r="A114" s="7">
        <v>27150</v>
      </c>
      <c r="B114" s="5">
        <v>333.28</v>
      </c>
    </row>
    <row r="115" spans="1:2" x14ac:dyDescent="0.25">
      <c r="A115" s="7">
        <v>27181</v>
      </c>
      <c r="B115" s="5">
        <v>332.47</v>
      </c>
    </row>
    <row r="116" spans="1:2" x14ac:dyDescent="0.25">
      <c r="A116" s="7">
        <v>27211</v>
      </c>
      <c r="B116" s="5">
        <v>331.34</v>
      </c>
    </row>
    <row r="117" spans="1:2" x14ac:dyDescent="0.25">
      <c r="A117" s="7">
        <v>27242</v>
      </c>
      <c r="B117" s="5">
        <v>329.53</v>
      </c>
    </row>
    <row r="118" spans="1:2" x14ac:dyDescent="0.25">
      <c r="A118" s="7">
        <v>27273</v>
      </c>
      <c r="B118" s="5">
        <v>327.57</v>
      </c>
    </row>
    <row r="119" spans="1:2" x14ac:dyDescent="0.25">
      <c r="A119" s="7">
        <v>27303</v>
      </c>
      <c r="B119" s="5">
        <v>327.57</v>
      </c>
    </row>
    <row r="120" spans="1:2" x14ac:dyDescent="0.25">
      <c r="A120" s="7">
        <v>27334</v>
      </c>
      <c r="B120" s="5">
        <v>328.53</v>
      </c>
    </row>
    <row r="121" spans="1:2" x14ac:dyDescent="0.25">
      <c r="A121" s="7">
        <v>27364</v>
      </c>
      <c r="B121" s="5">
        <v>329.69</v>
      </c>
    </row>
    <row r="122" spans="1:2" x14ac:dyDescent="0.25">
      <c r="A122" s="7">
        <v>27395</v>
      </c>
      <c r="B122" s="5">
        <v>330.45</v>
      </c>
    </row>
    <row r="123" spans="1:2" x14ac:dyDescent="0.25">
      <c r="A123" s="7">
        <v>27426</v>
      </c>
      <c r="B123" s="5">
        <v>330.97</v>
      </c>
    </row>
    <row r="124" spans="1:2" x14ac:dyDescent="0.25">
      <c r="A124" s="7">
        <v>27454</v>
      </c>
      <c r="B124" s="5">
        <v>331.64</v>
      </c>
    </row>
    <row r="125" spans="1:2" x14ac:dyDescent="0.25">
      <c r="A125" s="7">
        <v>27485</v>
      </c>
      <c r="B125" s="5">
        <v>332.87</v>
      </c>
    </row>
    <row r="126" spans="1:2" x14ac:dyDescent="0.25">
      <c r="A126" s="7">
        <v>27515</v>
      </c>
      <c r="B126" s="5">
        <v>333.61</v>
      </c>
    </row>
    <row r="127" spans="1:2" x14ac:dyDescent="0.25">
      <c r="A127" s="7">
        <v>27546</v>
      </c>
      <c r="B127" s="5">
        <v>333.55</v>
      </c>
    </row>
    <row r="128" spans="1:2" x14ac:dyDescent="0.25">
      <c r="A128" s="7">
        <v>27576</v>
      </c>
      <c r="B128" s="5">
        <v>331.9</v>
      </c>
    </row>
    <row r="129" spans="1:2" x14ac:dyDescent="0.25">
      <c r="A129" s="7">
        <v>27607</v>
      </c>
      <c r="B129" s="5">
        <v>330.05</v>
      </c>
    </row>
    <row r="130" spans="1:2" x14ac:dyDescent="0.25">
      <c r="A130" s="7">
        <v>27638</v>
      </c>
      <c r="B130" s="5">
        <v>328.58</v>
      </c>
    </row>
    <row r="131" spans="1:2" x14ac:dyDescent="0.25">
      <c r="A131" s="7">
        <v>27668</v>
      </c>
      <c r="B131" s="5">
        <v>328.31</v>
      </c>
    </row>
    <row r="132" spans="1:2" x14ac:dyDescent="0.25">
      <c r="A132" s="7">
        <v>27699</v>
      </c>
      <c r="B132" s="5">
        <v>329.41</v>
      </c>
    </row>
    <row r="133" spans="1:2" x14ac:dyDescent="0.25">
      <c r="A133" s="7">
        <v>27729</v>
      </c>
      <c r="B133" s="5">
        <v>330.63</v>
      </c>
    </row>
    <row r="134" spans="1:2" x14ac:dyDescent="0.25">
      <c r="A134" s="7">
        <v>27760</v>
      </c>
      <c r="B134" s="5">
        <v>331.63</v>
      </c>
    </row>
    <row r="135" spans="1:2" x14ac:dyDescent="0.25">
      <c r="A135" s="7">
        <v>27791</v>
      </c>
      <c r="B135" s="5">
        <v>332.46</v>
      </c>
    </row>
    <row r="136" spans="1:2" x14ac:dyDescent="0.25">
      <c r="A136" s="7">
        <v>27820</v>
      </c>
      <c r="B136" s="5">
        <v>333.36</v>
      </c>
    </row>
    <row r="137" spans="1:2" x14ac:dyDescent="0.25">
      <c r="A137" s="7">
        <v>27851</v>
      </c>
      <c r="B137" s="5">
        <v>334.45</v>
      </c>
    </row>
    <row r="138" spans="1:2" x14ac:dyDescent="0.25">
      <c r="A138" s="7">
        <v>27881</v>
      </c>
      <c r="B138" s="5">
        <v>334.82</v>
      </c>
    </row>
    <row r="139" spans="1:2" x14ac:dyDescent="0.25">
      <c r="A139" s="7">
        <v>27912</v>
      </c>
      <c r="B139" s="5">
        <v>334.32</v>
      </c>
    </row>
    <row r="140" spans="1:2" x14ac:dyDescent="0.25">
      <c r="A140" s="7">
        <v>27942</v>
      </c>
      <c r="B140" s="5">
        <v>333.05</v>
      </c>
    </row>
    <row r="141" spans="1:2" x14ac:dyDescent="0.25">
      <c r="A141" s="7">
        <v>27973</v>
      </c>
      <c r="B141" s="5">
        <v>330.87</v>
      </c>
    </row>
    <row r="142" spans="1:2" x14ac:dyDescent="0.25">
      <c r="A142" s="7">
        <v>28004</v>
      </c>
      <c r="B142" s="5">
        <v>329.24</v>
      </c>
    </row>
    <row r="143" spans="1:2" x14ac:dyDescent="0.25">
      <c r="A143" s="7">
        <v>28034</v>
      </c>
      <c r="B143" s="5">
        <v>328.87</v>
      </c>
    </row>
    <row r="144" spans="1:2" x14ac:dyDescent="0.25">
      <c r="A144" s="7">
        <v>28065</v>
      </c>
      <c r="B144" s="5">
        <v>330.18</v>
      </c>
    </row>
    <row r="145" spans="1:2" x14ac:dyDescent="0.25">
      <c r="A145" s="7">
        <v>28095</v>
      </c>
      <c r="B145" s="5">
        <v>331.5</v>
      </c>
    </row>
    <row r="146" spans="1:2" x14ac:dyDescent="0.25">
      <c r="A146" s="7">
        <v>28126</v>
      </c>
      <c r="B146" s="5">
        <v>332.81</v>
      </c>
    </row>
    <row r="147" spans="1:2" x14ac:dyDescent="0.25">
      <c r="A147" s="7">
        <v>28157</v>
      </c>
      <c r="B147" s="5">
        <v>333.23</v>
      </c>
    </row>
    <row r="148" spans="1:2" x14ac:dyDescent="0.25">
      <c r="A148" s="7">
        <v>28185</v>
      </c>
      <c r="B148" s="5">
        <v>334.55</v>
      </c>
    </row>
    <row r="149" spans="1:2" x14ac:dyDescent="0.25">
      <c r="A149" s="7">
        <v>28216</v>
      </c>
      <c r="B149" s="5">
        <v>335.82</v>
      </c>
    </row>
    <row r="150" spans="1:2" x14ac:dyDescent="0.25">
      <c r="A150" s="7">
        <v>28246</v>
      </c>
      <c r="B150" s="5">
        <v>336.44</v>
      </c>
    </row>
    <row r="151" spans="1:2" x14ac:dyDescent="0.25">
      <c r="A151" s="7">
        <v>28277</v>
      </c>
      <c r="B151" s="5">
        <v>335.99</v>
      </c>
    </row>
    <row r="152" spans="1:2" x14ac:dyDescent="0.25">
      <c r="A152" s="7">
        <v>28307</v>
      </c>
      <c r="B152" s="5">
        <v>334.65</v>
      </c>
    </row>
    <row r="153" spans="1:2" x14ac:dyDescent="0.25">
      <c r="A153" s="7">
        <v>28338</v>
      </c>
      <c r="B153" s="5">
        <v>332.41</v>
      </c>
    </row>
    <row r="154" spans="1:2" x14ac:dyDescent="0.25">
      <c r="A154" s="7">
        <v>28369</v>
      </c>
      <c r="B154" s="5">
        <v>331.32</v>
      </c>
    </row>
    <row r="155" spans="1:2" x14ac:dyDescent="0.25">
      <c r="A155" s="7">
        <v>28399</v>
      </c>
      <c r="B155" s="5">
        <v>330.73</v>
      </c>
    </row>
    <row r="156" spans="1:2" x14ac:dyDescent="0.25">
      <c r="A156" s="7">
        <v>28430</v>
      </c>
      <c r="B156" s="5">
        <v>332.05</v>
      </c>
    </row>
    <row r="157" spans="1:2" x14ac:dyDescent="0.25">
      <c r="A157" s="7">
        <v>28460</v>
      </c>
      <c r="B157" s="5">
        <v>333.53</v>
      </c>
    </row>
    <row r="158" spans="1:2" x14ac:dyDescent="0.25">
      <c r="A158" s="7">
        <v>28491</v>
      </c>
      <c r="B158" s="5">
        <v>334.66</v>
      </c>
    </row>
    <row r="159" spans="1:2" x14ac:dyDescent="0.25">
      <c r="A159" s="7">
        <v>28522</v>
      </c>
      <c r="B159" s="5">
        <v>335.07</v>
      </c>
    </row>
    <row r="160" spans="1:2" x14ac:dyDescent="0.25">
      <c r="A160" s="7">
        <v>28550</v>
      </c>
      <c r="B160" s="5">
        <v>336.33</v>
      </c>
    </row>
    <row r="161" spans="1:2" x14ac:dyDescent="0.25">
      <c r="A161" s="7">
        <v>28581</v>
      </c>
      <c r="B161" s="5">
        <v>337.39</v>
      </c>
    </row>
    <row r="162" spans="1:2" x14ac:dyDescent="0.25">
      <c r="A162" s="7">
        <v>28611</v>
      </c>
      <c r="B162" s="5">
        <v>337.65</v>
      </c>
    </row>
    <row r="163" spans="1:2" x14ac:dyDescent="0.25">
      <c r="A163" s="7">
        <v>28642</v>
      </c>
      <c r="B163" s="5">
        <v>337.57</v>
      </c>
    </row>
    <row r="164" spans="1:2" x14ac:dyDescent="0.25">
      <c r="A164" s="7">
        <v>28672</v>
      </c>
      <c r="B164" s="5">
        <v>336.25</v>
      </c>
    </row>
    <row r="165" spans="1:2" x14ac:dyDescent="0.25">
      <c r="A165" s="7">
        <v>28703</v>
      </c>
      <c r="B165" s="5">
        <v>334.39</v>
      </c>
    </row>
    <row r="166" spans="1:2" x14ac:dyDescent="0.25">
      <c r="A166" s="7">
        <v>28734</v>
      </c>
      <c r="B166" s="5">
        <v>332.44</v>
      </c>
    </row>
    <row r="167" spans="1:2" x14ac:dyDescent="0.25">
      <c r="A167" s="7">
        <v>28764</v>
      </c>
      <c r="B167" s="5">
        <v>332.25</v>
      </c>
    </row>
    <row r="168" spans="1:2" x14ac:dyDescent="0.25">
      <c r="A168" s="7">
        <v>28795</v>
      </c>
      <c r="B168" s="5">
        <v>333.59</v>
      </c>
    </row>
    <row r="169" spans="1:2" x14ac:dyDescent="0.25">
      <c r="A169" s="7">
        <v>28825</v>
      </c>
      <c r="B169" s="5">
        <v>334.76</v>
      </c>
    </row>
    <row r="170" spans="1:2" x14ac:dyDescent="0.25">
      <c r="A170" s="7">
        <v>28856</v>
      </c>
      <c r="B170" s="5">
        <v>335.89</v>
      </c>
    </row>
    <row r="171" spans="1:2" x14ac:dyDescent="0.25">
      <c r="A171" s="7">
        <v>28887</v>
      </c>
      <c r="B171" s="5">
        <v>336.44</v>
      </c>
    </row>
    <row r="172" spans="1:2" x14ac:dyDescent="0.25">
      <c r="A172" s="7">
        <v>28915</v>
      </c>
      <c r="B172" s="5">
        <v>337.63</v>
      </c>
    </row>
    <row r="173" spans="1:2" x14ac:dyDescent="0.25">
      <c r="A173" s="7">
        <v>28946</v>
      </c>
      <c r="B173" s="5">
        <v>338.54</v>
      </c>
    </row>
    <row r="174" spans="1:2" x14ac:dyDescent="0.25">
      <c r="A174" s="7">
        <v>28976</v>
      </c>
      <c r="B174" s="5">
        <v>339.06</v>
      </c>
    </row>
    <row r="175" spans="1:2" x14ac:dyDescent="0.25">
      <c r="A175" s="7">
        <v>29007</v>
      </c>
      <c r="B175" s="5">
        <v>338.95</v>
      </c>
    </row>
    <row r="176" spans="1:2" x14ac:dyDescent="0.25">
      <c r="A176" s="7">
        <v>29037</v>
      </c>
      <c r="B176" s="5">
        <v>337.41</v>
      </c>
    </row>
    <row r="177" spans="1:2" x14ac:dyDescent="0.25">
      <c r="A177" s="7">
        <v>29068</v>
      </c>
      <c r="B177" s="5">
        <v>335.71</v>
      </c>
    </row>
    <row r="178" spans="1:2" x14ac:dyDescent="0.25">
      <c r="A178" s="7">
        <v>29099</v>
      </c>
      <c r="B178" s="5">
        <v>333.68</v>
      </c>
    </row>
    <row r="179" spans="1:2" x14ac:dyDescent="0.25">
      <c r="A179" s="7">
        <v>29129</v>
      </c>
      <c r="B179" s="5">
        <v>333.69</v>
      </c>
    </row>
    <row r="180" spans="1:2" x14ac:dyDescent="0.25">
      <c r="A180" s="7">
        <v>29160</v>
      </c>
      <c r="B180" s="5">
        <v>335.05</v>
      </c>
    </row>
    <row r="181" spans="1:2" x14ac:dyDescent="0.25">
      <c r="A181" s="7">
        <v>29190</v>
      </c>
      <c r="B181" s="5">
        <v>336.53</v>
      </c>
    </row>
    <row r="182" spans="1:2" x14ac:dyDescent="0.25">
      <c r="A182" s="7">
        <v>29221</v>
      </c>
      <c r="B182" s="5">
        <v>337.81</v>
      </c>
    </row>
    <row r="183" spans="1:2" x14ac:dyDescent="0.25">
      <c r="A183" s="7">
        <v>29252</v>
      </c>
      <c r="B183" s="5">
        <v>338.16</v>
      </c>
    </row>
    <row r="184" spans="1:2" x14ac:dyDescent="0.25">
      <c r="A184" s="7">
        <v>29281</v>
      </c>
      <c r="B184" s="5">
        <v>339.88</v>
      </c>
    </row>
    <row r="185" spans="1:2" x14ac:dyDescent="0.25">
      <c r="A185" s="7">
        <v>29312</v>
      </c>
      <c r="B185" s="5">
        <v>340.57</v>
      </c>
    </row>
    <row r="186" spans="1:2" x14ac:dyDescent="0.25">
      <c r="A186" s="7">
        <v>29342</v>
      </c>
      <c r="B186" s="5">
        <v>341.19</v>
      </c>
    </row>
    <row r="187" spans="1:2" x14ac:dyDescent="0.25">
      <c r="A187" s="7">
        <v>29373</v>
      </c>
      <c r="B187" s="5">
        <v>340.87</v>
      </c>
    </row>
    <row r="188" spans="1:2" x14ac:dyDescent="0.25">
      <c r="A188" s="7">
        <v>29403</v>
      </c>
      <c r="B188" s="5">
        <v>339.25</v>
      </c>
    </row>
    <row r="189" spans="1:2" x14ac:dyDescent="0.25">
      <c r="A189" s="7">
        <v>29434</v>
      </c>
      <c r="B189" s="5">
        <v>337.19</v>
      </c>
    </row>
    <row r="190" spans="1:2" x14ac:dyDescent="0.25">
      <c r="A190" s="7">
        <v>29465</v>
      </c>
      <c r="B190" s="5">
        <v>335.49</v>
      </c>
    </row>
    <row r="191" spans="1:2" x14ac:dyDescent="0.25">
      <c r="A191" s="7">
        <v>29495</v>
      </c>
      <c r="B191" s="5">
        <v>336.63</v>
      </c>
    </row>
    <row r="192" spans="1:2" x14ac:dyDescent="0.25">
      <c r="A192" s="7">
        <v>29526</v>
      </c>
      <c r="B192" s="5">
        <v>337.74</v>
      </c>
    </row>
    <row r="193" spans="1:2" x14ac:dyDescent="0.25">
      <c r="A193" s="7">
        <v>29556</v>
      </c>
      <c r="B193" s="5">
        <v>338.36</v>
      </c>
    </row>
  </sheetData>
  <mergeCells count="1">
    <mergeCell ref="E3:F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A22" zoomScaleNormal="100" workbookViewId="0">
      <selection activeCell="E14" sqref="E10:E14"/>
    </sheetView>
  </sheetViews>
  <sheetFormatPr defaultColWidth="20" defaultRowHeight="12.75" x14ac:dyDescent="0.2"/>
  <cols>
    <col min="1" max="1" width="11.85546875" style="14" customWidth="1"/>
    <col min="2" max="4" width="20" style="14"/>
    <col min="5" max="5" width="47" style="14" customWidth="1"/>
    <col min="6" max="16384" width="20" style="14"/>
  </cols>
  <sheetData>
    <row r="1" spans="1:5" ht="51" x14ac:dyDescent="0.2">
      <c r="A1" s="15" t="s">
        <v>242</v>
      </c>
      <c r="B1" s="15" t="s">
        <v>448</v>
      </c>
      <c r="D1" s="25" t="s">
        <v>240</v>
      </c>
      <c r="E1" s="26"/>
    </row>
    <row r="2" spans="1:5" x14ac:dyDescent="0.2">
      <c r="A2" s="17" t="s">
        <v>244</v>
      </c>
      <c r="B2" s="18">
        <v>8880.1</v>
      </c>
    </row>
    <row r="3" spans="1:5" x14ac:dyDescent="0.2">
      <c r="A3" s="17" t="s">
        <v>246</v>
      </c>
      <c r="B3" s="18">
        <v>9017.4</v>
      </c>
      <c r="D3" s="15" t="s">
        <v>232</v>
      </c>
      <c r="E3" s="16" t="s">
        <v>233</v>
      </c>
    </row>
    <row r="4" spans="1:5" ht="25.5" x14ac:dyDescent="0.2">
      <c r="A4" s="17" t="s">
        <v>247</v>
      </c>
      <c r="B4" s="18">
        <v>9067.7999999999993</v>
      </c>
      <c r="D4" s="15" t="s">
        <v>234</v>
      </c>
      <c r="E4" s="16" t="s">
        <v>235</v>
      </c>
    </row>
    <row r="5" spans="1:5" x14ac:dyDescent="0.2">
      <c r="A5" s="17" t="s">
        <v>248</v>
      </c>
      <c r="B5" s="18">
        <v>9066</v>
      </c>
      <c r="D5" s="15" t="s">
        <v>236</v>
      </c>
      <c r="E5" s="16" t="s">
        <v>237</v>
      </c>
    </row>
    <row r="6" spans="1:5" ht="38.25" x14ac:dyDescent="0.2">
      <c r="A6" s="17" t="s">
        <v>249</v>
      </c>
      <c r="B6" s="18">
        <v>9066.6</v>
      </c>
      <c r="D6" s="15" t="s">
        <v>238</v>
      </c>
      <c r="E6" s="16" t="s">
        <v>239</v>
      </c>
    </row>
    <row r="7" spans="1:5" x14ac:dyDescent="0.2">
      <c r="A7" s="17" t="s">
        <v>250</v>
      </c>
      <c r="B7" s="18">
        <v>9085.5</v>
      </c>
    </row>
    <row r="8" spans="1:5" x14ac:dyDescent="0.2">
      <c r="A8" s="17" t="s">
        <v>251</v>
      </c>
      <c r="B8" s="18">
        <v>9246.7000000000007</v>
      </c>
    </row>
    <row r="9" spans="1:5" x14ac:dyDescent="0.2">
      <c r="A9" s="17" t="s">
        <v>252</v>
      </c>
      <c r="B9" s="18">
        <v>9411.2000000000007</v>
      </c>
    </row>
    <row r="10" spans="1:5" x14ac:dyDescent="0.2">
      <c r="A10" s="17" t="s">
        <v>253</v>
      </c>
      <c r="B10" s="18">
        <v>9604.2999999999993</v>
      </c>
    </row>
    <row r="11" spans="1:5" x14ac:dyDescent="0.2">
      <c r="A11" s="17" t="s">
        <v>254</v>
      </c>
      <c r="B11" s="18">
        <v>9783.2000000000007</v>
      </c>
    </row>
    <row r="12" spans="1:5" x14ac:dyDescent="0.2">
      <c r="A12" s="17" t="s">
        <v>255</v>
      </c>
      <c r="B12" s="18">
        <v>9932.9</v>
      </c>
    </row>
    <row r="13" spans="1:5" x14ac:dyDescent="0.2">
      <c r="A13" s="17" t="s">
        <v>256</v>
      </c>
      <c r="B13" s="18">
        <v>10114.200000000001</v>
      </c>
    </row>
    <row r="14" spans="1:5" x14ac:dyDescent="0.2">
      <c r="A14" s="17" t="s">
        <v>257</v>
      </c>
      <c r="B14" s="18">
        <v>10269.9</v>
      </c>
    </row>
    <row r="15" spans="1:5" x14ac:dyDescent="0.2">
      <c r="A15" s="17" t="s">
        <v>258</v>
      </c>
      <c r="B15" s="18">
        <v>10386.9</v>
      </c>
    </row>
    <row r="16" spans="1:5" x14ac:dyDescent="0.2">
      <c r="A16" s="17" t="s">
        <v>259</v>
      </c>
      <c r="B16" s="18">
        <v>10535.7</v>
      </c>
    </row>
    <row r="17" spans="1:2" x14ac:dyDescent="0.2">
      <c r="A17" s="17" t="s">
        <v>260</v>
      </c>
      <c r="B17" s="18">
        <v>10726.4</v>
      </c>
    </row>
    <row r="18" spans="1:2" x14ac:dyDescent="0.2">
      <c r="A18" s="17" t="s">
        <v>261</v>
      </c>
      <c r="B18" s="18">
        <v>10923.8</v>
      </c>
    </row>
    <row r="19" spans="1:2" x14ac:dyDescent="0.2">
      <c r="A19" s="17" t="s">
        <v>262</v>
      </c>
      <c r="B19" s="18">
        <v>11091.4</v>
      </c>
    </row>
    <row r="20" spans="1:2" x14ac:dyDescent="0.2">
      <c r="A20" s="17" t="s">
        <v>263</v>
      </c>
      <c r="B20" s="18">
        <v>11186.9</v>
      </c>
    </row>
    <row r="21" spans="1:2" x14ac:dyDescent="0.2">
      <c r="A21" s="17" t="s">
        <v>264</v>
      </c>
      <c r="B21" s="18">
        <v>11281.6</v>
      </c>
    </row>
    <row r="22" spans="1:2" x14ac:dyDescent="0.2">
      <c r="A22" s="17" t="s">
        <v>265</v>
      </c>
      <c r="B22" s="18">
        <v>11382.2</v>
      </c>
    </row>
    <row r="23" spans="1:2" x14ac:dyDescent="0.2">
      <c r="A23" s="17" t="s">
        <v>266</v>
      </c>
      <c r="B23" s="18">
        <v>11541.1</v>
      </c>
    </row>
    <row r="24" spans="1:2" x14ac:dyDescent="0.2">
      <c r="A24" s="17" t="s">
        <v>267</v>
      </c>
      <c r="B24" s="18">
        <v>11612.9</v>
      </c>
    </row>
    <row r="25" spans="1:2" x14ac:dyDescent="0.2">
      <c r="A25" s="17" t="s">
        <v>268</v>
      </c>
      <c r="B25" s="18">
        <v>11979.5</v>
      </c>
    </row>
    <row r="26" spans="1:2" x14ac:dyDescent="0.2">
      <c r="A26" s="17" t="s">
        <v>269</v>
      </c>
      <c r="B26" s="18">
        <v>12108.3</v>
      </c>
    </row>
    <row r="27" spans="1:2" x14ac:dyDescent="0.2">
      <c r="A27" s="17" t="s">
        <v>270</v>
      </c>
      <c r="B27" s="29">
        <v>12197.6</v>
      </c>
    </row>
    <row r="28" spans="1:2" x14ac:dyDescent="0.2">
      <c r="A28" s="17" t="s">
        <v>446</v>
      </c>
      <c r="B28" s="28">
        <v>12330.1</v>
      </c>
    </row>
    <row r="30" spans="1:2" ht="15" x14ac:dyDescent="0.25">
      <c r="A30" t="s">
        <v>231</v>
      </c>
    </row>
    <row r="31" spans="1:2" ht="15" x14ac:dyDescent="0.25">
      <c r="A31" t="s">
        <v>231</v>
      </c>
    </row>
    <row r="32" spans="1:2" x14ac:dyDescent="0.2">
      <c r="A32" s="13" t="s">
        <v>231</v>
      </c>
    </row>
  </sheetData>
  <mergeCells count="1">
    <mergeCell ref="D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9"/>
  <sheetViews>
    <sheetView topLeftCell="A172" workbookViewId="0">
      <selection activeCell="E14" sqref="E10:E14"/>
    </sheetView>
  </sheetViews>
  <sheetFormatPr defaultRowHeight="15" x14ac:dyDescent="0.25"/>
  <cols>
    <col min="1" max="1" width="14.42578125" customWidth="1"/>
    <col min="2" max="2" width="19.7109375" customWidth="1"/>
    <col min="4" max="4" width="19.710937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9" ht="53.25" x14ac:dyDescent="0.35">
      <c r="A1" s="6" t="s">
        <v>11</v>
      </c>
      <c r="B1" s="21" t="s">
        <v>18</v>
      </c>
      <c r="D1" s="1" t="s">
        <v>18</v>
      </c>
    </row>
    <row r="2" spans="1:9" ht="15.75" x14ac:dyDescent="0.25">
      <c r="A2" s="7">
        <v>22282</v>
      </c>
      <c r="B2" s="5">
        <v>239.6</v>
      </c>
      <c r="D2" s="2" t="s">
        <v>1</v>
      </c>
    </row>
    <row r="3" spans="1:9" x14ac:dyDescent="0.25">
      <c r="A3" s="7">
        <v>22313</v>
      </c>
      <c r="B3" s="5">
        <v>236.4</v>
      </c>
      <c r="D3" s="3" t="s">
        <v>2</v>
      </c>
      <c r="E3" s="24">
        <v>42706.84820601852</v>
      </c>
      <c r="F3" s="24"/>
    </row>
    <row r="4" spans="1:9" x14ac:dyDescent="0.25">
      <c r="A4" s="7">
        <v>22341</v>
      </c>
      <c r="B4" s="5">
        <v>236.8</v>
      </c>
      <c r="D4" s="3" t="s">
        <v>3</v>
      </c>
      <c r="E4" s="4" t="str">
        <f>HYPERLINK("https://datamarket.com/data/set/22l8/wisconsin-employment-time-series-trade-jan-1961-oct-1975#!ds=22l8&amp;display=line","https://datamarket.com/data/set/22l8/wisconsin-employment-time-series-trade-jan-1961-oct-1975#!ds=22l8&amp;display=line")</f>
        <v>https://datamarket.com/data/set/22l8/wisconsin-employment-time-series-trade-jan-1961-oct-1975#!ds=22l8&amp;display=line</v>
      </c>
    </row>
    <row r="5" spans="1:9" x14ac:dyDescent="0.25">
      <c r="A5" s="7">
        <v>22372</v>
      </c>
      <c r="B5" s="5">
        <v>241.5</v>
      </c>
      <c r="D5" s="3" t="s">
        <v>4</v>
      </c>
      <c r="E5" s="5" t="s">
        <v>5</v>
      </c>
    </row>
    <row r="6" spans="1:9" x14ac:dyDescent="0.25">
      <c r="A6" s="7">
        <v>22402</v>
      </c>
      <c r="B6" s="5">
        <v>243.7</v>
      </c>
      <c r="D6" s="3" t="s">
        <v>6</v>
      </c>
      <c r="E6" s="5" t="s">
        <v>7</v>
      </c>
    </row>
    <row r="7" spans="1:9" x14ac:dyDescent="0.25">
      <c r="A7" s="7">
        <v>22433</v>
      </c>
      <c r="B7" s="5">
        <v>246.1</v>
      </c>
      <c r="D7" s="3" t="s">
        <v>8</v>
      </c>
      <c r="I7" s="5"/>
    </row>
    <row r="8" spans="1:9" x14ac:dyDescent="0.25">
      <c r="A8" s="7">
        <v>22463</v>
      </c>
      <c r="B8" s="5">
        <v>244.1</v>
      </c>
      <c r="D8" s="3" t="s">
        <v>9</v>
      </c>
      <c r="I8" s="5"/>
    </row>
    <row r="9" spans="1:9" x14ac:dyDescent="0.25">
      <c r="A9" s="7">
        <v>22494</v>
      </c>
      <c r="B9" s="5">
        <v>244.2</v>
      </c>
    </row>
    <row r="10" spans="1:9" x14ac:dyDescent="0.25">
      <c r="A10" s="7">
        <v>22525</v>
      </c>
      <c r="B10" s="5">
        <v>244.8</v>
      </c>
    </row>
    <row r="11" spans="1:9" x14ac:dyDescent="0.25">
      <c r="A11" s="7">
        <v>22555</v>
      </c>
      <c r="B11" s="5">
        <v>246.6</v>
      </c>
    </row>
    <row r="12" spans="1:9" x14ac:dyDescent="0.25">
      <c r="A12" s="7">
        <v>22586</v>
      </c>
      <c r="B12" s="5">
        <v>250.9</v>
      </c>
    </row>
    <row r="13" spans="1:9" x14ac:dyDescent="0.25">
      <c r="A13" s="7">
        <v>22616</v>
      </c>
      <c r="B13" s="5">
        <v>261.39999999999998</v>
      </c>
    </row>
    <row r="14" spans="1:9" x14ac:dyDescent="0.25">
      <c r="A14" s="7">
        <v>22647</v>
      </c>
      <c r="B14" s="5">
        <v>237.6</v>
      </c>
    </row>
    <row r="15" spans="1:9" x14ac:dyDescent="0.25">
      <c r="A15" s="7">
        <v>22678</v>
      </c>
      <c r="B15" s="5">
        <v>235.7</v>
      </c>
    </row>
    <row r="16" spans="1:9" x14ac:dyDescent="0.25">
      <c r="A16" s="7">
        <v>22706</v>
      </c>
      <c r="B16" s="5">
        <v>236.1</v>
      </c>
    </row>
    <row r="17" spans="1:2" x14ac:dyDescent="0.25">
      <c r="A17" s="7">
        <v>22737</v>
      </c>
      <c r="B17" s="5">
        <v>242.6</v>
      </c>
    </row>
    <row r="18" spans="1:2" x14ac:dyDescent="0.25">
      <c r="A18" s="7">
        <v>22767</v>
      </c>
      <c r="B18" s="5">
        <v>244.5</v>
      </c>
    </row>
    <row r="19" spans="1:2" x14ac:dyDescent="0.25">
      <c r="A19" s="7">
        <v>22798</v>
      </c>
      <c r="B19" s="5">
        <v>246.6</v>
      </c>
    </row>
    <row r="20" spans="1:2" x14ac:dyDescent="0.25">
      <c r="A20" s="7">
        <v>22828</v>
      </c>
      <c r="B20" s="5">
        <v>245.7</v>
      </c>
    </row>
    <row r="21" spans="1:2" x14ac:dyDescent="0.25">
      <c r="A21" s="7">
        <v>22859</v>
      </c>
      <c r="B21" s="5">
        <v>247.7</v>
      </c>
    </row>
    <row r="22" spans="1:2" x14ac:dyDescent="0.25">
      <c r="A22" s="7">
        <v>22890</v>
      </c>
      <c r="B22" s="5">
        <v>248.9</v>
      </c>
    </row>
    <row r="23" spans="1:2" x14ac:dyDescent="0.25">
      <c r="A23" s="7">
        <v>22920</v>
      </c>
      <c r="B23" s="5">
        <v>251.4</v>
      </c>
    </row>
    <row r="24" spans="1:2" x14ac:dyDescent="0.25">
      <c r="A24" s="7">
        <v>22951</v>
      </c>
      <c r="B24" s="5">
        <v>255.9</v>
      </c>
    </row>
    <row r="25" spans="1:2" x14ac:dyDescent="0.25">
      <c r="A25" s="7">
        <v>22981</v>
      </c>
      <c r="B25" s="5">
        <v>263.7</v>
      </c>
    </row>
    <row r="26" spans="1:2" x14ac:dyDescent="0.25">
      <c r="A26" s="7">
        <v>23012</v>
      </c>
      <c r="B26" s="5">
        <v>242.2</v>
      </c>
    </row>
    <row r="27" spans="1:2" x14ac:dyDescent="0.25">
      <c r="A27" s="7">
        <v>23043</v>
      </c>
      <c r="B27" s="5">
        <v>239.3</v>
      </c>
    </row>
    <row r="28" spans="1:2" x14ac:dyDescent="0.25">
      <c r="A28" s="7">
        <v>23071</v>
      </c>
      <c r="B28" s="5">
        <v>239.7</v>
      </c>
    </row>
    <row r="29" spans="1:2" x14ac:dyDescent="0.25">
      <c r="A29" s="7">
        <v>23102</v>
      </c>
      <c r="B29" s="5">
        <v>247.2</v>
      </c>
    </row>
    <row r="30" spans="1:2" x14ac:dyDescent="0.25">
      <c r="A30" s="7">
        <v>23132</v>
      </c>
      <c r="B30" s="5">
        <v>249.3</v>
      </c>
    </row>
    <row r="31" spans="1:2" x14ac:dyDescent="0.25">
      <c r="A31" s="7">
        <v>23163</v>
      </c>
      <c r="B31" s="5">
        <v>252.3</v>
      </c>
    </row>
    <row r="32" spans="1:2" x14ac:dyDescent="0.25">
      <c r="A32" s="7">
        <v>23193</v>
      </c>
      <c r="B32" s="5">
        <v>252.8</v>
      </c>
    </row>
    <row r="33" spans="1:2" x14ac:dyDescent="0.25">
      <c r="A33" s="7">
        <v>23224</v>
      </c>
      <c r="B33" s="5">
        <v>253.6</v>
      </c>
    </row>
    <row r="34" spans="1:2" x14ac:dyDescent="0.25">
      <c r="A34" s="7">
        <v>23255</v>
      </c>
      <c r="B34" s="5">
        <v>254.2</v>
      </c>
    </row>
    <row r="35" spans="1:2" x14ac:dyDescent="0.25">
      <c r="A35" s="7">
        <v>23285</v>
      </c>
      <c r="B35" s="5">
        <v>256.10000000000002</v>
      </c>
    </row>
    <row r="36" spans="1:2" x14ac:dyDescent="0.25">
      <c r="A36" s="7">
        <v>23316</v>
      </c>
      <c r="B36" s="5">
        <v>260.3</v>
      </c>
    </row>
    <row r="37" spans="1:2" x14ac:dyDescent="0.25">
      <c r="A37" s="7">
        <v>23346</v>
      </c>
      <c r="B37" s="5">
        <v>268.8</v>
      </c>
    </row>
    <row r="38" spans="1:2" x14ac:dyDescent="0.25">
      <c r="A38" s="7">
        <v>23377</v>
      </c>
      <c r="B38" s="5">
        <v>250.1</v>
      </c>
    </row>
    <row r="39" spans="1:2" x14ac:dyDescent="0.25">
      <c r="A39" s="7">
        <v>23408</v>
      </c>
      <c r="B39" s="5">
        <v>247.9</v>
      </c>
    </row>
    <row r="40" spans="1:2" x14ac:dyDescent="0.25">
      <c r="A40" s="7">
        <v>23437</v>
      </c>
      <c r="B40" s="5">
        <v>249</v>
      </c>
    </row>
    <row r="41" spans="1:2" x14ac:dyDescent="0.25">
      <c r="A41" s="7">
        <v>23468</v>
      </c>
      <c r="B41" s="5">
        <v>253.8</v>
      </c>
    </row>
    <row r="42" spans="1:2" x14ac:dyDescent="0.25">
      <c r="A42" s="7">
        <v>23498</v>
      </c>
      <c r="B42" s="5">
        <v>258.3</v>
      </c>
    </row>
    <row r="43" spans="1:2" x14ac:dyDescent="0.25">
      <c r="A43" s="7">
        <v>23529</v>
      </c>
      <c r="B43" s="5">
        <v>261.3</v>
      </c>
    </row>
    <row r="44" spans="1:2" x14ac:dyDescent="0.25">
      <c r="A44" s="7">
        <v>23559</v>
      </c>
      <c r="B44" s="5">
        <v>261.3</v>
      </c>
    </row>
    <row r="45" spans="1:2" x14ac:dyDescent="0.25">
      <c r="A45" s="7">
        <v>23590</v>
      </c>
      <c r="B45" s="5">
        <v>261.89999999999998</v>
      </c>
    </row>
    <row r="46" spans="1:2" x14ac:dyDescent="0.25">
      <c r="A46" s="7">
        <v>23621</v>
      </c>
      <c r="B46" s="5">
        <v>263.3</v>
      </c>
    </row>
    <row r="47" spans="1:2" x14ac:dyDescent="0.25">
      <c r="A47" s="7">
        <v>23651</v>
      </c>
      <c r="B47" s="5">
        <v>267.3</v>
      </c>
    </row>
    <row r="48" spans="1:2" x14ac:dyDescent="0.25">
      <c r="A48" s="7">
        <v>23682</v>
      </c>
      <c r="B48" s="5">
        <v>270.60000000000002</v>
      </c>
    </row>
    <row r="49" spans="1:2" x14ac:dyDescent="0.25">
      <c r="A49" s="7">
        <v>23712</v>
      </c>
      <c r="B49" s="5">
        <v>281.5</v>
      </c>
    </row>
    <row r="50" spans="1:2" x14ac:dyDescent="0.25">
      <c r="A50" s="7">
        <v>23743</v>
      </c>
      <c r="B50" s="5">
        <v>261.89999999999998</v>
      </c>
    </row>
    <row r="51" spans="1:2" x14ac:dyDescent="0.25">
      <c r="A51" s="7">
        <v>23774</v>
      </c>
      <c r="B51" s="5">
        <v>258.60000000000002</v>
      </c>
    </row>
    <row r="52" spans="1:2" x14ac:dyDescent="0.25">
      <c r="A52" s="7">
        <v>23802</v>
      </c>
      <c r="B52" s="5">
        <v>259.7</v>
      </c>
    </row>
    <row r="53" spans="1:2" x14ac:dyDescent="0.25">
      <c r="A53" s="7">
        <v>23833</v>
      </c>
      <c r="B53" s="5">
        <v>266</v>
      </c>
    </row>
    <row r="54" spans="1:2" x14ac:dyDescent="0.25">
      <c r="A54" s="7">
        <v>23863</v>
      </c>
      <c r="B54" s="5">
        <v>271.10000000000002</v>
      </c>
    </row>
    <row r="55" spans="1:2" x14ac:dyDescent="0.25">
      <c r="A55" s="7">
        <v>23894</v>
      </c>
      <c r="B55" s="5">
        <v>274.39999999999998</v>
      </c>
    </row>
    <row r="56" spans="1:2" x14ac:dyDescent="0.25">
      <c r="A56" s="7">
        <v>23924</v>
      </c>
      <c r="B56" s="5">
        <v>274</v>
      </c>
    </row>
    <row r="57" spans="1:2" x14ac:dyDescent="0.25">
      <c r="A57" s="7">
        <v>23955</v>
      </c>
      <c r="B57" s="5">
        <v>273.8</v>
      </c>
    </row>
    <row r="58" spans="1:2" x14ac:dyDescent="0.25">
      <c r="A58" s="7">
        <v>23986</v>
      </c>
      <c r="B58" s="5">
        <v>274.89999999999998</v>
      </c>
    </row>
    <row r="59" spans="1:2" x14ac:dyDescent="0.25">
      <c r="A59" s="7">
        <v>24016</v>
      </c>
      <c r="B59" s="5">
        <v>280</v>
      </c>
    </row>
    <row r="60" spans="1:2" x14ac:dyDescent="0.25">
      <c r="A60" s="7">
        <v>24047</v>
      </c>
      <c r="B60" s="5">
        <v>285.39999999999998</v>
      </c>
    </row>
    <row r="61" spans="1:2" x14ac:dyDescent="0.25">
      <c r="A61" s="7">
        <v>24077</v>
      </c>
      <c r="B61" s="5">
        <v>295.89999999999998</v>
      </c>
    </row>
    <row r="62" spans="1:2" x14ac:dyDescent="0.25">
      <c r="A62" s="7">
        <v>24108</v>
      </c>
      <c r="B62" s="5">
        <v>275.39999999999998</v>
      </c>
    </row>
    <row r="63" spans="1:2" x14ac:dyDescent="0.25">
      <c r="A63" s="7">
        <v>24139</v>
      </c>
      <c r="B63" s="5">
        <v>273.60000000000002</v>
      </c>
    </row>
    <row r="64" spans="1:2" x14ac:dyDescent="0.25">
      <c r="A64" s="7">
        <v>24167</v>
      </c>
      <c r="B64" s="5">
        <v>275.89999999999998</v>
      </c>
    </row>
    <row r="65" spans="1:2" x14ac:dyDescent="0.25">
      <c r="A65" s="7">
        <v>24198</v>
      </c>
      <c r="B65" s="5">
        <v>281.10000000000002</v>
      </c>
    </row>
    <row r="66" spans="1:2" x14ac:dyDescent="0.25">
      <c r="A66" s="7">
        <v>24228</v>
      </c>
      <c r="B66" s="5">
        <v>285.2</v>
      </c>
    </row>
    <row r="67" spans="1:2" x14ac:dyDescent="0.25">
      <c r="A67" s="7">
        <v>24259</v>
      </c>
      <c r="B67" s="5">
        <v>289.10000000000002</v>
      </c>
    </row>
    <row r="68" spans="1:2" x14ac:dyDescent="0.25">
      <c r="A68" s="7">
        <v>24289</v>
      </c>
      <c r="B68" s="5">
        <v>289.2</v>
      </c>
    </row>
    <row r="69" spans="1:2" x14ac:dyDescent="0.25">
      <c r="A69" s="7">
        <v>24320</v>
      </c>
      <c r="B69" s="5">
        <v>288.89999999999998</v>
      </c>
    </row>
    <row r="70" spans="1:2" x14ac:dyDescent="0.25">
      <c r="A70" s="7">
        <v>24351</v>
      </c>
      <c r="B70" s="5">
        <v>291.10000000000002</v>
      </c>
    </row>
    <row r="71" spans="1:2" x14ac:dyDescent="0.25">
      <c r="A71" s="7">
        <v>24381</v>
      </c>
      <c r="B71" s="5">
        <v>295.3</v>
      </c>
    </row>
    <row r="72" spans="1:2" x14ac:dyDescent="0.25">
      <c r="A72" s="7">
        <v>24412</v>
      </c>
      <c r="B72" s="5">
        <v>300.2</v>
      </c>
    </row>
    <row r="73" spans="1:2" x14ac:dyDescent="0.25">
      <c r="A73" s="7">
        <v>24442</v>
      </c>
      <c r="B73" s="5">
        <v>310.89999999999998</v>
      </c>
    </row>
    <row r="74" spans="1:2" x14ac:dyDescent="0.25">
      <c r="A74" s="7">
        <v>24473</v>
      </c>
      <c r="B74" s="5">
        <v>286.89999999999998</v>
      </c>
    </row>
    <row r="75" spans="1:2" x14ac:dyDescent="0.25">
      <c r="A75" s="7">
        <v>24504</v>
      </c>
      <c r="B75" s="5">
        <v>283</v>
      </c>
    </row>
    <row r="76" spans="1:2" x14ac:dyDescent="0.25">
      <c r="A76" s="7">
        <v>24532</v>
      </c>
      <c r="B76" s="5">
        <v>286.2</v>
      </c>
    </row>
    <row r="77" spans="1:2" x14ac:dyDescent="0.25">
      <c r="A77" s="7">
        <v>24563</v>
      </c>
      <c r="B77" s="5">
        <v>291.5</v>
      </c>
    </row>
    <row r="78" spans="1:2" x14ac:dyDescent="0.25">
      <c r="A78" s="7">
        <v>24593</v>
      </c>
      <c r="B78" s="5">
        <v>295.39999999999998</v>
      </c>
    </row>
    <row r="79" spans="1:2" x14ac:dyDescent="0.25">
      <c r="A79" s="7">
        <v>24624</v>
      </c>
      <c r="B79" s="5">
        <v>299.7</v>
      </c>
    </row>
    <row r="80" spans="1:2" x14ac:dyDescent="0.25">
      <c r="A80" s="7">
        <v>24654</v>
      </c>
      <c r="B80" s="5">
        <v>297.89999999999998</v>
      </c>
    </row>
    <row r="81" spans="1:2" x14ac:dyDescent="0.25">
      <c r="A81" s="7">
        <v>24685</v>
      </c>
      <c r="B81" s="5">
        <v>298.10000000000002</v>
      </c>
    </row>
    <row r="82" spans="1:2" x14ac:dyDescent="0.25">
      <c r="A82" s="7">
        <v>24716</v>
      </c>
      <c r="B82" s="5">
        <v>300.2</v>
      </c>
    </row>
    <row r="83" spans="1:2" x14ac:dyDescent="0.25">
      <c r="A83" s="7">
        <v>24746</v>
      </c>
      <c r="B83" s="5">
        <v>304.8</v>
      </c>
    </row>
    <row r="84" spans="1:2" x14ac:dyDescent="0.25">
      <c r="A84" s="7">
        <v>24777</v>
      </c>
      <c r="B84" s="5">
        <v>311.89999999999998</v>
      </c>
    </row>
    <row r="85" spans="1:2" x14ac:dyDescent="0.25">
      <c r="A85" s="7">
        <v>24807</v>
      </c>
      <c r="B85" s="5">
        <v>320.89999999999998</v>
      </c>
    </row>
    <row r="86" spans="1:2" x14ac:dyDescent="0.25">
      <c r="A86" s="7">
        <v>24838</v>
      </c>
      <c r="B86" s="5">
        <v>298.3</v>
      </c>
    </row>
    <row r="87" spans="1:2" x14ac:dyDescent="0.25">
      <c r="A87" s="7">
        <v>24869</v>
      </c>
      <c r="B87" s="5">
        <v>295.5</v>
      </c>
    </row>
    <row r="88" spans="1:2" x14ac:dyDescent="0.25">
      <c r="A88" s="7">
        <v>24898</v>
      </c>
      <c r="B88" s="5">
        <v>297.2</v>
      </c>
    </row>
    <row r="89" spans="1:2" x14ac:dyDescent="0.25">
      <c r="A89" s="7">
        <v>24929</v>
      </c>
      <c r="B89" s="5">
        <v>302.7</v>
      </c>
    </row>
    <row r="90" spans="1:2" x14ac:dyDescent="0.25">
      <c r="A90" s="7">
        <v>24959</v>
      </c>
      <c r="B90" s="5">
        <v>306.7</v>
      </c>
    </row>
    <row r="91" spans="1:2" x14ac:dyDescent="0.25">
      <c r="A91" s="7">
        <v>24990</v>
      </c>
      <c r="B91" s="5">
        <v>309.10000000000002</v>
      </c>
    </row>
    <row r="92" spans="1:2" x14ac:dyDescent="0.25">
      <c r="A92" s="7">
        <v>25020</v>
      </c>
      <c r="B92" s="5">
        <v>308.7</v>
      </c>
    </row>
    <row r="93" spans="1:2" x14ac:dyDescent="0.25">
      <c r="A93" s="7">
        <v>25051</v>
      </c>
      <c r="B93" s="5">
        <v>309.89999999999998</v>
      </c>
    </row>
    <row r="94" spans="1:2" x14ac:dyDescent="0.25">
      <c r="A94" s="7">
        <v>25082</v>
      </c>
      <c r="B94" s="5">
        <v>310.8</v>
      </c>
    </row>
    <row r="95" spans="1:2" x14ac:dyDescent="0.25">
      <c r="A95" s="7">
        <v>25112</v>
      </c>
      <c r="B95" s="5">
        <v>314.7</v>
      </c>
    </row>
    <row r="96" spans="1:2" x14ac:dyDescent="0.25">
      <c r="A96" s="7">
        <v>25143</v>
      </c>
      <c r="B96" s="5">
        <v>321.2</v>
      </c>
    </row>
    <row r="97" spans="1:2" x14ac:dyDescent="0.25">
      <c r="A97" s="7">
        <v>25173</v>
      </c>
      <c r="B97" s="5">
        <v>329</v>
      </c>
    </row>
    <row r="98" spans="1:2" x14ac:dyDescent="0.25">
      <c r="A98" s="7">
        <v>25204</v>
      </c>
      <c r="B98" s="5">
        <v>307.60000000000002</v>
      </c>
    </row>
    <row r="99" spans="1:2" x14ac:dyDescent="0.25">
      <c r="A99" s="7">
        <v>25235</v>
      </c>
      <c r="B99" s="5">
        <v>305.5</v>
      </c>
    </row>
    <row r="100" spans="1:2" x14ac:dyDescent="0.25">
      <c r="A100" s="7">
        <v>25263</v>
      </c>
      <c r="B100" s="5">
        <v>308</v>
      </c>
    </row>
    <row r="101" spans="1:2" x14ac:dyDescent="0.25">
      <c r="A101" s="7">
        <v>25294</v>
      </c>
      <c r="B101" s="5">
        <v>314.39999999999998</v>
      </c>
    </row>
    <row r="102" spans="1:2" x14ac:dyDescent="0.25">
      <c r="A102" s="7">
        <v>25324</v>
      </c>
      <c r="B102" s="5">
        <v>320.5</v>
      </c>
    </row>
    <row r="103" spans="1:2" x14ac:dyDescent="0.25">
      <c r="A103" s="7">
        <v>25355</v>
      </c>
      <c r="B103" s="5">
        <v>323.39999999999998</v>
      </c>
    </row>
    <row r="104" spans="1:2" x14ac:dyDescent="0.25">
      <c r="A104" s="7">
        <v>25385</v>
      </c>
      <c r="B104" s="5">
        <v>323</v>
      </c>
    </row>
    <row r="105" spans="1:2" x14ac:dyDescent="0.25">
      <c r="A105" s="7">
        <v>25416</v>
      </c>
      <c r="B105" s="5">
        <v>324.39999999999998</v>
      </c>
    </row>
    <row r="106" spans="1:2" x14ac:dyDescent="0.25">
      <c r="A106" s="7">
        <v>25447</v>
      </c>
      <c r="B106" s="5">
        <v>326.10000000000002</v>
      </c>
    </row>
    <row r="107" spans="1:2" x14ac:dyDescent="0.25">
      <c r="A107" s="7">
        <v>25477</v>
      </c>
      <c r="B107" s="5">
        <v>329.3</v>
      </c>
    </row>
    <row r="108" spans="1:2" x14ac:dyDescent="0.25">
      <c r="A108" s="7">
        <v>25508</v>
      </c>
      <c r="B108" s="5">
        <v>335</v>
      </c>
    </row>
    <row r="109" spans="1:2" x14ac:dyDescent="0.25">
      <c r="A109" s="7">
        <v>25538</v>
      </c>
      <c r="B109" s="5">
        <v>341.9</v>
      </c>
    </row>
    <row r="110" spans="1:2" x14ac:dyDescent="0.25">
      <c r="A110" s="7">
        <v>25569</v>
      </c>
      <c r="B110" s="5">
        <v>321.8</v>
      </c>
    </row>
    <row r="111" spans="1:2" x14ac:dyDescent="0.25">
      <c r="A111" s="7">
        <v>25600</v>
      </c>
      <c r="B111" s="5">
        <v>317.3</v>
      </c>
    </row>
    <row r="112" spans="1:2" x14ac:dyDescent="0.25">
      <c r="A112" s="7">
        <v>25628</v>
      </c>
      <c r="B112" s="5">
        <v>318.60000000000002</v>
      </c>
    </row>
    <row r="113" spans="1:2" x14ac:dyDescent="0.25">
      <c r="A113" s="7">
        <v>25659</v>
      </c>
      <c r="B113" s="5">
        <v>323.39999999999998</v>
      </c>
    </row>
    <row r="114" spans="1:2" x14ac:dyDescent="0.25">
      <c r="A114" s="7">
        <v>25689</v>
      </c>
      <c r="B114" s="5">
        <v>327.10000000000002</v>
      </c>
    </row>
    <row r="115" spans="1:2" x14ac:dyDescent="0.25">
      <c r="A115" s="7">
        <v>25720</v>
      </c>
      <c r="B115" s="5">
        <v>327.9</v>
      </c>
    </row>
    <row r="116" spans="1:2" x14ac:dyDescent="0.25">
      <c r="A116" s="7">
        <v>25750</v>
      </c>
      <c r="B116" s="5">
        <v>325.3</v>
      </c>
    </row>
    <row r="117" spans="1:2" x14ac:dyDescent="0.25">
      <c r="A117" s="7">
        <v>25781</v>
      </c>
      <c r="B117" s="5">
        <v>325.7</v>
      </c>
    </row>
    <row r="118" spans="1:2" x14ac:dyDescent="0.25">
      <c r="A118" s="7">
        <v>25812</v>
      </c>
      <c r="B118" s="5">
        <v>330</v>
      </c>
    </row>
    <row r="119" spans="1:2" x14ac:dyDescent="0.25">
      <c r="A119" s="7">
        <v>25842</v>
      </c>
      <c r="B119" s="5">
        <v>333.5</v>
      </c>
    </row>
    <row r="120" spans="1:2" x14ac:dyDescent="0.25">
      <c r="A120" s="7">
        <v>25873</v>
      </c>
      <c r="B120" s="5">
        <v>337.1</v>
      </c>
    </row>
    <row r="121" spans="1:2" x14ac:dyDescent="0.25">
      <c r="A121" s="7">
        <v>25903</v>
      </c>
      <c r="B121" s="5">
        <v>341.3</v>
      </c>
    </row>
    <row r="122" spans="1:2" x14ac:dyDescent="0.25">
      <c r="A122" s="7">
        <v>25934</v>
      </c>
      <c r="B122" s="5">
        <v>321.60000000000002</v>
      </c>
    </row>
    <row r="123" spans="1:2" x14ac:dyDescent="0.25">
      <c r="A123" s="7">
        <v>25965</v>
      </c>
      <c r="B123" s="5">
        <v>318.2</v>
      </c>
    </row>
    <row r="124" spans="1:2" x14ac:dyDescent="0.25">
      <c r="A124" s="7">
        <v>25993</v>
      </c>
      <c r="B124" s="5">
        <v>319.60000000000002</v>
      </c>
    </row>
    <row r="125" spans="1:2" x14ac:dyDescent="0.25">
      <c r="A125" s="7">
        <v>26024</v>
      </c>
      <c r="B125" s="5">
        <v>326.2</v>
      </c>
    </row>
    <row r="126" spans="1:2" x14ac:dyDescent="0.25">
      <c r="A126" s="7">
        <v>26054</v>
      </c>
      <c r="B126" s="5">
        <v>332.3</v>
      </c>
    </row>
    <row r="127" spans="1:2" x14ac:dyDescent="0.25">
      <c r="A127" s="7">
        <v>26085</v>
      </c>
      <c r="B127" s="5">
        <v>334.2</v>
      </c>
    </row>
    <row r="128" spans="1:2" x14ac:dyDescent="0.25">
      <c r="A128" s="7">
        <v>26115</v>
      </c>
      <c r="B128" s="5">
        <v>334.5</v>
      </c>
    </row>
    <row r="129" spans="1:2" x14ac:dyDescent="0.25">
      <c r="A129" s="7">
        <v>26146</v>
      </c>
      <c r="B129" s="5">
        <v>335.5</v>
      </c>
    </row>
    <row r="130" spans="1:2" x14ac:dyDescent="0.25">
      <c r="A130" s="7">
        <v>26177</v>
      </c>
      <c r="B130" s="5">
        <v>335.1</v>
      </c>
    </row>
    <row r="131" spans="1:2" x14ac:dyDescent="0.25">
      <c r="A131" s="7">
        <v>26207</v>
      </c>
      <c r="B131" s="5">
        <v>338.2</v>
      </c>
    </row>
    <row r="132" spans="1:2" x14ac:dyDescent="0.25">
      <c r="A132" s="7">
        <v>26238</v>
      </c>
      <c r="B132" s="5">
        <v>341.9</v>
      </c>
    </row>
    <row r="133" spans="1:2" x14ac:dyDescent="0.25">
      <c r="A133" s="7">
        <v>26268</v>
      </c>
      <c r="B133" s="5">
        <v>347.9</v>
      </c>
    </row>
    <row r="134" spans="1:2" x14ac:dyDescent="0.25">
      <c r="A134" s="7">
        <v>26299</v>
      </c>
      <c r="B134" s="5">
        <v>329.5</v>
      </c>
    </row>
    <row r="135" spans="1:2" x14ac:dyDescent="0.25">
      <c r="A135" s="7">
        <v>26330</v>
      </c>
      <c r="B135" s="5">
        <v>326.39999999999998</v>
      </c>
    </row>
    <row r="136" spans="1:2" x14ac:dyDescent="0.25">
      <c r="A136" s="7">
        <v>26359</v>
      </c>
      <c r="B136" s="5">
        <v>329.1</v>
      </c>
    </row>
    <row r="137" spans="1:2" x14ac:dyDescent="0.25">
      <c r="A137" s="7">
        <v>26390</v>
      </c>
      <c r="B137" s="5">
        <v>337.2</v>
      </c>
    </row>
    <row r="138" spans="1:2" x14ac:dyDescent="0.25">
      <c r="A138" s="7">
        <v>26420</v>
      </c>
      <c r="B138" s="5">
        <v>344.9</v>
      </c>
    </row>
    <row r="139" spans="1:2" x14ac:dyDescent="0.25">
      <c r="A139" s="7">
        <v>26451</v>
      </c>
      <c r="B139" s="5">
        <v>349.6</v>
      </c>
    </row>
    <row r="140" spans="1:2" x14ac:dyDescent="0.25">
      <c r="A140" s="7">
        <v>26481</v>
      </c>
      <c r="B140" s="5">
        <v>351</v>
      </c>
    </row>
    <row r="141" spans="1:2" x14ac:dyDescent="0.25">
      <c r="A141" s="7">
        <v>26512</v>
      </c>
      <c r="B141" s="5">
        <v>353.8</v>
      </c>
    </row>
    <row r="142" spans="1:2" x14ac:dyDescent="0.25">
      <c r="A142" s="7">
        <v>26543</v>
      </c>
      <c r="B142" s="5">
        <v>354.5</v>
      </c>
    </row>
    <row r="143" spans="1:2" x14ac:dyDescent="0.25">
      <c r="A143" s="7">
        <v>26573</v>
      </c>
      <c r="B143" s="5">
        <v>357.4</v>
      </c>
    </row>
    <row r="144" spans="1:2" x14ac:dyDescent="0.25">
      <c r="A144" s="7">
        <v>26604</v>
      </c>
      <c r="B144" s="5">
        <v>362.1</v>
      </c>
    </row>
    <row r="145" spans="1:2" x14ac:dyDescent="0.25">
      <c r="A145" s="7">
        <v>26634</v>
      </c>
      <c r="B145" s="5">
        <v>367.5</v>
      </c>
    </row>
    <row r="146" spans="1:2" x14ac:dyDescent="0.25">
      <c r="A146" s="7">
        <v>26665</v>
      </c>
      <c r="B146" s="5">
        <v>347.9</v>
      </c>
    </row>
    <row r="147" spans="1:2" x14ac:dyDescent="0.25">
      <c r="A147" s="7">
        <v>26696</v>
      </c>
      <c r="B147" s="5">
        <v>345</v>
      </c>
    </row>
    <row r="148" spans="1:2" x14ac:dyDescent="0.25">
      <c r="A148" s="7">
        <v>26724</v>
      </c>
      <c r="B148" s="5">
        <v>348.9</v>
      </c>
    </row>
    <row r="149" spans="1:2" x14ac:dyDescent="0.25">
      <c r="A149" s="7">
        <v>26755</v>
      </c>
      <c r="B149" s="5">
        <v>355.3</v>
      </c>
    </row>
    <row r="150" spans="1:2" x14ac:dyDescent="0.25">
      <c r="A150" s="7">
        <v>26785</v>
      </c>
      <c r="B150" s="5">
        <v>362.4</v>
      </c>
    </row>
    <row r="151" spans="1:2" x14ac:dyDescent="0.25">
      <c r="A151" s="7">
        <v>26816</v>
      </c>
      <c r="B151" s="5">
        <v>366.6</v>
      </c>
    </row>
    <row r="152" spans="1:2" x14ac:dyDescent="0.25">
      <c r="A152" s="7">
        <v>26846</v>
      </c>
      <c r="B152" s="5">
        <v>366</v>
      </c>
    </row>
    <row r="153" spans="1:2" x14ac:dyDescent="0.25">
      <c r="A153" s="7">
        <v>26877</v>
      </c>
      <c r="B153" s="5">
        <v>370.2</v>
      </c>
    </row>
    <row r="154" spans="1:2" x14ac:dyDescent="0.25">
      <c r="A154" s="7">
        <v>26908</v>
      </c>
      <c r="B154" s="5">
        <v>370.9</v>
      </c>
    </row>
    <row r="155" spans="1:2" x14ac:dyDescent="0.25">
      <c r="A155" s="7">
        <v>26938</v>
      </c>
      <c r="B155" s="5">
        <v>374.5</v>
      </c>
    </row>
    <row r="156" spans="1:2" x14ac:dyDescent="0.25">
      <c r="A156" s="7">
        <v>26969</v>
      </c>
      <c r="B156" s="5">
        <v>380.2</v>
      </c>
    </row>
    <row r="157" spans="1:2" x14ac:dyDescent="0.25">
      <c r="A157" s="7">
        <v>26999</v>
      </c>
      <c r="B157" s="5">
        <v>384.6</v>
      </c>
    </row>
    <row r="158" spans="1:2" x14ac:dyDescent="0.25">
      <c r="A158" s="7">
        <v>27030</v>
      </c>
      <c r="B158" s="5">
        <v>360.6</v>
      </c>
    </row>
    <row r="159" spans="1:2" x14ac:dyDescent="0.25">
      <c r="A159" s="7">
        <v>27061</v>
      </c>
      <c r="B159" s="5">
        <v>354.4</v>
      </c>
    </row>
    <row r="160" spans="1:2" x14ac:dyDescent="0.25">
      <c r="A160" s="7">
        <v>27089</v>
      </c>
      <c r="B160" s="5">
        <v>357.4</v>
      </c>
    </row>
    <row r="161" spans="1:2" x14ac:dyDescent="0.25">
      <c r="A161" s="7">
        <v>27120</v>
      </c>
      <c r="B161" s="5">
        <v>367</v>
      </c>
    </row>
    <row r="162" spans="1:2" x14ac:dyDescent="0.25">
      <c r="A162" s="7">
        <v>27150</v>
      </c>
      <c r="B162" s="5">
        <v>375.7</v>
      </c>
    </row>
    <row r="163" spans="1:2" x14ac:dyDescent="0.25">
      <c r="A163" s="7">
        <v>27181</v>
      </c>
      <c r="B163" s="5">
        <v>381</v>
      </c>
    </row>
    <row r="164" spans="1:2" x14ac:dyDescent="0.25">
      <c r="A164" s="7">
        <v>27211</v>
      </c>
      <c r="B164" s="5">
        <v>381.2</v>
      </c>
    </row>
    <row r="165" spans="1:2" x14ac:dyDescent="0.25">
      <c r="A165" s="7">
        <v>27242</v>
      </c>
      <c r="B165" s="5">
        <v>383</v>
      </c>
    </row>
    <row r="166" spans="1:2" x14ac:dyDescent="0.25">
      <c r="A166" s="7">
        <v>27273</v>
      </c>
      <c r="B166" s="5">
        <v>384.3</v>
      </c>
    </row>
    <row r="167" spans="1:2" x14ac:dyDescent="0.25">
      <c r="A167" s="7">
        <v>27303</v>
      </c>
      <c r="B167" s="5">
        <v>387</v>
      </c>
    </row>
    <row r="168" spans="1:2" x14ac:dyDescent="0.25">
      <c r="A168" s="7">
        <v>27334</v>
      </c>
      <c r="B168" s="5">
        <v>391.7</v>
      </c>
    </row>
    <row r="169" spans="1:2" x14ac:dyDescent="0.25">
      <c r="A169" s="7">
        <v>27364</v>
      </c>
      <c r="B169" s="5">
        <v>396</v>
      </c>
    </row>
    <row r="170" spans="1:2" x14ac:dyDescent="0.25">
      <c r="A170" s="7">
        <v>27395</v>
      </c>
      <c r="B170" s="5">
        <v>374</v>
      </c>
    </row>
    <row r="171" spans="1:2" x14ac:dyDescent="0.25">
      <c r="A171" s="7">
        <v>27426</v>
      </c>
      <c r="B171" s="5">
        <v>370.4</v>
      </c>
    </row>
    <row r="172" spans="1:2" x14ac:dyDescent="0.25">
      <c r="A172" s="7">
        <v>27454</v>
      </c>
      <c r="B172" s="5">
        <v>373.2</v>
      </c>
    </row>
    <row r="173" spans="1:2" x14ac:dyDescent="0.25">
      <c r="A173" s="7">
        <v>27485</v>
      </c>
      <c r="B173" s="5">
        <v>381.1</v>
      </c>
    </row>
    <row r="174" spans="1:2" x14ac:dyDescent="0.25">
      <c r="A174" s="7">
        <v>27515</v>
      </c>
      <c r="B174" s="5">
        <v>389.9</v>
      </c>
    </row>
    <row r="175" spans="1:2" x14ac:dyDescent="0.25">
      <c r="A175" s="7">
        <v>27546</v>
      </c>
      <c r="B175" s="5">
        <v>394.6</v>
      </c>
    </row>
    <row r="176" spans="1:2" x14ac:dyDescent="0.25">
      <c r="A176" s="7">
        <v>27576</v>
      </c>
      <c r="B176" s="5">
        <v>394</v>
      </c>
    </row>
    <row r="177" spans="1:2" x14ac:dyDescent="0.25">
      <c r="A177" s="7">
        <v>27607</v>
      </c>
      <c r="B177" s="5">
        <v>397</v>
      </c>
    </row>
    <row r="178" spans="1:2" x14ac:dyDescent="0.25">
      <c r="A178" s="7">
        <v>27638</v>
      </c>
      <c r="B178" s="5">
        <v>397.2</v>
      </c>
    </row>
    <row r="179" spans="1:2" x14ac:dyDescent="0.25">
      <c r="A179" s="7">
        <v>27668</v>
      </c>
      <c r="B179" s="5">
        <v>399.4</v>
      </c>
    </row>
  </sheetData>
  <mergeCells count="1">
    <mergeCell ref="E3:F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E14" sqref="E10:E14"/>
    </sheetView>
  </sheetViews>
  <sheetFormatPr defaultColWidth="20" defaultRowHeight="12.75" x14ac:dyDescent="0.2"/>
  <cols>
    <col min="1" max="1" width="11.7109375" style="14" customWidth="1"/>
    <col min="2" max="2" width="13.42578125" style="14" customWidth="1"/>
    <col min="3" max="16384" width="20" style="14"/>
  </cols>
  <sheetData>
    <row r="1" spans="1:5" ht="38.25" x14ac:dyDescent="0.2">
      <c r="A1" s="15" t="s">
        <v>242</v>
      </c>
      <c r="B1" s="20" t="s">
        <v>290</v>
      </c>
      <c r="D1" s="15" t="s">
        <v>232</v>
      </c>
      <c r="E1" s="16" t="s">
        <v>450</v>
      </c>
    </row>
    <row r="2" spans="1:5" ht="25.5" x14ac:dyDescent="0.2">
      <c r="A2" s="15" t="s">
        <v>256</v>
      </c>
      <c r="B2" s="18">
        <v>30.2</v>
      </c>
      <c r="D2" s="15" t="s">
        <v>234</v>
      </c>
      <c r="E2" s="16" t="s">
        <v>449</v>
      </c>
    </row>
    <row r="3" spans="1:5" ht="38.25" x14ac:dyDescent="0.2">
      <c r="A3" s="15" t="s">
        <v>257</v>
      </c>
      <c r="B3" s="18">
        <v>30.1</v>
      </c>
      <c r="D3" s="15" t="s">
        <v>236</v>
      </c>
      <c r="E3" s="16" t="s">
        <v>237</v>
      </c>
    </row>
    <row r="4" spans="1:5" ht="89.25" x14ac:dyDescent="0.2">
      <c r="A4" s="15" t="s">
        <v>258</v>
      </c>
      <c r="B4" s="18">
        <v>31.6</v>
      </c>
      <c r="D4" s="15" t="s">
        <v>238</v>
      </c>
      <c r="E4" s="16" t="s">
        <v>289</v>
      </c>
    </row>
    <row r="5" spans="1:5" x14ac:dyDescent="0.2">
      <c r="A5" s="15" t="s">
        <v>259</v>
      </c>
      <c r="B5" s="18">
        <v>33.1</v>
      </c>
    </row>
    <row r="6" spans="1:5" x14ac:dyDescent="0.2">
      <c r="A6" s="15" t="s">
        <v>260</v>
      </c>
      <c r="B6" s="18">
        <v>32.1</v>
      </c>
    </row>
    <row r="7" spans="1:5" x14ac:dyDescent="0.2">
      <c r="A7" s="15" t="s">
        <v>261</v>
      </c>
      <c r="B7" s="18">
        <v>31.3</v>
      </c>
    </row>
    <row r="8" spans="1:5" x14ac:dyDescent="0.2">
      <c r="A8" s="15" t="s">
        <v>262</v>
      </c>
      <c r="B8" s="18">
        <v>33.700000000000003</v>
      </c>
    </row>
    <row r="9" spans="1:5" x14ac:dyDescent="0.2">
      <c r="A9" s="15" t="s">
        <v>263</v>
      </c>
      <c r="B9" s="18">
        <v>36</v>
      </c>
    </row>
    <row r="10" spans="1:5" x14ac:dyDescent="0.2">
      <c r="A10" s="15" t="s">
        <v>264</v>
      </c>
      <c r="B10" s="18">
        <v>31.8</v>
      </c>
    </row>
    <row r="11" spans="1:5" x14ac:dyDescent="0.2">
      <c r="A11" s="15" t="s">
        <v>265</v>
      </c>
      <c r="B11" s="18">
        <v>18.7</v>
      </c>
    </row>
    <row r="12" spans="1:5" x14ac:dyDescent="0.2">
      <c r="A12" s="15" t="s">
        <v>266</v>
      </c>
      <c r="B12" s="18">
        <v>21.2</v>
      </c>
    </row>
    <row r="13" spans="1:5" x14ac:dyDescent="0.2">
      <c r="A13" s="15" t="s">
        <v>267</v>
      </c>
      <c r="B13" s="18">
        <v>22.2</v>
      </c>
    </row>
    <row r="14" spans="1:5" x14ac:dyDescent="0.2">
      <c r="A14" s="15" t="s">
        <v>268</v>
      </c>
      <c r="B14" s="18">
        <v>26.3</v>
      </c>
    </row>
    <row r="15" spans="1:5" x14ac:dyDescent="0.2">
      <c r="A15" s="15" t="s">
        <v>269</v>
      </c>
      <c r="B15" s="18">
        <v>26.3</v>
      </c>
    </row>
    <row r="16" spans="1:5" x14ac:dyDescent="0.2">
      <c r="A16" s="15" t="s">
        <v>270</v>
      </c>
      <c r="B16" s="18">
        <v>24.9</v>
      </c>
    </row>
    <row r="17" spans="1:2" x14ac:dyDescent="0.2">
      <c r="A17" s="15" t="s">
        <v>446</v>
      </c>
      <c r="B17" s="27">
        <v>19.600000000000001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selection activeCell="E14" sqref="E10:E14"/>
    </sheetView>
  </sheetViews>
  <sheetFormatPr defaultRowHeight="15" x14ac:dyDescent="0.25"/>
  <cols>
    <col min="1" max="1" width="14.42578125" customWidth="1"/>
    <col min="2" max="2" width="15.28515625" customWidth="1"/>
    <col min="4" max="4" width="19.2851562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40.5" x14ac:dyDescent="0.35">
      <c r="A1" s="6" t="s">
        <v>11</v>
      </c>
      <c r="B1" s="21" t="s">
        <v>19</v>
      </c>
      <c r="D1" s="1" t="s">
        <v>19</v>
      </c>
    </row>
    <row r="2" spans="1:6" ht="15.75" x14ac:dyDescent="0.25">
      <c r="A2" s="7">
        <v>21916</v>
      </c>
      <c r="B2" s="5">
        <v>6550</v>
      </c>
      <c r="D2" s="2" t="s">
        <v>1</v>
      </c>
    </row>
    <row r="3" spans="1:6" x14ac:dyDescent="0.25">
      <c r="A3" s="7">
        <v>21947</v>
      </c>
      <c r="B3" s="5">
        <v>8728</v>
      </c>
      <c r="D3" s="3" t="s">
        <v>2</v>
      </c>
      <c r="E3" s="24">
        <v>42706.850011574075</v>
      </c>
      <c r="F3" s="24"/>
    </row>
    <row r="4" spans="1:6" x14ac:dyDescent="0.25">
      <c r="A4" s="7">
        <v>21976</v>
      </c>
      <c r="B4" s="5">
        <v>12026</v>
      </c>
      <c r="D4" s="3" t="s">
        <v>3</v>
      </c>
      <c r="E4" s="4" t="str">
        <f>HYPERLINK("https://datamarket.com/data/set/22n4/monthly-car-sales-in-quebec-1960-1968#!ds=22n4&amp;display=line","https://datamarket.com/data/set/22n4/monthly-car-sales-in-quebec-1960-1968#!ds=22n4&amp;display=line")</f>
        <v>https://datamarket.com/data/set/22n4/monthly-car-sales-in-quebec-1960-1968#!ds=22n4&amp;display=line</v>
      </c>
    </row>
    <row r="5" spans="1:6" x14ac:dyDescent="0.25">
      <c r="A5" s="7">
        <v>22007</v>
      </c>
      <c r="B5" s="5">
        <v>14395</v>
      </c>
      <c r="D5" s="3" t="s">
        <v>4</v>
      </c>
      <c r="E5" s="5" t="s">
        <v>5</v>
      </c>
    </row>
    <row r="6" spans="1:6" x14ac:dyDescent="0.25">
      <c r="A6" s="7">
        <v>22037</v>
      </c>
      <c r="B6" s="5">
        <v>14587</v>
      </c>
      <c r="D6" s="3" t="s">
        <v>6</v>
      </c>
      <c r="E6" s="5" t="s">
        <v>7</v>
      </c>
    </row>
    <row r="7" spans="1:6" x14ac:dyDescent="0.25">
      <c r="A7" s="7">
        <v>22068</v>
      </c>
      <c r="B7" s="5">
        <v>13791</v>
      </c>
      <c r="D7" s="3" t="s">
        <v>8</v>
      </c>
      <c r="E7" s="5"/>
    </row>
    <row r="8" spans="1:6" x14ac:dyDescent="0.25">
      <c r="A8" s="7">
        <v>22098</v>
      </c>
      <c r="B8" s="5">
        <v>9498</v>
      </c>
      <c r="D8" s="3" t="s">
        <v>9</v>
      </c>
      <c r="E8" s="5"/>
    </row>
    <row r="9" spans="1:6" x14ac:dyDescent="0.25">
      <c r="A9" s="7">
        <v>22129</v>
      </c>
      <c r="B9" s="5">
        <v>8251</v>
      </c>
    </row>
    <row r="10" spans="1:6" x14ac:dyDescent="0.25">
      <c r="A10" s="7">
        <v>22160</v>
      </c>
      <c r="B10" s="5">
        <v>7049</v>
      </c>
    </row>
    <row r="11" spans="1:6" x14ac:dyDescent="0.25">
      <c r="A11" s="7">
        <v>22190</v>
      </c>
      <c r="B11" s="5">
        <v>9545</v>
      </c>
    </row>
    <row r="12" spans="1:6" x14ac:dyDescent="0.25">
      <c r="A12" s="7">
        <v>22221</v>
      </c>
      <c r="B12" s="5">
        <v>9364</v>
      </c>
    </row>
    <row r="13" spans="1:6" x14ac:dyDescent="0.25">
      <c r="A13" s="7">
        <v>22251</v>
      </c>
      <c r="B13" s="5">
        <v>8456</v>
      </c>
    </row>
    <row r="14" spans="1:6" x14ac:dyDescent="0.25">
      <c r="A14" s="7">
        <v>22282</v>
      </c>
      <c r="B14" s="5">
        <v>7237</v>
      </c>
    </row>
    <row r="15" spans="1:6" x14ac:dyDescent="0.25">
      <c r="A15" s="7">
        <v>22313</v>
      </c>
      <c r="B15" s="5">
        <v>9374</v>
      </c>
    </row>
    <row r="16" spans="1:6" x14ac:dyDescent="0.25">
      <c r="A16" s="7">
        <v>22341</v>
      </c>
      <c r="B16" s="5">
        <v>11837</v>
      </c>
    </row>
    <row r="17" spans="1:2" x14ac:dyDescent="0.25">
      <c r="A17" s="7">
        <v>22372</v>
      </c>
      <c r="B17" s="5">
        <v>13784</v>
      </c>
    </row>
    <row r="18" spans="1:2" x14ac:dyDescent="0.25">
      <c r="A18" s="7">
        <v>22402</v>
      </c>
      <c r="B18" s="5">
        <v>15926</v>
      </c>
    </row>
    <row r="19" spans="1:2" x14ac:dyDescent="0.25">
      <c r="A19" s="7">
        <v>22433</v>
      </c>
      <c r="B19" s="5">
        <v>13821</v>
      </c>
    </row>
    <row r="20" spans="1:2" x14ac:dyDescent="0.25">
      <c r="A20" s="7">
        <v>22463</v>
      </c>
      <c r="B20" s="5">
        <v>11143</v>
      </c>
    </row>
    <row r="21" spans="1:2" x14ac:dyDescent="0.25">
      <c r="A21" s="7">
        <v>22494</v>
      </c>
      <c r="B21" s="5">
        <v>7975</v>
      </c>
    </row>
    <row r="22" spans="1:2" x14ac:dyDescent="0.25">
      <c r="A22" s="7">
        <v>22525</v>
      </c>
      <c r="B22" s="5">
        <v>7610</v>
      </c>
    </row>
    <row r="23" spans="1:2" x14ac:dyDescent="0.25">
      <c r="A23" s="7">
        <v>22555</v>
      </c>
      <c r="B23" s="5">
        <v>10015</v>
      </c>
    </row>
    <row r="24" spans="1:2" x14ac:dyDescent="0.25">
      <c r="A24" s="7">
        <v>22586</v>
      </c>
      <c r="B24" s="5">
        <v>12759</v>
      </c>
    </row>
    <row r="25" spans="1:2" x14ac:dyDescent="0.25">
      <c r="A25" s="7">
        <v>22616</v>
      </c>
      <c r="B25" s="5">
        <v>8816</v>
      </c>
    </row>
    <row r="26" spans="1:2" x14ac:dyDescent="0.25">
      <c r="A26" s="7">
        <v>22647</v>
      </c>
      <c r="B26" s="5">
        <v>10677</v>
      </c>
    </row>
    <row r="27" spans="1:2" x14ac:dyDescent="0.25">
      <c r="A27" s="7">
        <v>22678</v>
      </c>
      <c r="B27" s="5">
        <v>10947</v>
      </c>
    </row>
    <row r="28" spans="1:2" x14ac:dyDescent="0.25">
      <c r="A28" s="7">
        <v>22706</v>
      </c>
      <c r="B28" s="5">
        <v>15200</v>
      </c>
    </row>
    <row r="29" spans="1:2" x14ac:dyDescent="0.25">
      <c r="A29" s="7">
        <v>22737</v>
      </c>
      <c r="B29" s="5">
        <v>17010</v>
      </c>
    </row>
    <row r="30" spans="1:2" x14ac:dyDescent="0.25">
      <c r="A30" s="7">
        <v>22767</v>
      </c>
      <c r="B30" s="5">
        <v>20900</v>
      </c>
    </row>
    <row r="31" spans="1:2" x14ac:dyDescent="0.25">
      <c r="A31" s="7">
        <v>22798</v>
      </c>
      <c r="B31" s="5">
        <v>16205</v>
      </c>
    </row>
    <row r="32" spans="1:2" x14ac:dyDescent="0.25">
      <c r="A32" s="7">
        <v>22828</v>
      </c>
      <c r="B32" s="5">
        <v>12143</v>
      </c>
    </row>
    <row r="33" spans="1:2" x14ac:dyDescent="0.25">
      <c r="A33" s="7">
        <v>22859</v>
      </c>
      <c r="B33" s="5">
        <v>8997</v>
      </c>
    </row>
    <row r="34" spans="1:2" x14ac:dyDescent="0.25">
      <c r="A34" s="7">
        <v>22890</v>
      </c>
      <c r="B34" s="5">
        <v>5568</v>
      </c>
    </row>
    <row r="35" spans="1:2" x14ac:dyDescent="0.25">
      <c r="A35" s="7">
        <v>22920</v>
      </c>
      <c r="B35" s="5">
        <v>11474</v>
      </c>
    </row>
    <row r="36" spans="1:2" x14ac:dyDescent="0.25">
      <c r="A36" s="7">
        <v>22951</v>
      </c>
      <c r="B36" s="5">
        <v>12256</v>
      </c>
    </row>
    <row r="37" spans="1:2" x14ac:dyDescent="0.25">
      <c r="A37" s="7">
        <v>22981</v>
      </c>
      <c r="B37" s="5">
        <v>10583</v>
      </c>
    </row>
    <row r="38" spans="1:2" x14ac:dyDescent="0.25">
      <c r="A38" s="7">
        <v>23012</v>
      </c>
      <c r="B38" s="5">
        <v>10862</v>
      </c>
    </row>
    <row r="39" spans="1:2" x14ac:dyDescent="0.25">
      <c r="A39" s="7">
        <v>23043</v>
      </c>
      <c r="B39" s="5">
        <v>10965</v>
      </c>
    </row>
    <row r="40" spans="1:2" x14ac:dyDescent="0.25">
      <c r="A40" s="7">
        <v>23071</v>
      </c>
      <c r="B40" s="5">
        <v>14405</v>
      </c>
    </row>
    <row r="41" spans="1:2" x14ac:dyDescent="0.25">
      <c r="A41" s="7">
        <v>23102</v>
      </c>
      <c r="B41" s="5">
        <v>20379</v>
      </c>
    </row>
    <row r="42" spans="1:2" x14ac:dyDescent="0.25">
      <c r="A42" s="7">
        <v>23132</v>
      </c>
      <c r="B42" s="5">
        <v>20128</v>
      </c>
    </row>
    <row r="43" spans="1:2" x14ac:dyDescent="0.25">
      <c r="A43" s="7">
        <v>23163</v>
      </c>
      <c r="B43" s="5">
        <v>17816</v>
      </c>
    </row>
    <row r="44" spans="1:2" x14ac:dyDescent="0.25">
      <c r="A44" s="7">
        <v>23193</v>
      </c>
      <c r="B44" s="5">
        <v>12268</v>
      </c>
    </row>
    <row r="45" spans="1:2" x14ac:dyDescent="0.25">
      <c r="A45" s="7">
        <v>23224</v>
      </c>
      <c r="B45" s="5">
        <v>8642</v>
      </c>
    </row>
    <row r="46" spans="1:2" x14ac:dyDescent="0.25">
      <c r="A46" s="7">
        <v>23255</v>
      </c>
      <c r="B46" s="5">
        <v>7962</v>
      </c>
    </row>
    <row r="47" spans="1:2" x14ac:dyDescent="0.25">
      <c r="A47" s="7">
        <v>23285</v>
      </c>
      <c r="B47" s="5">
        <v>13932</v>
      </c>
    </row>
    <row r="48" spans="1:2" x14ac:dyDescent="0.25">
      <c r="A48" s="7">
        <v>23316</v>
      </c>
      <c r="B48" s="5">
        <v>15936</v>
      </c>
    </row>
    <row r="49" spans="1:2" x14ac:dyDescent="0.25">
      <c r="A49" s="7">
        <v>23346</v>
      </c>
      <c r="B49" s="5">
        <v>12628</v>
      </c>
    </row>
    <row r="50" spans="1:2" x14ac:dyDescent="0.25">
      <c r="A50" s="7">
        <v>23377</v>
      </c>
      <c r="B50" s="5">
        <v>12267</v>
      </c>
    </row>
    <row r="51" spans="1:2" x14ac:dyDescent="0.25">
      <c r="A51" s="7">
        <v>23408</v>
      </c>
      <c r="B51" s="5">
        <v>12470</v>
      </c>
    </row>
    <row r="52" spans="1:2" x14ac:dyDescent="0.25">
      <c r="A52" s="7">
        <v>23437</v>
      </c>
      <c r="B52" s="5">
        <v>18944</v>
      </c>
    </row>
    <row r="53" spans="1:2" x14ac:dyDescent="0.25">
      <c r="A53" s="7">
        <v>23468</v>
      </c>
      <c r="B53" s="5">
        <v>21259</v>
      </c>
    </row>
    <row r="54" spans="1:2" x14ac:dyDescent="0.25">
      <c r="A54" s="7">
        <v>23498</v>
      </c>
      <c r="B54" s="5">
        <v>22015</v>
      </c>
    </row>
    <row r="55" spans="1:2" x14ac:dyDescent="0.25">
      <c r="A55" s="7">
        <v>23529</v>
      </c>
      <c r="B55" s="5">
        <v>18581</v>
      </c>
    </row>
    <row r="56" spans="1:2" x14ac:dyDescent="0.25">
      <c r="A56" s="7">
        <v>23559</v>
      </c>
      <c r="B56" s="5">
        <v>15175</v>
      </c>
    </row>
    <row r="57" spans="1:2" x14ac:dyDescent="0.25">
      <c r="A57" s="7">
        <v>23590</v>
      </c>
      <c r="B57" s="5">
        <v>10306</v>
      </c>
    </row>
    <row r="58" spans="1:2" x14ac:dyDescent="0.25">
      <c r="A58" s="7">
        <v>23621</v>
      </c>
      <c r="B58" s="5">
        <v>10792</v>
      </c>
    </row>
    <row r="59" spans="1:2" x14ac:dyDescent="0.25">
      <c r="A59" s="7">
        <v>23651</v>
      </c>
      <c r="B59" s="5">
        <v>14752</v>
      </c>
    </row>
    <row r="60" spans="1:2" x14ac:dyDescent="0.25">
      <c r="A60" s="7">
        <v>23682</v>
      </c>
      <c r="B60" s="5">
        <v>13754</v>
      </c>
    </row>
    <row r="61" spans="1:2" x14ac:dyDescent="0.25">
      <c r="A61" s="7">
        <v>23712</v>
      </c>
      <c r="B61" s="5">
        <v>11738</v>
      </c>
    </row>
    <row r="62" spans="1:2" x14ac:dyDescent="0.25">
      <c r="A62" s="7">
        <v>23743</v>
      </c>
      <c r="B62" s="5">
        <v>12181</v>
      </c>
    </row>
    <row r="63" spans="1:2" x14ac:dyDescent="0.25">
      <c r="A63" s="7">
        <v>23774</v>
      </c>
      <c r="B63" s="5">
        <v>12965</v>
      </c>
    </row>
    <row r="64" spans="1:2" x14ac:dyDescent="0.25">
      <c r="A64" s="7">
        <v>23802</v>
      </c>
      <c r="B64" s="5">
        <v>19990</v>
      </c>
    </row>
    <row r="65" spans="1:2" x14ac:dyDescent="0.25">
      <c r="A65" s="7">
        <v>23833</v>
      </c>
      <c r="B65" s="5">
        <v>23125</v>
      </c>
    </row>
    <row r="66" spans="1:2" x14ac:dyDescent="0.25">
      <c r="A66" s="7">
        <v>23863</v>
      </c>
      <c r="B66" s="5">
        <v>23541</v>
      </c>
    </row>
    <row r="67" spans="1:2" x14ac:dyDescent="0.25">
      <c r="A67" s="7">
        <v>23894</v>
      </c>
      <c r="B67" s="5">
        <v>21247</v>
      </c>
    </row>
    <row r="68" spans="1:2" x14ac:dyDescent="0.25">
      <c r="A68" s="7">
        <v>23924</v>
      </c>
      <c r="B68" s="5">
        <v>15189</v>
      </c>
    </row>
    <row r="69" spans="1:2" x14ac:dyDescent="0.25">
      <c r="A69" s="7">
        <v>23955</v>
      </c>
      <c r="B69" s="5">
        <v>14767</v>
      </c>
    </row>
    <row r="70" spans="1:2" x14ac:dyDescent="0.25">
      <c r="A70" s="7">
        <v>23986</v>
      </c>
      <c r="B70" s="5">
        <v>10895</v>
      </c>
    </row>
    <row r="71" spans="1:2" x14ac:dyDescent="0.25">
      <c r="A71" s="7">
        <v>24016</v>
      </c>
      <c r="B71" s="5">
        <v>17130</v>
      </c>
    </row>
    <row r="72" spans="1:2" x14ac:dyDescent="0.25">
      <c r="A72" s="7">
        <v>24047</v>
      </c>
      <c r="B72" s="5">
        <v>17697</v>
      </c>
    </row>
    <row r="73" spans="1:2" x14ac:dyDescent="0.25">
      <c r="A73" s="7">
        <v>24077</v>
      </c>
      <c r="B73" s="5">
        <v>16611</v>
      </c>
    </row>
    <row r="74" spans="1:2" x14ac:dyDescent="0.25">
      <c r="A74" s="7">
        <v>24108</v>
      </c>
      <c r="B74" s="5">
        <v>12674</v>
      </c>
    </row>
    <row r="75" spans="1:2" x14ac:dyDescent="0.25">
      <c r="A75" s="7">
        <v>24139</v>
      </c>
      <c r="B75" s="5">
        <v>12760</v>
      </c>
    </row>
    <row r="76" spans="1:2" x14ac:dyDescent="0.25">
      <c r="A76" s="7">
        <v>24167</v>
      </c>
      <c r="B76" s="5">
        <v>20249</v>
      </c>
    </row>
    <row r="77" spans="1:2" x14ac:dyDescent="0.25">
      <c r="A77" s="7">
        <v>24198</v>
      </c>
      <c r="B77" s="5">
        <v>22135</v>
      </c>
    </row>
    <row r="78" spans="1:2" x14ac:dyDescent="0.25">
      <c r="A78" s="7">
        <v>24228</v>
      </c>
      <c r="B78" s="5">
        <v>20677</v>
      </c>
    </row>
    <row r="79" spans="1:2" x14ac:dyDescent="0.25">
      <c r="A79" s="7">
        <v>24259</v>
      </c>
      <c r="B79" s="5">
        <v>19933</v>
      </c>
    </row>
    <row r="80" spans="1:2" x14ac:dyDescent="0.25">
      <c r="A80" s="7">
        <v>24289</v>
      </c>
      <c r="B80" s="5">
        <v>15388</v>
      </c>
    </row>
    <row r="81" spans="1:2" x14ac:dyDescent="0.25">
      <c r="A81" s="7">
        <v>24320</v>
      </c>
      <c r="B81" s="5">
        <v>15113</v>
      </c>
    </row>
    <row r="82" spans="1:2" x14ac:dyDescent="0.25">
      <c r="A82" s="7">
        <v>24351</v>
      </c>
      <c r="B82" s="5">
        <v>13401</v>
      </c>
    </row>
    <row r="83" spans="1:2" x14ac:dyDescent="0.25">
      <c r="A83" s="7">
        <v>24381</v>
      </c>
      <c r="B83" s="5">
        <v>16135</v>
      </c>
    </row>
    <row r="84" spans="1:2" x14ac:dyDescent="0.25">
      <c r="A84" s="7">
        <v>24412</v>
      </c>
      <c r="B84" s="5">
        <v>17562</v>
      </c>
    </row>
    <row r="85" spans="1:2" x14ac:dyDescent="0.25">
      <c r="A85" s="7">
        <v>24442</v>
      </c>
      <c r="B85" s="5">
        <v>14720</v>
      </c>
    </row>
    <row r="86" spans="1:2" x14ac:dyDescent="0.25">
      <c r="A86" s="7">
        <v>24473</v>
      </c>
      <c r="B86" s="5">
        <v>12225</v>
      </c>
    </row>
    <row r="87" spans="1:2" x14ac:dyDescent="0.25">
      <c r="A87" s="7">
        <v>24504</v>
      </c>
      <c r="B87" s="5">
        <v>11608</v>
      </c>
    </row>
    <row r="88" spans="1:2" x14ac:dyDescent="0.25">
      <c r="A88" s="7">
        <v>24532</v>
      </c>
      <c r="B88" s="5">
        <v>20985</v>
      </c>
    </row>
    <row r="89" spans="1:2" x14ac:dyDescent="0.25">
      <c r="A89" s="7">
        <v>24563</v>
      </c>
      <c r="B89" s="5">
        <v>19692</v>
      </c>
    </row>
    <row r="90" spans="1:2" x14ac:dyDescent="0.25">
      <c r="A90" s="7">
        <v>24593</v>
      </c>
      <c r="B90" s="5">
        <v>24081</v>
      </c>
    </row>
    <row r="91" spans="1:2" x14ac:dyDescent="0.25">
      <c r="A91" s="7">
        <v>24624</v>
      </c>
      <c r="B91" s="5">
        <v>22114</v>
      </c>
    </row>
    <row r="92" spans="1:2" x14ac:dyDescent="0.25">
      <c r="A92" s="7">
        <v>24654</v>
      </c>
      <c r="B92" s="5">
        <v>14220</v>
      </c>
    </row>
    <row r="93" spans="1:2" x14ac:dyDescent="0.25">
      <c r="A93" s="7">
        <v>24685</v>
      </c>
      <c r="B93" s="5">
        <v>13434</v>
      </c>
    </row>
    <row r="94" spans="1:2" x14ac:dyDescent="0.25">
      <c r="A94" s="7">
        <v>24716</v>
      </c>
      <c r="B94" s="5">
        <v>13598</v>
      </c>
    </row>
    <row r="95" spans="1:2" x14ac:dyDescent="0.25">
      <c r="A95" s="7">
        <v>24746</v>
      </c>
      <c r="B95" s="5">
        <v>17187</v>
      </c>
    </row>
    <row r="96" spans="1:2" x14ac:dyDescent="0.25">
      <c r="A96" s="7">
        <v>24777</v>
      </c>
      <c r="B96" s="5">
        <v>16119</v>
      </c>
    </row>
    <row r="97" spans="1:2" x14ac:dyDescent="0.25">
      <c r="A97" s="7">
        <v>24807</v>
      </c>
      <c r="B97" s="5">
        <v>13713</v>
      </c>
    </row>
    <row r="98" spans="1:2" x14ac:dyDescent="0.25">
      <c r="A98" s="7">
        <v>24838</v>
      </c>
      <c r="B98" s="5">
        <v>13210</v>
      </c>
    </row>
    <row r="99" spans="1:2" x14ac:dyDescent="0.25">
      <c r="A99" s="7">
        <v>24869</v>
      </c>
      <c r="B99" s="5">
        <v>14251</v>
      </c>
    </row>
    <row r="100" spans="1:2" x14ac:dyDescent="0.25">
      <c r="A100" s="7">
        <v>24898</v>
      </c>
      <c r="B100" s="5">
        <v>20139</v>
      </c>
    </row>
    <row r="101" spans="1:2" x14ac:dyDescent="0.25">
      <c r="A101" s="7">
        <v>24929</v>
      </c>
      <c r="B101" s="5">
        <v>21725</v>
      </c>
    </row>
    <row r="102" spans="1:2" x14ac:dyDescent="0.25">
      <c r="A102" s="7">
        <v>24959</v>
      </c>
      <c r="B102" s="5">
        <v>26099</v>
      </c>
    </row>
    <row r="103" spans="1:2" x14ac:dyDescent="0.25">
      <c r="A103" s="7">
        <v>24990</v>
      </c>
      <c r="B103" s="5">
        <v>21084</v>
      </c>
    </row>
    <row r="104" spans="1:2" x14ac:dyDescent="0.25">
      <c r="A104" s="7">
        <v>25020</v>
      </c>
      <c r="B104" s="5">
        <v>18024</v>
      </c>
    </row>
    <row r="105" spans="1:2" x14ac:dyDescent="0.25">
      <c r="A105" s="7">
        <v>25051</v>
      </c>
      <c r="B105" s="5">
        <v>16722</v>
      </c>
    </row>
    <row r="106" spans="1:2" x14ac:dyDescent="0.25">
      <c r="A106" s="7">
        <v>25082</v>
      </c>
      <c r="B106" s="5">
        <v>14385</v>
      </c>
    </row>
    <row r="107" spans="1:2" x14ac:dyDescent="0.25">
      <c r="A107" s="7">
        <v>25112</v>
      </c>
      <c r="B107" s="5">
        <v>21342</v>
      </c>
    </row>
    <row r="108" spans="1:2" x14ac:dyDescent="0.25">
      <c r="A108" s="7">
        <v>25143</v>
      </c>
      <c r="B108" s="5">
        <v>17180</v>
      </c>
    </row>
    <row r="109" spans="1:2" x14ac:dyDescent="0.25">
      <c r="A109" s="7">
        <v>25173</v>
      </c>
      <c r="B109" s="5">
        <v>14577</v>
      </c>
    </row>
  </sheetData>
  <mergeCells count="1">
    <mergeCell ref="E3:F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
  <sheetViews>
    <sheetView workbookViewId="0">
      <selection activeCell="E14" sqref="E10:E14"/>
    </sheetView>
  </sheetViews>
  <sheetFormatPr defaultRowHeight="15" x14ac:dyDescent="0.25"/>
  <cols>
    <col min="1" max="1" width="14.42578125" customWidth="1"/>
    <col min="2" max="2" width="20.28515625" customWidth="1"/>
    <col min="4" max="4" width="17.710937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53.25" x14ac:dyDescent="0.35">
      <c r="A1" s="6" t="s">
        <v>11</v>
      </c>
      <c r="B1" s="21" t="s">
        <v>20</v>
      </c>
      <c r="D1" s="1" t="s">
        <v>20</v>
      </c>
    </row>
    <row r="2" spans="1:6" ht="15.75" x14ac:dyDescent="0.25">
      <c r="A2" s="7">
        <v>7306</v>
      </c>
      <c r="B2" s="5">
        <v>40.6</v>
      </c>
      <c r="D2" s="2" t="s">
        <v>1</v>
      </c>
    </row>
    <row r="3" spans="1:6" x14ac:dyDescent="0.25">
      <c r="A3" s="7">
        <v>7337</v>
      </c>
      <c r="B3" s="5">
        <v>40.799999999999997</v>
      </c>
      <c r="D3" s="3" t="s">
        <v>2</v>
      </c>
      <c r="E3" s="24">
        <v>42706.850532407407</v>
      </c>
      <c r="F3" s="24"/>
    </row>
    <row r="4" spans="1:6" x14ac:dyDescent="0.25">
      <c r="A4" s="7">
        <v>7366</v>
      </c>
      <c r="B4" s="5">
        <v>44.4</v>
      </c>
      <c r="D4" s="3" t="s">
        <v>3</v>
      </c>
      <c r="E4" s="4" t="str">
        <f>HYPERLINK("https://datamarket.com/data/set/22li/mean-monthly-air-temperature-deg-f-nottingham-castle-1920-1939#!ds=22li&amp;display=line","https://datamarket.com/data/set/22li/mean-monthly-air-temperature-deg-f-nottingham-castle-1920-1939#!ds=22li&amp;display=line")</f>
        <v>https://datamarket.com/data/set/22li/mean-monthly-air-temperature-deg-f-nottingham-castle-1920-1939#!ds=22li&amp;display=line</v>
      </c>
    </row>
    <row r="5" spans="1:6" x14ac:dyDescent="0.25">
      <c r="A5" s="7">
        <v>7397</v>
      </c>
      <c r="B5" s="5">
        <v>46.7</v>
      </c>
      <c r="D5" s="3" t="s">
        <v>4</v>
      </c>
      <c r="E5" s="5" t="s">
        <v>5</v>
      </c>
    </row>
    <row r="6" spans="1:6" x14ac:dyDescent="0.25">
      <c r="A6" s="7">
        <v>7427</v>
      </c>
      <c r="B6" s="5">
        <v>54.1</v>
      </c>
      <c r="D6" s="3" t="s">
        <v>6</v>
      </c>
      <c r="E6" s="5" t="s">
        <v>7</v>
      </c>
    </row>
    <row r="7" spans="1:6" x14ac:dyDescent="0.25">
      <c r="A7" s="7">
        <v>7458</v>
      </c>
      <c r="B7" s="5">
        <v>58.5</v>
      </c>
      <c r="D7" s="3" t="s">
        <v>8</v>
      </c>
      <c r="E7" s="5"/>
    </row>
    <row r="8" spans="1:6" x14ac:dyDescent="0.25">
      <c r="A8" s="7">
        <v>7488</v>
      </c>
      <c r="B8" s="5">
        <v>57.7</v>
      </c>
      <c r="D8" s="3" t="s">
        <v>9</v>
      </c>
      <c r="E8" s="5"/>
    </row>
    <row r="9" spans="1:6" x14ac:dyDescent="0.25">
      <c r="A9" s="7">
        <v>7519</v>
      </c>
      <c r="B9" s="5">
        <v>56.4</v>
      </c>
    </row>
    <row r="10" spans="1:6" x14ac:dyDescent="0.25">
      <c r="A10" s="7">
        <v>7550</v>
      </c>
      <c r="B10" s="5">
        <v>54.3</v>
      </c>
    </row>
    <row r="11" spans="1:6" x14ac:dyDescent="0.25">
      <c r="A11" s="7">
        <v>7580</v>
      </c>
      <c r="B11" s="5">
        <v>50.5</v>
      </c>
    </row>
    <row r="12" spans="1:6" x14ac:dyDescent="0.25">
      <c r="A12" s="7">
        <v>7611</v>
      </c>
      <c r="B12" s="5">
        <v>42.9</v>
      </c>
    </row>
    <row r="13" spans="1:6" x14ac:dyDescent="0.25">
      <c r="A13" s="7">
        <v>7641</v>
      </c>
      <c r="B13" s="5">
        <v>39.799999999999997</v>
      </c>
    </row>
    <row r="14" spans="1:6" x14ac:dyDescent="0.25">
      <c r="A14" s="7">
        <v>7672</v>
      </c>
      <c r="B14" s="5">
        <v>44.2</v>
      </c>
    </row>
    <row r="15" spans="1:6" x14ac:dyDescent="0.25">
      <c r="A15" s="7">
        <v>7703</v>
      </c>
      <c r="B15" s="5">
        <v>39.799999999999997</v>
      </c>
    </row>
    <row r="16" spans="1:6" x14ac:dyDescent="0.25">
      <c r="A16" s="7">
        <v>7731</v>
      </c>
      <c r="B16" s="5">
        <v>45.1</v>
      </c>
    </row>
    <row r="17" spans="1:2" x14ac:dyDescent="0.25">
      <c r="A17" s="7">
        <v>7762</v>
      </c>
      <c r="B17" s="5">
        <v>47</v>
      </c>
    </row>
    <row r="18" spans="1:2" x14ac:dyDescent="0.25">
      <c r="A18" s="7">
        <v>7792</v>
      </c>
      <c r="B18" s="5">
        <v>54.1</v>
      </c>
    </row>
    <row r="19" spans="1:2" x14ac:dyDescent="0.25">
      <c r="A19" s="7">
        <v>7823</v>
      </c>
      <c r="B19" s="5">
        <v>58.7</v>
      </c>
    </row>
    <row r="20" spans="1:2" x14ac:dyDescent="0.25">
      <c r="A20" s="7">
        <v>7853</v>
      </c>
      <c r="B20" s="5">
        <v>66.3</v>
      </c>
    </row>
    <row r="21" spans="1:2" x14ac:dyDescent="0.25">
      <c r="A21" s="7">
        <v>7884</v>
      </c>
      <c r="B21" s="5">
        <v>59.9</v>
      </c>
    </row>
    <row r="22" spans="1:2" x14ac:dyDescent="0.25">
      <c r="A22" s="7">
        <v>7915</v>
      </c>
      <c r="B22" s="5">
        <v>57</v>
      </c>
    </row>
    <row r="23" spans="1:2" x14ac:dyDescent="0.25">
      <c r="A23" s="7">
        <v>7945</v>
      </c>
      <c r="B23" s="5">
        <v>54.2</v>
      </c>
    </row>
    <row r="24" spans="1:2" x14ac:dyDescent="0.25">
      <c r="A24" s="7">
        <v>7976</v>
      </c>
      <c r="B24" s="5">
        <v>39.700000000000003</v>
      </c>
    </row>
    <row r="25" spans="1:2" x14ac:dyDescent="0.25">
      <c r="A25" s="7">
        <v>8006</v>
      </c>
      <c r="B25" s="5">
        <v>42.8</v>
      </c>
    </row>
    <row r="26" spans="1:2" x14ac:dyDescent="0.25">
      <c r="A26" s="7">
        <v>8037</v>
      </c>
      <c r="B26" s="5">
        <v>37.5</v>
      </c>
    </row>
    <row r="27" spans="1:2" x14ac:dyDescent="0.25">
      <c r="A27" s="7">
        <v>8068</v>
      </c>
      <c r="B27" s="5">
        <v>38.700000000000003</v>
      </c>
    </row>
    <row r="28" spans="1:2" x14ac:dyDescent="0.25">
      <c r="A28" s="7">
        <v>8096</v>
      </c>
      <c r="B28" s="5">
        <v>39.5</v>
      </c>
    </row>
    <row r="29" spans="1:2" x14ac:dyDescent="0.25">
      <c r="A29" s="7">
        <v>8127</v>
      </c>
      <c r="B29" s="5">
        <v>42.1</v>
      </c>
    </row>
    <row r="30" spans="1:2" x14ac:dyDescent="0.25">
      <c r="A30" s="7">
        <v>8157</v>
      </c>
      <c r="B30" s="5">
        <v>55.7</v>
      </c>
    </row>
    <row r="31" spans="1:2" x14ac:dyDescent="0.25">
      <c r="A31" s="7">
        <v>8188</v>
      </c>
      <c r="B31" s="5">
        <v>57.8</v>
      </c>
    </row>
    <row r="32" spans="1:2" x14ac:dyDescent="0.25">
      <c r="A32" s="7">
        <v>8218</v>
      </c>
      <c r="B32" s="5">
        <v>56.8</v>
      </c>
    </row>
    <row r="33" spans="1:2" x14ac:dyDescent="0.25">
      <c r="A33" s="7">
        <v>8249</v>
      </c>
      <c r="B33" s="5">
        <v>54.3</v>
      </c>
    </row>
    <row r="34" spans="1:2" x14ac:dyDescent="0.25">
      <c r="A34" s="7">
        <v>8280</v>
      </c>
      <c r="B34" s="5">
        <v>54.3</v>
      </c>
    </row>
    <row r="35" spans="1:2" x14ac:dyDescent="0.25">
      <c r="A35" s="7">
        <v>8310</v>
      </c>
      <c r="B35" s="5">
        <v>47.1</v>
      </c>
    </row>
    <row r="36" spans="1:2" x14ac:dyDescent="0.25">
      <c r="A36" s="7">
        <v>8341</v>
      </c>
      <c r="B36" s="5">
        <v>41.8</v>
      </c>
    </row>
    <row r="37" spans="1:2" x14ac:dyDescent="0.25">
      <c r="A37" s="7">
        <v>8371</v>
      </c>
      <c r="B37" s="5">
        <v>41.7</v>
      </c>
    </row>
    <row r="38" spans="1:2" x14ac:dyDescent="0.25">
      <c r="A38" s="7">
        <v>8402</v>
      </c>
      <c r="B38" s="5">
        <v>41.8</v>
      </c>
    </row>
    <row r="39" spans="1:2" x14ac:dyDescent="0.25">
      <c r="A39" s="7">
        <v>8433</v>
      </c>
      <c r="B39" s="5">
        <v>40.1</v>
      </c>
    </row>
    <row r="40" spans="1:2" x14ac:dyDescent="0.25">
      <c r="A40" s="7">
        <v>8461</v>
      </c>
      <c r="B40" s="5">
        <v>42.9</v>
      </c>
    </row>
    <row r="41" spans="1:2" x14ac:dyDescent="0.25">
      <c r="A41" s="7">
        <v>8492</v>
      </c>
      <c r="B41" s="5">
        <v>45.8</v>
      </c>
    </row>
    <row r="42" spans="1:2" x14ac:dyDescent="0.25">
      <c r="A42" s="7">
        <v>8522</v>
      </c>
      <c r="B42" s="5">
        <v>49.2</v>
      </c>
    </row>
    <row r="43" spans="1:2" x14ac:dyDescent="0.25">
      <c r="A43" s="7">
        <v>8553</v>
      </c>
      <c r="B43" s="5">
        <v>52.7</v>
      </c>
    </row>
    <row r="44" spans="1:2" x14ac:dyDescent="0.25">
      <c r="A44" s="7">
        <v>8583</v>
      </c>
      <c r="B44" s="5">
        <v>64.2</v>
      </c>
    </row>
    <row r="45" spans="1:2" x14ac:dyDescent="0.25">
      <c r="A45" s="7">
        <v>8614</v>
      </c>
      <c r="B45" s="5">
        <v>59.6</v>
      </c>
    </row>
    <row r="46" spans="1:2" x14ac:dyDescent="0.25">
      <c r="A46" s="7">
        <v>8645</v>
      </c>
      <c r="B46" s="5">
        <v>54.4</v>
      </c>
    </row>
    <row r="47" spans="1:2" x14ac:dyDescent="0.25">
      <c r="A47" s="7">
        <v>8675</v>
      </c>
      <c r="B47" s="5">
        <v>49.2</v>
      </c>
    </row>
    <row r="48" spans="1:2" x14ac:dyDescent="0.25">
      <c r="A48" s="7">
        <v>8706</v>
      </c>
      <c r="B48" s="5">
        <v>36.6</v>
      </c>
    </row>
    <row r="49" spans="1:2" x14ac:dyDescent="0.25">
      <c r="A49" s="7">
        <v>8736</v>
      </c>
      <c r="B49" s="5">
        <v>37.6</v>
      </c>
    </row>
    <row r="50" spans="1:2" x14ac:dyDescent="0.25">
      <c r="A50" s="7">
        <v>8767</v>
      </c>
      <c r="B50" s="5">
        <v>39.299999999999997</v>
      </c>
    </row>
    <row r="51" spans="1:2" x14ac:dyDescent="0.25">
      <c r="A51" s="7">
        <v>8798</v>
      </c>
      <c r="B51" s="5">
        <v>37.5</v>
      </c>
    </row>
    <row r="52" spans="1:2" x14ac:dyDescent="0.25">
      <c r="A52" s="7">
        <v>8827</v>
      </c>
      <c r="B52" s="5">
        <v>38.299999999999997</v>
      </c>
    </row>
    <row r="53" spans="1:2" x14ac:dyDescent="0.25">
      <c r="A53" s="7">
        <v>8858</v>
      </c>
      <c r="B53" s="5">
        <v>45.5</v>
      </c>
    </row>
    <row r="54" spans="1:2" x14ac:dyDescent="0.25">
      <c r="A54" s="7">
        <v>8888</v>
      </c>
      <c r="B54" s="5">
        <v>53.2</v>
      </c>
    </row>
    <row r="55" spans="1:2" x14ac:dyDescent="0.25">
      <c r="A55" s="7">
        <v>8919</v>
      </c>
      <c r="B55" s="5">
        <v>57.7</v>
      </c>
    </row>
    <row r="56" spans="1:2" x14ac:dyDescent="0.25">
      <c r="A56" s="7">
        <v>8949</v>
      </c>
      <c r="B56" s="5">
        <v>60.8</v>
      </c>
    </row>
    <row r="57" spans="1:2" x14ac:dyDescent="0.25">
      <c r="A57" s="7">
        <v>8980</v>
      </c>
      <c r="B57" s="5">
        <v>58.2</v>
      </c>
    </row>
    <row r="58" spans="1:2" x14ac:dyDescent="0.25">
      <c r="A58" s="7">
        <v>9011</v>
      </c>
      <c r="B58" s="5">
        <v>56.4</v>
      </c>
    </row>
    <row r="59" spans="1:2" x14ac:dyDescent="0.25">
      <c r="A59" s="7">
        <v>9041</v>
      </c>
      <c r="B59" s="5">
        <v>49.8</v>
      </c>
    </row>
    <row r="60" spans="1:2" x14ac:dyDescent="0.25">
      <c r="A60" s="7">
        <v>9072</v>
      </c>
      <c r="B60" s="5">
        <v>44.4</v>
      </c>
    </row>
    <row r="61" spans="1:2" x14ac:dyDescent="0.25">
      <c r="A61" s="7">
        <v>9102</v>
      </c>
      <c r="B61" s="5">
        <v>43.6</v>
      </c>
    </row>
    <row r="62" spans="1:2" x14ac:dyDescent="0.25">
      <c r="A62" s="7">
        <v>9133</v>
      </c>
      <c r="B62" s="5">
        <v>40</v>
      </c>
    </row>
    <row r="63" spans="1:2" x14ac:dyDescent="0.25">
      <c r="A63" s="7">
        <v>9164</v>
      </c>
      <c r="B63" s="5">
        <v>40.5</v>
      </c>
    </row>
    <row r="64" spans="1:2" x14ac:dyDescent="0.25">
      <c r="A64" s="7">
        <v>9192</v>
      </c>
      <c r="B64" s="5">
        <v>40.799999999999997</v>
      </c>
    </row>
    <row r="65" spans="1:2" x14ac:dyDescent="0.25">
      <c r="A65" s="7">
        <v>9223</v>
      </c>
      <c r="B65" s="5">
        <v>45.1</v>
      </c>
    </row>
    <row r="66" spans="1:2" x14ac:dyDescent="0.25">
      <c r="A66" s="7">
        <v>9253</v>
      </c>
      <c r="B66" s="5">
        <v>53.8</v>
      </c>
    </row>
    <row r="67" spans="1:2" x14ac:dyDescent="0.25">
      <c r="A67" s="7">
        <v>9284</v>
      </c>
      <c r="B67" s="5">
        <v>59.4</v>
      </c>
    </row>
    <row r="68" spans="1:2" x14ac:dyDescent="0.25">
      <c r="A68" s="7">
        <v>9314</v>
      </c>
      <c r="B68" s="5">
        <v>63.5</v>
      </c>
    </row>
    <row r="69" spans="1:2" x14ac:dyDescent="0.25">
      <c r="A69" s="7">
        <v>9345</v>
      </c>
      <c r="B69" s="5">
        <v>61</v>
      </c>
    </row>
    <row r="70" spans="1:2" x14ac:dyDescent="0.25">
      <c r="A70" s="7">
        <v>9376</v>
      </c>
      <c r="B70" s="5">
        <v>53</v>
      </c>
    </row>
    <row r="71" spans="1:2" x14ac:dyDescent="0.25">
      <c r="A71" s="7">
        <v>9406</v>
      </c>
      <c r="B71" s="5">
        <v>50</v>
      </c>
    </row>
    <row r="72" spans="1:2" x14ac:dyDescent="0.25">
      <c r="A72" s="7">
        <v>9437</v>
      </c>
      <c r="B72" s="5">
        <v>38.1</v>
      </c>
    </row>
    <row r="73" spans="1:2" x14ac:dyDescent="0.25">
      <c r="A73" s="7">
        <v>9467</v>
      </c>
      <c r="B73" s="5">
        <v>36.299999999999997</v>
      </c>
    </row>
    <row r="74" spans="1:2" x14ac:dyDescent="0.25">
      <c r="A74" s="7">
        <v>9498</v>
      </c>
      <c r="B74" s="5">
        <v>39.200000000000003</v>
      </c>
    </row>
    <row r="75" spans="1:2" x14ac:dyDescent="0.25">
      <c r="A75" s="7">
        <v>9529</v>
      </c>
      <c r="B75" s="5">
        <v>43.4</v>
      </c>
    </row>
    <row r="76" spans="1:2" x14ac:dyDescent="0.25">
      <c r="A76" s="7">
        <v>9557</v>
      </c>
      <c r="B76" s="5">
        <v>43.4</v>
      </c>
    </row>
    <row r="77" spans="1:2" x14ac:dyDescent="0.25">
      <c r="A77" s="7">
        <v>9588</v>
      </c>
      <c r="B77" s="5">
        <v>48.9</v>
      </c>
    </row>
    <row r="78" spans="1:2" x14ac:dyDescent="0.25">
      <c r="A78" s="7">
        <v>9618</v>
      </c>
      <c r="B78" s="5">
        <v>50.6</v>
      </c>
    </row>
    <row r="79" spans="1:2" x14ac:dyDescent="0.25">
      <c r="A79" s="7">
        <v>9649</v>
      </c>
      <c r="B79" s="5">
        <v>56.8</v>
      </c>
    </row>
    <row r="80" spans="1:2" x14ac:dyDescent="0.25">
      <c r="A80" s="7">
        <v>9679</v>
      </c>
      <c r="B80" s="5">
        <v>62.5</v>
      </c>
    </row>
    <row r="81" spans="1:2" x14ac:dyDescent="0.25">
      <c r="A81" s="7">
        <v>9710</v>
      </c>
      <c r="B81" s="5">
        <v>62</v>
      </c>
    </row>
    <row r="82" spans="1:2" x14ac:dyDescent="0.25">
      <c r="A82" s="7">
        <v>9741</v>
      </c>
      <c r="B82" s="5">
        <v>57.5</v>
      </c>
    </row>
    <row r="83" spans="1:2" x14ac:dyDescent="0.25">
      <c r="A83" s="7">
        <v>9771</v>
      </c>
      <c r="B83" s="5">
        <v>46.7</v>
      </c>
    </row>
    <row r="84" spans="1:2" x14ac:dyDescent="0.25">
      <c r="A84" s="7">
        <v>9802</v>
      </c>
      <c r="B84" s="5">
        <v>41.6</v>
      </c>
    </row>
    <row r="85" spans="1:2" x14ac:dyDescent="0.25">
      <c r="A85" s="7">
        <v>9832</v>
      </c>
      <c r="B85" s="5">
        <v>39.799999999999997</v>
      </c>
    </row>
    <row r="86" spans="1:2" x14ac:dyDescent="0.25">
      <c r="A86" s="7">
        <v>9863</v>
      </c>
      <c r="B86" s="5">
        <v>39.4</v>
      </c>
    </row>
    <row r="87" spans="1:2" x14ac:dyDescent="0.25">
      <c r="A87" s="7">
        <v>9894</v>
      </c>
      <c r="B87" s="5">
        <v>38.5</v>
      </c>
    </row>
    <row r="88" spans="1:2" x14ac:dyDescent="0.25">
      <c r="A88" s="7">
        <v>9922</v>
      </c>
      <c r="B88" s="5">
        <v>45.3</v>
      </c>
    </row>
    <row r="89" spans="1:2" x14ac:dyDescent="0.25">
      <c r="A89" s="7">
        <v>9953</v>
      </c>
      <c r="B89" s="5">
        <v>47.1</v>
      </c>
    </row>
    <row r="90" spans="1:2" x14ac:dyDescent="0.25">
      <c r="A90" s="7">
        <v>9983</v>
      </c>
      <c r="B90" s="5">
        <v>51.7</v>
      </c>
    </row>
    <row r="91" spans="1:2" x14ac:dyDescent="0.25">
      <c r="A91" s="7">
        <v>10014</v>
      </c>
      <c r="B91" s="5">
        <v>55</v>
      </c>
    </row>
    <row r="92" spans="1:2" x14ac:dyDescent="0.25">
      <c r="A92" s="7">
        <v>10044</v>
      </c>
      <c r="B92" s="5">
        <v>60.4</v>
      </c>
    </row>
    <row r="93" spans="1:2" x14ac:dyDescent="0.25">
      <c r="A93" s="7">
        <v>10075</v>
      </c>
      <c r="B93" s="5">
        <v>60.5</v>
      </c>
    </row>
    <row r="94" spans="1:2" x14ac:dyDescent="0.25">
      <c r="A94" s="7">
        <v>10106</v>
      </c>
      <c r="B94" s="5">
        <v>54.7</v>
      </c>
    </row>
    <row r="95" spans="1:2" x14ac:dyDescent="0.25">
      <c r="A95" s="7">
        <v>10136</v>
      </c>
      <c r="B95" s="5">
        <v>50.3</v>
      </c>
    </row>
    <row r="96" spans="1:2" x14ac:dyDescent="0.25">
      <c r="A96" s="7">
        <v>10167</v>
      </c>
      <c r="B96" s="5">
        <v>42.3</v>
      </c>
    </row>
    <row r="97" spans="1:2" x14ac:dyDescent="0.25">
      <c r="A97" s="7">
        <v>10197</v>
      </c>
      <c r="B97" s="5">
        <v>35.200000000000003</v>
      </c>
    </row>
    <row r="98" spans="1:2" x14ac:dyDescent="0.25">
      <c r="A98" s="7">
        <v>10228</v>
      </c>
      <c r="B98" s="5">
        <v>40.799999999999997</v>
      </c>
    </row>
    <row r="99" spans="1:2" x14ac:dyDescent="0.25">
      <c r="A99" s="7">
        <v>10259</v>
      </c>
      <c r="B99" s="5">
        <v>41.1</v>
      </c>
    </row>
    <row r="100" spans="1:2" x14ac:dyDescent="0.25">
      <c r="A100" s="7">
        <v>10288</v>
      </c>
      <c r="B100" s="5">
        <v>42.8</v>
      </c>
    </row>
    <row r="101" spans="1:2" x14ac:dyDescent="0.25">
      <c r="A101" s="7">
        <v>10319</v>
      </c>
      <c r="B101" s="5">
        <v>47.3</v>
      </c>
    </row>
    <row r="102" spans="1:2" x14ac:dyDescent="0.25">
      <c r="A102" s="7">
        <v>10349</v>
      </c>
      <c r="B102" s="5">
        <v>50.9</v>
      </c>
    </row>
    <row r="103" spans="1:2" x14ac:dyDescent="0.25">
      <c r="A103" s="7">
        <v>10380</v>
      </c>
      <c r="B103" s="5">
        <v>56.4</v>
      </c>
    </row>
    <row r="104" spans="1:2" x14ac:dyDescent="0.25">
      <c r="A104" s="7">
        <v>10410</v>
      </c>
      <c r="B104" s="5">
        <v>62.2</v>
      </c>
    </row>
    <row r="105" spans="1:2" x14ac:dyDescent="0.25">
      <c r="A105" s="7">
        <v>10441</v>
      </c>
      <c r="B105" s="5">
        <v>60.5</v>
      </c>
    </row>
    <row r="106" spans="1:2" x14ac:dyDescent="0.25">
      <c r="A106" s="7">
        <v>10472</v>
      </c>
      <c r="B106" s="5">
        <v>55.4</v>
      </c>
    </row>
    <row r="107" spans="1:2" x14ac:dyDescent="0.25">
      <c r="A107" s="7">
        <v>10502</v>
      </c>
      <c r="B107" s="5">
        <v>50.2</v>
      </c>
    </row>
    <row r="108" spans="1:2" x14ac:dyDescent="0.25">
      <c r="A108" s="7">
        <v>10533</v>
      </c>
      <c r="B108" s="5">
        <v>43</v>
      </c>
    </row>
    <row r="109" spans="1:2" x14ac:dyDescent="0.25">
      <c r="A109" s="7">
        <v>10563</v>
      </c>
      <c r="B109" s="5">
        <v>37.299999999999997</v>
      </c>
    </row>
    <row r="110" spans="1:2" x14ac:dyDescent="0.25">
      <c r="A110" s="7">
        <v>10594</v>
      </c>
      <c r="B110" s="5">
        <v>34.799999999999997</v>
      </c>
    </row>
    <row r="111" spans="1:2" x14ac:dyDescent="0.25">
      <c r="A111" s="7">
        <v>10625</v>
      </c>
      <c r="B111" s="5">
        <v>31.3</v>
      </c>
    </row>
    <row r="112" spans="1:2" x14ac:dyDescent="0.25">
      <c r="A112" s="7">
        <v>10653</v>
      </c>
      <c r="B112" s="5">
        <v>41</v>
      </c>
    </row>
    <row r="113" spans="1:2" x14ac:dyDescent="0.25">
      <c r="A113" s="7">
        <v>10684</v>
      </c>
      <c r="B113" s="5">
        <v>43.9</v>
      </c>
    </row>
    <row r="114" spans="1:2" x14ac:dyDescent="0.25">
      <c r="A114" s="7">
        <v>10714</v>
      </c>
      <c r="B114" s="5">
        <v>53.1</v>
      </c>
    </row>
    <row r="115" spans="1:2" x14ac:dyDescent="0.25">
      <c r="A115" s="7">
        <v>10745</v>
      </c>
      <c r="B115" s="5">
        <v>56.9</v>
      </c>
    </row>
    <row r="116" spans="1:2" x14ac:dyDescent="0.25">
      <c r="A116" s="7">
        <v>10775</v>
      </c>
      <c r="B116" s="5">
        <v>62.5</v>
      </c>
    </row>
    <row r="117" spans="1:2" x14ac:dyDescent="0.25">
      <c r="A117" s="7">
        <v>10806</v>
      </c>
      <c r="B117" s="5">
        <v>60.3</v>
      </c>
    </row>
    <row r="118" spans="1:2" x14ac:dyDescent="0.25">
      <c r="A118" s="7">
        <v>10837</v>
      </c>
      <c r="B118" s="5">
        <v>59.8</v>
      </c>
    </row>
    <row r="119" spans="1:2" x14ac:dyDescent="0.25">
      <c r="A119" s="7">
        <v>10867</v>
      </c>
      <c r="B119" s="5">
        <v>49.2</v>
      </c>
    </row>
    <row r="120" spans="1:2" x14ac:dyDescent="0.25">
      <c r="A120" s="7">
        <v>10898</v>
      </c>
      <c r="B120" s="5">
        <v>42.9</v>
      </c>
    </row>
    <row r="121" spans="1:2" x14ac:dyDescent="0.25">
      <c r="A121" s="7">
        <v>10928</v>
      </c>
      <c r="B121" s="5">
        <v>41.9</v>
      </c>
    </row>
    <row r="122" spans="1:2" x14ac:dyDescent="0.25">
      <c r="A122" s="7">
        <v>10959</v>
      </c>
      <c r="B122" s="5">
        <v>41.6</v>
      </c>
    </row>
    <row r="123" spans="1:2" x14ac:dyDescent="0.25">
      <c r="A123" s="7">
        <v>10990</v>
      </c>
      <c r="B123" s="5">
        <v>37.1</v>
      </c>
    </row>
    <row r="124" spans="1:2" x14ac:dyDescent="0.25">
      <c r="A124" s="7">
        <v>11018</v>
      </c>
      <c r="B124" s="5">
        <v>41.2</v>
      </c>
    </row>
    <row r="125" spans="1:2" x14ac:dyDescent="0.25">
      <c r="A125" s="7">
        <v>11049</v>
      </c>
      <c r="B125" s="5">
        <v>46.9</v>
      </c>
    </row>
    <row r="126" spans="1:2" x14ac:dyDescent="0.25">
      <c r="A126" s="7">
        <v>11079</v>
      </c>
      <c r="B126" s="5">
        <v>51.2</v>
      </c>
    </row>
    <row r="127" spans="1:2" x14ac:dyDescent="0.25">
      <c r="A127" s="7">
        <v>11110</v>
      </c>
      <c r="B127" s="5">
        <v>60.4</v>
      </c>
    </row>
    <row r="128" spans="1:2" x14ac:dyDescent="0.25">
      <c r="A128" s="7">
        <v>11140</v>
      </c>
      <c r="B128" s="5">
        <v>60.1</v>
      </c>
    </row>
    <row r="129" spans="1:2" x14ac:dyDescent="0.25">
      <c r="A129" s="7">
        <v>11171</v>
      </c>
      <c r="B129" s="5">
        <v>61.6</v>
      </c>
    </row>
    <row r="130" spans="1:2" x14ac:dyDescent="0.25">
      <c r="A130" s="7">
        <v>11202</v>
      </c>
      <c r="B130" s="5">
        <v>57</v>
      </c>
    </row>
    <row r="131" spans="1:2" x14ac:dyDescent="0.25">
      <c r="A131" s="7">
        <v>11232</v>
      </c>
      <c r="B131" s="5">
        <v>50.9</v>
      </c>
    </row>
    <row r="132" spans="1:2" x14ac:dyDescent="0.25">
      <c r="A132" s="7">
        <v>11263</v>
      </c>
      <c r="B132" s="5">
        <v>43</v>
      </c>
    </row>
    <row r="133" spans="1:2" x14ac:dyDescent="0.25">
      <c r="A133" s="7">
        <v>11293</v>
      </c>
      <c r="B133" s="5">
        <v>38.799999999999997</v>
      </c>
    </row>
    <row r="134" spans="1:2" x14ac:dyDescent="0.25">
      <c r="A134" s="7">
        <v>11324</v>
      </c>
      <c r="B134" s="5">
        <v>37.1</v>
      </c>
    </row>
    <row r="135" spans="1:2" x14ac:dyDescent="0.25">
      <c r="A135" s="7">
        <v>11355</v>
      </c>
      <c r="B135" s="5">
        <v>38.4</v>
      </c>
    </row>
    <row r="136" spans="1:2" x14ac:dyDescent="0.25">
      <c r="A136" s="7">
        <v>11383</v>
      </c>
      <c r="B136" s="5">
        <v>38.4</v>
      </c>
    </row>
    <row r="137" spans="1:2" x14ac:dyDescent="0.25">
      <c r="A137" s="7">
        <v>11414</v>
      </c>
      <c r="B137" s="5">
        <v>46.5</v>
      </c>
    </row>
    <row r="138" spans="1:2" x14ac:dyDescent="0.25">
      <c r="A138" s="7">
        <v>11444</v>
      </c>
      <c r="B138" s="5">
        <v>53.5</v>
      </c>
    </row>
    <row r="139" spans="1:2" x14ac:dyDescent="0.25">
      <c r="A139" s="7">
        <v>11475</v>
      </c>
      <c r="B139" s="5">
        <v>58.4</v>
      </c>
    </row>
    <row r="140" spans="1:2" x14ac:dyDescent="0.25">
      <c r="A140" s="7">
        <v>11505</v>
      </c>
      <c r="B140" s="5">
        <v>60.6</v>
      </c>
    </row>
    <row r="141" spans="1:2" x14ac:dyDescent="0.25">
      <c r="A141" s="7">
        <v>11536</v>
      </c>
      <c r="B141" s="5">
        <v>58.2</v>
      </c>
    </row>
    <row r="142" spans="1:2" x14ac:dyDescent="0.25">
      <c r="A142" s="7">
        <v>11567</v>
      </c>
      <c r="B142" s="5">
        <v>53.8</v>
      </c>
    </row>
    <row r="143" spans="1:2" x14ac:dyDescent="0.25">
      <c r="A143" s="7">
        <v>11597</v>
      </c>
      <c r="B143" s="5">
        <v>46.6</v>
      </c>
    </row>
    <row r="144" spans="1:2" x14ac:dyDescent="0.25">
      <c r="A144" s="7">
        <v>11628</v>
      </c>
      <c r="B144" s="5">
        <v>45.5</v>
      </c>
    </row>
    <row r="145" spans="1:2" x14ac:dyDescent="0.25">
      <c r="A145" s="7">
        <v>11658</v>
      </c>
      <c r="B145" s="5">
        <v>40.6</v>
      </c>
    </row>
    <row r="146" spans="1:2" x14ac:dyDescent="0.25">
      <c r="A146" s="7">
        <v>11689</v>
      </c>
      <c r="B146" s="5">
        <v>42.4</v>
      </c>
    </row>
    <row r="147" spans="1:2" x14ac:dyDescent="0.25">
      <c r="A147" s="7">
        <v>11720</v>
      </c>
      <c r="B147" s="5">
        <v>38.4</v>
      </c>
    </row>
    <row r="148" spans="1:2" x14ac:dyDescent="0.25">
      <c r="A148" s="7">
        <v>11749</v>
      </c>
      <c r="B148" s="5">
        <v>40.299999999999997</v>
      </c>
    </row>
    <row r="149" spans="1:2" x14ac:dyDescent="0.25">
      <c r="A149" s="7">
        <v>11780</v>
      </c>
      <c r="B149" s="5">
        <v>44.6</v>
      </c>
    </row>
    <row r="150" spans="1:2" x14ac:dyDescent="0.25">
      <c r="A150" s="7">
        <v>11810</v>
      </c>
      <c r="B150" s="5">
        <v>50.9</v>
      </c>
    </row>
    <row r="151" spans="1:2" x14ac:dyDescent="0.25">
      <c r="A151" s="7">
        <v>11841</v>
      </c>
      <c r="B151" s="5">
        <v>57</v>
      </c>
    </row>
    <row r="152" spans="1:2" x14ac:dyDescent="0.25">
      <c r="A152" s="7">
        <v>11871</v>
      </c>
      <c r="B152" s="5">
        <v>62.1</v>
      </c>
    </row>
    <row r="153" spans="1:2" x14ac:dyDescent="0.25">
      <c r="A153" s="7">
        <v>11902</v>
      </c>
      <c r="B153" s="5">
        <v>63.5</v>
      </c>
    </row>
    <row r="154" spans="1:2" x14ac:dyDescent="0.25">
      <c r="A154" s="7">
        <v>11933</v>
      </c>
      <c r="B154" s="5">
        <v>56.2</v>
      </c>
    </row>
    <row r="155" spans="1:2" x14ac:dyDescent="0.25">
      <c r="A155" s="7">
        <v>11963</v>
      </c>
      <c r="B155" s="5">
        <v>47.3</v>
      </c>
    </row>
    <row r="156" spans="1:2" x14ac:dyDescent="0.25">
      <c r="A156" s="7">
        <v>11994</v>
      </c>
      <c r="B156" s="5">
        <v>43.6</v>
      </c>
    </row>
    <row r="157" spans="1:2" x14ac:dyDescent="0.25">
      <c r="A157" s="7">
        <v>12024</v>
      </c>
      <c r="B157" s="5">
        <v>41.8</v>
      </c>
    </row>
    <row r="158" spans="1:2" x14ac:dyDescent="0.25">
      <c r="A158" s="7">
        <v>12055</v>
      </c>
      <c r="B158" s="5">
        <v>36.200000000000003</v>
      </c>
    </row>
    <row r="159" spans="1:2" x14ac:dyDescent="0.25">
      <c r="A159" s="7">
        <v>12086</v>
      </c>
      <c r="B159" s="5">
        <v>39.299999999999997</v>
      </c>
    </row>
    <row r="160" spans="1:2" x14ac:dyDescent="0.25">
      <c r="A160" s="7">
        <v>12114</v>
      </c>
      <c r="B160" s="5">
        <v>44.5</v>
      </c>
    </row>
    <row r="161" spans="1:2" x14ac:dyDescent="0.25">
      <c r="A161" s="7">
        <v>12145</v>
      </c>
      <c r="B161" s="5">
        <v>48.7</v>
      </c>
    </row>
    <row r="162" spans="1:2" x14ac:dyDescent="0.25">
      <c r="A162" s="7">
        <v>12175</v>
      </c>
      <c r="B162" s="5">
        <v>54.2</v>
      </c>
    </row>
    <row r="163" spans="1:2" x14ac:dyDescent="0.25">
      <c r="A163" s="7">
        <v>12206</v>
      </c>
      <c r="B163" s="5">
        <v>60.8</v>
      </c>
    </row>
    <row r="164" spans="1:2" x14ac:dyDescent="0.25">
      <c r="A164" s="7">
        <v>12236</v>
      </c>
      <c r="B164" s="5">
        <v>65.5</v>
      </c>
    </row>
    <row r="165" spans="1:2" x14ac:dyDescent="0.25">
      <c r="A165" s="7">
        <v>12267</v>
      </c>
      <c r="B165" s="5">
        <v>64.900000000000006</v>
      </c>
    </row>
    <row r="166" spans="1:2" x14ac:dyDescent="0.25">
      <c r="A166" s="7">
        <v>12298</v>
      </c>
      <c r="B166" s="5">
        <v>60.1</v>
      </c>
    </row>
    <row r="167" spans="1:2" x14ac:dyDescent="0.25">
      <c r="A167" s="7">
        <v>12328</v>
      </c>
      <c r="B167" s="5">
        <v>50.2</v>
      </c>
    </row>
    <row r="168" spans="1:2" x14ac:dyDescent="0.25">
      <c r="A168" s="7">
        <v>12359</v>
      </c>
      <c r="B168" s="5">
        <v>42.1</v>
      </c>
    </row>
    <row r="169" spans="1:2" x14ac:dyDescent="0.25">
      <c r="A169" s="7">
        <v>12389</v>
      </c>
      <c r="B169" s="5">
        <v>35.6</v>
      </c>
    </row>
    <row r="170" spans="1:2" x14ac:dyDescent="0.25">
      <c r="A170" s="7">
        <v>12420</v>
      </c>
      <c r="B170" s="5">
        <v>39.4</v>
      </c>
    </row>
    <row r="171" spans="1:2" x14ac:dyDescent="0.25">
      <c r="A171" s="7">
        <v>12451</v>
      </c>
      <c r="B171" s="5">
        <v>38.200000000000003</v>
      </c>
    </row>
    <row r="172" spans="1:2" x14ac:dyDescent="0.25">
      <c r="A172" s="7">
        <v>12479</v>
      </c>
      <c r="B172" s="5">
        <v>40.4</v>
      </c>
    </row>
    <row r="173" spans="1:2" x14ac:dyDescent="0.25">
      <c r="A173" s="7">
        <v>12510</v>
      </c>
      <c r="B173" s="5">
        <v>46.9</v>
      </c>
    </row>
    <row r="174" spans="1:2" x14ac:dyDescent="0.25">
      <c r="A174" s="7">
        <v>12540</v>
      </c>
      <c r="B174" s="5">
        <v>53.4</v>
      </c>
    </row>
    <row r="175" spans="1:2" x14ac:dyDescent="0.25">
      <c r="A175" s="7">
        <v>12571</v>
      </c>
      <c r="B175" s="5">
        <v>59.6</v>
      </c>
    </row>
    <row r="176" spans="1:2" x14ac:dyDescent="0.25">
      <c r="A176" s="7">
        <v>12601</v>
      </c>
      <c r="B176" s="5">
        <v>66.5</v>
      </c>
    </row>
    <row r="177" spans="1:2" x14ac:dyDescent="0.25">
      <c r="A177" s="7">
        <v>12632</v>
      </c>
      <c r="B177" s="5">
        <v>60.4</v>
      </c>
    </row>
    <row r="178" spans="1:2" x14ac:dyDescent="0.25">
      <c r="A178" s="7">
        <v>12663</v>
      </c>
      <c r="B178" s="5">
        <v>59.2</v>
      </c>
    </row>
    <row r="179" spans="1:2" x14ac:dyDescent="0.25">
      <c r="A179" s="7">
        <v>12693</v>
      </c>
      <c r="B179" s="5">
        <v>51.2</v>
      </c>
    </row>
    <row r="180" spans="1:2" x14ac:dyDescent="0.25">
      <c r="A180" s="7">
        <v>12724</v>
      </c>
      <c r="B180" s="5">
        <v>42.8</v>
      </c>
    </row>
    <row r="181" spans="1:2" x14ac:dyDescent="0.25">
      <c r="A181" s="7">
        <v>12754</v>
      </c>
      <c r="B181" s="5">
        <v>45.8</v>
      </c>
    </row>
    <row r="182" spans="1:2" x14ac:dyDescent="0.25">
      <c r="A182" s="7">
        <v>12785</v>
      </c>
      <c r="B182" s="5">
        <v>40.4</v>
      </c>
    </row>
    <row r="183" spans="1:2" x14ac:dyDescent="0.25">
      <c r="A183" s="7">
        <v>12816</v>
      </c>
      <c r="B183" s="5">
        <v>42.6</v>
      </c>
    </row>
    <row r="184" spans="1:2" x14ac:dyDescent="0.25">
      <c r="A184" s="7">
        <v>12844</v>
      </c>
      <c r="B184" s="5">
        <v>43.5</v>
      </c>
    </row>
    <row r="185" spans="1:2" x14ac:dyDescent="0.25">
      <c r="A185" s="7">
        <v>12875</v>
      </c>
      <c r="B185" s="5">
        <v>47.1</v>
      </c>
    </row>
    <row r="186" spans="1:2" x14ac:dyDescent="0.25">
      <c r="A186" s="7">
        <v>12905</v>
      </c>
      <c r="B186" s="5">
        <v>50</v>
      </c>
    </row>
    <row r="187" spans="1:2" x14ac:dyDescent="0.25">
      <c r="A187" s="7">
        <v>12936</v>
      </c>
      <c r="B187" s="5">
        <v>60.5</v>
      </c>
    </row>
    <row r="188" spans="1:2" x14ac:dyDescent="0.25">
      <c r="A188" s="7">
        <v>12966</v>
      </c>
      <c r="B188" s="5">
        <v>64.599999999999994</v>
      </c>
    </row>
    <row r="189" spans="1:2" x14ac:dyDescent="0.25">
      <c r="A189" s="7">
        <v>12997</v>
      </c>
      <c r="B189" s="5">
        <v>64</v>
      </c>
    </row>
    <row r="190" spans="1:2" x14ac:dyDescent="0.25">
      <c r="A190" s="7">
        <v>13028</v>
      </c>
      <c r="B190" s="5">
        <v>56.8</v>
      </c>
    </row>
    <row r="191" spans="1:2" x14ac:dyDescent="0.25">
      <c r="A191" s="7">
        <v>13058</v>
      </c>
      <c r="B191" s="5">
        <v>48.6</v>
      </c>
    </row>
    <row r="192" spans="1:2" x14ac:dyDescent="0.25">
      <c r="A192" s="7">
        <v>13089</v>
      </c>
      <c r="B192" s="5">
        <v>44.2</v>
      </c>
    </row>
    <row r="193" spans="1:2" x14ac:dyDescent="0.25">
      <c r="A193" s="7">
        <v>13119</v>
      </c>
      <c r="B193" s="5">
        <v>36.4</v>
      </c>
    </row>
    <row r="194" spans="1:2" x14ac:dyDescent="0.25">
      <c r="A194" s="7">
        <v>13150</v>
      </c>
      <c r="B194" s="5">
        <v>37.299999999999997</v>
      </c>
    </row>
    <row r="195" spans="1:2" x14ac:dyDescent="0.25">
      <c r="A195" s="7">
        <v>13181</v>
      </c>
      <c r="B195" s="5">
        <v>35</v>
      </c>
    </row>
    <row r="196" spans="1:2" x14ac:dyDescent="0.25">
      <c r="A196" s="7">
        <v>13210</v>
      </c>
      <c r="B196" s="5">
        <v>44</v>
      </c>
    </row>
    <row r="197" spans="1:2" x14ac:dyDescent="0.25">
      <c r="A197" s="7">
        <v>13241</v>
      </c>
      <c r="B197" s="5">
        <v>43.9</v>
      </c>
    </row>
    <row r="198" spans="1:2" x14ac:dyDescent="0.25">
      <c r="A198" s="7">
        <v>13271</v>
      </c>
      <c r="B198" s="5">
        <v>52.7</v>
      </c>
    </row>
    <row r="199" spans="1:2" x14ac:dyDescent="0.25">
      <c r="A199" s="7">
        <v>13302</v>
      </c>
      <c r="B199" s="5">
        <v>58.6</v>
      </c>
    </row>
    <row r="200" spans="1:2" x14ac:dyDescent="0.25">
      <c r="A200" s="7">
        <v>13332</v>
      </c>
      <c r="B200" s="5">
        <v>60</v>
      </c>
    </row>
    <row r="201" spans="1:2" x14ac:dyDescent="0.25">
      <c r="A201" s="7">
        <v>13363</v>
      </c>
      <c r="B201" s="5">
        <v>61.1</v>
      </c>
    </row>
    <row r="202" spans="1:2" x14ac:dyDescent="0.25">
      <c r="A202" s="7">
        <v>13394</v>
      </c>
      <c r="B202" s="5">
        <v>58.1</v>
      </c>
    </row>
    <row r="203" spans="1:2" x14ac:dyDescent="0.25">
      <c r="A203" s="7">
        <v>13424</v>
      </c>
      <c r="B203" s="5">
        <v>49.6</v>
      </c>
    </row>
    <row r="204" spans="1:2" x14ac:dyDescent="0.25">
      <c r="A204" s="7">
        <v>13455</v>
      </c>
      <c r="B204" s="5">
        <v>41.6</v>
      </c>
    </row>
    <row r="205" spans="1:2" x14ac:dyDescent="0.25">
      <c r="A205" s="7">
        <v>13485</v>
      </c>
      <c r="B205" s="5">
        <v>41.3</v>
      </c>
    </row>
    <row r="206" spans="1:2" x14ac:dyDescent="0.25">
      <c r="A206" s="7">
        <v>13516</v>
      </c>
      <c r="B206" s="5">
        <v>40.799999999999997</v>
      </c>
    </row>
    <row r="207" spans="1:2" x14ac:dyDescent="0.25">
      <c r="A207" s="7">
        <v>13547</v>
      </c>
      <c r="B207" s="5">
        <v>41</v>
      </c>
    </row>
    <row r="208" spans="1:2" x14ac:dyDescent="0.25">
      <c r="A208" s="7">
        <v>13575</v>
      </c>
      <c r="B208" s="5">
        <v>38.4</v>
      </c>
    </row>
    <row r="209" spans="1:2" x14ac:dyDescent="0.25">
      <c r="A209" s="7">
        <v>13606</v>
      </c>
      <c r="B209" s="5">
        <v>47.4</v>
      </c>
    </row>
    <row r="210" spans="1:2" x14ac:dyDescent="0.25">
      <c r="A210" s="7">
        <v>13636</v>
      </c>
      <c r="B210" s="5">
        <v>54.1</v>
      </c>
    </row>
    <row r="211" spans="1:2" x14ac:dyDescent="0.25">
      <c r="A211" s="7">
        <v>13667</v>
      </c>
      <c r="B211" s="5">
        <v>58.6</v>
      </c>
    </row>
    <row r="212" spans="1:2" x14ac:dyDescent="0.25">
      <c r="A212" s="7">
        <v>13697</v>
      </c>
      <c r="B212" s="5">
        <v>61.4</v>
      </c>
    </row>
    <row r="213" spans="1:2" x14ac:dyDescent="0.25">
      <c r="A213" s="7">
        <v>13728</v>
      </c>
      <c r="B213" s="5">
        <v>61.8</v>
      </c>
    </row>
    <row r="214" spans="1:2" x14ac:dyDescent="0.25">
      <c r="A214" s="7">
        <v>13759</v>
      </c>
      <c r="B214" s="5">
        <v>56.3</v>
      </c>
    </row>
    <row r="215" spans="1:2" x14ac:dyDescent="0.25">
      <c r="A215" s="7">
        <v>13789</v>
      </c>
      <c r="B215" s="5">
        <v>50.9</v>
      </c>
    </row>
    <row r="216" spans="1:2" x14ac:dyDescent="0.25">
      <c r="A216" s="7">
        <v>13820</v>
      </c>
      <c r="B216" s="5">
        <v>41.4</v>
      </c>
    </row>
    <row r="217" spans="1:2" x14ac:dyDescent="0.25">
      <c r="A217" s="7">
        <v>13850</v>
      </c>
      <c r="B217" s="5">
        <v>37.1</v>
      </c>
    </row>
    <row r="218" spans="1:2" x14ac:dyDescent="0.25">
      <c r="A218" s="7">
        <v>13881</v>
      </c>
      <c r="B218" s="5">
        <v>42.1</v>
      </c>
    </row>
    <row r="219" spans="1:2" x14ac:dyDescent="0.25">
      <c r="A219" s="7">
        <v>13912</v>
      </c>
      <c r="B219" s="5">
        <v>41.2</v>
      </c>
    </row>
    <row r="220" spans="1:2" x14ac:dyDescent="0.25">
      <c r="A220" s="7">
        <v>13940</v>
      </c>
      <c r="B220" s="5">
        <v>47.3</v>
      </c>
    </row>
    <row r="221" spans="1:2" x14ac:dyDescent="0.25">
      <c r="A221" s="7">
        <v>13971</v>
      </c>
      <c r="B221" s="5">
        <v>46.6</v>
      </c>
    </row>
    <row r="222" spans="1:2" x14ac:dyDescent="0.25">
      <c r="A222" s="7">
        <v>14001</v>
      </c>
      <c r="B222" s="5">
        <v>52.4</v>
      </c>
    </row>
    <row r="223" spans="1:2" x14ac:dyDescent="0.25">
      <c r="A223" s="7">
        <v>14032</v>
      </c>
      <c r="B223" s="5">
        <v>59</v>
      </c>
    </row>
    <row r="224" spans="1:2" x14ac:dyDescent="0.25">
      <c r="A224" s="7">
        <v>14062</v>
      </c>
      <c r="B224" s="5">
        <v>59.6</v>
      </c>
    </row>
    <row r="225" spans="1:2" x14ac:dyDescent="0.25">
      <c r="A225" s="7">
        <v>14093</v>
      </c>
      <c r="B225" s="5">
        <v>60.4</v>
      </c>
    </row>
    <row r="226" spans="1:2" x14ac:dyDescent="0.25">
      <c r="A226" s="7">
        <v>14124</v>
      </c>
      <c r="B226" s="5">
        <v>57</v>
      </c>
    </row>
    <row r="227" spans="1:2" x14ac:dyDescent="0.25">
      <c r="A227" s="7">
        <v>14154</v>
      </c>
      <c r="B227" s="5">
        <v>50.7</v>
      </c>
    </row>
    <row r="228" spans="1:2" x14ac:dyDescent="0.25">
      <c r="A228" s="7">
        <v>14185</v>
      </c>
      <c r="B228" s="5">
        <v>47.8</v>
      </c>
    </row>
    <row r="229" spans="1:2" x14ac:dyDescent="0.25">
      <c r="A229" s="7">
        <v>14215</v>
      </c>
      <c r="B229" s="5">
        <v>39.200000000000003</v>
      </c>
    </row>
    <row r="230" spans="1:2" x14ac:dyDescent="0.25">
      <c r="A230" s="7">
        <v>14246</v>
      </c>
      <c r="B230" s="5">
        <v>39.4</v>
      </c>
    </row>
    <row r="231" spans="1:2" x14ac:dyDescent="0.25">
      <c r="A231" s="7">
        <v>14277</v>
      </c>
      <c r="B231" s="5">
        <v>40.9</v>
      </c>
    </row>
    <row r="232" spans="1:2" x14ac:dyDescent="0.25">
      <c r="A232" s="7">
        <v>14305</v>
      </c>
      <c r="B232" s="5">
        <v>42.4</v>
      </c>
    </row>
    <row r="233" spans="1:2" x14ac:dyDescent="0.25">
      <c r="A233" s="7">
        <v>14336</v>
      </c>
      <c r="B233" s="5">
        <v>47.8</v>
      </c>
    </row>
    <row r="234" spans="1:2" x14ac:dyDescent="0.25">
      <c r="A234" s="7">
        <v>14366</v>
      </c>
      <c r="B234" s="5">
        <v>52.4</v>
      </c>
    </row>
    <row r="235" spans="1:2" x14ac:dyDescent="0.25">
      <c r="A235" s="7">
        <v>14397</v>
      </c>
      <c r="B235" s="5">
        <v>58</v>
      </c>
    </row>
    <row r="236" spans="1:2" x14ac:dyDescent="0.25">
      <c r="A236" s="7">
        <v>14427</v>
      </c>
      <c r="B236" s="5">
        <v>60.7</v>
      </c>
    </row>
    <row r="237" spans="1:2" x14ac:dyDescent="0.25">
      <c r="A237" s="7">
        <v>14458</v>
      </c>
      <c r="B237" s="5">
        <v>61.8</v>
      </c>
    </row>
    <row r="238" spans="1:2" x14ac:dyDescent="0.25">
      <c r="A238" s="7">
        <v>14489</v>
      </c>
      <c r="B238" s="5">
        <v>58.2</v>
      </c>
    </row>
    <row r="239" spans="1:2" x14ac:dyDescent="0.25">
      <c r="A239" s="7">
        <v>14519</v>
      </c>
      <c r="B239" s="5">
        <v>46.7</v>
      </c>
    </row>
    <row r="240" spans="1:2" x14ac:dyDescent="0.25">
      <c r="A240" s="7">
        <v>14550</v>
      </c>
      <c r="B240" s="5">
        <v>46.6</v>
      </c>
    </row>
    <row r="241" spans="1:2" x14ac:dyDescent="0.25">
      <c r="A241" s="7">
        <v>14580</v>
      </c>
      <c r="B241" s="5">
        <v>37.799999999999997</v>
      </c>
    </row>
  </sheetData>
  <mergeCells count="1">
    <mergeCell ref="E3:F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E14" sqref="E10:E14"/>
    </sheetView>
  </sheetViews>
  <sheetFormatPr defaultColWidth="20" defaultRowHeight="12.75" x14ac:dyDescent="0.2"/>
  <cols>
    <col min="1" max="1" width="20" style="14" customWidth="1"/>
    <col min="2" max="4" width="20" style="14"/>
    <col min="5" max="5" width="58.7109375" style="14" customWidth="1"/>
    <col min="6" max="16384" width="20" style="14"/>
  </cols>
  <sheetData>
    <row r="1" spans="1:5" ht="38.25" x14ac:dyDescent="0.2">
      <c r="A1" s="15" t="s">
        <v>242</v>
      </c>
      <c r="B1" s="16" t="s">
        <v>451</v>
      </c>
      <c r="D1" s="15" t="s">
        <v>232</v>
      </c>
      <c r="E1" s="16" t="s">
        <v>271</v>
      </c>
    </row>
    <row r="2" spans="1:5" ht="25.5" x14ac:dyDescent="0.2">
      <c r="A2" s="15" t="s">
        <v>256</v>
      </c>
      <c r="B2" s="18">
        <v>-57.8</v>
      </c>
      <c r="D2" s="15" t="s">
        <v>234</v>
      </c>
      <c r="E2" s="16" t="s">
        <v>235</v>
      </c>
    </row>
    <row r="3" spans="1:5" x14ac:dyDescent="0.2">
      <c r="A3" s="15" t="s">
        <v>257</v>
      </c>
      <c r="B3" s="18">
        <v>-58.9</v>
      </c>
      <c r="D3" s="15" t="s">
        <v>236</v>
      </c>
      <c r="E3" s="16" t="s">
        <v>237</v>
      </c>
    </row>
    <row r="4" spans="1:5" ht="38.25" x14ac:dyDescent="0.2">
      <c r="A4" s="15" t="s">
        <v>258</v>
      </c>
      <c r="B4" s="18">
        <v>-54.4</v>
      </c>
      <c r="D4" s="15" t="s">
        <v>238</v>
      </c>
      <c r="E4" s="16" t="s">
        <v>272</v>
      </c>
    </row>
    <row r="5" spans="1:5" ht="76.5" x14ac:dyDescent="0.2">
      <c r="A5" s="15" t="s">
        <v>259</v>
      </c>
      <c r="B5" s="18">
        <v>-49.5</v>
      </c>
      <c r="D5" s="15" t="s">
        <v>273</v>
      </c>
      <c r="E5" s="16" t="s">
        <v>274</v>
      </c>
    </row>
    <row r="6" spans="1:5" x14ac:dyDescent="0.2">
      <c r="A6" s="15" t="s">
        <v>260</v>
      </c>
      <c r="B6" s="18">
        <v>-39.4</v>
      </c>
    </row>
    <row r="7" spans="1:5" x14ac:dyDescent="0.2">
      <c r="A7" s="15" t="s">
        <v>261</v>
      </c>
      <c r="B7" s="18">
        <v>-36.4</v>
      </c>
    </row>
    <row r="8" spans="1:5" x14ac:dyDescent="0.2">
      <c r="A8" s="15" t="s">
        <v>262</v>
      </c>
      <c r="B8" s="18">
        <v>-33</v>
      </c>
    </row>
    <row r="9" spans="1:5" x14ac:dyDescent="0.2">
      <c r="A9" s="15" t="s">
        <v>263</v>
      </c>
      <c r="B9" s="18">
        <v>-23.1</v>
      </c>
    </row>
    <row r="10" spans="1:5" x14ac:dyDescent="0.2">
      <c r="A10" s="15" t="s">
        <v>264</v>
      </c>
      <c r="B10" s="18">
        <v>-16.399999999999999</v>
      </c>
    </row>
    <row r="11" spans="1:5" x14ac:dyDescent="0.2">
      <c r="A11" s="15" t="s">
        <v>265</v>
      </c>
      <c r="B11" s="18">
        <v>-4</v>
      </c>
    </row>
    <row r="12" spans="1:5" x14ac:dyDescent="0.2">
      <c r="A12" s="15" t="s">
        <v>266</v>
      </c>
      <c r="B12" s="18">
        <v>-3.1</v>
      </c>
    </row>
    <row r="13" spans="1:5" x14ac:dyDescent="0.2">
      <c r="A13" s="15" t="s">
        <v>267</v>
      </c>
      <c r="B13" s="18">
        <v>12.7</v>
      </c>
    </row>
    <row r="14" spans="1:5" x14ac:dyDescent="0.2">
      <c r="A14" s="15" t="s">
        <v>268</v>
      </c>
      <c r="B14" s="18">
        <v>17.2</v>
      </c>
    </row>
    <row r="15" spans="1:5" x14ac:dyDescent="0.2">
      <c r="A15" s="15" t="s">
        <v>269</v>
      </c>
      <c r="B15" s="18">
        <v>19.899999999999999</v>
      </c>
    </row>
    <row r="16" spans="1:5" x14ac:dyDescent="0.2">
      <c r="A16" s="15" t="s">
        <v>270</v>
      </c>
      <c r="B16" s="18">
        <v>19.7</v>
      </c>
    </row>
    <row r="17" spans="1:2" x14ac:dyDescent="0.2">
      <c r="A17" s="15" t="s">
        <v>446</v>
      </c>
      <c r="B17" s="27">
        <v>20.3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E14" sqref="E10:E14"/>
    </sheetView>
  </sheetViews>
  <sheetFormatPr defaultColWidth="20" defaultRowHeight="12.75" x14ac:dyDescent="0.2"/>
  <cols>
    <col min="1" max="1" width="20" style="14" customWidth="1"/>
    <col min="2" max="16384" width="20" style="14"/>
  </cols>
  <sheetData>
    <row r="1" spans="1:5" ht="76.5" x14ac:dyDescent="0.2">
      <c r="A1" s="15" t="s">
        <v>241</v>
      </c>
      <c r="B1" s="20" t="s">
        <v>294</v>
      </c>
      <c r="D1" s="15" t="s">
        <v>232</v>
      </c>
      <c r="E1" s="16" t="s">
        <v>452</v>
      </c>
    </row>
    <row r="2" spans="1:5" ht="25.5" x14ac:dyDescent="0.2">
      <c r="A2" s="15" t="s">
        <v>256</v>
      </c>
      <c r="B2" s="18">
        <v>418</v>
      </c>
      <c r="D2" s="15" t="s">
        <v>234</v>
      </c>
      <c r="E2" s="16" t="s">
        <v>235</v>
      </c>
    </row>
    <row r="3" spans="1:5" ht="38.25" x14ac:dyDescent="0.2">
      <c r="A3" s="15" t="s">
        <v>257</v>
      </c>
      <c r="B3" s="18">
        <v>409</v>
      </c>
      <c r="D3" s="15" t="s">
        <v>236</v>
      </c>
      <c r="E3" s="16" t="s">
        <v>237</v>
      </c>
    </row>
    <row r="4" spans="1:5" ht="114.75" x14ac:dyDescent="0.2">
      <c r="A4" s="15" t="s">
        <v>258</v>
      </c>
      <c r="B4" s="18">
        <v>386</v>
      </c>
      <c r="D4" s="15" t="s">
        <v>238</v>
      </c>
      <c r="E4" s="16" t="s">
        <v>292</v>
      </c>
    </row>
    <row r="5" spans="1:5" ht="51" x14ac:dyDescent="0.2">
      <c r="A5" s="15" t="s">
        <v>259</v>
      </c>
      <c r="B5" s="18">
        <v>419</v>
      </c>
      <c r="D5" s="15" t="s">
        <v>273</v>
      </c>
      <c r="E5" s="16" t="s">
        <v>293</v>
      </c>
    </row>
    <row r="6" spans="1:5" x14ac:dyDescent="0.2">
      <c r="A6" s="15" t="s">
        <v>260</v>
      </c>
      <c r="B6" s="18">
        <v>386</v>
      </c>
    </row>
    <row r="7" spans="1:5" x14ac:dyDescent="0.2">
      <c r="A7" s="15" t="s">
        <v>261</v>
      </c>
      <c r="B7" s="18">
        <v>331</v>
      </c>
    </row>
    <row r="8" spans="1:5" x14ac:dyDescent="0.2">
      <c r="A8" s="15" t="s">
        <v>262</v>
      </c>
      <c r="B8" s="18">
        <v>318</v>
      </c>
    </row>
    <row r="9" spans="1:5" x14ac:dyDescent="0.2">
      <c r="A9" s="15" t="s">
        <v>263</v>
      </c>
      <c r="B9" s="18">
        <v>293</v>
      </c>
    </row>
    <row r="10" spans="1:5" x14ac:dyDescent="0.2">
      <c r="A10" s="15" t="s">
        <v>264</v>
      </c>
      <c r="B10" s="18">
        <v>274</v>
      </c>
    </row>
    <row r="11" spans="1:5" x14ac:dyDescent="0.2">
      <c r="A11" s="15" t="s">
        <v>265</v>
      </c>
      <c r="B11" s="18">
        <v>261</v>
      </c>
    </row>
    <row r="12" spans="1:5" x14ac:dyDescent="0.2">
      <c r="A12" s="15" t="s">
        <v>266</v>
      </c>
      <c r="B12" s="18">
        <v>288</v>
      </c>
    </row>
    <row r="13" spans="1:5" x14ac:dyDescent="0.2">
      <c r="A13" s="15" t="s">
        <v>267</v>
      </c>
      <c r="B13" s="18">
        <v>282</v>
      </c>
    </row>
    <row r="14" spans="1:5" x14ac:dyDescent="0.2">
      <c r="A14" s="15" t="s">
        <v>268</v>
      </c>
      <c r="B14" s="18">
        <v>280</v>
      </c>
    </row>
    <row r="15" spans="1:5" x14ac:dyDescent="0.2">
      <c r="A15" s="15" t="s">
        <v>269</v>
      </c>
      <c r="B15" s="18">
        <v>304</v>
      </c>
    </row>
    <row r="16" spans="1:5" x14ac:dyDescent="0.2">
      <c r="A16" s="15" t="s">
        <v>270</v>
      </c>
      <c r="B16" s="18">
        <v>308</v>
      </c>
    </row>
    <row r="17" spans="1:2" x14ac:dyDescent="0.2">
      <c r="A17" s="15" t="s">
        <v>446</v>
      </c>
      <c r="B17" s="27">
        <v>273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opLeftCell="A4" workbookViewId="0">
      <selection activeCell="G5" sqref="A1:G5"/>
    </sheetView>
  </sheetViews>
  <sheetFormatPr defaultColWidth="20" defaultRowHeight="12.75" x14ac:dyDescent="0.2"/>
  <cols>
    <col min="1" max="1" width="6.7109375" style="14" customWidth="1"/>
    <col min="2" max="2" width="14.7109375" style="14" customWidth="1"/>
    <col min="3" max="16384" width="20" style="14"/>
  </cols>
  <sheetData>
    <row r="1" spans="1:5" ht="51" x14ac:dyDescent="0.2">
      <c r="A1" s="15" t="s">
        <v>242</v>
      </c>
      <c r="B1" s="16" t="s">
        <v>453</v>
      </c>
      <c r="D1" s="15" t="s">
        <v>232</v>
      </c>
      <c r="E1" s="16" t="s">
        <v>276</v>
      </c>
    </row>
    <row r="2" spans="1:5" ht="25.5" x14ac:dyDescent="0.2">
      <c r="A2" s="15" t="s">
        <v>256</v>
      </c>
      <c r="B2" s="18">
        <v>239.1</v>
      </c>
      <c r="D2" s="15" t="s">
        <v>234</v>
      </c>
      <c r="E2" s="16" t="s">
        <v>235</v>
      </c>
    </row>
    <row r="3" spans="1:5" ht="38.25" x14ac:dyDescent="0.2">
      <c r="A3" s="15" t="s">
        <v>257</v>
      </c>
      <c r="B3" s="18">
        <v>214.6</v>
      </c>
      <c r="D3" s="15" t="s">
        <v>236</v>
      </c>
      <c r="E3" s="16" t="s">
        <v>237</v>
      </c>
    </row>
    <row r="4" spans="1:5" ht="127.5" x14ac:dyDescent="0.2">
      <c r="A4" s="15" t="s">
        <v>258</v>
      </c>
      <c r="B4" s="18">
        <v>171.4</v>
      </c>
      <c r="D4" s="15" t="s">
        <v>238</v>
      </c>
      <c r="E4" s="16" t="s">
        <v>277</v>
      </c>
    </row>
    <row r="5" spans="1:5" ht="165.75" x14ac:dyDescent="0.2">
      <c r="A5" s="15" t="s">
        <v>259</v>
      </c>
      <c r="B5" s="18">
        <v>198.3</v>
      </c>
      <c r="D5" s="15" t="s">
        <v>273</v>
      </c>
      <c r="E5" s="16" t="s">
        <v>278</v>
      </c>
    </row>
    <row r="6" spans="1:5" x14ac:dyDescent="0.2">
      <c r="A6" s="15" t="s">
        <v>260</v>
      </c>
      <c r="B6" s="18">
        <v>230.2</v>
      </c>
    </row>
    <row r="7" spans="1:5" x14ac:dyDescent="0.2">
      <c r="A7" s="15" t="s">
        <v>261</v>
      </c>
      <c r="B7" s="18">
        <v>233.8</v>
      </c>
    </row>
    <row r="8" spans="1:5" x14ac:dyDescent="0.2">
      <c r="A8" s="15" t="s">
        <v>262</v>
      </c>
      <c r="B8" s="18">
        <v>200.7</v>
      </c>
    </row>
    <row r="9" spans="1:5" x14ac:dyDescent="0.2">
      <c r="A9" s="15" t="s">
        <v>263</v>
      </c>
      <c r="B9" s="18">
        <v>118.6</v>
      </c>
    </row>
    <row r="10" spans="1:5" x14ac:dyDescent="0.2">
      <c r="A10" s="15" t="s">
        <v>264</v>
      </c>
      <c r="B10" s="18">
        <v>111.2</v>
      </c>
    </row>
    <row r="11" spans="1:5" x14ac:dyDescent="0.2">
      <c r="A11" s="15" t="s">
        <v>265</v>
      </c>
      <c r="B11" s="18">
        <v>104.5</v>
      </c>
    </row>
    <row r="12" spans="1:5" x14ac:dyDescent="0.2">
      <c r="A12" s="15" t="s">
        <v>266</v>
      </c>
      <c r="B12" s="18">
        <v>162</v>
      </c>
    </row>
    <row r="13" spans="1:5" x14ac:dyDescent="0.2">
      <c r="A13" s="15" t="s">
        <v>267</v>
      </c>
      <c r="B13" s="18">
        <v>59.1</v>
      </c>
    </row>
    <row r="14" spans="1:5" x14ac:dyDescent="0.2">
      <c r="A14" s="15" t="s">
        <v>268</v>
      </c>
      <c r="B14" s="18">
        <v>105.8</v>
      </c>
    </row>
    <row r="15" spans="1:5" x14ac:dyDescent="0.2">
      <c r="A15" s="15" t="s">
        <v>269</v>
      </c>
      <c r="B15" s="18">
        <v>108.8</v>
      </c>
    </row>
    <row r="16" spans="1:5" x14ac:dyDescent="0.2">
      <c r="A16" s="15" t="s">
        <v>270</v>
      </c>
      <c r="B16" s="18">
        <v>69.599999999999994</v>
      </c>
    </row>
    <row r="17" spans="1:2" x14ac:dyDescent="0.2">
      <c r="A17" s="15" t="s">
        <v>446</v>
      </c>
      <c r="B17" s="27">
        <v>112.2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opLeftCell="A6" workbookViewId="0">
      <selection activeCell="E14" sqref="E10:E14"/>
    </sheetView>
  </sheetViews>
  <sheetFormatPr defaultColWidth="20" defaultRowHeight="12.75" x14ac:dyDescent="0.2"/>
  <cols>
    <col min="1" max="1" width="20" style="14" customWidth="1"/>
    <col min="2" max="4" width="20" style="14"/>
    <col min="5" max="5" width="43.5703125" style="14" customWidth="1"/>
    <col min="6" max="16384" width="20" style="14"/>
  </cols>
  <sheetData>
    <row r="1" spans="1:5" ht="76.5" x14ac:dyDescent="0.2">
      <c r="A1" s="15" t="s">
        <v>242</v>
      </c>
      <c r="B1" s="22" t="s">
        <v>455</v>
      </c>
      <c r="D1" s="15" t="s">
        <v>232</v>
      </c>
      <c r="E1" s="16" t="s">
        <v>295</v>
      </c>
    </row>
    <row r="2" spans="1:5" ht="25.5" x14ac:dyDescent="0.2">
      <c r="A2" s="15" t="s">
        <v>256</v>
      </c>
      <c r="B2" s="18">
        <v>334</v>
      </c>
      <c r="D2" s="15" t="s">
        <v>234</v>
      </c>
      <c r="E2" s="16" t="s">
        <v>454</v>
      </c>
    </row>
    <row r="3" spans="1:5" x14ac:dyDescent="0.2">
      <c r="A3" s="15" t="s">
        <v>257</v>
      </c>
      <c r="B3" s="18">
        <v>327</v>
      </c>
      <c r="D3" s="15" t="s">
        <v>236</v>
      </c>
      <c r="E3" s="16" t="s">
        <v>237</v>
      </c>
    </row>
    <row r="4" spans="1:5" ht="38.25" x14ac:dyDescent="0.2">
      <c r="A4" s="15" t="s">
        <v>258</v>
      </c>
      <c r="B4" s="18">
        <v>242</v>
      </c>
      <c r="D4" s="15" t="s">
        <v>238</v>
      </c>
      <c r="E4" s="16" t="s">
        <v>296</v>
      </c>
    </row>
    <row r="5" spans="1:5" ht="178.5" x14ac:dyDescent="0.2">
      <c r="A5" s="15" t="s">
        <v>259</v>
      </c>
      <c r="B5" s="18">
        <v>304</v>
      </c>
      <c r="D5" s="15" t="s">
        <v>273</v>
      </c>
      <c r="E5" s="16" t="s">
        <v>297</v>
      </c>
    </row>
    <row r="6" spans="1:5" x14ac:dyDescent="0.2">
      <c r="A6" s="15" t="s">
        <v>260</v>
      </c>
      <c r="B6" s="18">
        <v>388</v>
      </c>
    </row>
    <row r="7" spans="1:5" x14ac:dyDescent="0.2">
      <c r="A7" s="15" t="s">
        <v>261</v>
      </c>
      <c r="B7" s="18">
        <v>356</v>
      </c>
    </row>
    <row r="8" spans="1:5" x14ac:dyDescent="0.2">
      <c r="A8" s="15" t="s">
        <v>262</v>
      </c>
      <c r="B8" s="18">
        <v>574</v>
      </c>
    </row>
    <row r="9" spans="1:5" x14ac:dyDescent="0.2">
      <c r="A9" s="15" t="s">
        <v>263</v>
      </c>
      <c r="B9" s="18">
        <v>534</v>
      </c>
    </row>
    <row r="10" spans="1:5" x14ac:dyDescent="0.2">
      <c r="A10" s="15" t="s">
        <v>264</v>
      </c>
      <c r="B10" s="18">
        <v>1057</v>
      </c>
    </row>
    <row r="11" spans="1:5" x14ac:dyDescent="0.2">
      <c r="A11" s="15" t="s">
        <v>265</v>
      </c>
      <c r="B11" s="18">
        <v>958</v>
      </c>
    </row>
    <row r="12" spans="1:5" x14ac:dyDescent="0.2">
      <c r="A12" s="15" t="s">
        <v>266</v>
      </c>
      <c r="B12" s="18">
        <v>1010</v>
      </c>
    </row>
    <row r="13" spans="1:5" x14ac:dyDescent="0.2">
      <c r="A13" s="15" t="s">
        <v>267</v>
      </c>
      <c r="B13" s="18">
        <v>1087</v>
      </c>
    </row>
    <row r="14" spans="1:5" x14ac:dyDescent="0.2">
      <c r="A14" s="15" t="s">
        <v>268</v>
      </c>
      <c r="B14" s="18">
        <v>1057</v>
      </c>
    </row>
    <row r="15" spans="1:5" x14ac:dyDescent="0.2">
      <c r="A15" s="15" t="s">
        <v>269</v>
      </c>
      <c r="B15" s="18">
        <v>1347</v>
      </c>
    </row>
    <row r="16" spans="1:5" x14ac:dyDescent="0.2">
      <c r="A16" s="15" t="s">
        <v>270</v>
      </c>
      <c r="B16" s="18">
        <v>1004</v>
      </c>
    </row>
    <row r="17" spans="1:2" x14ac:dyDescent="0.2">
      <c r="A17" s="15" t="s">
        <v>446</v>
      </c>
      <c r="B17" s="27">
        <v>848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election activeCell="E14" sqref="E10:E14"/>
    </sheetView>
  </sheetViews>
  <sheetFormatPr defaultRowHeight="15" x14ac:dyDescent="0.25"/>
  <cols>
    <col min="1" max="1" width="14.42578125" customWidth="1"/>
    <col min="4" max="4" width="10.42578125" customWidth="1"/>
    <col min="6" max="6" width="16.85546875" customWidth="1"/>
    <col min="7" max="7" width="33.14062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7" ht="25.5" x14ac:dyDescent="0.25">
      <c r="A1" s="15" t="s">
        <v>299</v>
      </c>
      <c r="B1" s="17" t="s">
        <v>300</v>
      </c>
      <c r="C1" s="17" t="s">
        <v>301</v>
      </c>
      <c r="D1" s="18" t="s">
        <v>302</v>
      </c>
      <c r="E1" s="14"/>
      <c r="F1" s="15" t="s">
        <v>232</v>
      </c>
      <c r="G1" s="16" t="s">
        <v>303</v>
      </c>
    </row>
    <row r="2" spans="1:7" ht="25.5" x14ac:dyDescent="0.25">
      <c r="A2" s="15" t="s">
        <v>304</v>
      </c>
      <c r="B2" s="18">
        <v>444</v>
      </c>
      <c r="C2" s="18">
        <v>764</v>
      </c>
      <c r="D2" s="18">
        <v>1208</v>
      </c>
      <c r="E2" s="14"/>
      <c r="F2" s="15" t="s">
        <v>234</v>
      </c>
      <c r="G2" s="16" t="s">
        <v>305</v>
      </c>
    </row>
    <row r="3" spans="1:7" x14ac:dyDescent="0.25">
      <c r="A3" s="15" t="s">
        <v>306</v>
      </c>
      <c r="B3" s="18">
        <v>529</v>
      </c>
      <c r="C3" s="18">
        <v>936</v>
      </c>
      <c r="D3" s="18">
        <v>1465</v>
      </c>
      <c r="E3" s="14"/>
      <c r="F3" s="15" t="s">
        <v>236</v>
      </c>
      <c r="G3" s="16" t="s">
        <v>307</v>
      </c>
    </row>
    <row r="4" spans="1:7" ht="51" x14ac:dyDescent="0.25">
      <c r="A4" s="15" t="s">
        <v>308</v>
      </c>
      <c r="B4" s="18">
        <v>732</v>
      </c>
      <c r="C4" s="18">
        <v>1317</v>
      </c>
      <c r="D4" s="18">
        <v>2049</v>
      </c>
      <c r="E4" s="14"/>
      <c r="F4" s="15" t="s">
        <v>238</v>
      </c>
      <c r="G4" s="16" t="s">
        <v>309</v>
      </c>
    </row>
    <row r="5" spans="1:7" ht="25.5" x14ac:dyDescent="0.25">
      <c r="A5" s="15" t="s">
        <v>310</v>
      </c>
      <c r="B5" s="18">
        <v>542</v>
      </c>
      <c r="C5" s="18">
        <v>972</v>
      </c>
      <c r="D5" s="18">
        <v>1514</v>
      </c>
      <c r="E5" s="14"/>
      <c r="F5" s="15" t="s">
        <v>273</v>
      </c>
      <c r="G5" s="16" t="s">
        <v>287</v>
      </c>
    </row>
    <row r="6" spans="1:7" x14ac:dyDescent="0.25">
      <c r="A6" s="15" t="s">
        <v>311</v>
      </c>
      <c r="B6" s="18">
        <v>570</v>
      </c>
      <c r="C6" s="18">
        <v>982</v>
      </c>
      <c r="D6" s="18">
        <v>1552</v>
      </c>
      <c r="E6" s="14"/>
      <c r="F6" s="14"/>
      <c r="G6" s="14"/>
    </row>
    <row r="7" spans="1:7" x14ac:dyDescent="0.25">
      <c r="A7" s="15" t="s">
        <v>312</v>
      </c>
      <c r="B7" s="18">
        <v>1571</v>
      </c>
      <c r="C7" s="18">
        <v>2771</v>
      </c>
      <c r="D7" s="18">
        <v>4342</v>
      </c>
      <c r="E7" s="14"/>
      <c r="F7" s="14"/>
      <c r="G7" s="14"/>
    </row>
    <row r="8" spans="1:7" x14ac:dyDescent="0.25">
      <c r="A8" s="15" t="s">
        <v>313</v>
      </c>
      <c r="B8" s="18">
        <v>1809</v>
      </c>
      <c r="C8" s="18">
        <v>3296</v>
      </c>
      <c r="D8" s="18">
        <v>5105</v>
      </c>
      <c r="E8" s="14"/>
      <c r="F8" s="15" t="s">
        <v>241</v>
      </c>
      <c r="G8" s="16"/>
    </row>
    <row r="9" spans="1:7" ht="25.5" x14ac:dyDescent="0.25">
      <c r="A9" s="15" t="s">
        <v>314</v>
      </c>
      <c r="B9" s="18">
        <v>2355</v>
      </c>
      <c r="C9" s="18">
        <v>4153</v>
      </c>
      <c r="D9" s="18">
        <v>6508</v>
      </c>
      <c r="E9" s="14"/>
      <c r="F9" s="15" t="s">
        <v>243</v>
      </c>
      <c r="G9" s="16" t="s">
        <v>275</v>
      </c>
    </row>
    <row r="10" spans="1:7" x14ac:dyDescent="0.25">
      <c r="A10" s="15" t="s">
        <v>315</v>
      </c>
      <c r="B10" s="18">
        <v>1663</v>
      </c>
      <c r="C10" s="18">
        <v>3053</v>
      </c>
      <c r="D10" s="18">
        <v>4716</v>
      </c>
      <c r="E10" s="14"/>
      <c r="F10" s="14"/>
      <c r="G10" s="14"/>
    </row>
    <row r="11" spans="1:7" x14ac:dyDescent="0.25">
      <c r="A11" s="15" t="s">
        <v>316</v>
      </c>
      <c r="B11" s="18">
        <v>1084</v>
      </c>
      <c r="C11" s="18">
        <v>1910</v>
      </c>
      <c r="D11" s="18">
        <v>2994</v>
      </c>
      <c r="E11" s="14"/>
      <c r="F11" s="14" t="s">
        <v>353</v>
      </c>
      <c r="G11" s="14" t="s">
        <v>354</v>
      </c>
    </row>
    <row r="12" spans="1:7" x14ac:dyDescent="0.25">
      <c r="A12" s="15" t="s">
        <v>317</v>
      </c>
      <c r="B12" s="18">
        <v>973</v>
      </c>
      <c r="C12" s="18">
        <v>1639</v>
      </c>
      <c r="D12" s="18">
        <v>2612</v>
      </c>
      <c r="E12" s="14"/>
      <c r="F12" s="14"/>
      <c r="G12" s="14"/>
    </row>
    <row r="13" spans="1:7" x14ac:dyDescent="0.25">
      <c r="A13" s="15" t="s">
        <v>318</v>
      </c>
      <c r="B13" s="18">
        <v>768</v>
      </c>
      <c r="C13" s="18">
        <v>1293</v>
      </c>
      <c r="D13" s="18">
        <v>2061</v>
      </c>
      <c r="E13" s="14"/>
      <c r="F13" s="14"/>
      <c r="G13" s="14"/>
    </row>
    <row r="14" spans="1:7" x14ac:dyDescent="0.25">
      <c r="A14" s="15" t="s">
        <v>319</v>
      </c>
      <c r="B14" s="18">
        <v>401</v>
      </c>
      <c r="C14" s="18">
        <v>774</v>
      </c>
      <c r="D14" s="18">
        <v>1175</v>
      </c>
      <c r="E14" s="14"/>
      <c r="F14" s="14"/>
      <c r="G14" s="14"/>
    </row>
    <row r="15" spans="1:7" x14ac:dyDescent="0.25">
      <c r="A15" s="15" t="s">
        <v>320</v>
      </c>
      <c r="B15" s="18">
        <v>582</v>
      </c>
      <c r="C15" s="18">
        <v>1147</v>
      </c>
      <c r="D15" s="18">
        <v>1729</v>
      </c>
      <c r="E15" s="14"/>
      <c r="F15" s="14"/>
      <c r="G15" s="14"/>
    </row>
    <row r="16" spans="1:7" x14ac:dyDescent="0.25">
      <c r="A16" s="15" t="s">
        <v>321</v>
      </c>
      <c r="B16" s="18">
        <v>507</v>
      </c>
      <c r="C16" s="18">
        <v>934</v>
      </c>
      <c r="D16" s="18">
        <v>1441</v>
      </c>
      <c r="E16" s="14"/>
      <c r="F16" s="14"/>
      <c r="G16" s="14"/>
    </row>
    <row r="17" spans="1:7" x14ac:dyDescent="0.25">
      <c r="A17" s="15" t="s">
        <v>322</v>
      </c>
      <c r="B17" s="18">
        <v>779</v>
      </c>
      <c r="C17" s="18">
        <v>1506</v>
      </c>
      <c r="D17" s="18">
        <v>2285</v>
      </c>
      <c r="E17" s="14"/>
      <c r="F17" s="14"/>
      <c r="G17" s="14"/>
    </row>
    <row r="18" spans="1:7" x14ac:dyDescent="0.25">
      <c r="A18" s="15" t="s">
        <v>323</v>
      </c>
      <c r="B18" s="18">
        <v>607</v>
      </c>
      <c r="C18" s="18">
        <v>1108</v>
      </c>
      <c r="D18" s="18">
        <v>1715</v>
      </c>
      <c r="E18" s="14"/>
      <c r="F18" s="14"/>
      <c r="G18" s="14"/>
    </row>
    <row r="19" spans="1:7" x14ac:dyDescent="0.25">
      <c r="A19" s="15" t="s">
        <v>324</v>
      </c>
      <c r="B19" s="18">
        <v>1162</v>
      </c>
      <c r="C19" s="18">
        <v>2155</v>
      </c>
      <c r="D19" s="18">
        <v>3317</v>
      </c>
      <c r="E19" s="14"/>
      <c r="F19" s="14"/>
      <c r="G19" s="14"/>
    </row>
    <row r="20" spans="1:7" x14ac:dyDescent="0.25">
      <c r="A20" s="15" t="s">
        <v>325</v>
      </c>
      <c r="B20" s="18">
        <v>1781</v>
      </c>
      <c r="C20" s="18">
        <v>3181</v>
      </c>
      <c r="D20" s="18">
        <v>4962</v>
      </c>
      <c r="E20" s="14"/>
      <c r="F20" s="14"/>
      <c r="G20" s="14"/>
    </row>
    <row r="21" spans="1:7" x14ac:dyDescent="0.25">
      <c r="A21" s="15" t="s">
        <v>326</v>
      </c>
      <c r="B21" s="18">
        <v>2124</v>
      </c>
      <c r="C21" s="18">
        <v>3865</v>
      </c>
      <c r="D21" s="18">
        <v>5989</v>
      </c>
      <c r="E21" s="14"/>
      <c r="F21" s="14"/>
      <c r="G21" s="14"/>
    </row>
    <row r="22" spans="1:7" x14ac:dyDescent="0.25">
      <c r="A22" s="15" t="s">
        <v>327</v>
      </c>
      <c r="B22" s="18">
        <v>1300</v>
      </c>
      <c r="C22" s="18">
        <v>2425</v>
      </c>
      <c r="D22" s="18">
        <v>3725</v>
      </c>
      <c r="E22" s="14"/>
      <c r="F22" s="14"/>
      <c r="G22" s="14"/>
    </row>
    <row r="23" spans="1:7" x14ac:dyDescent="0.25">
      <c r="A23" s="15" t="s">
        <v>328</v>
      </c>
      <c r="B23" s="18">
        <v>1167</v>
      </c>
      <c r="C23" s="18">
        <v>2088</v>
      </c>
      <c r="D23" s="18">
        <v>3255</v>
      </c>
      <c r="E23" s="14"/>
      <c r="F23" s="14"/>
      <c r="G23" s="14"/>
    </row>
    <row r="24" spans="1:7" x14ac:dyDescent="0.25">
      <c r="A24" s="15" t="s">
        <v>329</v>
      </c>
      <c r="B24" s="18">
        <v>838</v>
      </c>
      <c r="C24" s="18">
        <v>1442</v>
      </c>
      <c r="D24" s="18">
        <v>2280</v>
      </c>
      <c r="E24" s="14"/>
      <c r="F24" s="14"/>
      <c r="G24" s="14"/>
    </row>
    <row r="25" spans="1:7" x14ac:dyDescent="0.25">
      <c r="A25" s="15" t="s">
        <v>330</v>
      </c>
      <c r="B25" s="18">
        <v>724</v>
      </c>
      <c r="C25" s="18">
        <v>1231</v>
      </c>
      <c r="D25" s="18">
        <v>1955</v>
      </c>
      <c r="E25" s="14"/>
      <c r="F25" s="14"/>
      <c r="G25" s="14"/>
    </row>
    <row r="26" spans="1:7" x14ac:dyDescent="0.25">
      <c r="A26" s="15" t="s">
        <v>331</v>
      </c>
      <c r="B26" s="18">
        <v>449</v>
      </c>
      <c r="C26" s="18">
        <v>796</v>
      </c>
      <c r="D26" s="18">
        <v>1245</v>
      </c>
      <c r="E26" s="14"/>
      <c r="F26" s="14"/>
      <c r="G26" s="14"/>
    </row>
    <row r="27" spans="1:7" x14ac:dyDescent="0.25">
      <c r="A27" s="15" t="s">
        <v>332</v>
      </c>
      <c r="B27" s="18">
        <v>533</v>
      </c>
      <c r="C27" s="18">
        <v>992</v>
      </c>
      <c r="D27" s="18">
        <v>1525</v>
      </c>
      <c r="E27" s="14"/>
      <c r="F27" s="14"/>
      <c r="G27" s="14"/>
    </row>
    <row r="28" spans="1:7" x14ac:dyDescent="0.25">
      <c r="A28" s="15" t="s">
        <v>333</v>
      </c>
      <c r="B28" s="18">
        <v>395</v>
      </c>
      <c r="C28" s="18">
        <v>839</v>
      </c>
      <c r="D28" s="18">
        <v>1234</v>
      </c>
      <c r="E28" s="14"/>
      <c r="F28" s="14"/>
      <c r="G28" s="14"/>
    </row>
    <row r="29" spans="1:7" x14ac:dyDescent="0.25">
      <c r="A29" s="15" t="s">
        <v>334</v>
      </c>
      <c r="B29" s="18">
        <v>844</v>
      </c>
      <c r="C29" s="18">
        <v>1603</v>
      </c>
      <c r="D29" s="18">
        <v>2447</v>
      </c>
      <c r="E29" s="14"/>
      <c r="F29" s="14"/>
      <c r="G29" s="14"/>
    </row>
    <row r="30" spans="1:7" x14ac:dyDescent="0.25">
      <c r="A30" s="15" t="s">
        <v>335</v>
      </c>
      <c r="B30" s="18">
        <v>745</v>
      </c>
      <c r="C30" s="18">
        <v>1286</v>
      </c>
      <c r="D30" s="18">
        <v>2031</v>
      </c>
      <c r="E30" s="14"/>
      <c r="F30" s="14"/>
      <c r="G30" s="14"/>
    </row>
    <row r="31" spans="1:7" x14ac:dyDescent="0.25">
      <c r="A31" s="15" t="s">
        <v>336</v>
      </c>
      <c r="B31" s="18">
        <v>1379</v>
      </c>
      <c r="C31" s="18">
        <v>2390</v>
      </c>
      <c r="D31" s="18">
        <v>3769</v>
      </c>
      <c r="E31" s="14"/>
      <c r="F31" s="14"/>
      <c r="G31" s="14"/>
    </row>
    <row r="32" spans="1:7" x14ac:dyDescent="0.25">
      <c r="A32" s="15" t="s">
        <v>337</v>
      </c>
      <c r="B32" s="18">
        <v>2109</v>
      </c>
      <c r="C32" s="18">
        <v>3643</v>
      </c>
      <c r="D32" s="18">
        <v>5752</v>
      </c>
      <c r="E32" s="14"/>
      <c r="F32" s="14"/>
      <c r="G32" s="14"/>
    </row>
    <row r="33" spans="1:7" x14ac:dyDescent="0.25">
      <c r="A33" s="15" t="s">
        <v>338</v>
      </c>
      <c r="B33" s="18">
        <v>2249</v>
      </c>
      <c r="C33" s="18">
        <v>3823</v>
      </c>
      <c r="D33" s="18">
        <v>6072</v>
      </c>
      <c r="E33" s="14"/>
      <c r="F33" s="14"/>
      <c r="G33" s="14"/>
    </row>
    <row r="34" spans="1:7" x14ac:dyDescent="0.25">
      <c r="A34" s="15" t="s">
        <v>339</v>
      </c>
      <c r="B34" s="18">
        <v>1480</v>
      </c>
      <c r="C34" s="18">
        <v>2659</v>
      </c>
      <c r="D34" s="18">
        <v>4139</v>
      </c>
      <c r="E34" s="14"/>
      <c r="F34" s="14"/>
      <c r="G34" s="14"/>
    </row>
    <row r="35" spans="1:7" x14ac:dyDescent="0.25">
      <c r="A35" s="15" t="s">
        <v>340</v>
      </c>
      <c r="B35" s="18">
        <v>1097</v>
      </c>
      <c r="C35" s="18">
        <v>1941</v>
      </c>
      <c r="D35" s="18">
        <v>3038</v>
      </c>
      <c r="E35" s="14"/>
      <c r="F35" s="14"/>
      <c r="G35" s="14"/>
    </row>
    <row r="36" spans="1:7" x14ac:dyDescent="0.25">
      <c r="A36" s="15" t="s">
        <v>341</v>
      </c>
      <c r="B36" s="18">
        <v>751</v>
      </c>
      <c r="C36" s="18">
        <v>1316</v>
      </c>
      <c r="D36" s="18">
        <v>2067</v>
      </c>
      <c r="E36" s="14"/>
      <c r="F36" s="14"/>
      <c r="G36" s="14"/>
    </row>
    <row r="37" spans="1:7" x14ac:dyDescent="0.25">
      <c r="A37" s="15" t="s">
        <v>342</v>
      </c>
      <c r="B37" s="18">
        <v>790</v>
      </c>
      <c r="C37" s="18">
        <v>1371</v>
      </c>
      <c r="D37" s="18">
        <v>2161</v>
      </c>
      <c r="E37" s="14"/>
      <c r="F37" s="14"/>
      <c r="G37" s="14"/>
    </row>
    <row r="38" spans="1:7" x14ac:dyDescent="0.25">
      <c r="A38" s="15" t="s">
        <v>343</v>
      </c>
      <c r="B38" s="18">
        <v>575</v>
      </c>
      <c r="C38" s="18">
        <v>905</v>
      </c>
      <c r="D38" s="18">
        <v>1480</v>
      </c>
      <c r="E38" s="14"/>
      <c r="F38" s="14"/>
      <c r="G38" s="14"/>
    </row>
    <row r="39" spans="1:7" x14ac:dyDescent="0.25">
      <c r="A39" s="15" t="s">
        <v>344</v>
      </c>
      <c r="B39" s="18">
        <v>619</v>
      </c>
      <c r="C39" s="18">
        <v>1055</v>
      </c>
      <c r="D39" s="18">
        <v>1674</v>
      </c>
      <c r="E39" s="14"/>
      <c r="F39" s="14"/>
      <c r="G39" s="14"/>
    </row>
    <row r="40" spans="1:7" x14ac:dyDescent="0.25">
      <c r="A40" s="15" t="s">
        <v>345</v>
      </c>
      <c r="B40" s="18">
        <v>666</v>
      </c>
      <c r="C40" s="18">
        <v>1133</v>
      </c>
      <c r="D40" s="18">
        <v>1799</v>
      </c>
      <c r="E40" s="14"/>
      <c r="F40" s="14"/>
      <c r="G40" s="14"/>
    </row>
    <row r="41" spans="1:7" x14ac:dyDescent="0.25">
      <c r="A41" s="15" t="s">
        <v>346</v>
      </c>
      <c r="B41" s="18">
        <v>587</v>
      </c>
      <c r="C41" s="18">
        <v>999</v>
      </c>
      <c r="D41" s="18">
        <v>1586</v>
      </c>
      <c r="E41" s="14"/>
      <c r="F41" s="14"/>
      <c r="G41" s="14"/>
    </row>
    <row r="42" spans="1:7" x14ac:dyDescent="0.25">
      <c r="A42" s="15" t="s">
        <v>347</v>
      </c>
      <c r="B42" s="18">
        <v>652</v>
      </c>
      <c r="C42" s="18">
        <v>1117</v>
      </c>
      <c r="D42" s="18">
        <v>1769</v>
      </c>
      <c r="E42" s="14"/>
      <c r="F42" s="14"/>
      <c r="G42" s="14"/>
    </row>
    <row r="43" spans="1:7" x14ac:dyDescent="0.25">
      <c r="A43" s="15" t="s">
        <v>348</v>
      </c>
      <c r="B43" s="18">
        <v>3</v>
      </c>
      <c r="C43" s="18">
        <v>15</v>
      </c>
      <c r="D43" s="18">
        <v>18</v>
      </c>
      <c r="E43" s="14"/>
      <c r="F43" s="14"/>
      <c r="G43" s="14"/>
    </row>
    <row r="44" spans="1:7" x14ac:dyDescent="0.25">
      <c r="A44" s="15" t="s">
        <v>349</v>
      </c>
      <c r="B44" s="18">
        <v>1964</v>
      </c>
      <c r="C44" s="18">
        <v>3494</v>
      </c>
      <c r="D44" s="18">
        <v>5458</v>
      </c>
      <c r="E44" s="14"/>
      <c r="F44" s="14"/>
      <c r="G44" s="14"/>
    </row>
    <row r="45" spans="1:7" x14ac:dyDescent="0.25">
      <c r="A45" s="15" t="s">
        <v>350</v>
      </c>
      <c r="B45" s="18">
        <v>1670</v>
      </c>
      <c r="C45" s="18">
        <v>3052</v>
      </c>
      <c r="D45" s="18">
        <v>4722</v>
      </c>
      <c r="E45" s="14"/>
      <c r="F45" s="14"/>
      <c r="G45" s="14"/>
    </row>
    <row r="46" spans="1:7" x14ac:dyDescent="0.25">
      <c r="A46" s="15" t="s">
        <v>351</v>
      </c>
      <c r="B46" s="18">
        <v>1261</v>
      </c>
      <c r="C46" s="18">
        <v>2183</v>
      </c>
      <c r="D46" s="18">
        <v>3444</v>
      </c>
      <c r="E46" s="14"/>
      <c r="F46" s="14"/>
      <c r="G46" s="14"/>
    </row>
    <row r="47" spans="1:7" x14ac:dyDescent="0.25">
      <c r="A47" s="15" t="s">
        <v>352</v>
      </c>
      <c r="B47" s="18">
        <v>795</v>
      </c>
      <c r="C47" s="18">
        <v>1414</v>
      </c>
      <c r="D47" s="18">
        <v>2209</v>
      </c>
      <c r="E47" s="14"/>
      <c r="F47" s="14"/>
      <c r="G47" s="14"/>
    </row>
    <row r="48" spans="1:7" x14ac:dyDescent="0.25">
      <c r="A48" s="15" t="s">
        <v>383</v>
      </c>
      <c r="B48" s="18">
        <v>9347</v>
      </c>
      <c r="C48" s="18">
        <v>16319</v>
      </c>
      <c r="D48" s="30">
        <f>SUM(B48:C48)</f>
        <v>25666</v>
      </c>
    </row>
    <row r="49" spans="1:4" x14ac:dyDescent="0.25">
      <c r="A49" s="15" t="s">
        <v>466</v>
      </c>
      <c r="B49" s="18">
        <v>9929</v>
      </c>
      <c r="C49" s="18">
        <v>17318</v>
      </c>
      <c r="D49" s="30">
        <f>SUM(B49:C49)</f>
        <v>27247</v>
      </c>
    </row>
    <row r="50" spans="1:4" x14ac:dyDescent="0.25">
      <c r="A50" s="15" t="s">
        <v>465</v>
      </c>
      <c r="B50" s="18">
        <v>539</v>
      </c>
      <c r="C50" s="18">
        <v>882</v>
      </c>
      <c r="D50" s="30">
        <f>SUM(B50:C50)</f>
        <v>1421</v>
      </c>
    </row>
    <row r="51" spans="1:4" x14ac:dyDescent="0.25">
      <c r="A51" s="15" t="s">
        <v>464</v>
      </c>
      <c r="B51" s="18">
        <v>1168</v>
      </c>
      <c r="C51" s="18">
        <v>1969</v>
      </c>
      <c r="D51" s="30">
        <f>SUM(B51:C51)</f>
        <v>3137</v>
      </c>
    </row>
    <row r="52" spans="1:4" x14ac:dyDescent="0.25">
      <c r="A52" s="15" t="s">
        <v>463</v>
      </c>
      <c r="B52" s="18">
        <v>1632</v>
      </c>
      <c r="C52" s="18">
        <v>2807</v>
      </c>
      <c r="D52" s="30">
        <f>SUM(B52:C52)</f>
        <v>4439</v>
      </c>
    </row>
    <row r="53" spans="1:4" x14ac:dyDescent="0.25">
      <c r="A53" s="15" t="s">
        <v>462</v>
      </c>
      <c r="B53" s="18">
        <v>2472</v>
      </c>
      <c r="C53" s="18">
        <v>4314</v>
      </c>
      <c r="D53" s="30">
        <f>SUM(B53:C53)</f>
        <v>6786</v>
      </c>
    </row>
    <row r="54" spans="1:4" x14ac:dyDescent="0.25">
      <c r="A54" s="15" t="s">
        <v>461</v>
      </c>
      <c r="B54" s="18">
        <v>2968</v>
      </c>
      <c r="C54" s="18">
        <v>5216</v>
      </c>
      <c r="D54" s="30">
        <f>SUM(B54:C54)</f>
        <v>8184</v>
      </c>
    </row>
    <row r="55" spans="1:4" x14ac:dyDescent="0.25">
      <c r="A55" s="15" t="s">
        <v>460</v>
      </c>
      <c r="B55" s="18">
        <v>4212</v>
      </c>
      <c r="C55" s="18">
        <v>7325</v>
      </c>
      <c r="D55" s="30">
        <f>SUM(B55:C55)</f>
        <v>11537</v>
      </c>
    </row>
    <row r="56" spans="1:4" x14ac:dyDescent="0.25">
      <c r="A56" s="15" t="s">
        <v>459</v>
      </c>
      <c r="B56" s="18">
        <v>6189</v>
      </c>
      <c r="C56" s="18">
        <v>10812</v>
      </c>
      <c r="D56" s="30">
        <f>SUM(B56:C56)</f>
        <v>17001</v>
      </c>
    </row>
    <row r="57" spans="1:4" x14ac:dyDescent="0.25">
      <c r="A57" s="15" t="s">
        <v>458</v>
      </c>
      <c r="B57" s="18">
        <v>7918</v>
      </c>
      <c r="C57" s="18">
        <v>13982</v>
      </c>
      <c r="D57" s="30">
        <f>SUM(B57:C57)</f>
        <v>21900</v>
      </c>
    </row>
    <row r="58" spans="1:4" x14ac:dyDescent="0.25">
      <c r="A58" s="15" t="s">
        <v>457</v>
      </c>
      <c r="B58" s="18">
        <v>9180</v>
      </c>
      <c r="C58" s="18">
        <v>16312</v>
      </c>
      <c r="D58" s="30">
        <f>SUM(B58:C58)</f>
        <v>25492</v>
      </c>
    </row>
    <row r="59" spans="1:4" x14ac:dyDescent="0.25">
      <c r="A59" s="15" t="s">
        <v>456</v>
      </c>
      <c r="B59" s="18">
        <v>9961</v>
      </c>
      <c r="C59" s="18">
        <v>17648</v>
      </c>
      <c r="D59" s="30">
        <f>SUM(B59:C59)</f>
        <v>27609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
  <sheetViews>
    <sheetView workbookViewId="0">
      <selection activeCell="E14" sqref="E10:E14"/>
    </sheetView>
  </sheetViews>
  <sheetFormatPr defaultRowHeight="15" x14ac:dyDescent="0.25"/>
  <cols>
    <col min="1" max="1" width="14.42578125" customWidth="1"/>
    <col min="2" max="2" width="13.28515625" customWidth="1"/>
    <col min="4" max="4" width="17.14062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78.75" x14ac:dyDescent="0.35">
      <c r="A1" s="6" t="s">
        <v>23</v>
      </c>
      <c r="B1" s="21" t="s">
        <v>21</v>
      </c>
      <c r="D1" s="1" t="s">
        <v>21</v>
      </c>
    </row>
    <row r="2" spans="1:6" ht="15.75" x14ac:dyDescent="0.25">
      <c r="A2" s="10" t="s">
        <v>24</v>
      </c>
      <c r="B2" s="5">
        <v>189</v>
      </c>
      <c r="D2" s="2" t="s">
        <v>1</v>
      </c>
    </row>
    <row r="3" spans="1:6" x14ac:dyDescent="0.25">
      <c r="A3" s="10" t="s">
        <v>25</v>
      </c>
      <c r="B3" s="5">
        <v>204</v>
      </c>
      <c r="D3" s="3" t="s">
        <v>2</v>
      </c>
      <c r="E3" s="24">
        <v>42706.860243055555</v>
      </c>
      <c r="F3" s="24"/>
    </row>
    <row r="4" spans="1:6" x14ac:dyDescent="0.25">
      <c r="A4" s="10" t="s">
        <v>26</v>
      </c>
      <c r="B4" s="5">
        <v>208</v>
      </c>
      <c r="D4" s="3" t="s">
        <v>3</v>
      </c>
      <c r="E4" s="4" t="str">
        <f>HYPERLINK("https://datamarket.com/data/set/22vd/quarterly-production-of-clay-bricks-million-units-mar-1956-sep-1994#!ds=22vd&amp;display=line","https://datamarket.com/data/set/22vd/quarterly-production-of-clay-bricks-million-units-mar-1956-sep-1994#!ds=22vd&amp;display=line")</f>
        <v>https://datamarket.com/data/set/22vd/quarterly-production-of-clay-bricks-million-units-mar-1956-sep-1994#!ds=22vd&amp;display=line</v>
      </c>
    </row>
    <row r="5" spans="1:6" x14ac:dyDescent="0.25">
      <c r="A5" s="10" t="s">
        <v>27</v>
      </c>
      <c r="B5" s="5">
        <v>197</v>
      </c>
      <c r="D5" s="3" t="s">
        <v>4</v>
      </c>
      <c r="E5" s="5" t="s">
        <v>5</v>
      </c>
    </row>
    <row r="6" spans="1:6" x14ac:dyDescent="0.25">
      <c r="A6" s="10" t="s">
        <v>28</v>
      </c>
      <c r="B6" s="5">
        <v>187</v>
      </c>
      <c r="D6" s="3" t="s">
        <v>6</v>
      </c>
      <c r="E6" s="5" t="s">
        <v>7</v>
      </c>
    </row>
    <row r="7" spans="1:6" x14ac:dyDescent="0.25">
      <c r="A7" s="10" t="s">
        <v>29</v>
      </c>
      <c r="B7" s="5">
        <v>214</v>
      </c>
      <c r="D7" s="3" t="s">
        <v>8</v>
      </c>
      <c r="E7" s="5"/>
    </row>
    <row r="8" spans="1:6" x14ac:dyDescent="0.25">
      <c r="A8" s="10" t="s">
        <v>30</v>
      </c>
      <c r="B8" s="5">
        <v>227</v>
      </c>
      <c r="D8" s="3" t="s">
        <v>9</v>
      </c>
      <c r="E8" s="5" t="s">
        <v>22</v>
      </c>
    </row>
    <row r="9" spans="1:6" x14ac:dyDescent="0.25">
      <c r="A9" s="10" t="s">
        <v>31</v>
      </c>
      <c r="B9" s="5">
        <v>223</v>
      </c>
    </row>
    <row r="10" spans="1:6" x14ac:dyDescent="0.25">
      <c r="A10" s="10" t="s">
        <v>32</v>
      </c>
      <c r="B10" s="5">
        <v>199</v>
      </c>
    </row>
    <row r="11" spans="1:6" x14ac:dyDescent="0.25">
      <c r="A11" s="10" t="s">
        <v>33</v>
      </c>
      <c r="B11" s="5">
        <v>229</v>
      </c>
    </row>
    <row r="12" spans="1:6" x14ac:dyDescent="0.25">
      <c r="A12" s="10" t="s">
        <v>34</v>
      </c>
      <c r="B12" s="5">
        <v>249</v>
      </c>
    </row>
    <row r="13" spans="1:6" x14ac:dyDescent="0.25">
      <c r="A13" s="10" t="s">
        <v>35</v>
      </c>
      <c r="B13" s="5">
        <v>234</v>
      </c>
    </row>
    <row r="14" spans="1:6" x14ac:dyDescent="0.25">
      <c r="A14" s="10" t="s">
        <v>36</v>
      </c>
      <c r="B14" s="5">
        <v>208</v>
      </c>
    </row>
    <row r="15" spans="1:6" x14ac:dyDescent="0.25">
      <c r="A15" s="10" t="s">
        <v>37</v>
      </c>
      <c r="B15" s="5">
        <v>253</v>
      </c>
    </row>
    <row r="16" spans="1:6" x14ac:dyDescent="0.25">
      <c r="A16" s="10" t="s">
        <v>38</v>
      </c>
      <c r="B16" s="5">
        <v>267</v>
      </c>
    </row>
    <row r="17" spans="1:2" x14ac:dyDescent="0.25">
      <c r="A17" s="10" t="s">
        <v>39</v>
      </c>
      <c r="B17" s="5">
        <v>255</v>
      </c>
    </row>
    <row r="18" spans="1:2" x14ac:dyDescent="0.25">
      <c r="A18" s="10" t="s">
        <v>40</v>
      </c>
      <c r="B18" s="5">
        <v>242</v>
      </c>
    </row>
    <row r="19" spans="1:2" x14ac:dyDescent="0.25">
      <c r="A19" s="10" t="s">
        <v>41</v>
      </c>
      <c r="B19" s="5">
        <v>268</v>
      </c>
    </row>
    <row r="20" spans="1:2" x14ac:dyDescent="0.25">
      <c r="A20" s="10" t="s">
        <v>42</v>
      </c>
      <c r="B20" s="5">
        <v>290</v>
      </c>
    </row>
    <row r="21" spans="1:2" x14ac:dyDescent="0.25">
      <c r="A21" s="10" t="s">
        <v>43</v>
      </c>
      <c r="B21" s="5">
        <v>277</v>
      </c>
    </row>
    <row r="22" spans="1:2" x14ac:dyDescent="0.25">
      <c r="A22" s="10" t="s">
        <v>44</v>
      </c>
      <c r="B22" s="5">
        <v>241</v>
      </c>
    </row>
    <row r="23" spans="1:2" x14ac:dyDescent="0.25">
      <c r="A23" s="10" t="s">
        <v>45</v>
      </c>
      <c r="B23" s="5">
        <v>253</v>
      </c>
    </row>
    <row r="24" spans="1:2" x14ac:dyDescent="0.25">
      <c r="A24" s="10" t="s">
        <v>46</v>
      </c>
      <c r="B24" s="5">
        <v>265</v>
      </c>
    </row>
    <row r="25" spans="1:2" x14ac:dyDescent="0.25">
      <c r="A25" s="10" t="s">
        <v>47</v>
      </c>
      <c r="B25" s="5">
        <v>236</v>
      </c>
    </row>
    <row r="26" spans="1:2" x14ac:dyDescent="0.25">
      <c r="A26" s="10" t="s">
        <v>48</v>
      </c>
      <c r="B26" s="5">
        <v>229</v>
      </c>
    </row>
    <row r="27" spans="1:2" x14ac:dyDescent="0.25">
      <c r="A27" s="10" t="s">
        <v>49</v>
      </c>
      <c r="B27" s="5">
        <v>265</v>
      </c>
    </row>
    <row r="28" spans="1:2" x14ac:dyDescent="0.25">
      <c r="A28" s="10" t="s">
        <v>50</v>
      </c>
      <c r="B28" s="5">
        <v>275</v>
      </c>
    </row>
    <row r="29" spans="1:2" x14ac:dyDescent="0.25">
      <c r="A29" s="10" t="s">
        <v>51</v>
      </c>
      <c r="B29" s="5">
        <v>258</v>
      </c>
    </row>
    <row r="30" spans="1:2" x14ac:dyDescent="0.25">
      <c r="A30" s="10" t="s">
        <v>52</v>
      </c>
      <c r="B30" s="5">
        <v>231</v>
      </c>
    </row>
    <row r="31" spans="1:2" x14ac:dyDescent="0.25">
      <c r="A31" s="10" t="s">
        <v>53</v>
      </c>
      <c r="B31" s="5">
        <v>263</v>
      </c>
    </row>
    <row r="32" spans="1:2" x14ac:dyDescent="0.25">
      <c r="A32" s="10" t="s">
        <v>54</v>
      </c>
      <c r="B32" s="5">
        <v>308</v>
      </c>
    </row>
    <row r="33" spans="1:2" x14ac:dyDescent="0.25">
      <c r="A33" s="10" t="s">
        <v>55</v>
      </c>
      <c r="B33" s="5">
        <v>313</v>
      </c>
    </row>
    <row r="34" spans="1:2" x14ac:dyDescent="0.25">
      <c r="A34" s="10" t="s">
        <v>56</v>
      </c>
      <c r="B34" s="5">
        <v>293</v>
      </c>
    </row>
    <row r="35" spans="1:2" x14ac:dyDescent="0.25">
      <c r="A35" s="10" t="s">
        <v>57</v>
      </c>
      <c r="B35" s="5">
        <v>328</v>
      </c>
    </row>
    <row r="36" spans="1:2" x14ac:dyDescent="0.25">
      <c r="A36" s="10" t="s">
        <v>58</v>
      </c>
      <c r="B36" s="5">
        <v>349</v>
      </c>
    </row>
    <row r="37" spans="1:2" x14ac:dyDescent="0.25">
      <c r="A37" s="10" t="s">
        <v>59</v>
      </c>
      <c r="B37" s="5">
        <v>340</v>
      </c>
    </row>
    <row r="38" spans="1:2" x14ac:dyDescent="0.25">
      <c r="A38" s="10" t="s">
        <v>60</v>
      </c>
      <c r="B38" s="5">
        <v>309</v>
      </c>
    </row>
    <row r="39" spans="1:2" x14ac:dyDescent="0.25">
      <c r="A39" s="10" t="s">
        <v>61</v>
      </c>
      <c r="B39" s="5">
        <v>349</v>
      </c>
    </row>
    <row r="40" spans="1:2" x14ac:dyDescent="0.25">
      <c r="A40" s="10" t="s">
        <v>62</v>
      </c>
      <c r="B40" s="5">
        <v>366</v>
      </c>
    </row>
    <row r="41" spans="1:2" x14ac:dyDescent="0.25">
      <c r="A41" s="10" t="s">
        <v>63</v>
      </c>
      <c r="B41" s="5">
        <v>340</v>
      </c>
    </row>
    <row r="42" spans="1:2" x14ac:dyDescent="0.25">
      <c r="A42" s="10" t="s">
        <v>64</v>
      </c>
      <c r="B42" s="5">
        <v>302</v>
      </c>
    </row>
    <row r="43" spans="1:2" x14ac:dyDescent="0.25">
      <c r="A43" s="10" t="s">
        <v>65</v>
      </c>
      <c r="B43" s="5">
        <v>350</v>
      </c>
    </row>
    <row r="44" spans="1:2" x14ac:dyDescent="0.25">
      <c r="A44" s="10" t="s">
        <v>66</v>
      </c>
      <c r="B44" s="5">
        <v>362</v>
      </c>
    </row>
    <row r="45" spans="1:2" x14ac:dyDescent="0.25">
      <c r="A45" s="10" t="s">
        <v>67</v>
      </c>
      <c r="B45" s="5">
        <v>337</v>
      </c>
    </row>
    <row r="46" spans="1:2" x14ac:dyDescent="0.25">
      <c r="A46" s="10" t="s">
        <v>68</v>
      </c>
      <c r="B46" s="5">
        <v>326</v>
      </c>
    </row>
    <row r="47" spans="1:2" x14ac:dyDescent="0.25">
      <c r="A47" s="10" t="s">
        <v>69</v>
      </c>
      <c r="B47" s="5">
        <v>358</v>
      </c>
    </row>
    <row r="48" spans="1:2" x14ac:dyDescent="0.25">
      <c r="A48" s="10" t="s">
        <v>70</v>
      </c>
      <c r="B48" s="5">
        <v>359</v>
      </c>
    </row>
    <row r="49" spans="1:2" x14ac:dyDescent="0.25">
      <c r="A49" s="10" t="s">
        <v>71</v>
      </c>
      <c r="B49" s="5">
        <v>357</v>
      </c>
    </row>
    <row r="50" spans="1:2" x14ac:dyDescent="0.25">
      <c r="A50" s="10" t="s">
        <v>72</v>
      </c>
      <c r="B50" s="5">
        <v>341</v>
      </c>
    </row>
    <row r="51" spans="1:2" x14ac:dyDescent="0.25">
      <c r="A51" s="10" t="s">
        <v>73</v>
      </c>
      <c r="B51" s="5">
        <v>380</v>
      </c>
    </row>
    <row r="52" spans="1:2" x14ac:dyDescent="0.25">
      <c r="A52" s="10" t="s">
        <v>74</v>
      </c>
      <c r="B52" s="5">
        <v>404</v>
      </c>
    </row>
    <row r="53" spans="1:2" x14ac:dyDescent="0.25">
      <c r="A53" s="10" t="s">
        <v>75</v>
      </c>
      <c r="B53" s="5">
        <v>409</v>
      </c>
    </row>
    <row r="54" spans="1:2" x14ac:dyDescent="0.25">
      <c r="A54" s="10" t="s">
        <v>76</v>
      </c>
      <c r="B54" s="5">
        <v>383</v>
      </c>
    </row>
    <row r="55" spans="1:2" x14ac:dyDescent="0.25">
      <c r="A55" s="10" t="s">
        <v>77</v>
      </c>
      <c r="B55" s="5">
        <v>417</v>
      </c>
    </row>
    <row r="56" spans="1:2" x14ac:dyDescent="0.25">
      <c r="A56" s="10" t="s">
        <v>78</v>
      </c>
      <c r="B56" s="5">
        <v>454</v>
      </c>
    </row>
    <row r="57" spans="1:2" x14ac:dyDescent="0.25">
      <c r="A57" s="10" t="s">
        <v>79</v>
      </c>
      <c r="B57" s="5">
        <v>428</v>
      </c>
    </row>
    <row r="58" spans="1:2" x14ac:dyDescent="0.25">
      <c r="A58" s="10" t="s">
        <v>80</v>
      </c>
      <c r="B58" s="5">
        <v>386</v>
      </c>
    </row>
    <row r="59" spans="1:2" x14ac:dyDescent="0.25">
      <c r="A59" s="10" t="s">
        <v>81</v>
      </c>
      <c r="B59" s="5">
        <v>428</v>
      </c>
    </row>
    <row r="60" spans="1:2" x14ac:dyDescent="0.25">
      <c r="A60" s="10" t="s">
        <v>82</v>
      </c>
      <c r="B60" s="5">
        <v>434</v>
      </c>
    </row>
    <row r="61" spans="1:2" x14ac:dyDescent="0.25">
      <c r="A61" s="10" t="s">
        <v>83</v>
      </c>
      <c r="B61" s="5">
        <v>417</v>
      </c>
    </row>
    <row r="62" spans="1:2" x14ac:dyDescent="0.25">
      <c r="A62" s="10" t="s">
        <v>84</v>
      </c>
      <c r="B62" s="5">
        <v>385</v>
      </c>
    </row>
    <row r="63" spans="1:2" x14ac:dyDescent="0.25">
      <c r="A63" s="10" t="s">
        <v>85</v>
      </c>
      <c r="B63" s="5">
        <v>433</v>
      </c>
    </row>
    <row r="64" spans="1:2" x14ac:dyDescent="0.25">
      <c r="A64" s="10" t="s">
        <v>86</v>
      </c>
      <c r="B64" s="5">
        <v>453</v>
      </c>
    </row>
    <row r="65" spans="1:2" x14ac:dyDescent="0.25">
      <c r="A65" s="10" t="s">
        <v>87</v>
      </c>
      <c r="B65" s="5">
        <v>436</v>
      </c>
    </row>
    <row r="66" spans="1:2" x14ac:dyDescent="0.25">
      <c r="A66" s="10" t="s">
        <v>88</v>
      </c>
      <c r="B66" s="5">
        <v>399</v>
      </c>
    </row>
    <row r="67" spans="1:2" x14ac:dyDescent="0.25">
      <c r="A67" s="10" t="s">
        <v>89</v>
      </c>
      <c r="B67" s="5">
        <v>461</v>
      </c>
    </row>
    <row r="68" spans="1:2" x14ac:dyDescent="0.25">
      <c r="A68" s="10" t="s">
        <v>90</v>
      </c>
      <c r="B68" s="5">
        <v>476</v>
      </c>
    </row>
    <row r="69" spans="1:2" x14ac:dyDescent="0.25">
      <c r="A69" s="10" t="s">
        <v>91</v>
      </c>
      <c r="B69" s="5">
        <v>477</v>
      </c>
    </row>
    <row r="70" spans="1:2" x14ac:dyDescent="0.25">
      <c r="A70" s="10" t="s">
        <v>92</v>
      </c>
      <c r="B70" s="5">
        <v>452</v>
      </c>
    </row>
    <row r="71" spans="1:2" x14ac:dyDescent="0.25">
      <c r="A71" s="10" t="s">
        <v>93</v>
      </c>
      <c r="B71" s="5">
        <v>461</v>
      </c>
    </row>
    <row r="72" spans="1:2" x14ac:dyDescent="0.25">
      <c r="A72" s="10" t="s">
        <v>94</v>
      </c>
      <c r="B72" s="5">
        <v>534</v>
      </c>
    </row>
    <row r="73" spans="1:2" x14ac:dyDescent="0.25">
      <c r="A73" s="10" t="s">
        <v>95</v>
      </c>
      <c r="B73" s="5">
        <v>516</v>
      </c>
    </row>
    <row r="74" spans="1:2" x14ac:dyDescent="0.25">
      <c r="A74" s="10" t="s">
        <v>96</v>
      </c>
      <c r="B74" s="5">
        <v>478</v>
      </c>
    </row>
    <row r="75" spans="1:2" x14ac:dyDescent="0.25">
      <c r="A75" s="10" t="s">
        <v>97</v>
      </c>
      <c r="B75" s="5">
        <v>526</v>
      </c>
    </row>
    <row r="76" spans="1:2" x14ac:dyDescent="0.25">
      <c r="A76" s="10" t="s">
        <v>98</v>
      </c>
      <c r="B76" s="5">
        <v>518</v>
      </c>
    </row>
    <row r="77" spans="1:2" x14ac:dyDescent="0.25">
      <c r="A77" s="10" t="s">
        <v>99</v>
      </c>
      <c r="B77" s="5">
        <v>417</v>
      </c>
    </row>
    <row r="78" spans="1:2" x14ac:dyDescent="0.25">
      <c r="A78" s="10" t="s">
        <v>100</v>
      </c>
      <c r="B78" s="5">
        <v>340</v>
      </c>
    </row>
    <row r="79" spans="1:2" x14ac:dyDescent="0.25">
      <c r="A79" s="10" t="s">
        <v>101</v>
      </c>
      <c r="B79" s="5">
        <v>437</v>
      </c>
    </row>
    <row r="80" spans="1:2" x14ac:dyDescent="0.25">
      <c r="A80" s="10" t="s">
        <v>102</v>
      </c>
      <c r="B80" s="5">
        <v>459</v>
      </c>
    </row>
    <row r="81" spans="1:2" x14ac:dyDescent="0.25">
      <c r="A81" s="10" t="s">
        <v>103</v>
      </c>
      <c r="B81" s="5">
        <v>449</v>
      </c>
    </row>
    <row r="82" spans="1:2" x14ac:dyDescent="0.25">
      <c r="A82" s="10" t="s">
        <v>104</v>
      </c>
      <c r="B82" s="5">
        <v>424</v>
      </c>
    </row>
    <row r="83" spans="1:2" x14ac:dyDescent="0.25">
      <c r="A83" s="10" t="s">
        <v>105</v>
      </c>
      <c r="B83" s="5">
        <v>501</v>
      </c>
    </row>
    <row r="84" spans="1:2" x14ac:dyDescent="0.25">
      <c r="A84" s="10" t="s">
        <v>106</v>
      </c>
      <c r="B84" s="5">
        <v>540</v>
      </c>
    </row>
    <row r="85" spans="1:2" x14ac:dyDescent="0.25">
      <c r="A85" s="10" t="s">
        <v>107</v>
      </c>
      <c r="B85" s="5">
        <v>533</v>
      </c>
    </row>
    <row r="86" spans="1:2" x14ac:dyDescent="0.25">
      <c r="A86" s="10" t="s">
        <v>108</v>
      </c>
      <c r="B86" s="5">
        <v>457</v>
      </c>
    </row>
    <row r="87" spans="1:2" x14ac:dyDescent="0.25">
      <c r="A87" s="10" t="s">
        <v>109</v>
      </c>
      <c r="B87" s="5">
        <v>513</v>
      </c>
    </row>
    <row r="88" spans="1:2" x14ac:dyDescent="0.25">
      <c r="A88" s="10" t="s">
        <v>110</v>
      </c>
      <c r="B88" s="5">
        <v>522</v>
      </c>
    </row>
    <row r="89" spans="1:2" x14ac:dyDescent="0.25">
      <c r="A89" s="10" t="s">
        <v>111</v>
      </c>
      <c r="B89" s="5">
        <v>478</v>
      </c>
    </row>
    <row r="90" spans="1:2" x14ac:dyDescent="0.25">
      <c r="A90" s="10" t="s">
        <v>112</v>
      </c>
      <c r="B90" s="5">
        <v>421</v>
      </c>
    </row>
    <row r="91" spans="1:2" x14ac:dyDescent="0.25">
      <c r="A91" s="10" t="s">
        <v>113</v>
      </c>
      <c r="B91" s="5">
        <v>487</v>
      </c>
    </row>
    <row r="92" spans="1:2" x14ac:dyDescent="0.25">
      <c r="A92" s="10" t="s">
        <v>114</v>
      </c>
      <c r="B92" s="5">
        <v>470</v>
      </c>
    </row>
    <row r="93" spans="1:2" x14ac:dyDescent="0.25">
      <c r="A93" s="10" t="s">
        <v>115</v>
      </c>
      <c r="B93" s="5">
        <v>482</v>
      </c>
    </row>
    <row r="94" spans="1:2" x14ac:dyDescent="0.25">
      <c r="A94" s="10" t="s">
        <v>116</v>
      </c>
      <c r="B94" s="5">
        <v>458</v>
      </c>
    </row>
    <row r="95" spans="1:2" x14ac:dyDescent="0.25">
      <c r="A95" s="10" t="s">
        <v>117</v>
      </c>
      <c r="B95" s="5">
        <v>526</v>
      </c>
    </row>
    <row r="96" spans="1:2" x14ac:dyDescent="0.25">
      <c r="A96" s="10" t="s">
        <v>118</v>
      </c>
      <c r="B96" s="5">
        <v>573</v>
      </c>
    </row>
    <row r="97" spans="1:2" x14ac:dyDescent="0.25">
      <c r="A97" s="10" t="s">
        <v>119</v>
      </c>
      <c r="B97" s="5">
        <v>563</v>
      </c>
    </row>
    <row r="98" spans="1:2" x14ac:dyDescent="0.25">
      <c r="A98" s="10" t="s">
        <v>120</v>
      </c>
      <c r="B98" s="5">
        <v>513</v>
      </c>
    </row>
    <row r="99" spans="1:2" x14ac:dyDescent="0.25">
      <c r="A99" s="10" t="s">
        <v>121</v>
      </c>
      <c r="B99" s="5">
        <v>551</v>
      </c>
    </row>
    <row r="100" spans="1:2" x14ac:dyDescent="0.25">
      <c r="A100" s="10" t="s">
        <v>122</v>
      </c>
      <c r="B100" s="5">
        <v>589</v>
      </c>
    </row>
    <row r="101" spans="1:2" x14ac:dyDescent="0.25">
      <c r="A101" s="10" t="s">
        <v>123</v>
      </c>
      <c r="B101" s="5">
        <v>564</v>
      </c>
    </row>
    <row r="102" spans="1:2" x14ac:dyDescent="0.25">
      <c r="A102" s="10" t="s">
        <v>124</v>
      </c>
      <c r="B102" s="5">
        <v>519</v>
      </c>
    </row>
    <row r="103" spans="1:2" x14ac:dyDescent="0.25">
      <c r="A103" s="10" t="s">
        <v>125</v>
      </c>
      <c r="B103" s="5">
        <v>581</v>
      </c>
    </row>
    <row r="104" spans="1:2" x14ac:dyDescent="0.25">
      <c r="A104" s="10" t="s">
        <v>126</v>
      </c>
      <c r="B104" s="5">
        <v>581</v>
      </c>
    </row>
    <row r="105" spans="1:2" x14ac:dyDescent="0.25">
      <c r="A105" s="10" t="s">
        <v>127</v>
      </c>
      <c r="B105" s="5">
        <v>578</v>
      </c>
    </row>
    <row r="106" spans="1:2" x14ac:dyDescent="0.25">
      <c r="A106" s="10" t="s">
        <v>128</v>
      </c>
      <c r="B106" s="5">
        <v>500</v>
      </c>
    </row>
    <row r="107" spans="1:2" x14ac:dyDescent="0.25">
      <c r="A107" s="10" t="s">
        <v>129</v>
      </c>
      <c r="B107" s="5">
        <v>560</v>
      </c>
    </row>
    <row r="108" spans="1:2" x14ac:dyDescent="0.25">
      <c r="A108" s="10" t="s">
        <v>130</v>
      </c>
      <c r="B108" s="5">
        <v>512</v>
      </c>
    </row>
    <row r="109" spans="1:2" x14ac:dyDescent="0.25">
      <c r="A109" s="10" t="s">
        <v>131</v>
      </c>
      <c r="B109" s="5">
        <v>412</v>
      </c>
    </row>
    <row r="110" spans="1:2" x14ac:dyDescent="0.25">
      <c r="A110" s="10" t="s">
        <v>132</v>
      </c>
      <c r="B110" s="5">
        <v>303</v>
      </c>
    </row>
    <row r="111" spans="1:2" x14ac:dyDescent="0.25">
      <c r="A111" s="10" t="s">
        <v>133</v>
      </c>
      <c r="B111" s="5">
        <v>409</v>
      </c>
    </row>
    <row r="112" spans="1:2" x14ac:dyDescent="0.25">
      <c r="A112" s="10" t="s">
        <v>134</v>
      </c>
      <c r="B112" s="5">
        <v>420</v>
      </c>
    </row>
    <row r="113" spans="1:2" x14ac:dyDescent="0.25">
      <c r="A113" s="10" t="s">
        <v>135</v>
      </c>
      <c r="B113" s="5">
        <v>413</v>
      </c>
    </row>
    <row r="114" spans="1:2" x14ac:dyDescent="0.25">
      <c r="A114" s="10" t="s">
        <v>136</v>
      </c>
      <c r="B114" s="5">
        <v>400</v>
      </c>
    </row>
    <row r="115" spans="1:2" x14ac:dyDescent="0.25">
      <c r="A115" s="10" t="s">
        <v>137</v>
      </c>
      <c r="B115" s="5">
        <v>469</v>
      </c>
    </row>
    <row r="116" spans="1:2" x14ac:dyDescent="0.25">
      <c r="A116" s="10" t="s">
        <v>138</v>
      </c>
      <c r="B116" s="5">
        <v>482</v>
      </c>
    </row>
    <row r="117" spans="1:2" x14ac:dyDescent="0.25">
      <c r="A117" s="10" t="s">
        <v>139</v>
      </c>
      <c r="B117" s="5">
        <v>484</v>
      </c>
    </row>
    <row r="118" spans="1:2" x14ac:dyDescent="0.25">
      <c r="A118" s="10" t="s">
        <v>140</v>
      </c>
      <c r="B118" s="5">
        <v>447</v>
      </c>
    </row>
    <row r="119" spans="1:2" x14ac:dyDescent="0.25">
      <c r="A119" s="10" t="s">
        <v>141</v>
      </c>
      <c r="B119" s="5">
        <v>507</v>
      </c>
    </row>
    <row r="120" spans="1:2" x14ac:dyDescent="0.25">
      <c r="A120" s="10" t="s">
        <v>142</v>
      </c>
      <c r="B120" s="5">
        <v>533</v>
      </c>
    </row>
    <row r="121" spans="1:2" x14ac:dyDescent="0.25">
      <c r="A121" s="10" t="s">
        <v>143</v>
      </c>
      <c r="B121" s="5">
        <v>503</v>
      </c>
    </row>
    <row r="122" spans="1:2" x14ac:dyDescent="0.25">
      <c r="A122" s="10" t="s">
        <v>144</v>
      </c>
      <c r="B122" s="5">
        <v>443</v>
      </c>
    </row>
    <row r="123" spans="1:2" x14ac:dyDescent="0.25">
      <c r="A123" s="10" t="s">
        <v>145</v>
      </c>
      <c r="B123" s="5">
        <v>503</v>
      </c>
    </row>
    <row r="124" spans="1:2" x14ac:dyDescent="0.25">
      <c r="A124" s="10" t="s">
        <v>146</v>
      </c>
      <c r="B124" s="5">
        <v>505</v>
      </c>
    </row>
    <row r="125" spans="1:2" x14ac:dyDescent="0.25">
      <c r="A125" s="10" t="s">
        <v>147</v>
      </c>
      <c r="B125" s="5">
        <v>443</v>
      </c>
    </row>
    <row r="126" spans="1:2" x14ac:dyDescent="0.25">
      <c r="A126" s="10" t="s">
        <v>148</v>
      </c>
      <c r="B126" s="5">
        <v>415</v>
      </c>
    </row>
    <row r="127" spans="1:2" x14ac:dyDescent="0.25">
      <c r="A127" s="10" t="s">
        <v>149</v>
      </c>
      <c r="B127" s="5">
        <v>485</v>
      </c>
    </row>
    <row r="128" spans="1:2" x14ac:dyDescent="0.25">
      <c r="A128" s="10" t="s">
        <v>150</v>
      </c>
      <c r="B128" s="5">
        <v>495</v>
      </c>
    </row>
    <row r="129" spans="1:2" x14ac:dyDescent="0.25">
      <c r="A129" s="10" t="s">
        <v>151</v>
      </c>
      <c r="B129" s="5">
        <v>458</v>
      </c>
    </row>
    <row r="130" spans="1:2" x14ac:dyDescent="0.25">
      <c r="A130" s="10" t="s">
        <v>152</v>
      </c>
      <c r="B130" s="5">
        <v>427</v>
      </c>
    </row>
    <row r="131" spans="1:2" x14ac:dyDescent="0.25">
      <c r="A131" s="10" t="s">
        <v>153</v>
      </c>
      <c r="B131" s="5">
        <v>519</v>
      </c>
    </row>
    <row r="132" spans="1:2" x14ac:dyDescent="0.25">
      <c r="A132" s="10" t="s">
        <v>154</v>
      </c>
      <c r="B132" s="5">
        <v>555</v>
      </c>
    </row>
    <row r="133" spans="1:2" x14ac:dyDescent="0.25">
      <c r="A133" s="10" t="s">
        <v>155</v>
      </c>
      <c r="B133" s="5">
        <v>539</v>
      </c>
    </row>
    <row r="134" spans="1:2" x14ac:dyDescent="0.25">
      <c r="A134" s="10" t="s">
        <v>156</v>
      </c>
      <c r="B134" s="5">
        <v>511</v>
      </c>
    </row>
    <row r="135" spans="1:2" x14ac:dyDescent="0.25">
      <c r="A135" s="10" t="s">
        <v>157</v>
      </c>
      <c r="B135" s="5">
        <v>572</v>
      </c>
    </row>
    <row r="136" spans="1:2" x14ac:dyDescent="0.25">
      <c r="A136" s="10" t="s">
        <v>158</v>
      </c>
      <c r="B136" s="5">
        <v>570</v>
      </c>
    </row>
    <row r="137" spans="1:2" x14ac:dyDescent="0.25">
      <c r="A137" s="10" t="s">
        <v>159</v>
      </c>
      <c r="B137" s="5">
        <v>526</v>
      </c>
    </row>
    <row r="138" spans="1:2" x14ac:dyDescent="0.25">
      <c r="A138" s="10" t="s">
        <v>160</v>
      </c>
      <c r="B138" s="5">
        <v>472</v>
      </c>
    </row>
    <row r="139" spans="1:2" x14ac:dyDescent="0.25">
      <c r="A139" s="10" t="s">
        <v>161</v>
      </c>
      <c r="B139" s="5">
        <v>524</v>
      </c>
    </row>
    <row r="140" spans="1:2" x14ac:dyDescent="0.25">
      <c r="A140" s="10" t="s">
        <v>162</v>
      </c>
      <c r="B140" s="5">
        <v>497</v>
      </c>
    </row>
    <row r="141" spans="1:2" x14ac:dyDescent="0.25">
      <c r="A141" s="10" t="s">
        <v>163</v>
      </c>
      <c r="B141" s="5">
        <v>460</v>
      </c>
    </row>
    <row r="142" spans="1:2" x14ac:dyDescent="0.25">
      <c r="A142" s="10" t="s">
        <v>164</v>
      </c>
      <c r="B142" s="5">
        <v>373</v>
      </c>
    </row>
    <row r="143" spans="1:2" x14ac:dyDescent="0.25">
      <c r="A143" s="10" t="s">
        <v>165</v>
      </c>
      <c r="B143" s="5">
        <v>436</v>
      </c>
    </row>
    <row r="144" spans="1:2" x14ac:dyDescent="0.25">
      <c r="A144" s="10" t="s">
        <v>166</v>
      </c>
      <c r="B144" s="5">
        <v>424</v>
      </c>
    </row>
    <row r="145" spans="1:2" x14ac:dyDescent="0.25">
      <c r="A145" s="10" t="s">
        <v>167</v>
      </c>
      <c r="B145" s="5">
        <v>430</v>
      </c>
    </row>
    <row r="146" spans="1:2" x14ac:dyDescent="0.25">
      <c r="A146" s="10" t="s">
        <v>168</v>
      </c>
      <c r="B146" s="5">
        <v>387</v>
      </c>
    </row>
    <row r="147" spans="1:2" x14ac:dyDescent="0.25">
      <c r="A147" s="10" t="s">
        <v>169</v>
      </c>
      <c r="B147" s="5">
        <v>413</v>
      </c>
    </row>
    <row r="148" spans="1:2" x14ac:dyDescent="0.25">
      <c r="A148" s="10" t="s">
        <v>170</v>
      </c>
      <c r="B148" s="5">
        <v>451</v>
      </c>
    </row>
    <row r="149" spans="1:2" x14ac:dyDescent="0.25">
      <c r="A149" s="10" t="s">
        <v>171</v>
      </c>
      <c r="B149" s="5">
        <v>420</v>
      </c>
    </row>
    <row r="150" spans="1:2" x14ac:dyDescent="0.25">
      <c r="A150" s="10" t="s">
        <v>172</v>
      </c>
      <c r="B150" s="5">
        <v>394</v>
      </c>
    </row>
    <row r="151" spans="1:2" x14ac:dyDescent="0.25">
      <c r="A151" s="10" t="s">
        <v>173</v>
      </c>
      <c r="B151" s="5">
        <v>462</v>
      </c>
    </row>
    <row r="152" spans="1:2" x14ac:dyDescent="0.25">
      <c r="A152" s="10" t="s">
        <v>174</v>
      </c>
      <c r="B152" s="5">
        <v>476</v>
      </c>
    </row>
    <row r="153" spans="1:2" x14ac:dyDescent="0.25">
      <c r="A153" s="10" t="s">
        <v>175</v>
      </c>
      <c r="B153" s="5">
        <v>443</v>
      </c>
    </row>
    <row r="154" spans="1:2" x14ac:dyDescent="0.25">
      <c r="A154" s="10" t="s">
        <v>176</v>
      </c>
      <c r="B154" s="5">
        <v>421</v>
      </c>
    </row>
    <row r="155" spans="1:2" x14ac:dyDescent="0.25">
      <c r="A155" s="10" t="s">
        <v>177</v>
      </c>
      <c r="B155" s="5">
        <v>472</v>
      </c>
    </row>
    <row r="156" spans="1:2" x14ac:dyDescent="0.25">
      <c r="A156" s="10" t="s">
        <v>178</v>
      </c>
      <c r="B156" s="5">
        <v>494</v>
      </c>
    </row>
  </sheetData>
  <mergeCells count="1">
    <mergeCell ref="E3:F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9"/>
  <sheetViews>
    <sheetView workbookViewId="0">
      <selection activeCell="E14" sqref="E10:E14"/>
    </sheetView>
  </sheetViews>
  <sheetFormatPr defaultRowHeight="15" x14ac:dyDescent="0.25"/>
  <cols>
    <col min="1" max="1" width="14.42578125" customWidth="1"/>
    <col min="2" max="2" width="16.85546875" customWidth="1"/>
    <col min="4" max="4" width="18"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40.5" x14ac:dyDescent="0.35">
      <c r="A1" s="6" t="s">
        <v>11</v>
      </c>
      <c r="B1" s="21" t="s">
        <v>179</v>
      </c>
      <c r="D1" s="1" t="s">
        <v>179</v>
      </c>
    </row>
    <row r="2" spans="1:6" ht="15.75" x14ac:dyDescent="0.25">
      <c r="A2" s="7">
        <v>19360</v>
      </c>
      <c r="B2" s="5">
        <v>24.03</v>
      </c>
      <c r="D2" s="2" t="s">
        <v>1</v>
      </c>
    </row>
    <row r="3" spans="1:6" x14ac:dyDescent="0.25">
      <c r="A3" s="7">
        <v>19391</v>
      </c>
      <c r="B3" s="5">
        <v>29.01</v>
      </c>
      <c r="D3" s="3" t="s">
        <v>2</v>
      </c>
      <c r="E3" s="24">
        <v>42706.865243055552</v>
      </c>
      <c r="F3" s="24"/>
    </row>
    <row r="4" spans="1:6" x14ac:dyDescent="0.25">
      <c r="A4" s="7">
        <v>19419</v>
      </c>
      <c r="B4" s="5">
        <v>28.83</v>
      </c>
      <c r="D4" s="3" t="s">
        <v>3</v>
      </c>
      <c r="E4" s="4" t="str">
        <f>HYPERLINK("https://datamarket.com/data/set/22r9/mean-monthly-flow-pipers-hole-river-1953-1981#!ds=22r9&amp;display=line","https://datamarket.com/data/set/22r9/mean-monthly-flow-pipers-hole-river-1953-1981#!ds=22r9&amp;display=line")</f>
        <v>https://datamarket.com/data/set/22r9/mean-monthly-flow-pipers-hole-river-1953-1981#!ds=22r9&amp;display=line</v>
      </c>
    </row>
    <row r="5" spans="1:6" x14ac:dyDescent="0.25">
      <c r="A5" s="7">
        <v>19450</v>
      </c>
      <c r="B5" s="5">
        <v>56.78</v>
      </c>
      <c r="D5" s="3" t="s">
        <v>4</v>
      </c>
      <c r="E5" s="5" t="s">
        <v>5</v>
      </c>
    </row>
    <row r="6" spans="1:6" x14ac:dyDescent="0.25">
      <c r="A6" s="7">
        <v>19480</v>
      </c>
      <c r="B6" s="5">
        <v>16.88</v>
      </c>
      <c r="D6" s="3" t="s">
        <v>6</v>
      </c>
      <c r="E6" s="5" t="s">
        <v>7</v>
      </c>
    </row>
    <row r="7" spans="1:6" x14ac:dyDescent="0.25">
      <c r="A7" s="7">
        <v>19511</v>
      </c>
      <c r="B7" s="5">
        <v>18.850000000000001</v>
      </c>
      <c r="D7" s="3" t="s">
        <v>8</v>
      </c>
      <c r="E7" s="5"/>
    </row>
    <row r="8" spans="1:6" x14ac:dyDescent="0.25">
      <c r="A8" s="7">
        <v>19541</v>
      </c>
      <c r="B8" s="5">
        <v>3.15</v>
      </c>
      <c r="D8" s="3" t="s">
        <v>9</v>
      </c>
      <c r="E8" s="5"/>
    </row>
    <row r="9" spans="1:6" x14ac:dyDescent="0.25">
      <c r="A9" s="7">
        <v>19572</v>
      </c>
      <c r="B9" s="5">
        <v>4.41</v>
      </c>
    </row>
    <row r="10" spans="1:6" x14ac:dyDescent="0.25">
      <c r="A10" s="7">
        <v>19603</v>
      </c>
      <c r="B10" s="5">
        <v>5.15</v>
      </c>
    </row>
    <row r="11" spans="1:6" x14ac:dyDescent="0.25">
      <c r="A11" s="7">
        <v>19633</v>
      </c>
      <c r="B11" s="5">
        <v>27.66</v>
      </c>
    </row>
    <row r="12" spans="1:6" x14ac:dyDescent="0.25">
      <c r="A12" s="7">
        <v>19664</v>
      </c>
      <c r="B12" s="5">
        <v>33.94</v>
      </c>
    </row>
    <row r="13" spans="1:6" x14ac:dyDescent="0.25">
      <c r="A13" s="7">
        <v>19694</v>
      </c>
      <c r="B13" s="5">
        <v>39.19</v>
      </c>
    </row>
    <row r="14" spans="1:6" x14ac:dyDescent="0.25">
      <c r="A14" s="7">
        <v>19725</v>
      </c>
      <c r="B14" s="5">
        <v>27.9</v>
      </c>
    </row>
    <row r="15" spans="1:6" x14ac:dyDescent="0.25">
      <c r="A15" s="7">
        <v>19756</v>
      </c>
      <c r="B15" s="5">
        <v>52.48</v>
      </c>
    </row>
    <row r="16" spans="1:6" x14ac:dyDescent="0.25">
      <c r="A16" s="7">
        <v>19784</v>
      </c>
      <c r="B16" s="5">
        <v>41.89</v>
      </c>
    </row>
    <row r="17" spans="1:2" x14ac:dyDescent="0.25">
      <c r="A17" s="7">
        <v>19815</v>
      </c>
      <c r="B17" s="5">
        <v>32.76</v>
      </c>
    </row>
    <row r="18" spans="1:2" x14ac:dyDescent="0.25">
      <c r="A18" s="7">
        <v>19845</v>
      </c>
      <c r="B18" s="5">
        <v>25.61</v>
      </c>
    </row>
    <row r="19" spans="1:2" x14ac:dyDescent="0.25">
      <c r="A19" s="7">
        <v>19876</v>
      </c>
      <c r="B19" s="5">
        <v>12.84</v>
      </c>
    </row>
    <row r="20" spans="1:2" x14ac:dyDescent="0.25">
      <c r="A20" s="7">
        <v>19906</v>
      </c>
      <c r="B20" s="5">
        <v>10.56</v>
      </c>
    </row>
    <row r="21" spans="1:2" x14ac:dyDescent="0.25">
      <c r="A21" s="7">
        <v>19937</v>
      </c>
      <c r="B21" s="5">
        <v>13.13</v>
      </c>
    </row>
    <row r="22" spans="1:2" x14ac:dyDescent="0.25">
      <c r="A22" s="7">
        <v>19968</v>
      </c>
      <c r="B22" s="5">
        <v>4.3600000000000003</v>
      </c>
    </row>
    <row r="23" spans="1:2" x14ac:dyDescent="0.25">
      <c r="A23" s="7">
        <v>19998</v>
      </c>
      <c r="B23" s="5">
        <v>21.64</v>
      </c>
    </row>
    <row r="24" spans="1:2" x14ac:dyDescent="0.25">
      <c r="A24" s="7">
        <v>20029</v>
      </c>
      <c r="B24" s="5">
        <v>25.75</v>
      </c>
    </row>
    <row r="25" spans="1:2" x14ac:dyDescent="0.25">
      <c r="A25" s="7">
        <v>20059</v>
      </c>
      <c r="B25" s="5">
        <v>44.89</v>
      </c>
    </row>
    <row r="26" spans="1:2" x14ac:dyDescent="0.25">
      <c r="A26" s="7">
        <v>20090</v>
      </c>
      <c r="B26" s="5">
        <v>45.25</v>
      </c>
    </row>
    <row r="27" spans="1:2" x14ac:dyDescent="0.25">
      <c r="A27" s="7">
        <v>20121</v>
      </c>
      <c r="B27" s="5">
        <v>22.97</v>
      </c>
    </row>
    <row r="28" spans="1:2" x14ac:dyDescent="0.25">
      <c r="A28" s="7">
        <v>20149</v>
      </c>
      <c r="B28" s="5">
        <v>25.28</v>
      </c>
    </row>
    <row r="29" spans="1:2" x14ac:dyDescent="0.25">
      <c r="A29" s="7">
        <v>20180</v>
      </c>
      <c r="B29" s="5">
        <v>27.77</v>
      </c>
    </row>
    <row r="30" spans="1:2" x14ac:dyDescent="0.25">
      <c r="A30" s="7">
        <v>20210</v>
      </c>
      <c r="B30" s="5">
        <v>19.34</v>
      </c>
    </row>
    <row r="31" spans="1:2" x14ac:dyDescent="0.25">
      <c r="A31" s="7">
        <v>20241</v>
      </c>
      <c r="B31" s="5">
        <v>34.07</v>
      </c>
    </row>
    <row r="32" spans="1:2" x14ac:dyDescent="0.25">
      <c r="A32" s="7">
        <v>20271</v>
      </c>
      <c r="B32" s="5">
        <v>14.97</v>
      </c>
    </row>
    <row r="33" spans="1:2" x14ac:dyDescent="0.25">
      <c r="A33" s="7">
        <v>20302</v>
      </c>
      <c r="B33" s="5">
        <v>14.48</v>
      </c>
    </row>
    <row r="34" spans="1:2" x14ac:dyDescent="0.25">
      <c r="A34" s="7">
        <v>20333</v>
      </c>
      <c r="B34" s="5">
        <v>12.07</v>
      </c>
    </row>
    <row r="35" spans="1:2" x14ac:dyDescent="0.25">
      <c r="A35" s="7">
        <v>20363</v>
      </c>
      <c r="B35" s="5">
        <v>37.93</v>
      </c>
    </row>
    <row r="36" spans="1:2" x14ac:dyDescent="0.25">
      <c r="A36" s="7">
        <v>20394</v>
      </c>
      <c r="B36" s="5">
        <v>49.21</v>
      </c>
    </row>
    <row r="37" spans="1:2" x14ac:dyDescent="0.25">
      <c r="A37" s="7">
        <v>20424</v>
      </c>
      <c r="B37" s="5">
        <v>22.15</v>
      </c>
    </row>
    <row r="38" spans="1:2" x14ac:dyDescent="0.25">
      <c r="A38" s="7">
        <v>20455</v>
      </c>
      <c r="B38" s="5">
        <v>51.2</v>
      </c>
    </row>
    <row r="39" spans="1:2" x14ac:dyDescent="0.25">
      <c r="A39" s="7">
        <v>20486</v>
      </c>
      <c r="B39" s="5">
        <v>16.309999999999999</v>
      </c>
    </row>
    <row r="40" spans="1:2" x14ac:dyDescent="0.25">
      <c r="A40" s="7">
        <v>20515</v>
      </c>
      <c r="B40" s="5">
        <v>24.87</v>
      </c>
    </row>
    <row r="41" spans="1:2" x14ac:dyDescent="0.25">
      <c r="A41" s="7">
        <v>20546</v>
      </c>
      <c r="B41" s="5">
        <v>68.069999999999993</v>
      </c>
    </row>
    <row r="42" spans="1:2" x14ac:dyDescent="0.25">
      <c r="A42" s="7">
        <v>20576</v>
      </c>
      <c r="B42" s="5">
        <v>34.11</v>
      </c>
    </row>
    <row r="43" spans="1:2" x14ac:dyDescent="0.25">
      <c r="A43" s="7">
        <v>20607</v>
      </c>
      <c r="B43" s="5">
        <v>17.82</v>
      </c>
    </row>
    <row r="44" spans="1:2" x14ac:dyDescent="0.25">
      <c r="A44" s="7">
        <v>20637</v>
      </c>
      <c r="B44" s="5">
        <v>11.26</v>
      </c>
    </row>
    <row r="45" spans="1:2" x14ac:dyDescent="0.25">
      <c r="A45" s="7">
        <v>20668</v>
      </c>
      <c r="B45" s="5">
        <v>5.79</v>
      </c>
    </row>
    <row r="46" spans="1:2" x14ac:dyDescent="0.25">
      <c r="A46" s="7">
        <v>20699</v>
      </c>
      <c r="B46" s="5">
        <v>9</v>
      </c>
    </row>
    <row r="47" spans="1:2" x14ac:dyDescent="0.25">
      <c r="A47" s="7">
        <v>20729</v>
      </c>
      <c r="B47" s="5">
        <v>13.54</v>
      </c>
    </row>
    <row r="48" spans="1:2" x14ac:dyDescent="0.25">
      <c r="A48" s="7">
        <v>20760</v>
      </c>
      <c r="B48" s="5">
        <v>42.65</v>
      </c>
    </row>
    <row r="49" spans="1:2" x14ac:dyDescent="0.25">
      <c r="A49" s="7">
        <v>20790</v>
      </c>
      <c r="B49" s="5">
        <v>34.72</v>
      </c>
    </row>
    <row r="50" spans="1:2" x14ac:dyDescent="0.25">
      <c r="A50" s="7">
        <v>20821</v>
      </c>
      <c r="B50" s="5">
        <v>30.94</v>
      </c>
    </row>
    <row r="51" spans="1:2" x14ac:dyDescent="0.25">
      <c r="A51" s="7">
        <v>20852</v>
      </c>
      <c r="B51" s="5">
        <v>7.23</v>
      </c>
    </row>
    <row r="52" spans="1:2" x14ac:dyDescent="0.25">
      <c r="A52" s="7">
        <v>20880</v>
      </c>
      <c r="B52" s="5">
        <v>28.61</v>
      </c>
    </row>
    <row r="53" spans="1:2" x14ac:dyDescent="0.25">
      <c r="A53" s="7">
        <v>20911</v>
      </c>
      <c r="B53" s="5">
        <v>32.47</v>
      </c>
    </row>
    <row r="54" spans="1:2" x14ac:dyDescent="0.25">
      <c r="A54" s="7">
        <v>20941</v>
      </c>
      <c r="B54" s="5">
        <v>20.38</v>
      </c>
    </row>
    <row r="55" spans="1:2" x14ac:dyDescent="0.25">
      <c r="A55" s="7">
        <v>20972</v>
      </c>
      <c r="B55" s="5">
        <v>5.55</v>
      </c>
    </row>
    <row r="56" spans="1:2" x14ac:dyDescent="0.25">
      <c r="A56" s="7">
        <v>21002</v>
      </c>
      <c r="B56" s="5">
        <v>3.72</v>
      </c>
    </row>
    <row r="57" spans="1:2" x14ac:dyDescent="0.25">
      <c r="A57" s="7">
        <v>21033</v>
      </c>
      <c r="B57" s="5">
        <v>13.16</v>
      </c>
    </row>
    <row r="58" spans="1:2" x14ac:dyDescent="0.25">
      <c r="A58" s="7">
        <v>21064</v>
      </c>
      <c r="B58" s="5">
        <v>39.869999999999997</v>
      </c>
    </row>
    <row r="59" spans="1:2" x14ac:dyDescent="0.25">
      <c r="A59" s="7">
        <v>21094</v>
      </c>
      <c r="B59" s="5">
        <v>22.93</v>
      </c>
    </row>
    <row r="60" spans="1:2" x14ac:dyDescent="0.25">
      <c r="A60" s="7">
        <v>21125</v>
      </c>
      <c r="B60" s="5">
        <v>27.39</v>
      </c>
    </row>
    <row r="61" spans="1:2" x14ac:dyDescent="0.25">
      <c r="A61" s="7">
        <v>21155</v>
      </c>
      <c r="B61" s="5">
        <v>44.83</v>
      </c>
    </row>
    <row r="62" spans="1:2" x14ac:dyDescent="0.25">
      <c r="A62" s="7">
        <v>21186</v>
      </c>
      <c r="B62" s="5">
        <v>29.05</v>
      </c>
    </row>
    <row r="63" spans="1:2" x14ac:dyDescent="0.25">
      <c r="A63" s="7">
        <v>21217</v>
      </c>
      <c r="B63" s="5">
        <v>20.87</v>
      </c>
    </row>
    <row r="64" spans="1:2" x14ac:dyDescent="0.25">
      <c r="A64" s="7">
        <v>21245</v>
      </c>
      <c r="B64" s="5">
        <v>22.36</v>
      </c>
    </row>
    <row r="65" spans="1:2" x14ac:dyDescent="0.25">
      <c r="A65" s="7">
        <v>21276</v>
      </c>
      <c r="B65" s="5">
        <v>17.850000000000001</v>
      </c>
    </row>
    <row r="66" spans="1:2" x14ac:dyDescent="0.25">
      <c r="A66" s="7">
        <v>21306</v>
      </c>
      <c r="B66" s="5">
        <v>13.49</v>
      </c>
    </row>
    <row r="67" spans="1:2" x14ac:dyDescent="0.25">
      <c r="A67" s="7">
        <v>21337</v>
      </c>
      <c r="B67" s="5">
        <v>14.82</v>
      </c>
    </row>
    <row r="68" spans="1:2" x14ac:dyDescent="0.25">
      <c r="A68" s="7">
        <v>21367</v>
      </c>
      <c r="B68" s="5">
        <v>16.559999999999999</v>
      </c>
    </row>
    <row r="69" spans="1:2" x14ac:dyDescent="0.25">
      <c r="A69" s="7">
        <v>21398</v>
      </c>
      <c r="B69" s="5">
        <v>16.75</v>
      </c>
    </row>
    <row r="70" spans="1:2" x14ac:dyDescent="0.25">
      <c r="A70" s="7">
        <v>21429</v>
      </c>
      <c r="B70" s="5">
        <v>27.31</v>
      </c>
    </row>
    <row r="71" spans="1:2" x14ac:dyDescent="0.25">
      <c r="A71" s="7">
        <v>21459</v>
      </c>
      <c r="B71" s="5">
        <v>19.87</v>
      </c>
    </row>
    <row r="72" spans="1:2" x14ac:dyDescent="0.25">
      <c r="A72" s="7">
        <v>21490</v>
      </c>
      <c r="B72" s="5">
        <v>36.81</v>
      </c>
    </row>
    <row r="73" spans="1:2" x14ac:dyDescent="0.25">
      <c r="A73" s="7">
        <v>21520</v>
      </c>
      <c r="B73" s="5">
        <v>29.77</v>
      </c>
    </row>
    <row r="74" spans="1:2" x14ac:dyDescent="0.25">
      <c r="A74" s="7">
        <v>21551</v>
      </c>
      <c r="B74" s="5">
        <v>13.34</v>
      </c>
    </row>
    <row r="75" spans="1:2" x14ac:dyDescent="0.25">
      <c r="A75" s="7">
        <v>21582</v>
      </c>
      <c r="B75" s="5">
        <v>16.39</v>
      </c>
    </row>
    <row r="76" spans="1:2" x14ac:dyDescent="0.25">
      <c r="A76" s="7">
        <v>21610</v>
      </c>
      <c r="B76" s="5">
        <v>12.87</v>
      </c>
    </row>
    <row r="77" spans="1:2" x14ac:dyDescent="0.25">
      <c r="A77" s="7">
        <v>21641</v>
      </c>
      <c r="B77" s="5">
        <v>52.01</v>
      </c>
    </row>
    <row r="78" spans="1:2" x14ac:dyDescent="0.25">
      <c r="A78" s="7">
        <v>21671</v>
      </c>
      <c r="B78" s="5">
        <v>31.93</v>
      </c>
    </row>
    <row r="79" spans="1:2" x14ac:dyDescent="0.25">
      <c r="A79" s="7">
        <v>21702</v>
      </c>
      <c r="B79" s="5">
        <v>14.46</v>
      </c>
    </row>
    <row r="80" spans="1:2" x14ac:dyDescent="0.25">
      <c r="A80" s="7">
        <v>21732</v>
      </c>
      <c r="B80" s="5">
        <v>5.3</v>
      </c>
    </row>
    <row r="81" spans="1:2" x14ac:dyDescent="0.25">
      <c r="A81" s="7">
        <v>21763</v>
      </c>
      <c r="B81" s="5">
        <v>7.03</v>
      </c>
    </row>
    <row r="82" spans="1:2" x14ac:dyDescent="0.25">
      <c r="A82" s="7">
        <v>21794</v>
      </c>
      <c r="B82" s="5">
        <v>13.89</v>
      </c>
    </row>
    <row r="83" spans="1:2" x14ac:dyDescent="0.25">
      <c r="A83" s="7">
        <v>21824</v>
      </c>
      <c r="B83" s="5">
        <v>14.41</v>
      </c>
    </row>
    <row r="84" spans="1:2" x14ac:dyDescent="0.25">
      <c r="A84" s="7">
        <v>21855</v>
      </c>
      <c r="B84" s="5">
        <v>48.98</v>
      </c>
    </row>
    <row r="85" spans="1:2" x14ac:dyDescent="0.25">
      <c r="A85" s="7">
        <v>21885</v>
      </c>
      <c r="B85" s="5">
        <v>28.98</v>
      </c>
    </row>
    <row r="86" spans="1:2" x14ac:dyDescent="0.25">
      <c r="A86" s="7">
        <v>21916</v>
      </c>
      <c r="B86" s="5">
        <v>14.12</v>
      </c>
    </row>
    <row r="87" spans="1:2" x14ac:dyDescent="0.25">
      <c r="A87" s="7">
        <v>21947</v>
      </c>
      <c r="B87" s="5">
        <v>32.840000000000003</v>
      </c>
    </row>
    <row r="88" spans="1:2" x14ac:dyDescent="0.25">
      <c r="A88" s="7">
        <v>21976</v>
      </c>
      <c r="B88" s="5">
        <v>15.31</v>
      </c>
    </row>
    <row r="89" spans="1:2" x14ac:dyDescent="0.25">
      <c r="A89" s="7">
        <v>22007</v>
      </c>
      <c r="B89" s="5">
        <v>45.04</v>
      </c>
    </row>
    <row r="90" spans="1:2" x14ac:dyDescent="0.25">
      <c r="A90" s="7">
        <v>22037</v>
      </c>
      <c r="B90" s="5">
        <v>45.37</v>
      </c>
    </row>
    <row r="91" spans="1:2" x14ac:dyDescent="0.25">
      <c r="A91" s="7">
        <v>22068</v>
      </c>
      <c r="B91" s="5">
        <v>8.81</v>
      </c>
    </row>
    <row r="92" spans="1:2" x14ac:dyDescent="0.25">
      <c r="A92" s="7">
        <v>22098</v>
      </c>
      <c r="B92" s="5">
        <v>4.03</v>
      </c>
    </row>
    <row r="93" spans="1:2" x14ac:dyDescent="0.25">
      <c r="A93" s="7">
        <v>22129</v>
      </c>
      <c r="B93" s="5">
        <v>1.49</v>
      </c>
    </row>
    <row r="94" spans="1:2" x14ac:dyDescent="0.25">
      <c r="A94" s="7">
        <v>22160</v>
      </c>
      <c r="B94" s="5">
        <v>2.0299999999999998</v>
      </c>
    </row>
    <row r="95" spans="1:2" x14ac:dyDescent="0.25">
      <c r="A95" s="7">
        <v>22190</v>
      </c>
      <c r="B95" s="5">
        <v>9.48</v>
      </c>
    </row>
    <row r="96" spans="1:2" x14ac:dyDescent="0.25">
      <c r="A96" s="7">
        <v>22221</v>
      </c>
      <c r="B96" s="5">
        <v>24.22</v>
      </c>
    </row>
    <row r="97" spans="1:2" x14ac:dyDescent="0.25">
      <c r="A97" s="7">
        <v>22251</v>
      </c>
      <c r="B97" s="5">
        <v>18.21</v>
      </c>
    </row>
    <row r="98" spans="1:2" x14ac:dyDescent="0.25">
      <c r="A98" s="7">
        <v>22282</v>
      </c>
      <c r="B98" s="5">
        <v>16.010000000000002</v>
      </c>
    </row>
    <row r="99" spans="1:2" x14ac:dyDescent="0.25">
      <c r="A99" s="7">
        <v>22313</v>
      </c>
      <c r="B99" s="5">
        <v>6.79</v>
      </c>
    </row>
    <row r="100" spans="1:2" x14ac:dyDescent="0.25">
      <c r="A100" s="7">
        <v>22341</v>
      </c>
      <c r="B100" s="5">
        <v>28.98</v>
      </c>
    </row>
    <row r="101" spans="1:2" x14ac:dyDescent="0.25">
      <c r="A101" s="7">
        <v>22372</v>
      </c>
      <c r="B101" s="5">
        <v>47.65</v>
      </c>
    </row>
    <row r="102" spans="1:2" x14ac:dyDescent="0.25">
      <c r="A102" s="7">
        <v>22402</v>
      </c>
      <c r="B102" s="5">
        <v>49.32</v>
      </c>
    </row>
    <row r="103" spans="1:2" x14ac:dyDescent="0.25">
      <c r="A103" s="7">
        <v>22433</v>
      </c>
      <c r="B103" s="5">
        <v>9.67</v>
      </c>
    </row>
    <row r="104" spans="1:2" x14ac:dyDescent="0.25">
      <c r="A104" s="7">
        <v>22463</v>
      </c>
      <c r="B104" s="5">
        <v>1.85</v>
      </c>
    </row>
    <row r="105" spans="1:2" x14ac:dyDescent="0.25">
      <c r="A105" s="7">
        <v>22494</v>
      </c>
      <c r="B105" s="5">
        <v>0.45</v>
      </c>
    </row>
    <row r="106" spans="1:2" x14ac:dyDescent="0.25">
      <c r="A106" s="7">
        <v>22525</v>
      </c>
      <c r="B106" s="5">
        <v>0.18</v>
      </c>
    </row>
    <row r="107" spans="1:2" x14ac:dyDescent="0.25">
      <c r="A107" s="7">
        <v>22555</v>
      </c>
      <c r="B107" s="5">
        <v>5.73</v>
      </c>
    </row>
    <row r="108" spans="1:2" x14ac:dyDescent="0.25">
      <c r="A108" s="7">
        <v>22586</v>
      </c>
      <c r="B108" s="5">
        <v>14.86</v>
      </c>
    </row>
    <row r="109" spans="1:2" x14ac:dyDescent="0.25">
      <c r="A109" s="7">
        <v>22616</v>
      </c>
      <c r="B109" s="5">
        <v>13.46</v>
      </c>
    </row>
    <row r="110" spans="1:2" x14ac:dyDescent="0.25">
      <c r="A110" s="7">
        <v>22647</v>
      </c>
      <c r="B110" s="5">
        <v>14.07</v>
      </c>
    </row>
    <row r="111" spans="1:2" x14ac:dyDescent="0.25">
      <c r="A111" s="7">
        <v>22678</v>
      </c>
      <c r="B111" s="5">
        <v>64</v>
      </c>
    </row>
    <row r="112" spans="1:2" x14ac:dyDescent="0.25">
      <c r="A112" s="7">
        <v>22706</v>
      </c>
      <c r="B112" s="5">
        <v>65.209999999999994</v>
      </c>
    </row>
    <row r="113" spans="1:2" x14ac:dyDescent="0.25">
      <c r="A113" s="7">
        <v>22737</v>
      </c>
      <c r="B113" s="5">
        <v>60.72</v>
      </c>
    </row>
    <row r="114" spans="1:2" x14ac:dyDescent="0.25">
      <c r="A114" s="7">
        <v>22767</v>
      </c>
      <c r="B114" s="5">
        <v>11.17</v>
      </c>
    </row>
    <row r="115" spans="1:2" x14ac:dyDescent="0.25">
      <c r="A115" s="7">
        <v>22798</v>
      </c>
      <c r="B115" s="5">
        <v>9.2799999999999994</v>
      </c>
    </row>
    <row r="116" spans="1:2" x14ac:dyDescent="0.25">
      <c r="A116" s="7">
        <v>22828</v>
      </c>
      <c r="B116" s="5">
        <v>15.18</v>
      </c>
    </row>
    <row r="117" spans="1:2" x14ac:dyDescent="0.25">
      <c r="A117" s="7">
        <v>22859</v>
      </c>
      <c r="B117" s="5">
        <v>5.15</v>
      </c>
    </row>
    <row r="118" spans="1:2" x14ac:dyDescent="0.25">
      <c r="A118" s="7">
        <v>22890</v>
      </c>
      <c r="B118" s="5">
        <v>9.1999999999999993</v>
      </c>
    </row>
    <row r="119" spans="1:2" x14ac:dyDescent="0.25">
      <c r="A119" s="7">
        <v>22920</v>
      </c>
      <c r="B119" s="5">
        <v>26.73</v>
      </c>
    </row>
    <row r="120" spans="1:2" x14ac:dyDescent="0.25">
      <c r="A120" s="7">
        <v>22951</v>
      </c>
      <c r="B120" s="5">
        <v>59.98</v>
      </c>
    </row>
    <row r="121" spans="1:2" x14ac:dyDescent="0.25">
      <c r="A121" s="7">
        <v>22981</v>
      </c>
      <c r="B121" s="5">
        <v>32.229999999999997</v>
      </c>
    </row>
    <row r="122" spans="1:2" x14ac:dyDescent="0.25">
      <c r="A122" s="7">
        <v>23012</v>
      </c>
      <c r="B122" s="5">
        <v>74.67</v>
      </c>
    </row>
    <row r="123" spans="1:2" x14ac:dyDescent="0.25">
      <c r="A123" s="7">
        <v>23043</v>
      </c>
      <c r="B123" s="5">
        <v>19.41</v>
      </c>
    </row>
    <row r="124" spans="1:2" x14ac:dyDescent="0.25">
      <c r="A124" s="7">
        <v>23071</v>
      </c>
      <c r="B124" s="5">
        <v>13.82</v>
      </c>
    </row>
    <row r="125" spans="1:2" x14ac:dyDescent="0.25">
      <c r="A125" s="7">
        <v>23102</v>
      </c>
      <c r="B125" s="5">
        <v>61.16</v>
      </c>
    </row>
    <row r="126" spans="1:2" x14ac:dyDescent="0.25">
      <c r="A126" s="7">
        <v>23132</v>
      </c>
      <c r="B126" s="5">
        <v>38.4</v>
      </c>
    </row>
    <row r="127" spans="1:2" x14ac:dyDescent="0.25">
      <c r="A127" s="7">
        <v>23163</v>
      </c>
      <c r="B127" s="5">
        <v>22.79</v>
      </c>
    </row>
    <row r="128" spans="1:2" x14ac:dyDescent="0.25">
      <c r="A128" s="7">
        <v>23193</v>
      </c>
      <c r="B128" s="5">
        <v>12.51</v>
      </c>
    </row>
    <row r="129" spans="1:2" x14ac:dyDescent="0.25">
      <c r="A129" s="7">
        <v>23224</v>
      </c>
      <c r="B129" s="5">
        <v>9.7100000000000009</v>
      </c>
    </row>
    <row r="130" spans="1:2" x14ac:dyDescent="0.25">
      <c r="A130" s="7">
        <v>23255</v>
      </c>
      <c r="B130" s="5">
        <v>30.2</v>
      </c>
    </row>
    <row r="131" spans="1:2" x14ac:dyDescent="0.25">
      <c r="A131" s="7">
        <v>23285</v>
      </c>
      <c r="B131" s="5">
        <v>18.079999999999998</v>
      </c>
    </row>
    <row r="132" spans="1:2" x14ac:dyDescent="0.25">
      <c r="A132" s="7">
        <v>23316</v>
      </c>
      <c r="B132" s="5">
        <v>22.13</v>
      </c>
    </row>
    <row r="133" spans="1:2" x14ac:dyDescent="0.25">
      <c r="A133" s="7">
        <v>23346</v>
      </c>
      <c r="B133" s="5">
        <v>33.64</v>
      </c>
    </row>
    <row r="134" spans="1:2" x14ac:dyDescent="0.25">
      <c r="A134" s="7">
        <v>23377</v>
      </c>
      <c r="B134" s="5">
        <v>10.52</v>
      </c>
    </row>
    <row r="135" spans="1:2" x14ac:dyDescent="0.25">
      <c r="A135" s="7">
        <v>23408</v>
      </c>
      <c r="B135" s="5">
        <v>22.05</v>
      </c>
    </row>
    <row r="136" spans="1:2" x14ac:dyDescent="0.25">
      <c r="A136" s="7">
        <v>23437</v>
      </c>
      <c r="B136" s="5">
        <v>17.010000000000002</v>
      </c>
    </row>
    <row r="137" spans="1:2" x14ac:dyDescent="0.25">
      <c r="A137" s="7">
        <v>23468</v>
      </c>
      <c r="B137" s="5">
        <v>95.26</v>
      </c>
    </row>
    <row r="138" spans="1:2" x14ac:dyDescent="0.25">
      <c r="A138" s="7">
        <v>23498</v>
      </c>
      <c r="B138" s="5">
        <v>19.3</v>
      </c>
    </row>
    <row r="139" spans="1:2" x14ac:dyDescent="0.25">
      <c r="A139" s="7">
        <v>23529</v>
      </c>
      <c r="B139" s="5">
        <v>5.37</v>
      </c>
    </row>
    <row r="140" spans="1:2" x14ac:dyDescent="0.25">
      <c r="A140" s="7">
        <v>23559</v>
      </c>
      <c r="B140" s="5">
        <v>4.09</v>
      </c>
    </row>
    <row r="141" spans="1:2" x14ac:dyDescent="0.25">
      <c r="A141" s="7">
        <v>23590</v>
      </c>
      <c r="B141" s="5">
        <v>8.41</v>
      </c>
    </row>
    <row r="142" spans="1:2" x14ac:dyDescent="0.25">
      <c r="A142" s="7">
        <v>23621</v>
      </c>
      <c r="B142" s="5">
        <v>9.6300000000000008</v>
      </c>
    </row>
    <row r="143" spans="1:2" x14ac:dyDescent="0.25">
      <c r="A143" s="7">
        <v>23651</v>
      </c>
      <c r="B143" s="5">
        <v>41.66</v>
      </c>
    </row>
    <row r="144" spans="1:2" x14ac:dyDescent="0.25">
      <c r="A144" s="7">
        <v>23682</v>
      </c>
      <c r="B144" s="5">
        <v>27.63</v>
      </c>
    </row>
    <row r="145" spans="1:2" x14ac:dyDescent="0.25">
      <c r="A145" s="7">
        <v>23712</v>
      </c>
      <c r="B145" s="5">
        <v>34.340000000000003</v>
      </c>
    </row>
    <row r="146" spans="1:2" x14ac:dyDescent="0.25">
      <c r="A146" s="7">
        <v>23743</v>
      </c>
      <c r="B146" s="5">
        <v>19.62</v>
      </c>
    </row>
    <row r="147" spans="1:2" x14ac:dyDescent="0.25">
      <c r="A147" s="7">
        <v>23774</v>
      </c>
      <c r="B147" s="5">
        <v>12.87</v>
      </c>
    </row>
    <row r="148" spans="1:2" x14ac:dyDescent="0.25">
      <c r="A148" s="7">
        <v>23802</v>
      </c>
      <c r="B148" s="5">
        <v>41.95</v>
      </c>
    </row>
    <row r="149" spans="1:2" x14ac:dyDescent="0.25">
      <c r="A149" s="7">
        <v>23833</v>
      </c>
      <c r="B149" s="5">
        <v>50.61</v>
      </c>
    </row>
    <row r="150" spans="1:2" x14ac:dyDescent="0.25">
      <c r="A150" s="7">
        <v>23863</v>
      </c>
      <c r="B150" s="5">
        <v>31.7</v>
      </c>
    </row>
    <row r="151" spans="1:2" x14ac:dyDescent="0.25">
      <c r="A151" s="7">
        <v>23894</v>
      </c>
      <c r="B151" s="5">
        <v>19.34</v>
      </c>
    </row>
    <row r="152" spans="1:2" x14ac:dyDescent="0.25">
      <c r="A152" s="7">
        <v>23924</v>
      </c>
      <c r="B152" s="5">
        <v>16.97</v>
      </c>
    </row>
    <row r="153" spans="1:2" x14ac:dyDescent="0.25">
      <c r="A153" s="7">
        <v>23955</v>
      </c>
      <c r="B153" s="5">
        <v>4.4800000000000004</v>
      </c>
    </row>
    <row r="154" spans="1:2" x14ac:dyDescent="0.25">
      <c r="A154" s="7">
        <v>23986</v>
      </c>
      <c r="B154" s="5">
        <v>4.1900000000000004</v>
      </c>
    </row>
    <row r="155" spans="1:2" x14ac:dyDescent="0.25">
      <c r="A155" s="7">
        <v>24016</v>
      </c>
      <c r="B155" s="5">
        <v>7.72</v>
      </c>
    </row>
    <row r="156" spans="1:2" x14ac:dyDescent="0.25">
      <c r="A156" s="7">
        <v>24047</v>
      </c>
      <c r="B156" s="5">
        <v>39.340000000000003</v>
      </c>
    </row>
    <row r="157" spans="1:2" x14ac:dyDescent="0.25">
      <c r="A157" s="7">
        <v>24077</v>
      </c>
      <c r="B157" s="5">
        <v>17.760000000000002</v>
      </c>
    </row>
    <row r="158" spans="1:2" x14ac:dyDescent="0.25">
      <c r="A158" s="7">
        <v>24108</v>
      </c>
      <c r="B158" s="5">
        <v>12.46</v>
      </c>
    </row>
    <row r="159" spans="1:2" x14ac:dyDescent="0.25">
      <c r="A159" s="7">
        <v>24139</v>
      </c>
      <c r="B159" s="5">
        <v>14.9</v>
      </c>
    </row>
    <row r="160" spans="1:2" x14ac:dyDescent="0.25">
      <c r="A160" s="7">
        <v>24167</v>
      </c>
      <c r="B160" s="5">
        <v>20.12</v>
      </c>
    </row>
    <row r="161" spans="1:2" x14ac:dyDescent="0.25">
      <c r="A161" s="7">
        <v>24198</v>
      </c>
      <c r="B161" s="5">
        <v>64.239999999999995</v>
      </c>
    </row>
    <row r="162" spans="1:2" x14ac:dyDescent="0.25">
      <c r="A162" s="7">
        <v>24228</v>
      </c>
      <c r="B162" s="5">
        <v>30.66</v>
      </c>
    </row>
    <row r="163" spans="1:2" x14ac:dyDescent="0.25">
      <c r="A163" s="7">
        <v>24259</v>
      </c>
      <c r="B163" s="5">
        <v>9.99</v>
      </c>
    </row>
    <row r="164" spans="1:2" x14ac:dyDescent="0.25">
      <c r="A164" s="7">
        <v>24289</v>
      </c>
      <c r="B164" s="5">
        <v>5.41</v>
      </c>
    </row>
    <row r="165" spans="1:2" x14ac:dyDescent="0.25">
      <c r="A165" s="7">
        <v>24320</v>
      </c>
      <c r="B165" s="5">
        <v>12.29</v>
      </c>
    </row>
    <row r="166" spans="1:2" x14ac:dyDescent="0.25">
      <c r="A166" s="7">
        <v>24351</v>
      </c>
      <c r="B166" s="5">
        <v>10.28</v>
      </c>
    </row>
    <row r="167" spans="1:2" x14ac:dyDescent="0.25">
      <c r="A167" s="7">
        <v>24381</v>
      </c>
      <c r="B167" s="5">
        <v>17.600000000000001</v>
      </c>
    </row>
    <row r="168" spans="1:2" x14ac:dyDescent="0.25">
      <c r="A168" s="7">
        <v>24412</v>
      </c>
      <c r="B168" s="5">
        <v>21.43</v>
      </c>
    </row>
    <row r="169" spans="1:2" x14ac:dyDescent="0.25">
      <c r="A169" s="7">
        <v>24442</v>
      </c>
      <c r="B169" s="5">
        <v>42.81</v>
      </c>
    </row>
    <row r="170" spans="1:2" x14ac:dyDescent="0.25">
      <c r="A170" s="7">
        <v>24473</v>
      </c>
      <c r="B170" s="5">
        <v>22.11</v>
      </c>
    </row>
    <row r="171" spans="1:2" x14ac:dyDescent="0.25">
      <c r="A171" s="7">
        <v>24504</v>
      </c>
      <c r="B171" s="5">
        <v>33.450000000000003</v>
      </c>
    </row>
    <row r="172" spans="1:2" x14ac:dyDescent="0.25">
      <c r="A172" s="7">
        <v>24532</v>
      </c>
      <c r="B172" s="5">
        <v>20.2</v>
      </c>
    </row>
    <row r="173" spans="1:2" x14ac:dyDescent="0.25">
      <c r="A173" s="7">
        <v>24563</v>
      </c>
      <c r="B173" s="5">
        <v>20.18</v>
      </c>
    </row>
    <row r="174" spans="1:2" x14ac:dyDescent="0.25">
      <c r="A174" s="7">
        <v>24593</v>
      </c>
      <c r="B174" s="5">
        <v>86.07</v>
      </c>
    </row>
    <row r="175" spans="1:2" x14ac:dyDescent="0.25">
      <c r="A175" s="7">
        <v>24624</v>
      </c>
      <c r="B175" s="5">
        <v>11.09</v>
      </c>
    </row>
    <row r="176" spans="1:2" x14ac:dyDescent="0.25">
      <c r="A176" s="7">
        <v>24654</v>
      </c>
      <c r="B176" s="5">
        <v>4.66</v>
      </c>
    </row>
    <row r="177" spans="1:2" x14ac:dyDescent="0.25">
      <c r="A177" s="7">
        <v>24685</v>
      </c>
      <c r="B177" s="5">
        <v>8.2100000000000009</v>
      </c>
    </row>
    <row r="178" spans="1:2" x14ac:dyDescent="0.25">
      <c r="A178" s="7">
        <v>24716</v>
      </c>
      <c r="B178" s="5">
        <v>5.78</v>
      </c>
    </row>
    <row r="179" spans="1:2" x14ac:dyDescent="0.25">
      <c r="A179" s="7">
        <v>24746</v>
      </c>
      <c r="B179" s="5">
        <v>16.3</v>
      </c>
    </row>
    <row r="180" spans="1:2" x14ac:dyDescent="0.25">
      <c r="A180" s="7">
        <v>24777</v>
      </c>
      <c r="B180" s="5">
        <v>31</v>
      </c>
    </row>
    <row r="181" spans="1:2" x14ac:dyDescent="0.25">
      <c r="A181" s="7">
        <v>24807</v>
      </c>
      <c r="B181" s="5">
        <v>29.07</v>
      </c>
    </row>
    <row r="182" spans="1:2" x14ac:dyDescent="0.25">
      <c r="A182" s="7">
        <v>24838</v>
      </c>
      <c r="B182" s="5">
        <v>23.55</v>
      </c>
    </row>
    <row r="183" spans="1:2" x14ac:dyDescent="0.25">
      <c r="A183" s="7">
        <v>24869</v>
      </c>
      <c r="B183" s="5">
        <v>41.78</v>
      </c>
    </row>
    <row r="184" spans="1:2" x14ac:dyDescent="0.25">
      <c r="A184" s="7">
        <v>24898</v>
      </c>
      <c r="B184" s="5">
        <v>45.13</v>
      </c>
    </row>
    <row r="185" spans="1:2" x14ac:dyDescent="0.25">
      <c r="A185" s="7">
        <v>24929</v>
      </c>
      <c r="B185" s="5">
        <v>18.2</v>
      </c>
    </row>
    <row r="186" spans="1:2" x14ac:dyDescent="0.25">
      <c r="A186" s="7">
        <v>24959</v>
      </c>
      <c r="B186" s="5">
        <v>34.54</v>
      </c>
    </row>
    <row r="187" spans="1:2" x14ac:dyDescent="0.25">
      <c r="A187" s="7">
        <v>24990</v>
      </c>
      <c r="B187" s="5">
        <v>28.93</v>
      </c>
    </row>
    <row r="188" spans="1:2" x14ac:dyDescent="0.25">
      <c r="A188" s="7">
        <v>25020</v>
      </c>
      <c r="B188" s="5">
        <v>14.11</v>
      </c>
    </row>
    <row r="189" spans="1:2" x14ac:dyDescent="0.25">
      <c r="A189" s="7">
        <v>25051</v>
      </c>
      <c r="B189" s="5">
        <v>26.3</v>
      </c>
    </row>
    <row r="190" spans="1:2" x14ac:dyDescent="0.25">
      <c r="A190" s="7">
        <v>25082</v>
      </c>
      <c r="B190" s="5">
        <v>19.53</v>
      </c>
    </row>
    <row r="191" spans="1:2" x14ac:dyDescent="0.25">
      <c r="A191" s="7">
        <v>25112</v>
      </c>
      <c r="B191" s="5">
        <v>10.37</v>
      </c>
    </row>
    <row r="192" spans="1:2" x14ac:dyDescent="0.25">
      <c r="A192" s="7">
        <v>25143</v>
      </c>
      <c r="B192" s="5">
        <v>34.28</v>
      </c>
    </row>
    <row r="193" spans="1:2" x14ac:dyDescent="0.25">
      <c r="A193" s="7">
        <v>25173</v>
      </c>
      <c r="B193" s="5">
        <v>34.44</v>
      </c>
    </row>
    <row r="194" spans="1:2" x14ac:dyDescent="0.25">
      <c r="A194" s="7">
        <v>25204</v>
      </c>
      <c r="B194" s="5">
        <v>9.84</v>
      </c>
    </row>
    <row r="195" spans="1:2" x14ac:dyDescent="0.25">
      <c r="A195" s="7">
        <v>25235</v>
      </c>
      <c r="B195" s="5">
        <v>69.31</v>
      </c>
    </row>
    <row r="196" spans="1:2" x14ac:dyDescent="0.25">
      <c r="A196" s="7">
        <v>25263</v>
      </c>
      <c r="B196" s="5">
        <v>36.520000000000003</v>
      </c>
    </row>
    <row r="197" spans="1:2" x14ac:dyDescent="0.25">
      <c r="A197" s="7">
        <v>25294</v>
      </c>
      <c r="B197" s="5">
        <v>37.21</v>
      </c>
    </row>
    <row r="198" spans="1:2" x14ac:dyDescent="0.25">
      <c r="A198" s="7">
        <v>25324</v>
      </c>
      <c r="B198" s="5">
        <v>20.58</v>
      </c>
    </row>
    <row r="199" spans="1:2" x14ac:dyDescent="0.25">
      <c r="A199" s="7">
        <v>25355</v>
      </c>
      <c r="B199" s="5">
        <v>8.2100000000000009</v>
      </c>
    </row>
    <row r="200" spans="1:2" x14ac:dyDescent="0.25">
      <c r="A200" s="7">
        <v>25385</v>
      </c>
      <c r="B200" s="5">
        <v>2.64</v>
      </c>
    </row>
    <row r="201" spans="1:2" x14ac:dyDescent="0.25">
      <c r="A201" s="7">
        <v>25416</v>
      </c>
      <c r="B201" s="5">
        <v>3.28</v>
      </c>
    </row>
    <row r="202" spans="1:2" x14ac:dyDescent="0.25">
      <c r="A202" s="7">
        <v>25447</v>
      </c>
      <c r="B202" s="5">
        <v>20.47</v>
      </c>
    </row>
    <row r="203" spans="1:2" x14ac:dyDescent="0.25">
      <c r="A203" s="7">
        <v>25477</v>
      </c>
      <c r="B203" s="5">
        <v>24.84</v>
      </c>
    </row>
    <row r="204" spans="1:2" x14ac:dyDescent="0.25">
      <c r="A204" s="7">
        <v>25508</v>
      </c>
      <c r="B204" s="5">
        <v>41.61</v>
      </c>
    </row>
    <row r="205" spans="1:2" x14ac:dyDescent="0.25">
      <c r="A205" s="7">
        <v>25538</v>
      </c>
      <c r="B205" s="5">
        <v>60.55</v>
      </c>
    </row>
    <row r="206" spans="1:2" x14ac:dyDescent="0.25">
      <c r="A206" s="7">
        <v>25569</v>
      </c>
      <c r="B206" s="5">
        <v>15.9</v>
      </c>
    </row>
    <row r="207" spans="1:2" x14ac:dyDescent="0.25">
      <c r="A207" s="7">
        <v>25600</v>
      </c>
      <c r="B207" s="5">
        <v>47.09</v>
      </c>
    </row>
    <row r="208" spans="1:2" x14ac:dyDescent="0.25">
      <c r="A208" s="7">
        <v>25628</v>
      </c>
      <c r="B208" s="5">
        <v>65.88</v>
      </c>
    </row>
    <row r="209" spans="1:2" x14ac:dyDescent="0.25">
      <c r="A209" s="7">
        <v>25659</v>
      </c>
      <c r="B209" s="5">
        <v>35.65</v>
      </c>
    </row>
    <row r="210" spans="1:2" x14ac:dyDescent="0.25">
      <c r="A210" s="7">
        <v>25689</v>
      </c>
      <c r="B210" s="5">
        <v>19.03</v>
      </c>
    </row>
    <row r="211" spans="1:2" x14ac:dyDescent="0.25">
      <c r="A211" s="7">
        <v>25720</v>
      </c>
      <c r="B211" s="5">
        <v>14.46</v>
      </c>
    </row>
    <row r="212" spans="1:2" x14ac:dyDescent="0.25">
      <c r="A212" s="7">
        <v>25750</v>
      </c>
      <c r="B212" s="5">
        <v>4.5999999999999996</v>
      </c>
    </row>
    <row r="213" spans="1:2" x14ac:dyDescent="0.25">
      <c r="A213" s="7">
        <v>25781</v>
      </c>
      <c r="B213" s="5">
        <v>25.8</v>
      </c>
    </row>
    <row r="214" spans="1:2" x14ac:dyDescent="0.25">
      <c r="A214" s="7">
        <v>25812</v>
      </c>
      <c r="B214" s="5">
        <v>13.56</v>
      </c>
    </row>
    <row r="215" spans="1:2" x14ac:dyDescent="0.25">
      <c r="A215" s="7">
        <v>25842</v>
      </c>
      <c r="B215" s="5">
        <v>19.260000000000002</v>
      </c>
    </row>
    <row r="216" spans="1:2" x14ac:dyDescent="0.25">
      <c r="A216" s="7">
        <v>25873</v>
      </c>
      <c r="B216" s="5">
        <v>41.18</v>
      </c>
    </row>
    <row r="217" spans="1:2" x14ac:dyDescent="0.25">
      <c r="A217" s="7">
        <v>25903</v>
      </c>
      <c r="B217" s="5">
        <v>38.82</v>
      </c>
    </row>
    <row r="218" spans="1:2" x14ac:dyDescent="0.25">
      <c r="A218" s="7">
        <v>25934</v>
      </c>
      <c r="B218" s="5">
        <v>16.63</v>
      </c>
    </row>
    <row r="219" spans="1:2" x14ac:dyDescent="0.25">
      <c r="A219" s="7">
        <v>25965</v>
      </c>
      <c r="B219" s="5">
        <v>58.46</v>
      </c>
    </row>
    <row r="220" spans="1:2" x14ac:dyDescent="0.25">
      <c r="A220" s="7">
        <v>25993</v>
      </c>
      <c r="B220" s="5">
        <v>34.19</v>
      </c>
    </row>
    <row r="221" spans="1:2" x14ac:dyDescent="0.25">
      <c r="A221" s="7">
        <v>26024</v>
      </c>
      <c r="B221" s="5">
        <v>79.09</v>
      </c>
    </row>
    <row r="222" spans="1:2" x14ac:dyDescent="0.25">
      <c r="A222" s="7">
        <v>26054</v>
      </c>
      <c r="B222" s="5">
        <v>19.02</v>
      </c>
    </row>
    <row r="223" spans="1:2" x14ac:dyDescent="0.25">
      <c r="A223" s="7">
        <v>26085</v>
      </c>
      <c r="B223" s="5">
        <v>9.0399999999999991</v>
      </c>
    </row>
    <row r="224" spans="1:2" x14ac:dyDescent="0.25">
      <c r="A224" s="7">
        <v>26115</v>
      </c>
      <c r="B224" s="5">
        <v>12.73</v>
      </c>
    </row>
    <row r="225" spans="1:2" x14ac:dyDescent="0.25">
      <c r="A225" s="7">
        <v>26146</v>
      </c>
      <c r="B225" s="5">
        <v>9.92</v>
      </c>
    </row>
    <row r="226" spans="1:2" x14ac:dyDescent="0.25">
      <c r="A226" s="7">
        <v>26177</v>
      </c>
      <c r="B226" s="5">
        <v>7.47</v>
      </c>
    </row>
    <row r="227" spans="1:2" x14ac:dyDescent="0.25">
      <c r="A227" s="7">
        <v>26207</v>
      </c>
      <c r="B227" s="5">
        <v>10.36</v>
      </c>
    </row>
    <row r="228" spans="1:2" x14ac:dyDescent="0.25">
      <c r="A228" s="7">
        <v>26238</v>
      </c>
      <c r="B228" s="5">
        <v>44.19</v>
      </c>
    </row>
    <row r="229" spans="1:2" x14ac:dyDescent="0.25">
      <c r="A229" s="7">
        <v>26268</v>
      </c>
      <c r="B229" s="5">
        <v>26.69</v>
      </c>
    </row>
    <row r="230" spans="1:2" x14ac:dyDescent="0.25">
      <c r="A230" s="7">
        <v>26299</v>
      </c>
      <c r="B230" s="5">
        <v>20.83</v>
      </c>
    </row>
    <row r="231" spans="1:2" x14ac:dyDescent="0.25">
      <c r="A231" s="7">
        <v>26330</v>
      </c>
      <c r="B231" s="5">
        <v>17.309999999999999</v>
      </c>
    </row>
    <row r="232" spans="1:2" x14ac:dyDescent="0.25">
      <c r="A232" s="7">
        <v>26359</v>
      </c>
      <c r="B232" s="5">
        <v>41.71</v>
      </c>
    </row>
    <row r="233" spans="1:2" x14ac:dyDescent="0.25">
      <c r="A233" s="7">
        <v>26390</v>
      </c>
      <c r="B233" s="5">
        <v>33.26</v>
      </c>
    </row>
    <row r="234" spans="1:2" x14ac:dyDescent="0.25">
      <c r="A234" s="7">
        <v>26420</v>
      </c>
      <c r="B234" s="5">
        <v>40.299999999999997</v>
      </c>
    </row>
    <row r="235" spans="1:2" x14ac:dyDescent="0.25">
      <c r="A235" s="7">
        <v>26451</v>
      </c>
      <c r="B235" s="5">
        <v>9.51</v>
      </c>
    </row>
    <row r="236" spans="1:2" x14ac:dyDescent="0.25">
      <c r="A236" s="7">
        <v>26481</v>
      </c>
      <c r="B236" s="5">
        <v>5.82</v>
      </c>
    </row>
    <row r="237" spans="1:2" x14ac:dyDescent="0.25">
      <c r="A237" s="7">
        <v>26512</v>
      </c>
      <c r="B237" s="5">
        <v>2.35</v>
      </c>
    </row>
    <row r="238" spans="1:2" x14ac:dyDescent="0.25">
      <c r="A238" s="7">
        <v>26543</v>
      </c>
      <c r="B238" s="5">
        <v>5.21</v>
      </c>
    </row>
    <row r="239" spans="1:2" x14ac:dyDescent="0.25">
      <c r="A239" s="7">
        <v>26573</v>
      </c>
      <c r="B239" s="5">
        <v>34.96</v>
      </c>
    </row>
    <row r="240" spans="1:2" x14ac:dyDescent="0.25">
      <c r="A240" s="7">
        <v>26604</v>
      </c>
      <c r="B240" s="5">
        <v>39.729999999999997</v>
      </c>
    </row>
    <row r="241" spans="1:2" x14ac:dyDescent="0.25">
      <c r="A241" s="7">
        <v>26634</v>
      </c>
      <c r="B241" s="5">
        <v>18.38</v>
      </c>
    </row>
    <row r="242" spans="1:2" x14ac:dyDescent="0.25">
      <c r="A242" s="7">
        <v>26665</v>
      </c>
      <c r="B242" s="5">
        <v>13.59</v>
      </c>
    </row>
    <row r="243" spans="1:2" x14ac:dyDescent="0.25">
      <c r="A243" s="7">
        <v>26696</v>
      </c>
      <c r="B243" s="5">
        <v>44.46</v>
      </c>
    </row>
    <row r="244" spans="1:2" x14ac:dyDescent="0.25">
      <c r="A244" s="7">
        <v>26724</v>
      </c>
      <c r="B244" s="5">
        <v>16.54</v>
      </c>
    </row>
    <row r="245" spans="1:2" x14ac:dyDescent="0.25">
      <c r="A245" s="7">
        <v>26755</v>
      </c>
      <c r="B245" s="5">
        <v>38.79</v>
      </c>
    </row>
    <row r="246" spans="1:2" x14ac:dyDescent="0.25">
      <c r="A246" s="7">
        <v>26785</v>
      </c>
      <c r="B246" s="5">
        <v>46.16</v>
      </c>
    </row>
    <row r="247" spans="1:2" x14ac:dyDescent="0.25">
      <c r="A247" s="7">
        <v>26816</v>
      </c>
      <c r="B247" s="5">
        <v>22.09</v>
      </c>
    </row>
    <row r="248" spans="1:2" x14ac:dyDescent="0.25">
      <c r="A248" s="7">
        <v>26846</v>
      </c>
      <c r="B248" s="5">
        <v>20.25</v>
      </c>
    </row>
    <row r="249" spans="1:2" x14ac:dyDescent="0.25">
      <c r="A249" s="7">
        <v>26877</v>
      </c>
      <c r="B249" s="5">
        <v>32.28</v>
      </c>
    </row>
    <row r="250" spans="1:2" x14ac:dyDescent="0.25">
      <c r="A250" s="7">
        <v>26908</v>
      </c>
      <c r="B250" s="5">
        <v>14.24</v>
      </c>
    </row>
    <row r="251" spans="1:2" x14ac:dyDescent="0.25">
      <c r="A251" s="7">
        <v>26938</v>
      </c>
      <c r="B251" s="5">
        <v>27.72</v>
      </c>
    </row>
    <row r="252" spans="1:2" x14ac:dyDescent="0.25">
      <c r="A252" s="7">
        <v>26969</v>
      </c>
      <c r="B252" s="5">
        <v>43.61</v>
      </c>
    </row>
    <row r="253" spans="1:2" x14ac:dyDescent="0.25">
      <c r="A253" s="7">
        <v>26999</v>
      </c>
      <c r="B253" s="5">
        <v>25.12</v>
      </c>
    </row>
    <row r="254" spans="1:2" x14ac:dyDescent="0.25">
      <c r="A254" s="7">
        <v>27030</v>
      </c>
      <c r="B254" s="5">
        <v>10.11</v>
      </c>
    </row>
    <row r="255" spans="1:2" x14ac:dyDescent="0.25">
      <c r="A255" s="7">
        <v>27061</v>
      </c>
      <c r="B255" s="5">
        <v>11.5</v>
      </c>
    </row>
    <row r="256" spans="1:2" x14ac:dyDescent="0.25">
      <c r="A256" s="7">
        <v>27089</v>
      </c>
      <c r="B256" s="5">
        <v>17.39</v>
      </c>
    </row>
    <row r="257" spans="1:2" x14ac:dyDescent="0.25">
      <c r="A257" s="7">
        <v>27120</v>
      </c>
      <c r="B257" s="5">
        <v>47.29</v>
      </c>
    </row>
    <row r="258" spans="1:2" x14ac:dyDescent="0.25">
      <c r="A258" s="7">
        <v>27150</v>
      </c>
      <c r="B258" s="5">
        <v>30.86</v>
      </c>
    </row>
    <row r="259" spans="1:2" x14ac:dyDescent="0.25">
      <c r="A259" s="7">
        <v>27181</v>
      </c>
      <c r="B259" s="5">
        <v>9.91</v>
      </c>
    </row>
    <row r="260" spans="1:2" x14ac:dyDescent="0.25">
      <c r="A260" s="7">
        <v>27211</v>
      </c>
      <c r="B260" s="5">
        <v>4.93</v>
      </c>
    </row>
    <row r="261" spans="1:2" x14ac:dyDescent="0.25">
      <c r="A261" s="7">
        <v>27242</v>
      </c>
      <c r="B261" s="5">
        <v>4.0199999999999996</v>
      </c>
    </row>
    <row r="262" spans="1:2" x14ac:dyDescent="0.25">
      <c r="A262" s="7">
        <v>27273</v>
      </c>
      <c r="B262" s="5">
        <v>7.39</v>
      </c>
    </row>
    <row r="263" spans="1:2" x14ac:dyDescent="0.25">
      <c r="A263" s="7">
        <v>27303</v>
      </c>
      <c r="B263" s="5">
        <v>48.7</v>
      </c>
    </row>
    <row r="264" spans="1:2" x14ac:dyDescent="0.25">
      <c r="A264" s="7">
        <v>27334</v>
      </c>
      <c r="B264" s="5">
        <v>26.82</v>
      </c>
    </row>
    <row r="265" spans="1:2" x14ac:dyDescent="0.25">
      <c r="A265" s="7">
        <v>27364</v>
      </c>
      <c r="B265" s="5">
        <v>41.34</v>
      </c>
    </row>
    <row r="266" spans="1:2" x14ac:dyDescent="0.25">
      <c r="A266" s="7">
        <v>27395</v>
      </c>
      <c r="B266" s="5">
        <v>7.33</v>
      </c>
    </row>
    <row r="267" spans="1:2" x14ac:dyDescent="0.25">
      <c r="A267" s="7">
        <v>27426</v>
      </c>
      <c r="B267" s="5">
        <v>3.68</v>
      </c>
    </row>
    <row r="268" spans="1:2" x14ac:dyDescent="0.25">
      <c r="A268" s="7">
        <v>27454</v>
      </c>
      <c r="B268" s="5">
        <v>9.34</v>
      </c>
    </row>
    <row r="269" spans="1:2" x14ac:dyDescent="0.25">
      <c r="A269" s="7">
        <v>27485</v>
      </c>
      <c r="B269" s="5">
        <v>67.959999999999994</v>
      </c>
    </row>
    <row r="270" spans="1:2" x14ac:dyDescent="0.25">
      <c r="A270" s="7">
        <v>27515</v>
      </c>
      <c r="B270" s="5">
        <v>36.53</v>
      </c>
    </row>
    <row r="271" spans="1:2" x14ac:dyDescent="0.25">
      <c r="A271" s="7">
        <v>27546</v>
      </c>
      <c r="B271" s="5">
        <v>3.37</v>
      </c>
    </row>
    <row r="272" spans="1:2" x14ac:dyDescent="0.25">
      <c r="A272" s="7">
        <v>27576</v>
      </c>
      <c r="B272" s="5">
        <v>1.9</v>
      </c>
    </row>
    <row r="273" spans="1:2" x14ac:dyDescent="0.25">
      <c r="A273" s="7">
        <v>27607</v>
      </c>
      <c r="B273" s="5">
        <v>3.51</v>
      </c>
    </row>
    <row r="274" spans="1:2" x14ac:dyDescent="0.25">
      <c r="A274" s="7">
        <v>27638</v>
      </c>
      <c r="B274" s="5">
        <v>7.19</v>
      </c>
    </row>
    <row r="275" spans="1:2" x14ac:dyDescent="0.25">
      <c r="A275" s="7">
        <v>27668</v>
      </c>
      <c r="B275" s="5">
        <v>31.71</v>
      </c>
    </row>
    <row r="276" spans="1:2" x14ac:dyDescent="0.25">
      <c r="A276" s="7">
        <v>27699</v>
      </c>
      <c r="B276" s="5">
        <v>37.090000000000003</v>
      </c>
    </row>
    <row r="277" spans="1:2" x14ac:dyDescent="0.25">
      <c r="A277" s="7">
        <v>27729</v>
      </c>
      <c r="B277" s="5">
        <v>38.79</v>
      </c>
    </row>
    <row r="278" spans="1:2" x14ac:dyDescent="0.25">
      <c r="A278" s="7">
        <v>27760</v>
      </c>
      <c r="B278" s="5">
        <v>54.65</v>
      </c>
    </row>
    <row r="279" spans="1:2" x14ac:dyDescent="0.25">
      <c r="A279" s="7">
        <v>27791</v>
      </c>
      <c r="B279" s="5">
        <v>32.56</v>
      </c>
    </row>
    <row r="280" spans="1:2" x14ac:dyDescent="0.25">
      <c r="A280" s="7">
        <v>27820</v>
      </c>
      <c r="B280" s="5">
        <v>28.88</v>
      </c>
    </row>
    <row r="281" spans="1:2" x14ac:dyDescent="0.25">
      <c r="A281" s="7">
        <v>27851</v>
      </c>
      <c r="B281" s="5">
        <v>48.7</v>
      </c>
    </row>
    <row r="282" spans="1:2" x14ac:dyDescent="0.25">
      <c r="A282" s="7">
        <v>27881</v>
      </c>
      <c r="B282" s="5">
        <v>16.73</v>
      </c>
    </row>
    <row r="283" spans="1:2" x14ac:dyDescent="0.25">
      <c r="A283" s="7">
        <v>27912</v>
      </c>
      <c r="B283" s="5">
        <v>12.12</v>
      </c>
    </row>
    <row r="284" spans="1:2" x14ac:dyDescent="0.25">
      <c r="A284" s="7">
        <v>27942</v>
      </c>
      <c r="B284" s="5">
        <v>2.76</v>
      </c>
    </row>
    <row r="285" spans="1:2" x14ac:dyDescent="0.25">
      <c r="A285" s="7">
        <v>27973</v>
      </c>
      <c r="B285" s="5">
        <v>1.65</v>
      </c>
    </row>
    <row r="286" spans="1:2" x14ac:dyDescent="0.25">
      <c r="A286" s="7">
        <v>28004</v>
      </c>
      <c r="B286" s="5">
        <v>2.97</v>
      </c>
    </row>
    <row r="287" spans="1:2" x14ac:dyDescent="0.25">
      <c r="A287" s="7">
        <v>28034</v>
      </c>
      <c r="B287" s="5">
        <v>22.6</v>
      </c>
    </row>
    <row r="288" spans="1:2" x14ac:dyDescent="0.25">
      <c r="A288" s="7">
        <v>28065</v>
      </c>
      <c r="B288" s="5">
        <v>23.08</v>
      </c>
    </row>
    <row r="289" spans="1:2" x14ac:dyDescent="0.25">
      <c r="A289" s="7">
        <v>28095</v>
      </c>
      <c r="B289" s="5">
        <v>42.19</v>
      </c>
    </row>
    <row r="290" spans="1:2" x14ac:dyDescent="0.25">
      <c r="A290" s="7">
        <v>28126</v>
      </c>
      <c r="B290" s="5">
        <v>36.299999999999997</v>
      </c>
    </row>
    <row r="291" spans="1:2" x14ac:dyDescent="0.25">
      <c r="A291" s="7">
        <v>28157</v>
      </c>
      <c r="B291" s="5">
        <v>17.5</v>
      </c>
    </row>
    <row r="292" spans="1:2" x14ac:dyDescent="0.25">
      <c r="A292" s="7">
        <v>28185</v>
      </c>
      <c r="B292" s="5">
        <v>25.8</v>
      </c>
    </row>
    <row r="293" spans="1:2" x14ac:dyDescent="0.25">
      <c r="A293" s="7">
        <v>28216</v>
      </c>
      <c r="B293" s="5">
        <v>41.1</v>
      </c>
    </row>
    <row r="294" spans="1:2" x14ac:dyDescent="0.25">
      <c r="A294" s="7">
        <v>28246</v>
      </c>
      <c r="B294" s="5">
        <v>29.6</v>
      </c>
    </row>
    <row r="295" spans="1:2" x14ac:dyDescent="0.25">
      <c r="A295" s="7">
        <v>28277</v>
      </c>
      <c r="B295" s="5">
        <v>14.4</v>
      </c>
    </row>
    <row r="296" spans="1:2" x14ac:dyDescent="0.25">
      <c r="A296" s="7">
        <v>28307</v>
      </c>
      <c r="B296" s="5">
        <v>4.45</v>
      </c>
    </row>
    <row r="297" spans="1:2" x14ac:dyDescent="0.25">
      <c r="A297" s="7">
        <v>28338</v>
      </c>
      <c r="B297" s="5">
        <v>6.38</v>
      </c>
    </row>
    <row r="298" spans="1:2" x14ac:dyDescent="0.25">
      <c r="A298" s="7">
        <v>28369</v>
      </c>
      <c r="B298" s="5">
        <v>11.9</v>
      </c>
    </row>
    <row r="299" spans="1:2" x14ac:dyDescent="0.25">
      <c r="A299" s="7">
        <v>28399</v>
      </c>
      <c r="B299" s="5">
        <v>20.9</v>
      </c>
    </row>
    <row r="300" spans="1:2" x14ac:dyDescent="0.25">
      <c r="A300" s="7">
        <v>28430</v>
      </c>
      <c r="B300" s="5">
        <v>16.2</v>
      </c>
    </row>
    <row r="301" spans="1:2" x14ac:dyDescent="0.25">
      <c r="A301" s="7">
        <v>28460</v>
      </c>
      <c r="B301" s="5">
        <v>45.4</v>
      </c>
    </row>
    <row r="302" spans="1:2" x14ac:dyDescent="0.25">
      <c r="A302" s="7">
        <v>28491</v>
      </c>
      <c r="B302" s="5">
        <v>66.900000000000006</v>
      </c>
    </row>
    <row r="303" spans="1:2" x14ac:dyDescent="0.25">
      <c r="A303" s="7">
        <v>28522</v>
      </c>
      <c r="B303" s="5">
        <v>14.2</v>
      </c>
    </row>
    <row r="304" spans="1:2" x14ac:dyDescent="0.25">
      <c r="A304" s="7">
        <v>28550</v>
      </c>
      <c r="B304" s="5">
        <v>21.1</v>
      </c>
    </row>
    <row r="305" spans="1:2" x14ac:dyDescent="0.25">
      <c r="A305" s="7">
        <v>28581</v>
      </c>
      <c r="B305" s="5">
        <v>46.7</v>
      </c>
    </row>
    <row r="306" spans="1:2" x14ac:dyDescent="0.25">
      <c r="A306" s="7">
        <v>28611</v>
      </c>
      <c r="B306" s="5">
        <v>30.3</v>
      </c>
    </row>
    <row r="307" spans="1:2" x14ac:dyDescent="0.25">
      <c r="A307" s="7">
        <v>28642</v>
      </c>
      <c r="B307" s="5">
        <v>10.4</v>
      </c>
    </row>
    <row r="308" spans="1:2" x14ac:dyDescent="0.25">
      <c r="A308" s="7">
        <v>28672</v>
      </c>
      <c r="B308" s="5">
        <v>7.7</v>
      </c>
    </row>
    <row r="309" spans="1:2" x14ac:dyDescent="0.25">
      <c r="A309" s="7">
        <v>28703</v>
      </c>
      <c r="B309" s="5">
        <v>1.58</v>
      </c>
    </row>
    <row r="310" spans="1:2" x14ac:dyDescent="0.25">
      <c r="A310" s="7">
        <v>28734</v>
      </c>
      <c r="B310" s="5">
        <v>7.2</v>
      </c>
    </row>
    <row r="311" spans="1:2" x14ac:dyDescent="0.25">
      <c r="A311" s="7">
        <v>28764</v>
      </c>
      <c r="B311" s="5">
        <v>19.100000000000001</v>
      </c>
    </row>
    <row r="312" spans="1:2" x14ac:dyDescent="0.25">
      <c r="A312" s="7">
        <v>28795</v>
      </c>
      <c r="B312" s="5">
        <v>13.9</v>
      </c>
    </row>
    <row r="313" spans="1:2" x14ac:dyDescent="0.25">
      <c r="A313" s="7">
        <v>28825</v>
      </c>
      <c r="B313" s="5">
        <v>18.2</v>
      </c>
    </row>
    <row r="314" spans="1:2" x14ac:dyDescent="0.25">
      <c r="A314" s="7">
        <v>28856</v>
      </c>
      <c r="B314" s="5">
        <v>42.8</v>
      </c>
    </row>
    <row r="315" spans="1:2" x14ac:dyDescent="0.25">
      <c r="A315" s="7">
        <v>28887</v>
      </c>
      <c r="B315" s="5">
        <v>26.5</v>
      </c>
    </row>
    <row r="316" spans="1:2" x14ac:dyDescent="0.25">
      <c r="A316" s="7">
        <v>28915</v>
      </c>
      <c r="B316" s="5">
        <v>43.5</v>
      </c>
    </row>
    <row r="317" spans="1:2" x14ac:dyDescent="0.25">
      <c r="A317" s="7">
        <v>28946</v>
      </c>
      <c r="B317" s="5">
        <v>14.9</v>
      </c>
    </row>
    <row r="318" spans="1:2" x14ac:dyDescent="0.25">
      <c r="A318" s="7">
        <v>28976</v>
      </c>
      <c r="B318" s="5">
        <v>18.399999999999999</v>
      </c>
    </row>
    <row r="319" spans="1:2" x14ac:dyDescent="0.25">
      <c r="A319" s="7">
        <v>29007</v>
      </c>
      <c r="B319" s="5">
        <v>2.73</v>
      </c>
    </row>
    <row r="320" spans="1:2" x14ac:dyDescent="0.25">
      <c r="A320" s="7">
        <v>29037</v>
      </c>
      <c r="B320" s="5">
        <v>1.57</v>
      </c>
    </row>
    <row r="321" spans="1:2" x14ac:dyDescent="0.25">
      <c r="A321" s="7">
        <v>29068</v>
      </c>
      <c r="B321" s="5">
        <v>9.9</v>
      </c>
    </row>
    <row r="322" spans="1:2" x14ac:dyDescent="0.25">
      <c r="A322" s="7">
        <v>29099</v>
      </c>
      <c r="B322" s="5">
        <v>8.65</v>
      </c>
    </row>
    <row r="323" spans="1:2" x14ac:dyDescent="0.25">
      <c r="A323" s="7">
        <v>29129</v>
      </c>
      <c r="B323" s="5">
        <v>29.6</v>
      </c>
    </row>
    <row r="324" spans="1:2" x14ac:dyDescent="0.25">
      <c r="A324" s="7">
        <v>29160</v>
      </c>
      <c r="B324" s="5">
        <v>35.799999999999997</v>
      </c>
    </row>
    <row r="325" spans="1:2" x14ac:dyDescent="0.25">
      <c r="A325" s="7">
        <v>29190</v>
      </c>
      <c r="B325" s="5">
        <v>28</v>
      </c>
    </row>
    <row r="326" spans="1:2" x14ac:dyDescent="0.25">
      <c r="A326" s="7">
        <v>29221</v>
      </c>
      <c r="B326" s="5">
        <v>12.2</v>
      </c>
    </row>
    <row r="327" spans="1:2" x14ac:dyDescent="0.25">
      <c r="A327" s="7">
        <v>29252</v>
      </c>
      <c r="B327" s="5">
        <v>5.42</v>
      </c>
    </row>
    <row r="328" spans="1:2" x14ac:dyDescent="0.25">
      <c r="A328" s="7">
        <v>29281</v>
      </c>
      <c r="B328" s="5">
        <v>28</v>
      </c>
    </row>
    <row r="329" spans="1:2" x14ac:dyDescent="0.25">
      <c r="A329" s="7">
        <v>29312</v>
      </c>
      <c r="B329" s="5">
        <v>80.599999999999994</v>
      </c>
    </row>
    <row r="330" spans="1:2" x14ac:dyDescent="0.25">
      <c r="A330" s="7">
        <v>29342</v>
      </c>
      <c r="B330" s="5">
        <v>43.4</v>
      </c>
    </row>
    <row r="331" spans="1:2" x14ac:dyDescent="0.25">
      <c r="A331" s="7">
        <v>29373</v>
      </c>
      <c r="B331" s="5">
        <v>25.9</v>
      </c>
    </row>
    <row r="332" spans="1:2" x14ac:dyDescent="0.25">
      <c r="A332" s="7">
        <v>29403</v>
      </c>
      <c r="B332" s="5">
        <v>25.2</v>
      </c>
    </row>
    <row r="333" spans="1:2" x14ac:dyDescent="0.25">
      <c r="A333" s="7">
        <v>29434</v>
      </c>
      <c r="B333" s="5">
        <v>29.7</v>
      </c>
    </row>
    <row r="334" spans="1:2" x14ac:dyDescent="0.25">
      <c r="A334" s="7">
        <v>29465</v>
      </c>
      <c r="B334" s="5">
        <v>31.7</v>
      </c>
    </row>
    <row r="335" spans="1:2" x14ac:dyDescent="0.25">
      <c r="A335" s="7">
        <v>29495</v>
      </c>
      <c r="B335" s="5">
        <v>29.6</v>
      </c>
    </row>
    <row r="336" spans="1:2" x14ac:dyDescent="0.25">
      <c r="A336" s="7">
        <v>29526</v>
      </c>
      <c r="B336" s="5">
        <v>54.8</v>
      </c>
    </row>
    <row r="337" spans="1:2" x14ac:dyDescent="0.25">
      <c r="A337" s="7">
        <v>29556</v>
      </c>
      <c r="B337" s="5">
        <v>27.4</v>
      </c>
    </row>
    <row r="338" spans="1:2" x14ac:dyDescent="0.25">
      <c r="A338" s="7">
        <v>29587</v>
      </c>
      <c r="B338" s="5">
        <v>38.299999999999997</v>
      </c>
    </row>
    <row r="339" spans="1:2" x14ac:dyDescent="0.25">
      <c r="A339" s="7">
        <v>29618</v>
      </c>
      <c r="B339" s="5">
        <v>33.1</v>
      </c>
    </row>
    <row r="340" spans="1:2" x14ac:dyDescent="0.25">
      <c r="A340" s="7">
        <v>29646</v>
      </c>
      <c r="B340" s="5">
        <v>32.4</v>
      </c>
    </row>
    <row r="341" spans="1:2" x14ac:dyDescent="0.25">
      <c r="A341" s="7">
        <v>29677</v>
      </c>
      <c r="B341" s="5">
        <v>36.5</v>
      </c>
    </row>
    <row r="342" spans="1:2" x14ac:dyDescent="0.25">
      <c r="A342" s="7">
        <v>29707</v>
      </c>
      <c r="B342" s="5">
        <v>32</v>
      </c>
    </row>
    <row r="343" spans="1:2" x14ac:dyDescent="0.25">
      <c r="A343" s="7">
        <v>29738</v>
      </c>
      <c r="B343" s="5">
        <v>9.02</v>
      </c>
    </row>
    <row r="344" spans="1:2" x14ac:dyDescent="0.25">
      <c r="A344" s="7">
        <v>29768</v>
      </c>
      <c r="B344" s="5">
        <v>26.4</v>
      </c>
    </row>
    <row r="345" spans="1:2" x14ac:dyDescent="0.25">
      <c r="A345" s="7">
        <v>29799</v>
      </c>
      <c r="B345" s="5">
        <v>14.9</v>
      </c>
    </row>
    <row r="346" spans="1:2" x14ac:dyDescent="0.25">
      <c r="A346" s="7">
        <v>29830</v>
      </c>
      <c r="B346" s="5">
        <v>24.7</v>
      </c>
    </row>
    <row r="347" spans="1:2" x14ac:dyDescent="0.25">
      <c r="A347" s="7">
        <v>29860</v>
      </c>
      <c r="B347" s="5">
        <v>64.2</v>
      </c>
    </row>
    <row r="348" spans="1:2" x14ac:dyDescent="0.25">
      <c r="A348" s="7">
        <v>29891</v>
      </c>
      <c r="B348" s="5">
        <v>37.5</v>
      </c>
    </row>
    <row r="349" spans="1:2" x14ac:dyDescent="0.25">
      <c r="A349" s="7">
        <v>29921</v>
      </c>
      <c r="B349" s="5">
        <v>33</v>
      </c>
    </row>
  </sheetData>
  <mergeCells count="1">
    <mergeCell ref="E3:F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zoomScale="85" zoomScaleNormal="85" workbookViewId="0">
      <selection activeCell="E14" sqref="E10:E14"/>
    </sheetView>
  </sheetViews>
  <sheetFormatPr defaultRowHeight="15" x14ac:dyDescent="0.25"/>
  <cols>
    <col min="1" max="1" width="14.42578125" customWidth="1"/>
    <col min="2" max="2" width="25.140625" customWidth="1"/>
    <col min="4" max="4" width="19.7109375" customWidth="1"/>
    <col min="5" max="5" width="13.2851562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5" ht="38.25" x14ac:dyDescent="0.25">
      <c r="A1" s="15" t="s">
        <v>299</v>
      </c>
      <c r="B1" s="19" t="s">
        <v>467</v>
      </c>
      <c r="C1" s="14"/>
      <c r="D1" s="15" t="s">
        <v>232</v>
      </c>
      <c r="E1" s="16" t="s">
        <v>355</v>
      </c>
    </row>
    <row r="2" spans="1:5" ht="25.5" x14ac:dyDescent="0.25">
      <c r="A2" s="15" t="s">
        <v>356</v>
      </c>
      <c r="B2" s="18">
        <v>46912914.600000001</v>
      </c>
      <c r="C2" s="14"/>
      <c r="D2" s="15" t="s">
        <v>234</v>
      </c>
      <c r="E2" s="16" t="s">
        <v>357</v>
      </c>
    </row>
    <row r="3" spans="1:5" ht="38.25" x14ac:dyDescent="0.25">
      <c r="A3" s="15" t="s">
        <v>358</v>
      </c>
      <c r="B3" s="18">
        <v>71378109.900000006</v>
      </c>
      <c r="C3" s="14"/>
      <c r="D3" s="15" t="s">
        <v>236</v>
      </c>
      <c r="E3" s="16" t="s">
        <v>359</v>
      </c>
    </row>
    <row r="4" spans="1:5" ht="127.5" x14ac:dyDescent="0.25">
      <c r="A4" s="15" t="s">
        <v>360</v>
      </c>
      <c r="B4" s="18">
        <v>213658548</v>
      </c>
      <c r="C4" s="14"/>
      <c r="D4" s="15" t="s">
        <v>238</v>
      </c>
      <c r="E4" s="16" t="s">
        <v>361</v>
      </c>
    </row>
    <row r="5" spans="1:5" ht="25.5" x14ac:dyDescent="0.25">
      <c r="A5" s="15" t="s">
        <v>362</v>
      </c>
      <c r="B5" s="18">
        <v>186425599.5</v>
      </c>
      <c r="C5" s="14"/>
      <c r="D5" s="15" t="s">
        <v>273</v>
      </c>
      <c r="E5" s="16" t="s">
        <v>287</v>
      </c>
    </row>
    <row r="6" spans="1:5" x14ac:dyDescent="0.25">
      <c r="A6" s="15" t="s">
        <v>363</v>
      </c>
      <c r="B6" s="18">
        <v>108289336.59999999</v>
      </c>
      <c r="C6" s="14"/>
      <c r="D6" s="14"/>
      <c r="E6" s="14"/>
    </row>
    <row r="7" spans="1:5" x14ac:dyDescent="0.25">
      <c r="A7" s="15" t="s">
        <v>364</v>
      </c>
      <c r="B7" s="18">
        <v>114493712.90000001</v>
      </c>
      <c r="C7" s="14"/>
      <c r="D7" s="14"/>
      <c r="E7" s="14"/>
    </row>
    <row r="8" spans="1:5" ht="38.25" x14ac:dyDescent="0.25">
      <c r="A8" s="15" t="s">
        <v>365</v>
      </c>
      <c r="B8" s="18">
        <v>198592442.40000001</v>
      </c>
      <c r="C8" s="14"/>
      <c r="D8" s="15" t="s">
        <v>241</v>
      </c>
      <c r="E8" s="16" t="s">
        <v>355</v>
      </c>
    </row>
    <row r="9" spans="1:5" ht="25.5" x14ac:dyDescent="0.25">
      <c r="A9" s="15" t="s">
        <v>366</v>
      </c>
      <c r="B9" s="18">
        <v>93329209</v>
      </c>
      <c r="C9" s="14"/>
      <c r="D9" s="15" t="s">
        <v>243</v>
      </c>
      <c r="E9" s="16" t="s">
        <v>275</v>
      </c>
    </row>
    <row r="10" spans="1:5" x14ac:dyDescent="0.25">
      <c r="A10" s="15" t="s">
        <v>367</v>
      </c>
      <c r="B10" s="18">
        <v>80717218.200000003</v>
      </c>
      <c r="C10" s="14"/>
      <c r="D10" s="14"/>
      <c r="E10" s="14"/>
    </row>
    <row r="11" spans="1:5" x14ac:dyDescent="0.25">
      <c r="A11" s="15" t="s">
        <v>368</v>
      </c>
      <c r="B11" s="18">
        <v>127621316.09999999</v>
      </c>
      <c r="C11" s="14"/>
      <c r="D11" s="14"/>
      <c r="E11" s="14"/>
    </row>
    <row r="12" spans="1:5" x14ac:dyDescent="0.25">
      <c r="A12" s="15" t="s">
        <v>369</v>
      </c>
      <c r="B12" s="18">
        <v>83457126.599999994</v>
      </c>
      <c r="C12" s="14"/>
      <c r="D12" s="14"/>
      <c r="E12" s="14"/>
    </row>
    <row r="13" spans="1:5" x14ac:dyDescent="0.25">
      <c r="A13" s="15" t="s">
        <v>370</v>
      </c>
      <c r="B13" s="18">
        <v>155308136.30000001</v>
      </c>
      <c r="C13" s="14"/>
      <c r="D13" s="14"/>
      <c r="E13" s="14"/>
    </row>
    <row r="14" spans="1:5" x14ac:dyDescent="0.25">
      <c r="A14" s="15" t="s">
        <v>371</v>
      </c>
      <c r="B14" s="18">
        <v>49638558.5</v>
      </c>
      <c r="C14" s="14"/>
      <c r="D14" s="14"/>
      <c r="E14" s="14"/>
    </row>
    <row r="15" spans="1:5" x14ac:dyDescent="0.25">
      <c r="A15" s="15" t="s">
        <v>372</v>
      </c>
      <c r="B15" s="18">
        <v>70023851.799999997</v>
      </c>
      <c r="C15" s="14"/>
      <c r="D15" s="14"/>
      <c r="E15" s="14"/>
    </row>
    <row r="16" spans="1:5" x14ac:dyDescent="0.25">
      <c r="A16" s="15" t="s">
        <v>373</v>
      </c>
      <c r="B16" s="18">
        <v>191895202</v>
      </c>
      <c r="C16" s="14"/>
      <c r="D16" s="14"/>
      <c r="E16" s="14"/>
    </row>
    <row r="17" spans="1:5" x14ac:dyDescent="0.25">
      <c r="A17" s="15" t="s">
        <v>374</v>
      </c>
      <c r="B17" s="18">
        <v>110659163.40000001</v>
      </c>
      <c r="C17" s="14"/>
      <c r="D17" s="14"/>
      <c r="E17" s="14"/>
    </row>
    <row r="18" spans="1:5" x14ac:dyDescent="0.25">
      <c r="A18" s="15" t="s">
        <v>375</v>
      </c>
      <c r="B18" s="18">
        <v>191431246.09999999</v>
      </c>
      <c r="C18" s="14"/>
      <c r="D18" s="14"/>
      <c r="E18" s="14"/>
    </row>
    <row r="19" spans="1:5" x14ac:dyDescent="0.25">
      <c r="A19" s="15" t="s">
        <v>376</v>
      </c>
      <c r="B19" s="18">
        <v>112986404.90000001</v>
      </c>
      <c r="C19" s="14"/>
      <c r="D19" s="14"/>
      <c r="E19" s="14"/>
    </row>
    <row r="20" spans="1:5" x14ac:dyDescent="0.25">
      <c r="A20" s="15" t="s">
        <v>377</v>
      </c>
      <c r="B20" s="18">
        <v>158764105.09999999</v>
      </c>
      <c r="C20" s="14"/>
      <c r="D20" s="14"/>
      <c r="E20" s="14"/>
    </row>
    <row r="21" spans="1:5" x14ac:dyDescent="0.25">
      <c r="A21" s="15" t="s">
        <v>378</v>
      </c>
      <c r="B21" s="18">
        <v>85579126.200000003</v>
      </c>
      <c r="C21" s="14"/>
      <c r="D21" s="14"/>
      <c r="E21" s="14"/>
    </row>
    <row r="22" spans="1:5" x14ac:dyDescent="0.25">
      <c r="A22" s="15" t="s">
        <v>379</v>
      </c>
      <c r="B22" s="18">
        <v>69783144.299999997</v>
      </c>
      <c r="C22" s="14"/>
      <c r="D22" s="14"/>
      <c r="E22" s="14"/>
    </row>
    <row r="23" spans="1:5" x14ac:dyDescent="0.25">
      <c r="A23" s="15" t="s">
        <v>380</v>
      </c>
      <c r="B23" s="18">
        <v>165220931.09999999</v>
      </c>
      <c r="C23" s="14"/>
      <c r="D23" s="14"/>
      <c r="E23" s="14"/>
    </row>
    <row r="24" spans="1:5" x14ac:dyDescent="0.25">
      <c r="A24" s="15" t="s">
        <v>381</v>
      </c>
      <c r="B24" s="18">
        <v>93066780.900000006</v>
      </c>
      <c r="C24" s="14"/>
      <c r="D24" s="14"/>
      <c r="E24" s="14"/>
    </row>
    <row r="25" spans="1:5" x14ac:dyDescent="0.25">
      <c r="A25" s="15" t="s">
        <v>382</v>
      </c>
      <c r="B25" s="18">
        <v>189292439.59999999</v>
      </c>
      <c r="C25" s="14"/>
      <c r="D25" s="14"/>
      <c r="E25" s="14"/>
    </row>
    <row r="26" spans="1:5" x14ac:dyDescent="0.25">
      <c r="A26" s="15" t="s">
        <v>304</v>
      </c>
      <c r="B26" s="18">
        <v>73996655.599999994</v>
      </c>
      <c r="C26" s="14"/>
      <c r="D26" s="14"/>
      <c r="E26" s="14"/>
    </row>
    <row r="27" spans="1:5" x14ac:dyDescent="0.25">
      <c r="A27" s="15" t="s">
        <v>306</v>
      </c>
      <c r="B27" s="18">
        <v>80353575.799999997</v>
      </c>
      <c r="C27" s="14"/>
      <c r="D27" s="14"/>
      <c r="E27" s="14"/>
    </row>
    <row r="28" spans="1:5" x14ac:dyDescent="0.25">
      <c r="A28" s="15" t="s">
        <v>308</v>
      </c>
      <c r="B28" s="18">
        <v>181133893.09999999</v>
      </c>
      <c r="C28" s="14"/>
      <c r="D28" s="14"/>
      <c r="E28" s="14"/>
    </row>
    <row r="29" spans="1:5" x14ac:dyDescent="0.25">
      <c r="A29" s="15" t="s">
        <v>310</v>
      </c>
      <c r="B29" s="18">
        <v>180048945.09999999</v>
      </c>
      <c r="C29" s="14"/>
      <c r="D29" s="14"/>
      <c r="E29" s="14"/>
    </row>
    <row r="30" spans="1:5" x14ac:dyDescent="0.25">
      <c r="A30" s="15" t="s">
        <v>311</v>
      </c>
      <c r="B30" s="18">
        <v>88333673.099999994</v>
      </c>
      <c r="C30" s="14"/>
      <c r="D30" s="14"/>
      <c r="E30" s="14"/>
    </row>
    <row r="31" spans="1:5" x14ac:dyDescent="0.25">
      <c r="A31" s="15" t="s">
        <v>312</v>
      </c>
      <c r="B31" s="18">
        <v>84945895.5</v>
      </c>
      <c r="C31" s="14"/>
      <c r="D31" s="14"/>
      <c r="E31" s="14"/>
    </row>
    <row r="32" spans="1:5" x14ac:dyDescent="0.25">
      <c r="A32" s="15" t="s">
        <v>313</v>
      </c>
      <c r="B32" s="18">
        <v>168818271.69999999</v>
      </c>
      <c r="C32" s="14"/>
      <c r="D32" s="14"/>
      <c r="E32" s="14"/>
    </row>
    <row r="33" spans="1:5" x14ac:dyDescent="0.25">
      <c r="A33" s="15" t="s">
        <v>314</v>
      </c>
      <c r="B33" s="18">
        <v>89470992.599999994</v>
      </c>
      <c r="C33" s="14"/>
      <c r="D33" s="14"/>
      <c r="E33" s="14"/>
    </row>
    <row r="34" spans="1:5" x14ac:dyDescent="0.25">
      <c r="A34" s="15" t="s">
        <v>315</v>
      </c>
      <c r="B34" s="18">
        <v>81718986.599999994</v>
      </c>
      <c r="C34" s="14"/>
      <c r="D34" s="14"/>
      <c r="E34" s="14"/>
    </row>
    <row r="35" spans="1:5" x14ac:dyDescent="0.25">
      <c r="A35" s="15" t="s">
        <v>316</v>
      </c>
      <c r="B35" s="18">
        <v>178191032.90000001</v>
      </c>
      <c r="C35" s="14"/>
      <c r="D35" s="14"/>
      <c r="E35" s="14"/>
    </row>
    <row r="36" spans="1:5" x14ac:dyDescent="0.25">
      <c r="A36" s="15" t="s">
        <v>317</v>
      </c>
      <c r="B36" s="18">
        <v>106460642.40000001</v>
      </c>
      <c r="C36" s="14"/>
      <c r="D36" s="14"/>
      <c r="E36" s="14"/>
    </row>
    <row r="37" spans="1:5" x14ac:dyDescent="0.25">
      <c r="A37" s="15" t="s">
        <v>318</v>
      </c>
      <c r="B37" s="18">
        <v>167975787.69999999</v>
      </c>
      <c r="C37" s="14"/>
      <c r="D37" s="14"/>
      <c r="E37" s="14"/>
    </row>
    <row r="38" spans="1:5" x14ac:dyDescent="0.25">
      <c r="A38" s="15" t="s">
        <v>319</v>
      </c>
      <c r="B38" s="18">
        <v>51618586</v>
      </c>
      <c r="C38" s="14"/>
      <c r="D38" s="14"/>
      <c r="E38" s="14"/>
    </row>
    <row r="39" spans="1:5" x14ac:dyDescent="0.25">
      <c r="A39" s="15" t="s">
        <v>320</v>
      </c>
      <c r="B39" s="18">
        <v>101857687.09999999</v>
      </c>
      <c r="C39" s="14"/>
      <c r="D39" s="14"/>
      <c r="E39" s="14"/>
    </row>
    <row r="40" spans="1:5" x14ac:dyDescent="0.25">
      <c r="A40" s="15" t="s">
        <v>321</v>
      </c>
      <c r="B40" s="18">
        <v>188973817.5</v>
      </c>
      <c r="C40" s="14"/>
      <c r="D40" s="14"/>
      <c r="E40" s="14"/>
    </row>
    <row r="41" spans="1:5" x14ac:dyDescent="0.25">
      <c r="A41" s="15" t="s">
        <v>322</v>
      </c>
      <c r="B41" s="18">
        <v>178275958.30000001</v>
      </c>
      <c r="C41" s="14"/>
      <c r="D41" s="14"/>
      <c r="E41" s="14"/>
    </row>
    <row r="42" spans="1:5" x14ac:dyDescent="0.25">
      <c r="A42" s="15" t="s">
        <v>323</v>
      </c>
      <c r="B42" s="18">
        <v>96823679.599999994</v>
      </c>
      <c r="C42" s="14"/>
      <c r="D42" s="14"/>
      <c r="E42" s="14"/>
    </row>
    <row r="43" spans="1:5" x14ac:dyDescent="0.25">
      <c r="A43" s="15" t="s">
        <v>324</v>
      </c>
      <c r="B43" s="18">
        <v>103772311</v>
      </c>
      <c r="C43" s="14"/>
      <c r="D43" s="14"/>
      <c r="E43" s="14"/>
    </row>
    <row r="44" spans="1:5" x14ac:dyDescent="0.25">
      <c r="A44" s="15" t="s">
        <v>325</v>
      </c>
      <c r="B44" s="18">
        <v>191442697.5</v>
      </c>
      <c r="C44" s="14"/>
      <c r="D44" s="14"/>
      <c r="E44" s="14"/>
    </row>
    <row r="45" spans="1:5" x14ac:dyDescent="0.25">
      <c r="A45" s="15" t="s">
        <v>326</v>
      </c>
      <c r="B45" s="18">
        <v>100336551.09999999</v>
      </c>
      <c r="C45" s="14"/>
      <c r="D45" s="14"/>
      <c r="E45" s="14"/>
    </row>
    <row r="46" spans="1:5" x14ac:dyDescent="0.25">
      <c r="A46" s="15" t="s">
        <v>327</v>
      </c>
      <c r="B46" s="18">
        <v>97278418.599999994</v>
      </c>
      <c r="C46" s="14"/>
      <c r="D46" s="14"/>
      <c r="E46" s="14"/>
    </row>
    <row r="47" spans="1:5" x14ac:dyDescent="0.25">
      <c r="A47" s="15" t="s">
        <v>328</v>
      </c>
      <c r="B47" s="18">
        <v>164521928.90000001</v>
      </c>
      <c r="C47" s="14"/>
      <c r="D47" s="14"/>
      <c r="E47" s="14"/>
    </row>
    <row r="48" spans="1:5" x14ac:dyDescent="0.25">
      <c r="A48" s="15" t="s">
        <v>329</v>
      </c>
      <c r="B48" s="18">
        <v>80796609.900000006</v>
      </c>
      <c r="C48" s="14"/>
      <c r="D48" s="14"/>
      <c r="E48" s="14"/>
    </row>
    <row r="49" spans="1:5" x14ac:dyDescent="0.25">
      <c r="A49" s="15" t="s">
        <v>330</v>
      </c>
      <c r="B49" s="18">
        <v>190035682.90000001</v>
      </c>
      <c r="C49" s="14"/>
      <c r="D49" s="14"/>
      <c r="E49" s="14"/>
    </row>
    <row r="50" spans="1:5" x14ac:dyDescent="0.25">
      <c r="A50" s="15" t="s">
        <v>331</v>
      </c>
      <c r="B50" s="18">
        <v>62391965.700000003</v>
      </c>
      <c r="C50" s="14"/>
      <c r="D50" s="14"/>
      <c r="E50" s="14"/>
    </row>
    <row r="51" spans="1:5" x14ac:dyDescent="0.25">
      <c r="A51" s="15" t="s">
        <v>332</v>
      </c>
      <c r="B51" s="18">
        <v>77610752.200000003</v>
      </c>
      <c r="C51" s="14"/>
      <c r="D51" s="14"/>
      <c r="E51" s="14"/>
    </row>
    <row r="52" spans="1:5" x14ac:dyDescent="0.25">
      <c r="A52" s="15" t="s">
        <v>333</v>
      </c>
      <c r="B52" s="18">
        <v>220478814.19999999</v>
      </c>
      <c r="C52" s="14"/>
      <c r="D52" s="14"/>
      <c r="E52" s="14"/>
    </row>
    <row r="53" spans="1:5" x14ac:dyDescent="0.25">
      <c r="A53" s="15" t="s">
        <v>334</v>
      </c>
      <c r="B53" s="18">
        <v>231497044.09999999</v>
      </c>
      <c r="C53" s="14"/>
      <c r="D53" s="14"/>
      <c r="E53" s="14"/>
    </row>
    <row r="54" spans="1:5" x14ac:dyDescent="0.25">
      <c r="A54" s="15" t="s">
        <v>335</v>
      </c>
      <c r="B54" s="18">
        <v>111058486.09999999</v>
      </c>
      <c r="C54" s="14"/>
      <c r="D54" s="14"/>
      <c r="E54" s="14"/>
    </row>
    <row r="55" spans="1:5" x14ac:dyDescent="0.25">
      <c r="A55" s="15" t="s">
        <v>336</v>
      </c>
      <c r="B55" s="18">
        <v>118163855.5</v>
      </c>
      <c r="C55" s="14"/>
      <c r="D55" s="14"/>
      <c r="E55" s="14"/>
    </row>
    <row r="56" spans="1:5" x14ac:dyDescent="0.25">
      <c r="A56" s="15" t="s">
        <v>337</v>
      </c>
      <c r="B56" s="18">
        <v>205100894.09999999</v>
      </c>
      <c r="C56" s="14"/>
      <c r="D56" s="14"/>
      <c r="E56" s="14"/>
    </row>
    <row r="57" spans="1:5" x14ac:dyDescent="0.25">
      <c r="A57" s="15" t="s">
        <v>338</v>
      </c>
      <c r="B57" s="18">
        <v>90185848.599999994</v>
      </c>
      <c r="C57" s="14"/>
      <c r="D57" s="14"/>
      <c r="E57" s="14"/>
    </row>
    <row r="58" spans="1:5" x14ac:dyDescent="0.25">
      <c r="A58" s="15" t="s">
        <v>339</v>
      </c>
      <c r="B58" s="18">
        <v>113075226.8</v>
      </c>
      <c r="C58" s="14"/>
      <c r="D58" s="14"/>
      <c r="E58" s="14"/>
    </row>
    <row r="59" spans="1:5" x14ac:dyDescent="0.25">
      <c r="A59" s="15" t="s">
        <v>340</v>
      </c>
      <c r="B59" s="18">
        <v>168644050.30000001</v>
      </c>
      <c r="C59" s="14"/>
      <c r="D59" s="14"/>
      <c r="E59" s="14"/>
    </row>
    <row r="60" spans="1:5" x14ac:dyDescent="0.25">
      <c r="A60" s="15" t="s">
        <v>341</v>
      </c>
      <c r="B60" s="18">
        <v>98301685.200000003</v>
      </c>
      <c r="C60" s="14"/>
      <c r="D60" s="14"/>
      <c r="E60" s="14"/>
    </row>
    <row r="61" spans="1:5" x14ac:dyDescent="0.25">
      <c r="A61" s="15" t="s">
        <v>342</v>
      </c>
      <c r="B61" s="18">
        <v>168510413.30000001</v>
      </c>
      <c r="C61" s="14"/>
      <c r="D61" s="14"/>
      <c r="E61" s="14"/>
    </row>
    <row r="62" spans="1:5" x14ac:dyDescent="0.25">
      <c r="A62" s="15" t="s">
        <v>343</v>
      </c>
      <c r="B62" s="18">
        <v>77419563</v>
      </c>
      <c r="C62" s="14"/>
      <c r="D62" s="14"/>
      <c r="E62" s="14"/>
    </row>
    <row r="63" spans="1:5" x14ac:dyDescent="0.25">
      <c r="A63" s="15" t="s">
        <v>344</v>
      </c>
      <c r="B63" s="18">
        <v>97551748.5</v>
      </c>
      <c r="C63" s="14"/>
      <c r="D63" s="14"/>
      <c r="E63" s="14"/>
    </row>
    <row r="64" spans="1:5" x14ac:dyDescent="0.25">
      <c r="A64" s="15" t="s">
        <v>345</v>
      </c>
      <c r="B64" s="18">
        <v>222514463.59999999</v>
      </c>
      <c r="C64" s="14"/>
      <c r="D64" s="14"/>
      <c r="E64" s="14"/>
    </row>
    <row r="65" spans="1:5" x14ac:dyDescent="0.25">
      <c r="A65" s="15" t="s">
        <v>346</v>
      </c>
      <c r="B65" s="18">
        <v>220067189.30000001</v>
      </c>
      <c r="C65" s="14"/>
      <c r="D65" s="14"/>
      <c r="E65" s="14"/>
    </row>
    <row r="66" spans="1:5" x14ac:dyDescent="0.25">
      <c r="A66" s="15" t="s">
        <v>347</v>
      </c>
      <c r="B66" s="18">
        <v>133287158.5</v>
      </c>
      <c r="C66" s="14"/>
      <c r="D66" s="14"/>
      <c r="E66" s="14"/>
    </row>
    <row r="67" spans="1:5" x14ac:dyDescent="0.25">
      <c r="A67" s="15" t="s">
        <v>348</v>
      </c>
      <c r="B67" s="18">
        <v>126772724.09999999</v>
      </c>
      <c r="C67" s="14"/>
      <c r="D67" s="14"/>
      <c r="E67" s="14"/>
    </row>
    <row r="68" spans="1:5" x14ac:dyDescent="0.25">
      <c r="A68" s="15" t="s">
        <v>349</v>
      </c>
      <c r="B68" s="18">
        <v>201805874.5</v>
      </c>
      <c r="C68" s="14"/>
      <c r="D68" s="14"/>
      <c r="E68" s="14"/>
    </row>
    <row r="69" spans="1:5" x14ac:dyDescent="0.25">
      <c r="A69" s="15" t="s">
        <v>350</v>
      </c>
      <c r="B69" s="18">
        <v>134374779.09999999</v>
      </c>
      <c r="C69" s="14"/>
      <c r="D69" s="14"/>
      <c r="E69" s="14"/>
    </row>
    <row r="70" spans="1:5" x14ac:dyDescent="0.25">
      <c r="A70" s="15" t="s">
        <v>351</v>
      </c>
      <c r="B70" s="18">
        <v>115744924.5</v>
      </c>
      <c r="C70" s="14"/>
      <c r="D70" s="14"/>
      <c r="E70" s="14"/>
    </row>
    <row r="71" spans="1:5" x14ac:dyDescent="0.25">
      <c r="A71" s="15" t="s">
        <v>352</v>
      </c>
      <c r="B71" s="18">
        <v>187297042.59999999</v>
      </c>
      <c r="C71" s="14"/>
      <c r="D71" s="14"/>
      <c r="E71" s="14"/>
    </row>
    <row r="72" spans="1:5" x14ac:dyDescent="0.25">
      <c r="A72" s="15" t="s">
        <v>383</v>
      </c>
      <c r="B72" s="18">
        <v>132701387.09999999</v>
      </c>
    </row>
    <row r="73" spans="1:5" x14ac:dyDescent="0.25">
      <c r="A73" s="15" t="s">
        <v>466</v>
      </c>
      <c r="B73" s="18">
        <v>203105642.69999999</v>
      </c>
    </row>
    <row r="74" spans="1:5" x14ac:dyDescent="0.25">
      <c r="A74" s="15" t="s">
        <v>465</v>
      </c>
      <c r="B74" s="18">
        <v>97514566.099999994</v>
      </c>
    </row>
    <row r="75" spans="1:5" x14ac:dyDescent="0.25">
      <c r="A75" s="15" t="s">
        <v>464</v>
      </c>
      <c r="B75" s="18">
        <v>103096304.90000001</v>
      </c>
    </row>
    <row r="76" spans="1:5" x14ac:dyDescent="0.25">
      <c r="A76" s="15" t="s">
        <v>463</v>
      </c>
      <c r="B76" s="18">
        <v>277854236.39999998</v>
      </c>
    </row>
    <row r="77" spans="1:5" x14ac:dyDescent="0.25">
      <c r="A77" s="15" t="s">
        <v>462</v>
      </c>
      <c r="B77" s="18">
        <v>178208551.90000001</v>
      </c>
    </row>
    <row r="78" spans="1:5" x14ac:dyDescent="0.25">
      <c r="A78" s="15" t="s">
        <v>461</v>
      </c>
      <c r="B78" s="18">
        <v>213718031.90000001</v>
      </c>
    </row>
    <row r="79" spans="1:5" x14ac:dyDescent="0.25">
      <c r="A79" s="15" t="s">
        <v>460</v>
      </c>
      <c r="B79" s="18">
        <v>152828144.69999999</v>
      </c>
    </row>
    <row r="80" spans="1:5" x14ac:dyDescent="0.25">
      <c r="A80" s="15" t="s">
        <v>459</v>
      </c>
      <c r="B80" s="18">
        <v>234644957.40000001</v>
      </c>
    </row>
    <row r="81" spans="1:2" x14ac:dyDescent="0.25">
      <c r="A81" s="15" t="s">
        <v>458</v>
      </c>
      <c r="B81" s="18">
        <v>130352198.40000001</v>
      </c>
    </row>
    <row r="82" spans="1:2" x14ac:dyDescent="0.25">
      <c r="A82" s="15" t="s">
        <v>457</v>
      </c>
      <c r="B82" s="18">
        <v>114086722.40000001</v>
      </c>
    </row>
    <row r="83" spans="1:2" x14ac:dyDescent="0.25">
      <c r="A83" s="15" t="s">
        <v>456</v>
      </c>
      <c r="B83" s="18">
        <v>236967963.40000001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5"/>
  <sheetViews>
    <sheetView topLeftCell="A535" workbookViewId="0">
      <selection activeCell="E14" sqref="E10:E14"/>
    </sheetView>
  </sheetViews>
  <sheetFormatPr defaultRowHeight="15" x14ac:dyDescent="0.25"/>
  <cols>
    <col min="1" max="1" width="14.42578125" customWidth="1"/>
    <col min="2" max="2" width="14"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53.25" x14ac:dyDescent="0.35">
      <c r="A1" s="6" t="s">
        <v>11</v>
      </c>
      <c r="B1" s="21" t="s">
        <v>180</v>
      </c>
      <c r="D1" s="1" t="s">
        <v>180</v>
      </c>
    </row>
    <row r="2" spans="1:6" ht="15.75" x14ac:dyDescent="0.25">
      <c r="A2" s="7">
        <v>5115</v>
      </c>
      <c r="B2" s="5">
        <v>55.274500000000003</v>
      </c>
      <c r="D2" s="2" t="s">
        <v>1</v>
      </c>
    </row>
    <row r="3" spans="1:6" x14ac:dyDescent="0.25">
      <c r="A3" s="7">
        <v>5146</v>
      </c>
      <c r="B3" s="5">
        <v>49.950899999999997</v>
      </c>
      <c r="D3" s="3" t="s">
        <v>2</v>
      </c>
      <c r="E3" s="24">
        <v>42706.868391203701</v>
      </c>
      <c r="F3" s="24"/>
    </row>
    <row r="4" spans="1:6" x14ac:dyDescent="0.25">
      <c r="A4" s="7">
        <v>5174</v>
      </c>
      <c r="B4" s="5">
        <v>42.616900000000001</v>
      </c>
      <c r="D4" s="3" t="s">
        <v>3</v>
      </c>
      <c r="E4" s="4" t="str">
        <f>HYPERLINK("https://datamarket.com/data/set/22ux/wolf-river-at-new-london-wi-1914-1960#!ds=22ux&amp;display=line","https://datamarket.com/data/set/22ux/wolf-river-at-new-london-wi-1914-1960#!ds=22ux&amp;display=line")</f>
        <v>https://datamarket.com/data/set/22ux/wolf-river-at-new-london-wi-1914-1960#!ds=22ux&amp;display=line</v>
      </c>
    </row>
    <row r="5" spans="1:6" x14ac:dyDescent="0.25">
      <c r="A5" s="7">
        <v>5205</v>
      </c>
      <c r="B5" s="5">
        <v>26.901</v>
      </c>
      <c r="D5" s="3" t="s">
        <v>4</v>
      </c>
      <c r="E5" s="5" t="s">
        <v>5</v>
      </c>
    </row>
    <row r="6" spans="1:6" x14ac:dyDescent="0.25">
      <c r="A6" s="7">
        <v>5235</v>
      </c>
      <c r="B6" s="5">
        <v>22.653500000000001</v>
      </c>
      <c r="D6" s="3" t="s">
        <v>6</v>
      </c>
      <c r="E6" s="5" t="s">
        <v>7</v>
      </c>
    </row>
    <row r="7" spans="1:6" x14ac:dyDescent="0.25">
      <c r="A7" s="7">
        <v>5266</v>
      </c>
      <c r="B7" s="5">
        <v>35.792499999999997</v>
      </c>
      <c r="D7" s="3" t="s">
        <v>8</v>
      </c>
      <c r="E7" s="5"/>
    </row>
    <row r="8" spans="1:6" x14ac:dyDescent="0.25">
      <c r="A8" s="7">
        <v>5296</v>
      </c>
      <c r="B8" s="5">
        <v>66.063199999999995</v>
      </c>
      <c r="D8" s="3" t="s">
        <v>9</v>
      </c>
      <c r="E8" s="5"/>
    </row>
    <row r="9" spans="1:6" x14ac:dyDescent="0.25">
      <c r="A9" s="7">
        <v>5327</v>
      </c>
      <c r="B9" s="5">
        <v>83.902799999999999</v>
      </c>
    </row>
    <row r="10" spans="1:6" x14ac:dyDescent="0.25">
      <c r="A10" s="7">
        <v>5358</v>
      </c>
      <c r="B10" s="5">
        <v>113.63549999999999</v>
      </c>
    </row>
    <row r="11" spans="1:6" x14ac:dyDescent="0.25">
      <c r="A11" s="7">
        <v>5388</v>
      </c>
      <c r="B11" s="5">
        <v>60.654699999999998</v>
      </c>
    </row>
    <row r="12" spans="1:6" x14ac:dyDescent="0.25">
      <c r="A12" s="7">
        <v>5419</v>
      </c>
      <c r="B12" s="5">
        <v>36.557099999999998</v>
      </c>
    </row>
    <row r="13" spans="1:6" x14ac:dyDescent="0.25">
      <c r="A13" s="7">
        <v>5449</v>
      </c>
      <c r="B13" s="5">
        <v>51.536700000000003</v>
      </c>
    </row>
    <row r="14" spans="1:6" x14ac:dyDescent="0.25">
      <c r="A14" s="7">
        <v>5480</v>
      </c>
      <c r="B14" s="5">
        <v>41.738999999999997</v>
      </c>
    </row>
    <row r="15" spans="1:6" x14ac:dyDescent="0.25">
      <c r="A15" s="7">
        <v>5511</v>
      </c>
      <c r="B15" s="5">
        <v>37.491500000000002</v>
      </c>
    </row>
    <row r="16" spans="1:6" x14ac:dyDescent="0.25">
      <c r="A16" s="7">
        <v>5539</v>
      </c>
      <c r="B16" s="5">
        <v>31.998000000000001</v>
      </c>
    </row>
    <row r="17" spans="1:2" x14ac:dyDescent="0.25">
      <c r="A17" s="7">
        <v>5570</v>
      </c>
      <c r="B17" s="5">
        <v>22.823399999999999</v>
      </c>
    </row>
    <row r="18" spans="1:2" x14ac:dyDescent="0.25">
      <c r="A18" s="7">
        <v>5600</v>
      </c>
      <c r="B18" s="5">
        <v>35.566000000000003</v>
      </c>
    </row>
    <row r="19" spans="1:2" x14ac:dyDescent="0.25">
      <c r="A19" s="7">
        <v>5631</v>
      </c>
      <c r="B19" s="5">
        <v>66.289699999999996</v>
      </c>
    </row>
    <row r="20" spans="1:2" x14ac:dyDescent="0.25">
      <c r="A20" s="7">
        <v>5661</v>
      </c>
      <c r="B20" s="5">
        <v>93.785399999999996</v>
      </c>
    </row>
    <row r="21" spans="1:2" x14ac:dyDescent="0.25">
      <c r="A21" s="7">
        <v>5692</v>
      </c>
      <c r="B21" s="5">
        <v>75.889200000000002</v>
      </c>
    </row>
    <row r="22" spans="1:2" x14ac:dyDescent="0.25">
      <c r="A22" s="7">
        <v>5723</v>
      </c>
      <c r="B22" s="5">
        <v>65.808400000000006</v>
      </c>
    </row>
    <row r="23" spans="1:2" x14ac:dyDescent="0.25">
      <c r="A23" s="7">
        <v>5753</v>
      </c>
      <c r="B23" s="5">
        <v>42.815100000000001</v>
      </c>
    </row>
    <row r="24" spans="1:2" x14ac:dyDescent="0.25">
      <c r="A24" s="7">
        <v>5784</v>
      </c>
      <c r="B24" s="5">
        <v>42.022199999999998</v>
      </c>
    </row>
    <row r="25" spans="1:2" x14ac:dyDescent="0.25">
      <c r="A25" s="7">
        <v>5814</v>
      </c>
      <c r="B25" s="5">
        <v>49.866</v>
      </c>
    </row>
    <row r="26" spans="1:2" x14ac:dyDescent="0.25">
      <c r="A26" s="7">
        <v>5845</v>
      </c>
      <c r="B26" s="5">
        <v>42.9</v>
      </c>
    </row>
    <row r="27" spans="1:2" x14ac:dyDescent="0.25">
      <c r="A27" s="7">
        <v>5876</v>
      </c>
      <c r="B27" s="5">
        <v>62.240400000000001</v>
      </c>
    </row>
    <row r="28" spans="1:2" x14ac:dyDescent="0.25">
      <c r="A28" s="7">
        <v>5905</v>
      </c>
      <c r="B28" s="5">
        <v>46.468000000000004</v>
      </c>
    </row>
    <row r="29" spans="1:2" x14ac:dyDescent="0.25">
      <c r="A29" s="7">
        <v>5936</v>
      </c>
      <c r="B29" s="5">
        <v>30.497199999999999</v>
      </c>
    </row>
    <row r="30" spans="1:2" x14ac:dyDescent="0.25">
      <c r="A30" s="7">
        <v>5966</v>
      </c>
      <c r="B30" s="5">
        <v>26.249700000000001</v>
      </c>
    </row>
    <row r="31" spans="1:2" x14ac:dyDescent="0.25">
      <c r="A31" s="7">
        <v>5997</v>
      </c>
      <c r="B31" s="5">
        <v>33.668700000000001</v>
      </c>
    </row>
    <row r="32" spans="1:2" x14ac:dyDescent="0.25">
      <c r="A32" s="7">
        <v>6027</v>
      </c>
      <c r="B32" s="5">
        <v>166.50309999999999</v>
      </c>
    </row>
    <row r="33" spans="1:2" x14ac:dyDescent="0.25">
      <c r="A33" s="7">
        <v>6058</v>
      </c>
      <c r="B33" s="5">
        <v>110.0393</v>
      </c>
    </row>
    <row r="34" spans="1:2" x14ac:dyDescent="0.25">
      <c r="A34" s="7">
        <v>6089</v>
      </c>
      <c r="B34" s="5">
        <v>155.43119999999999</v>
      </c>
    </row>
    <row r="35" spans="1:2" x14ac:dyDescent="0.25">
      <c r="A35" s="7">
        <v>6119</v>
      </c>
      <c r="B35" s="5">
        <v>54.028599999999997</v>
      </c>
    </row>
    <row r="36" spans="1:2" x14ac:dyDescent="0.25">
      <c r="A36" s="7">
        <v>6150</v>
      </c>
      <c r="B36" s="5">
        <v>32.564399999999999</v>
      </c>
    </row>
    <row r="37" spans="1:2" x14ac:dyDescent="0.25">
      <c r="A37" s="7">
        <v>6180</v>
      </c>
      <c r="B37" s="5">
        <v>42.220399999999998</v>
      </c>
    </row>
    <row r="38" spans="1:2" x14ac:dyDescent="0.25">
      <c r="A38" s="7">
        <v>6211</v>
      </c>
      <c r="B38" s="5">
        <v>56.916899999999998</v>
      </c>
    </row>
    <row r="39" spans="1:2" x14ac:dyDescent="0.25">
      <c r="A39" s="7">
        <v>6242</v>
      </c>
      <c r="B39" s="5">
        <v>83.534700000000001</v>
      </c>
    </row>
    <row r="40" spans="1:2" x14ac:dyDescent="0.25">
      <c r="A40" s="7">
        <v>6270</v>
      </c>
      <c r="B40" s="5">
        <v>48.167000000000002</v>
      </c>
    </row>
    <row r="41" spans="1:2" x14ac:dyDescent="0.25">
      <c r="A41" s="7">
        <v>6301</v>
      </c>
      <c r="B41" s="5">
        <v>29.166399999999999</v>
      </c>
    </row>
    <row r="42" spans="1:2" x14ac:dyDescent="0.25">
      <c r="A42" s="7">
        <v>6331</v>
      </c>
      <c r="B42" s="5">
        <v>24.777200000000001</v>
      </c>
    </row>
    <row r="43" spans="1:2" x14ac:dyDescent="0.25">
      <c r="A43" s="7">
        <v>6362</v>
      </c>
      <c r="B43" s="5">
        <v>57.398299999999999</v>
      </c>
    </row>
    <row r="44" spans="1:2" x14ac:dyDescent="0.25">
      <c r="A44" s="7">
        <v>6392</v>
      </c>
      <c r="B44" s="5">
        <v>140.79140000000001</v>
      </c>
    </row>
    <row r="45" spans="1:2" x14ac:dyDescent="0.25">
      <c r="A45" s="7">
        <v>6423</v>
      </c>
      <c r="B45" s="5">
        <v>84.525800000000004</v>
      </c>
    </row>
    <row r="46" spans="1:2" x14ac:dyDescent="0.25">
      <c r="A46" s="7">
        <v>6454</v>
      </c>
      <c r="B46" s="5">
        <v>80.589799999999997</v>
      </c>
    </row>
    <row r="47" spans="1:2" x14ac:dyDescent="0.25">
      <c r="A47" s="7">
        <v>6484</v>
      </c>
      <c r="B47" s="5">
        <v>43.239800000000002</v>
      </c>
    </row>
    <row r="48" spans="1:2" x14ac:dyDescent="0.25">
      <c r="A48" s="7">
        <v>6515</v>
      </c>
      <c r="B48" s="5">
        <v>36.0473</v>
      </c>
    </row>
    <row r="49" spans="1:2" x14ac:dyDescent="0.25">
      <c r="A49" s="7">
        <v>6545</v>
      </c>
      <c r="B49" s="5">
        <v>33.357199999999999</v>
      </c>
    </row>
    <row r="50" spans="1:2" x14ac:dyDescent="0.25">
      <c r="A50" s="7">
        <v>6576</v>
      </c>
      <c r="B50" s="5">
        <v>32.621000000000002</v>
      </c>
    </row>
    <row r="51" spans="1:2" x14ac:dyDescent="0.25">
      <c r="A51" s="7">
        <v>6607</v>
      </c>
      <c r="B51" s="5">
        <v>36.642000000000003</v>
      </c>
    </row>
    <row r="52" spans="1:2" x14ac:dyDescent="0.25">
      <c r="A52" s="7">
        <v>6635</v>
      </c>
      <c r="B52" s="5">
        <v>22.6252</v>
      </c>
    </row>
    <row r="53" spans="1:2" x14ac:dyDescent="0.25">
      <c r="A53" s="7">
        <v>6666</v>
      </c>
      <c r="B53" s="5">
        <v>21.6341</v>
      </c>
    </row>
    <row r="54" spans="1:2" x14ac:dyDescent="0.25">
      <c r="A54" s="7">
        <v>6696</v>
      </c>
      <c r="B54" s="5">
        <v>20.643000000000001</v>
      </c>
    </row>
    <row r="55" spans="1:2" x14ac:dyDescent="0.25">
      <c r="A55" s="7">
        <v>6727</v>
      </c>
      <c r="B55" s="5">
        <v>91.520099999999999</v>
      </c>
    </row>
    <row r="56" spans="1:2" x14ac:dyDescent="0.25">
      <c r="A56" s="7">
        <v>6757</v>
      </c>
      <c r="B56" s="5">
        <v>70.084199999999996</v>
      </c>
    </row>
    <row r="57" spans="1:2" x14ac:dyDescent="0.25">
      <c r="A57" s="7">
        <v>6788</v>
      </c>
      <c r="B57" s="5">
        <v>120.6015</v>
      </c>
    </row>
    <row r="58" spans="1:2" x14ac:dyDescent="0.25">
      <c r="A58" s="7">
        <v>6819</v>
      </c>
      <c r="B58" s="5">
        <v>88.263599999999997</v>
      </c>
    </row>
    <row r="59" spans="1:2" x14ac:dyDescent="0.25">
      <c r="A59" s="7">
        <v>6849</v>
      </c>
      <c r="B59" s="5">
        <v>34.235100000000003</v>
      </c>
    </row>
    <row r="60" spans="1:2" x14ac:dyDescent="0.25">
      <c r="A60" s="7">
        <v>6880</v>
      </c>
      <c r="B60" s="5">
        <v>35.8491</v>
      </c>
    </row>
    <row r="61" spans="1:2" x14ac:dyDescent="0.25">
      <c r="A61" s="7">
        <v>6910</v>
      </c>
      <c r="B61" s="5">
        <v>32.224600000000002</v>
      </c>
    </row>
    <row r="62" spans="1:2" x14ac:dyDescent="0.25">
      <c r="A62" s="7">
        <v>6941</v>
      </c>
      <c r="B62" s="5">
        <v>31.346800000000002</v>
      </c>
    </row>
    <row r="63" spans="1:2" x14ac:dyDescent="0.25">
      <c r="A63" s="7">
        <v>6972</v>
      </c>
      <c r="B63" s="5">
        <v>50.432299999999998</v>
      </c>
    </row>
    <row r="64" spans="1:2" x14ac:dyDescent="0.25">
      <c r="A64" s="7">
        <v>7000</v>
      </c>
      <c r="B64" s="5">
        <v>35.962400000000002</v>
      </c>
    </row>
    <row r="65" spans="1:2" x14ac:dyDescent="0.25">
      <c r="A65" s="7">
        <v>7031</v>
      </c>
      <c r="B65" s="5">
        <v>29.477799999999998</v>
      </c>
    </row>
    <row r="66" spans="1:2" x14ac:dyDescent="0.25">
      <c r="A66" s="7">
        <v>7061</v>
      </c>
      <c r="B66" s="5">
        <v>28.345199999999998</v>
      </c>
    </row>
    <row r="67" spans="1:2" x14ac:dyDescent="0.25">
      <c r="A67" s="7">
        <v>7092</v>
      </c>
      <c r="B67" s="5">
        <v>89.028199999999998</v>
      </c>
    </row>
    <row r="68" spans="1:2" x14ac:dyDescent="0.25">
      <c r="A68" s="7">
        <v>7122</v>
      </c>
      <c r="B68" s="5">
        <v>126.8595</v>
      </c>
    </row>
    <row r="69" spans="1:2" x14ac:dyDescent="0.25">
      <c r="A69" s="7">
        <v>7153</v>
      </c>
      <c r="B69" s="5">
        <v>87.470699999999994</v>
      </c>
    </row>
    <row r="70" spans="1:2" x14ac:dyDescent="0.25">
      <c r="A70" s="7">
        <v>7184</v>
      </c>
      <c r="B70" s="5">
        <v>74.756500000000003</v>
      </c>
    </row>
    <row r="71" spans="1:2" x14ac:dyDescent="0.25">
      <c r="A71" s="7">
        <v>7214</v>
      </c>
      <c r="B71" s="5">
        <v>50.035899999999998</v>
      </c>
    </row>
    <row r="72" spans="1:2" x14ac:dyDescent="0.25">
      <c r="A72" s="7">
        <v>7245</v>
      </c>
      <c r="B72" s="5">
        <v>61.277700000000003</v>
      </c>
    </row>
    <row r="73" spans="1:2" x14ac:dyDescent="0.25">
      <c r="A73" s="7">
        <v>7275</v>
      </c>
      <c r="B73" s="5">
        <v>34.857999999999997</v>
      </c>
    </row>
    <row r="74" spans="1:2" x14ac:dyDescent="0.25">
      <c r="A74" s="7">
        <v>7306</v>
      </c>
      <c r="B74" s="5">
        <v>40.691299999999998</v>
      </c>
    </row>
    <row r="75" spans="1:2" x14ac:dyDescent="0.25">
      <c r="A75" s="7">
        <v>7337</v>
      </c>
      <c r="B75" s="5">
        <v>83.138300000000001</v>
      </c>
    </row>
    <row r="76" spans="1:2" x14ac:dyDescent="0.25">
      <c r="A76" s="7">
        <v>7366</v>
      </c>
      <c r="B76" s="5">
        <v>38.9923</v>
      </c>
    </row>
    <row r="77" spans="1:2" x14ac:dyDescent="0.25">
      <c r="A77" s="7">
        <v>7397</v>
      </c>
      <c r="B77" s="5">
        <v>26.419599999999999</v>
      </c>
    </row>
    <row r="78" spans="1:2" x14ac:dyDescent="0.25">
      <c r="A78" s="7">
        <v>7427</v>
      </c>
      <c r="B78" s="5">
        <v>24.012699999999999</v>
      </c>
    </row>
    <row r="79" spans="1:2" x14ac:dyDescent="0.25">
      <c r="A79" s="7">
        <v>7458</v>
      </c>
      <c r="B79" s="5">
        <v>104.09269999999999</v>
      </c>
    </row>
    <row r="80" spans="1:2" x14ac:dyDescent="0.25">
      <c r="A80" s="7">
        <v>7488</v>
      </c>
      <c r="B80" s="5">
        <v>135.55279999999999</v>
      </c>
    </row>
    <row r="81" spans="1:2" x14ac:dyDescent="0.25">
      <c r="A81" s="7">
        <v>7519</v>
      </c>
      <c r="B81" s="5">
        <v>70.367400000000004</v>
      </c>
    </row>
    <row r="82" spans="1:2" x14ac:dyDescent="0.25">
      <c r="A82" s="7">
        <v>7550</v>
      </c>
      <c r="B82" s="5">
        <v>69.659499999999994</v>
      </c>
    </row>
    <row r="83" spans="1:2" x14ac:dyDescent="0.25">
      <c r="A83" s="7">
        <v>7580</v>
      </c>
      <c r="B83" s="5">
        <v>50.998600000000003</v>
      </c>
    </row>
    <row r="84" spans="1:2" x14ac:dyDescent="0.25">
      <c r="A84" s="7">
        <v>7611</v>
      </c>
      <c r="B84" s="5">
        <v>28.741599999999998</v>
      </c>
    </row>
    <row r="85" spans="1:2" x14ac:dyDescent="0.25">
      <c r="A85" s="7">
        <v>7641</v>
      </c>
      <c r="B85" s="5">
        <v>30.157399999999999</v>
      </c>
    </row>
    <row r="86" spans="1:2" x14ac:dyDescent="0.25">
      <c r="A86" s="7">
        <v>7672</v>
      </c>
      <c r="B86" s="5">
        <v>33.8386</v>
      </c>
    </row>
    <row r="87" spans="1:2" x14ac:dyDescent="0.25">
      <c r="A87" s="7">
        <v>7703</v>
      </c>
      <c r="B87" s="5">
        <v>45.052100000000003</v>
      </c>
    </row>
    <row r="88" spans="1:2" x14ac:dyDescent="0.25">
      <c r="A88" s="7">
        <v>7731</v>
      </c>
      <c r="B88" s="5">
        <v>42.701799999999999</v>
      </c>
    </row>
    <row r="89" spans="1:2" x14ac:dyDescent="0.25">
      <c r="A89" s="7">
        <v>7762</v>
      </c>
      <c r="B89" s="5">
        <v>33.215699999999998</v>
      </c>
    </row>
    <row r="90" spans="1:2" x14ac:dyDescent="0.25">
      <c r="A90" s="7">
        <v>7792</v>
      </c>
      <c r="B90" s="5">
        <v>28.5717</v>
      </c>
    </row>
    <row r="91" spans="1:2" x14ac:dyDescent="0.25">
      <c r="A91" s="7">
        <v>7823</v>
      </c>
      <c r="B91" s="5">
        <v>69.149699999999996</v>
      </c>
    </row>
    <row r="92" spans="1:2" x14ac:dyDescent="0.25">
      <c r="A92" s="7">
        <v>7853</v>
      </c>
      <c r="B92" s="5">
        <v>99.930199999999999</v>
      </c>
    </row>
    <row r="93" spans="1:2" x14ac:dyDescent="0.25">
      <c r="A93" s="7">
        <v>7884</v>
      </c>
      <c r="B93" s="5">
        <v>96.3339</v>
      </c>
    </row>
    <row r="94" spans="1:2" x14ac:dyDescent="0.25">
      <c r="A94" s="7">
        <v>7915</v>
      </c>
      <c r="B94" s="5">
        <v>48.025399999999998</v>
      </c>
    </row>
    <row r="95" spans="1:2" x14ac:dyDescent="0.25">
      <c r="A95" s="7">
        <v>7945</v>
      </c>
      <c r="B95" s="5">
        <v>28.345199999999998</v>
      </c>
    </row>
    <row r="96" spans="1:2" x14ac:dyDescent="0.25">
      <c r="A96" s="7">
        <v>7976</v>
      </c>
      <c r="B96" s="5">
        <v>26.674499999999998</v>
      </c>
    </row>
    <row r="97" spans="1:2" x14ac:dyDescent="0.25">
      <c r="A97" s="7">
        <v>8006</v>
      </c>
      <c r="B97" s="5">
        <v>30.7804</v>
      </c>
    </row>
    <row r="98" spans="1:2" x14ac:dyDescent="0.25">
      <c r="A98" s="7">
        <v>8037</v>
      </c>
      <c r="B98" s="5">
        <v>30.0442</v>
      </c>
    </row>
    <row r="99" spans="1:2" x14ac:dyDescent="0.25">
      <c r="A99" s="7">
        <v>8068</v>
      </c>
      <c r="B99" s="5">
        <v>27.722200000000001</v>
      </c>
    </row>
    <row r="100" spans="1:2" x14ac:dyDescent="0.25">
      <c r="A100" s="7">
        <v>8096</v>
      </c>
      <c r="B100" s="5">
        <v>38.001199999999997</v>
      </c>
    </row>
    <row r="101" spans="1:2" x14ac:dyDescent="0.25">
      <c r="A101" s="7">
        <v>8127</v>
      </c>
      <c r="B101" s="5">
        <v>24.4374</v>
      </c>
    </row>
    <row r="102" spans="1:2" x14ac:dyDescent="0.25">
      <c r="A102" s="7">
        <v>8157</v>
      </c>
      <c r="B102" s="5">
        <v>22.6252</v>
      </c>
    </row>
    <row r="103" spans="1:2" x14ac:dyDescent="0.25">
      <c r="A103" s="7">
        <v>8188</v>
      </c>
      <c r="B103" s="5">
        <v>55.642600000000002</v>
      </c>
    </row>
    <row r="104" spans="1:2" x14ac:dyDescent="0.25">
      <c r="A104" s="7">
        <v>8218</v>
      </c>
      <c r="B104" s="5">
        <v>259.63720000000001</v>
      </c>
    </row>
    <row r="105" spans="1:2" x14ac:dyDescent="0.25">
      <c r="A105" s="7">
        <v>8249</v>
      </c>
      <c r="B105" s="5">
        <v>89.367999999999995</v>
      </c>
    </row>
    <row r="106" spans="1:2" x14ac:dyDescent="0.25">
      <c r="A106" s="7">
        <v>8280</v>
      </c>
      <c r="B106" s="5">
        <v>85.290400000000005</v>
      </c>
    </row>
    <row r="107" spans="1:2" x14ac:dyDescent="0.25">
      <c r="A107" s="7">
        <v>8310</v>
      </c>
      <c r="B107" s="5">
        <v>73.340599999999995</v>
      </c>
    </row>
    <row r="108" spans="1:2" x14ac:dyDescent="0.25">
      <c r="A108" s="7">
        <v>8341</v>
      </c>
      <c r="B108" s="5">
        <v>42.645200000000003</v>
      </c>
    </row>
    <row r="109" spans="1:2" x14ac:dyDescent="0.25">
      <c r="A109" s="7">
        <v>8371</v>
      </c>
      <c r="B109" s="5">
        <v>44.400799999999997</v>
      </c>
    </row>
    <row r="110" spans="1:2" x14ac:dyDescent="0.25">
      <c r="A110" s="7">
        <v>8402</v>
      </c>
      <c r="B110" s="5">
        <v>31.431699999999999</v>
      </c>
    </row>
    <row r="111" spans="1:2" x14ac:dyDescent="0.25">
      <c r="A111" s="7">
        <v>8433</v>
      </c>
      <c r="B111" s="5">
        <v>41.059399999999997</v>
      </c>
    </row>
    <row r="112" spans="1:2" x14ac:dyDescent="0.25">
      <c r="A112" s="7">
        <v>8461</v>
      </c>
      <c r="B112" s="5">
        <v>33.753700000000002</v>
      </c>
    </row>
    <row r="113" spans="1:2" x14ac:dyDescent="0.25">
      <c r="A113" s="7">
        <v>8492</v>
      </c>
      <c r="B113" s="5">
        <v>28.0337</v>
      </c>
    </row>
    <row r="114" spans="1:2" x14ac:dyDescent="0.25">
      <c r="A114" s="7">
        <v>8522</v>
      </c>
      <c r="B114" s="5">
        <v>26.3064</v>
      </c>
    </row>
    <row r="115" spans="1:2" x14ac:dyDescent="0.25">
      <c r="A115" s="7">
        <v>8553</v>
      </c>
      <c r="B115" s="5">
        <v>37.434899999999999</v>
      </c>
    </row>
    <row r="116" spans="1:2" x14ac:dyDescent="0.25">
      <c r="A116" s="7">
        <v>8583</v>
      </c>
      <c r="B116" s="5">
        <v>168.74010000000001</v>
      </c>
    </row>
    <row r="117" spans="1:2" x14ac:dyDescent="0.25">
      <c r="A117" s="7">
        <v>8614</v>
      </c>
      <c r="B117" s="5">
        <v>96.079099999999997</v>
      </c>
    </row>
    <row r="118" spans="1:2" x14ac:dyDescent="0.25">
      <c r="A118" s="7">
        <v>8645</v>
      </c>
      <c r="B118" s="5">
        <v>63.571300000000001</v>
      </c>
    </row>
    <row r="119" spans="1:2" x14ac:dyDescent="0.25">
      <c r="A119" s="7">
        <v>8675</v>
      </c>
      <c r="B119" s="5">
        <v>41.625799999999998</v>
      </c>
    </row>
    <row r="120" spans="1:2" x14ac:dyDescent="0.25">
      <c r="A120" s="7">
        <v>8706</v>
      </c>
      <c r="B120" s="5">
        <v>25.202000000000002</v>
      </c>
    </row>
    <row r="121" spans="1:2" x14ac:dyDescent="0.25">
      <c r="A121" s="7">
        <v>8736</v>
      </c>
      <c r="B121" s="5">
        <v>29.534500000000001</v>
      </c>
    </row>
    <row r="122" spans="1:2" x14ac:dyDescent="0.25">
      <c r="A122" s="7">
        <v>8767</v>
      </c>
      <c r="B122" s="5">
        <v>26.532900000000001</v>
      </c>
    </row>
    <row r="123" spans="1:2" x14ac:dyDescent="0.25">
      <c r="A123" s="7">
        <v>8798</v>
      </c>
      <c r="B123" s="5">
        <v>25.4285</v>
      </c>
    </row>
    <row r="124" spans="1:2" x14ac:dyDescent="0.25">
      <c r="A124" s="7">
        <v>8827</v>
      </c>
      <c r="B124" s="5">
        <v>26.1081</v>
      </c>
    </row>
    <row r="125" spans="1:2" x14ac:dyDescent="0.25">
      <c r="A125" s="7">
        <v>8858</v>
      </c>
      <c r="B125" s="5">
        <v>24.324200000000001</v>
      </c>
    </row>
    <row r="126" spans="1:2" x14ac:dyDescent="0.25">
      <c r="A126" s="7">
        <v>8888</v>
      </c>
      <c r="B126" s="5">
        <v>21.8889</v>
      </c>
    </row>
    <row r="127" spans="1:2" x14ac:dyDescent="0.25">
      <c r="A127" s="7">
        <v>8919</v>
      </c>
      <c r="B127" s="5">
        <v>30.950299999999999</v>
      </c>
    </row>
    <row r="128" spans="1:2" x14ac:dyDescent="0.25">
      <c r="A128" s="7">
        <v>8949</v>
      </c>
      <c r="B128" s="5">
        <v>143.90620000000001</v>
      </c>
    </row>
    <row r="129" spans="1:2" x14ac:dyDescent="0.25">
      <c r="A129" s="7">
        <v>8980</v>
      </c>
      <c r="B129" s="5">
        <v>150.3058</v>
      </c>
    </row>
    <row r="130" spans="1:2" x14ac:dyDescent="0.25">
      <c r="A130" s="7">
        <v>9011</v>
      </c>
      <c r="B130" s="5">
        <v>68.158699999999996</v>
      </c>
    </row>
    <row r="131" spans="1:2" x14ac:dyDescent="0.25">
      <c r="A131" s="7">
        <v>9041</v>
      </c>
      <c r="B131" s="5">
        <v>44.230899999999998</v>
      </c>
    </row>
    <row r="132" spans="1:2" x14ac:dyDescent="0.25">
      <c r="A132" s="7">
        <v>9072</v>
      </c>
      <c r="B132" s="5">
        <v>80.561400000000006</v>
      </c>
    </row>
    <row r="133" spans="1:2" x14ac:dyDescent="0.25">
      <c r="A133" s="7">
        <v>9102</v>
      </c>
      <c r="B133" s="5">
        <v>56.520400000000002</v>
      </c>
    </row>
    <row r="134" spans="1:2" x14ac:dyDescent="0.25">
      <c r="A134" s="7">
        <v>9133</v>
      </c>
      <c r="B134" s="5">
        <v>37.349899999999998</v>
      </c>
    </row>
    <row r="135" spans="1:2" x14ac:dyDescent="0.25">
      <c r="A135" s="7">
        <v>9164</v>
      </c>
      <c r="B135" s="5">
        <v>35.792499999999997</v>
      </c>
    </row>
    <row r="136" spans="1:2" x14ac:dyDescent="0.25">
      <c r="A136" s="7">
        <v>9192</v>
      </c>
      <c r="B136" s="5">
        <v>28.543399999999998</v>
      </c>
    </row>
    <row r="137" spans="1:2" x14ac:dyDescent="0.25">
      <c r="A137" s="7">
        <v>9223</v>
      </c>
      <c r="B137" s="5">
        <v>21.860600000000002</v>
      </c>
    </row>
    <row r="138" spans="1:2" x14ac:dyDescent="0.25">
      <c r="A138" s="7">
        <v>9253</v>
      </c>
      <c r="B138" s="5">
        <v>30.525600000000001</v>
      </c>
    </row>
    <row r="139" spans="1:2" x14ac:dyDescent="0.25">
      <c r="A139" s="7">
        <v>9284</v>
      </c>
      <c r="B139" s="5">
        <v>47.006</v>
      </c>
    </row>
    <row r="140" spans="1:2" x14ac:dyDescent="0.25">
      <c r="A140" s="7">
        <v>9314</v>
      </c>
      <c r="B140" s="5">
        <v>60.0884</v>
      </c>
    </row>
    <row r="141" spans="1:2" x14ac:dyDescent="0.25">
      <c r="A141" s="7">
        <v>9345</v>
      </c>
      <c r="B141" s="5">
        <v>39.530299999999997</v>
      </c>
    </row>
    <row r="142" spans="1:2" x14ac:dyDescent="0.25">
      <c r="A142" s="7">
        <v>9376</v>
      </c>
      <c r="B142" s="5">
        <v>76.172300000000007</v>
      </c>
    </row>
    <row r="143" spans="1:2" x14ac:dyDescent="0.25">
      <c r="A143" s="7">
        <v>9406</v>
      </c>
      <c r="B143" s="5">
        <v>35.339399999999998</v>
      </c>
    </row>
    <row r="144" spans="1:2" x14ac:dyDescent="0.25">
      <c r="A144" s="7">
        <v>9437</v>
      </c>
      <c r="B144" s="5">
        <v>25.060400000000001</v>
      </c>
    </row>
    <row r="145" spans="1:2" x14ac:dyDescent="0.25">
      <c r="A145" s="7">
        <v>9467</v>
      </c>
      <c r="B145" s="5">
        <v>23.446400000000001</v>
      </c>
    </row>
    <row r="146" spans="1:2" x14ac:dyDescent="0.25">
      <c r="A146" s="7">
        <v>9498</v>
      </c>
      <c r="B146" s="5">
        <v>33.668700000000001</v>
      </c>
    </row>
    <row r="147" spans="1:2" x14ac:dyDescent="0.25">
      <c r="A147" s="7">
        <v>9529</v>
      </c>
      <c r="B147" s="5">
        <v>28.798200000000001</v>
      </c>
    </row>
    <row r="148" spans="1:2" x14ac:dyDescent="0.25">
      <c r="A148" s="7">
        <v>9557</v>
      </c>
      <c r="B148" s="5">
        <v>22.540199999999999</v>
      </c>
    </row>
    <row r="149" spans="1:2" x14ac:dyDescent="0.25">
      <c r="A149" s="7">
        <v>9588</v>
      </c>
      <c r="B149" s="5">
        <v>17.0184</v>
      </c>
    </row>
    <row r="150" spans="1:2" x14ac:dyDescent="0.25">
      <c r="A150" s="7">
        <v>9618</v>
      </c>
      <c r="B150" s="5">
        <v>17.613099999999999</v>
      </c>
    </row>
    <row r="151" spans="1:2" x14ac:dyDescent="0.25">
      <c r="A151" s="7">
        <v>9649</v>
      </c>
      <c r="B151" s="5">
        <v>38.171100000000003</v>
      </c>
    </row>
    <row r="152" spans="1:2" x14ac:dyDescent="0.25">
      <c r="A152" s="7">
        <v>9679</v>
      </c>
      <c r="B152" s="5">
        <v>105.6502</v>
      </c>
    </row>
    <row r="153" spans="1:2" x14ac:dyDescent="0.25">
      <c r="A153" s="7">
        <v>9710</v>
      </c>
      <c r="B153" s="5">
        <v>90.755499999999998</v>
      </c>
    </row>
    <row r="154" spans="1:2" x14ac:dyDescent="0.25">
      <c r="A154" s="7">
        <v>9741</v>
      </c>
      <c r="B154" s="5">
        <v>89.028199999999998</v>
      </c>
    </row>
    <row r="155" spans="1:2" x14ac:dyDescent="0.25">
      <c r="A155" s="7">
        <v>9771</v>
      </c>
      <c r="B155" s="5">
        <v>33.895299999999999</v>
      </c>
    </row>
    <row r="156" spans="1:2" x14ac:dyDescent="0.25">
      <c r="A156" s="7">
        <v>9802</v>
      </c>
      <c r="B156" s="5">
        <v>47.260800000000003</v>
      </c>
    </row>
    <row r="157" spans="1:2" x14ac:dyDescent="0.25">
      <c r="A157" s="7">
        <v>9832</v>
      </c>
      <c r="B157" s="5">
        <v>73.114099999999993</v>
      </c>
    </row>
    <row r="158" spans="1:2" x14ac:dyDescent="0.25">
      <c r="A158" s="7">
        <v>9863</v>
      </c>
      <c r="B158" s="5">
        <v>77.305000000000007</v>
      </c>
    </row>
    <row r="159" spans="1:2" x14ac:dyDescent="0.25">
      <c r="A159" s="7">
        <v>9894</v>
      </c>
      <c r="B159" s="5">
        <v>54.906399999999998</v>
      </c>
    </row>
    <row r="160" spans="1:2" x14ac:dyDescent="0.25">
      <c r="A160" s="7">
        <v>9922</v>
      </c>
      <c r="B160" s="5">
        <v>39.502000000000002</v>
      </c>
    </row>
    <row r="161" spans="1:2" x14ac:dyDescent="0.25">
      <c r="A161" s="7">
        <v>9953</v>
      </c>
      <c r="B161" s="5">
        <v>30.298999999999999</v>
      </c>
    </row>
    <row r="162" spans="1:2" x14ac:dyDescent="0.25">
      <c r="A162" s="7">
        <v>9983</v>
      </c>
      <c r="B162" s="5">
        <v>29.676100000000002</v>
      </c>
    </row>
    <row r="163" spans="1:2" x14ac:dyDescent="0.25">
      <c r="A163" s="7">
        <v>10014</v>
      </c>
      <c r="B163" s="5">
        <v>115.3062</v>
      </c>
    </row>
    <row r="164" spans="1:2" x14ac:dyDescent="0.25">
      <c r="A164" s="7">
        <v>10044</v>
      </c>
      <c r="B164" s="5">
        <v>100.723</v>
      </c>
    </row>
    <row r="165" spans="1:2" x14ac:dyDescent="0.25">
      <c r="A165" s="7">
        <v>10075</v>
      </c>
      <c r="B165" s="5">
        <v>86.649600000000007</v>
      </c>
    </row>
    <row r="166" spans="1:2" x14ac:dyDescent="0.25">
      <c r="A166" s="7">
        <v>10106</v>
      </c>
      <c r="B166" s="5">
        <v>52.556100000000001</v>
      </c>
    </row>
    <row r="167" spans="1:2" x14ac:dyDescent="0.25">
      <c r="A167" s="7">
        <v>10136</v>
      </c>
      <c r="B167" s="5">
        <v>44.485799999999998</v>
      </c>
    </row>
    <row r="168" spans="1:2" x14ac:dyDescent="0.25">
      <c r="A168" s="7">
        <v>10167</v>
      </c>
      <c r="B168" s="5">
        <v>27.410699999999999</v>
      </c>
    </row>
    <row r="169" spans="1:2" x14ac:dyDescent="0.25">
      <c r="A169" s="7">
        <v>10197</v>
      </c>
      <c r="B169" s="5">
        <v>25.796700000000001</v>
      </c>
    </row>
    <row r="170" spans="1:2" x14ac:dyDescent="0.25">
      <c r="A170" s="7">
        <v>10228</v>
      </c>
      <c r="B170" s="5">
        <v>52.2729</v>
      </c>
    </row>
    <row r="171" spans="1:2" x14ac:dyDescent="0.25">
      <c r="A171" s="7">
        <v>10259</v>
      </c>
      <c r="B171" s="5">
        <v>46.694499999999998</v>
      </c>
    </row>
    <row r="172" spans="1:2" x14ac:dyDescent="0.25">
      <c r="A172" s="7">
        <v>10288</v>
      </c>
      <c r="B172" s="5">
        <v>36.160600000000002</v>
      </c>
    </row>
    <row r="173" spans="1:2" x14ac:dyDescent="0.25">
      <c r="A173" s="7">
        <v>10319</v>
      </c>
      <c r="B173" s="5">
        <v>32.5077</v>
      </c>
    </row>
    <row r="174" spans="1:2" x14ac:dyDescent="0.25">
      <c r="A174" s="7">
        <v>10349</v>
      </c>
      <c r="B174" s="5">
        <v>32.677599999999998</v>
      </c>
    </row>
    <row r="175" spans="1:2" x14ac:dyDescent="0.25">
      <c r="A175" s="7">
        <v>10380</v>
      </c>
      <c r="B175" s="5">
        <v>94.465000000000003</v>
      </c>
    </row>
    <row r="176" spans="1:2" x14ac:dyDescent="0.25">
      <c r="A176" s="7">
        <v>10410</v>
      </c>
      <c r="B176" s="5">
        <v>140.39490000000001</v>
      </c>
    </row>
    <row r="177" spans="1:2" x14ac:dyDescent="0.25">
      <c r="A177" s="7">
        <v>10441</v>
      </c>
      <c r="B177" s="5">
        <v>80.986199999999997</v>
      </c>
    </row>
    <row r="178" spans="1:2" x14ac:dyDescent="0.25">
      <c r="A178" s="7">
        <v>10472</v>
      </c>
      <c r="B178" s="5">
        <v>40.578000000000003</v>
      </c>
    </row>
    <row r="179" spans="1:2" x14ac:dyDescent="0.25">
      <c r="A179" s="7">
        <v>10502</v>
      </c>
      <c r="B179" s="5">
        <v>40.011699999999998</v>
      </c>
    </row>
    <row r="180" spans="1:2" x14ac:dyDescent="0.25">
      <c r="A180" s="7">
        <v>10533</v>
      </c>
      <c r="B180" s="5">
        <v>51.621600000000001</v>
      </c>
    </row>
    <row r="181" spans="1:2" x14ac:dyDescent="0.25">
      <c r="A181" s="7">
        <v>10563</v>
      </c>
      <c r="B181" s="5">
        <v>94.295100000000005</v>
      </c>
    </row>
    <row r="182" spans="1:2" x14ac:dyDescent="0.25">
      <c r="A182" s="7">
        <v>10594</v>
      </c>
      <c r="B182" s="5">
        <v>106.95269999999999</v>
      </c>
    </row>
    <row r="183" spans="1:2" x14ac:dyDescent="0.25">
      <c r="A183" s="7">
        <v>10625</v>
      </c>
      <c r="B183" s="5">
        <v>81.580799999999996</v>
      </c>
    </row>
    <row r="184" spans="1:2" x14ac:dyDescent="0.25">
      <c r="A184" s="7">
        <v>10653</v>
      </c>
      <c r="B184" s="5">
        <v>49.979199999999999</v>
      </c>
    </row>
    <row r="185" spans="1:2" x14ac:dyDescent="0.25">
      <c r="A185" s="7">
        <v>10684</v>
      </c>
      <c r="B185" s="5">
        <v>31.431699999999999</v>
      </c>
    </row>
    <row r="186" spans="1:2" x14ac:dyDescent="0.25">
      <c r="A186" s="7">
        <v>10714</v>
      </c>
      <c r="B186" s="5">
        <v>34.178400000000003</v>
      </c>
    </row>
    <row r="187" spans="1:2" x14ac:dyDescent="0.25">
      <c r="A187" s="7">
        <v>10745</v>
      </c>
      <c r="B187" s="5">
        <v>140.42330000000001</v>
      </c>
    </row>
    <row r="188" spans="1:2" x14ac:dyDescent="0.25">
      <c r="A188" s="7">
        <v>10775</v>
      </c>
      <c r="B188" s="5">
        <v>188.70349999999999</v>
      </c>
    </row>
    <row r="189" spans="1:2" x14ac:dyDescent="0.25">
      <c r="A189" s="7">
        <v>10806</v>
      </c>
      <c r="B189" s="5">
        <v>104.26260000000001</v>
      </c>
    </row>
    <row r="190" spans="1:2" x14ac:dyDescent="0.25">
      <c r="A190" s="7">
        <v>10837</v>
      </c>
      <c r="B190" s="5">
        <v>60.966200000000001</v>
      </c>
    </row>
    <row r="191" spans="1:2" x14ac:dyDescent="0.25">
      <c r="A191" s="7">
        <v>10867</v>
      </c>
      <c r="B191" s="5">
        <v>58.729100000000003</v>
      </c>
    </row>
    <row r="192" spans="1:2" x14ac:dyDescent="0.25">
      <c r="A192" s="7">
        <v>10898</v>
      </c>
      <c r="B192" s="5">
        <v>34.603200000000001</v>
      </c>
    </row>
    <row r="193" spans="1:2" x14ac:dyDescent="0.25">
      <c r="A193" s="7">
        <v>10928</v>
      </c>
      <c r="B193" s="5">
        <v>28.939800000000002</v>
      </c>
    </row>
    <row r="194" spans="1:2" x14ac:dyDescent="0.25">
      <c r="A194" s="7">
        <v>10959</v>
      </c>
      <c r="B194" s="5">
        <v>31.205200000000001</v>
      </c>
    </row>
    <row r="195" spans="1:2" x14ac:dyDescent="0.25">
      <c r="A195" s="7">
        <v>10990</v>
      </c>
      <c r="B195" s="5">
        <v>37.519799999999996</v>
      </c>
    </row>
    <row r="196" spans="1:2" x14ac:dyDescent="0.25">
      <c r="A196" s="7">
        <v>11018</v>
      </c>
      <c r="B196" s="5">
        <v>28.1753</v>
      </c>
    </row>
    <row r="197" spans="1:2" x14ac:dyDescent="0.25">
      <c r="A197" s="7">
        <v>11049</v>
      </c>
      <c r="B197" s="5">
        <v>26.391300000000001</v>
      </c>
    </row>
    <row r="198" spans="1:2" x14ac:dyDescent="0.25">
      <c r="A198" s="7">
        <v>11079</v>
      </c>
      <c r="B198" s="5">
        <v>31.5167</v>
      </c>
    </row>
    <row r="199" spans="1:2" x14ac:dyDescent="0.25">
      <c r="A199" s="7">
        <v>11110</v>
      </c>
      <c r="B199" s="5">
        <v>56.039000000000001</v>
      </c>
    </row>
    <row r="200" spans="1:2" x14ac:dyDescent="0.25">
      <c r="A200" s="7">
        <v>11140</v>
      </c>
      <c r="B200" s="5">
        <v>60.2866</v>
      </c>
    </row>
    <row r="201" spans="1:2" x14ac:dyDescent="0.25">
      <c r="A201" s="7">
        <v>11171</v>
      </c>
      <c r="B201" s="5">
        <v>52.640999999999998</v>
      </c>
    </row>
    <row r="202" spans="1:2" x14ac:dyDescent="0.25">
      <c r="A202" s="7">
        <v>11202</v>
      </c>
      <c r="B202" s="5">
        <v>44.910499999999999</v>
      </c>
    </row>
    <row r="203" spans="1:2" x14ac:dyDescent="0.25">
      <c r="A203" s="7">
        <v>11232</v>
      </c>
      <c r="B203" s="5">
        <v>27.8355</v>
      </c>
    </row>
    <row r="204" spans="1:2" x14ac:dyDescent="0.25">
      <c r="A204" s="7">
        <v>11263</v>
      </c>
      <c r="B204" s="5">
        <v>17.103400000000001</v>
      </c>
    </row>
    <row r="205" spans="1:2" x14ac:dyDescent="0.25">
      <c r="A205" s="7">
        <v>11293</v>
      </c>
      <c r="B205" s="5">
        <v>16.2822</v>
      </c>
    </row>
    <row r="206" spans="1:2" x14ac:dyDescent="0.25">
      <c r="A206" s="7">
        <v>11324</v>
      </c>
      <c r="B206" s="5">
        <v>24.918800000000001</v>
      </c>
    </row>
    <row r="207" spans="1:2" x14ac:dyDescent="0.25">
      <c r="A207" s="7">
        <v>11355</v>
      </c>
      <c r="B207" s="5">
        <v>25.2303</v>
      </c>
    </row>
    <row r="208" spans="1:2" x14ac:dyDescent="0.25">
      <c r="A208" s="7">
        <v>11383</v>
      </c>
      <c r="B208" s="5">
        <v>23.021599999999999</v>
      </c>
    </row>
    <row r="209" spans="1:2" x14ac:dyDescent="0.25">
      <c r="A209" s="7">
        <v>11414</v>
      </c>
      <c r="B209" s="5">
        <v>18.859000000000002</v>
      </c>
    </row>
    <row r="210" spans="1:2" x14ac:dyDescent="0.25">
      <c r="A210" s="7">
        <v>11444</v>
      </c>
      <c r="B210" s="5">
        <v>19.878399999999999</v>
      </c>
    </row>
    <row r="211" spans="1:2" x14ac:dyDescent="0.25">
      <c r="A211" s="7">
        <v>11475</v>
      </c>
      <c r="B211" s="5">
        <v>27.439</v>
      </c>
    </row>
    <row r="212" spans="1:2" x14ac:dyDescent="0.25">
      <c r="A212" s="7">
        <v>11505</v>
      </c>
      <c r="B212" s="5">
        <v>32.762599999999999</v>
      </c>
    </row>
    <row r="213" spans="1:2" x14ac:dyDescent="0.25">
      <c r="A213" s="7">
        <v>11536</v>
      </c>
      <c r="B213" s="5">
        <v>25.513500000000001</v>
      </c>
    </row>
    <row r="214" spans="1:2" x14ac:dyDescent="0.25">
      <c r="A214" s="7">
        <v>11567</v>
      </c>
      <c r="B214" s="5">
        <v>37.265000000000001</v>
      </c>
    </row>
    <row r="215" spans="1:2" x14ac:dyDescent="0.25">
      <c r="A215" s="7">
        <v>11597</v>
      </c>
      <c r="B215" s="5">
        <v>23.8428</v>
      </c>
    </row>
    <row r="216" spans="1:2" x14ac:dyDescent="0.25">
      <c r="A216" s="7">
        <v>11628</v>
      </c>
      <c r="B216" s="5">
        <v>14.866300000000001</v>
      </c>
    </row>
    <row r="217" spans="1:2" x14ac:dyDescent="0.25">
      <c r="A217" s="7">
        <v>11658</v>
      </c>
      <c r="B217" s="5">
        <v>20.643000000000001</v>
      </c>
    </row>
    <row r="218" spans="1:2" x14ac:dyDescent="0.25">
      <c r="A218" s="7">
        <v>11689</v>
      </c>
      <c r="B218" s="5">
        <v>29.676100000000002</v>
      </c>
    </row>
    <row r="219" spans="1:2" x14ac:dyDescent="0.25">
      <c r="A219" s="7">
        <v>11720</v>
      </c>
      <c r="B219" s="5">
        <v>42.107199999999999</v>
      </c>
    </row>
    <row r="220" spans="1:2" x14ac:dyDescent="0.25">
      <c r="A220" s="7">
        <v>11749</v>
      </c>
      <c r="B220" s="5">
        <v>43.324800000000003</v>
      </c>
    </row>
    <row r="221" spans="1:2" x14ac:dyDescent="0.25">
      <c r="A221" s="7">
        <v>11780</v>
      </c>
      <c r="B221" s="5">
        <v>44.683999999999997</v>
      </c>
    </row>
    <row r="222" spans="1:2" x14ac:dyDescent="0.25">
      <c r="A222" s="7">
        <v>11810</v>
      </c>
      <c r="B222" s="5">
        <v>30.893699999999999</v>
      </c>
    </row>
    <row r="223" spans="1:2" x14ac:dyDescent="0.25">
      <c r="A223" s="7">
        <v>11841</v>
      </c>
      <c r="B223" s="5">
        <v>44.598999999999997</v>
      </c>
    </row>
    <row r="224" spans="1:2" x14ac:dyDescent="0.25">
      <c r="A224" s="7">
        <v>11871</v>
      </c>
      <c r="B224" s="5">
        <v>95.654300000000006</v>
      </c>
    </row>
    <row r="225" spans="1:2" x14ac:dyDescent="0.25">
      <c r="A225" s="7">
        <v>11902</v>
      </c>
      <c r="B225" s="5">
        <v>63.939399999999999</v>
      </c>
    </row>
    <row r="226" spans="1:2" x14ac:dyDescent="0.25">
      <c r="A226" s="7">
        <v>11933</v>
      </c>
      <c r="B226" s="5">
        <v>26.3064</v>
      </c>
    </row>
    <row r="227" spans="1:2" x14ac:dyDescent="0.25">
      <c r="A227" s="7">
        <v>11963</v>
      </c>
      <c r="B227" s="5">
        <v>19.057200000000002</v>
      </c>
    </row>
    <row r="228" spans="1:2" x14ac:dyDescent="0.25">
      <c r="A228" s="7">
        <v>11994</v>
      </c>
      <c r="B228" s="5">
        <v>15.6309</v>
      </c>
    </row>
    <row r="229" spans="1:2" x14ac:dyDescent="0.25">
      <c r="A229" s="7">
        <v>12024</v>
      </c>
      <c r="B229" s="5">
        <v>15.0929</v>
      </c>
    </row>
    <row r="230" spans="1:2" x14ac:dyDescent="0.25">
      <c r="A230" s="7">
        <v>12055</v>
      </c>
      <c r="B230" s="5">
        <v>17.443200000000001</v>
      </c>
    </row>
    <row r="231" spans="1:2" x14ac:dyDescent="0.25">
      <c r="A231" s="7">
        <v>12086</v>
      </c>
      <c r="B231" s="5">
        <v>23.7578</v>
      </c>
    </row>
    <row r="232" spans="1:2" x14ac:dyDescent="0.25">
      <c r="A232" s="7">
        <v>12114</v>
      </c>
      <c r="B232" s="5">
        <v>19.453700000000001</v>
      </c>
    </row>
    <row r="233" spans="1:2" x14ac:dyDescent="0.25">
      <c r="A233" s="7">
        <v>12145</v>
      </c>
      <c r="B233" s="5">
        <v>22.795100000000001</v>
      </c>
    </row>
    <row r="234" spans="1:2" x14ac:dyDescent="0.25">
      <c r="A234" s="7">
        <v>12175</v>
      </c>
      <c r="B234" s="5">
        <v>23.021599999999999</v>
      </c>
    </row>
    <row r="235" spans="1:2" x14ac:dyDescent="0.25">
      <c r="A235" s="7">
        <v>12206</v>
      </c>
      <c r="B235" s="5">
        <v>32.281199999999998</v>
      </c>
    </row>
    <row r="236" spans="1:2" x14ac:dyDescent="0.25">
      <c r="A236" s="7">
        <v>12236</v>
      </c>
      <c r="B236" s="5">
        <v>106.8678</v>
      </c>
    </row>
    <row r="237" spans="1:2" x14ac:dyDescent="0.25">
      <c r="A237" s="7">
        <v>12267</v>
      </c>
      <c r="B237" s="5">
        <v>78.409400000000005</v>
      </c>
    </row>
    <row r="238" spans="1:2" x14ac:dyDescent="0.25">
      <c r="A238" s="7">
        <v>12298</v>
      </c>
      <c r="B238" s="5">
        <v>39.218800000000002</v>
      </c>
    </row>
    <row r="239" spans="1:2" x14ac:dyDescent="0.25">
      <c r="A239" s="7">
        <v>12328</v>
      </c>
      <c r="B239" s="5">
        <v>18.802399999999999</v>
      </c>
    </row>
    <row r="240" spans="1:2" x14ac:dyDescent="0.25">
      <c r="A240" s="7">
        <v>12359</v>
      </c>
      <c r="B240" s="5">
        <v>12.5444</v>
      </c>
    </row>
    <row r="241" spans="1:2" x14ac:dyDescent="0.25">
      <c r="A241" s="7">
        <v>12389</v>
      </c>
      <c r="B241" s="5">
        <v>12.1479</v>
      </c>
    </row>
    <row r="242" spans="1:2" x14ac:dyDescent="0.25">
      <c r="A242" s="7">
        <v>12420</v>
      </c>
      <c r="B242" s="5">
        <v>15.744199999999999</v>
      </c>
    </row>
    <row r="243" spans="1:2" x14ac:dyDescent="0.25">
      <c r="A243" s="7">
        <v>12451</v>
      </c>
      <c r="B243" s="5">
        <v>17.471499999999999</v>
      </c>
    </row>
    <row r="244" spans="1:2" x14ac:dyDescent="0.25">
      <c r="A244" s="7">
        <v>12479</v>
      </c>
      <c r="B244" s="5">
        <v>15.7159</v>
      </c>
    </row>
    <row r="245" spans="1:2" x14ac:dyDescent="0.25">
      <c r="A245" s="7">
        <v>12510</v>
      </c>
      <c r="B245" s="5">
        <v>20.02</v>
      </c>
    </row>
    <row r="246" spans="1:2" x14ac:dyDescent="0.25">
      <c r="A246" s="7">
        <v>12540</v>
      </c>
      <c r="B246" s="5">
        <v>15.461</v>
      </c>
    </row>
    <row r="247" spans="1:2" x14ac:dyDescent="0.25">
      <c r="A247" s="7">
        <v>12571</v>
      </c>
      <c r="B247" s="5">
        <v>26.872699999999998</v>
      </c>
    </row>
    <row r="248" spans="1:2" x14ac:dyDescent="0.25">
      <c r="A248" s="7">
        <v>12601</v>
      </c>
      <c r="B248" s="5">
        <v>98.4011</v>
      </c>
    </row>
    <row r="249" spans="1:2" x14ac:dyDescent="0.25">
      <c r="A249" s="7">
        <v>12632</v>
      </c>
      <c r="B249" s="5">
        <v>33.866999999999997</v>
      </c>
    </row>
    <row r="250" spans="1:2" x14ac:dyDescent="0.25">
      <c r="A250" s="7">
        <v>12663</v>
      </c>
      <c r="B250" s="5">
        <v>24.380800000000001</v>
      </c>
    </row>
    <row r="251" spans="1:2" x14ac:dyDescent="0.25">
      <c r="A251" s="7">
        <v>12693</v>
      </c>
      <c r="B251" s="5">
        <v>23.7578</v>
      </c>
    </row>
    <row r="252" spans="1:2" x14ac:dyDescent="0.25">
      <c r="A252" s="7">
        <v>12724</v>
      </c>
      <c r="B252" s="5">
        <v>14.3</v>
      </c>
    </row>
    <row r="253" spans="1:2" x14ac:dyDescent="0.25">
      <c r="A253" s="7">
        <v>12754</v>
      </c>
      <c r="B253" s="5">
        <v>23.276499999999999</v>
      </c>
    </row>
    <row r="254" spans="1:2" x14ac:dyDescent="0.25">
      <c r="A254" s="7">
        <v>12785</v>
      </c>
      <c r="B254" s="5">
        <v>27.495699999999999</v>
      </c>
    </row>
    <row r="255" spans="1:2" x14ac:dyDescent="0.25">
      <c r="A255" s="7">
        <v>12816</v>
      </c>
      <c r="B255" s="5">
        <v>54.5383</v>
      </c>
    </row>
    <row r="256" spans="1:2" x14ac:dyDescent="0.25">
      <c r="A256" s="7">
        <v>12844</v>
      </c>
      <c r="B256" s="5">
        <v>74.048599999999993</v>
      </c>
    </row>
    <row r="257" spans="1:2" x14ac:dyDescent="0.25">
      <c r="A257" s="7">
        <v>12875</v>
      </c>
      <c r="B257" s="5">
        <v>29.789300000000001</v>
      </c>
    </row>
    <row r="258" spans="1:2" x14ac:dyDescent="0.25">
      <c r="A258" s="7">
        <v>12905</v>
      </c>
      <c r="B258" s="5">
        <v>25.286899999999999</v>
      </c>
    </row>
    <row r="259" spans="1:2" x14ac:dyDescent="0.25">
      <c r="A259" s="7">
        <v>12936</v>
      </c>
      <c r="B259" s="5">
        <v>101.6292</v>
      </c>
    </row>
    <row r="260" spans="1:2" x14ac:dyDescent="0.25">
      <c r="A260" s="7">
        <v>12966</v>
      </c>
      <c r="B260" s="5">
        <v>107.49079999999999</v>
      </c>
    </row>
    <row r="261" spans="1:2" x14ac:dyDescent="0.25">
      <c r="A261" s="7">
        <v>12997</v>
      </c>
      <c r="B261" s="5">
        <v>54.708199999999998</v>
      </c>
    </row>
    <row r="262" spans="1:2" x14ac:dyDescent="0.25">
      <c r="A262" s="7">
        <v>13028</v>
      </c>
      <c r="B262" s="5">
        <v>52.0747</v>
      </c>
    </row>
    <row r="263" spans="1:2" x14ac:dyDescent="0.25">
      <c r="A263" s="7">
        <v>13058</v>
      </c>
      <c r="B263" s="5">
        <v>46.722799999999999</v>
      </c>
    </row>
    <row r="264" spans="1:2" x14ac:dyDescent="0.25">
      <c r="A264" s="7">
        <v>13089</v>
      </c>
      <c r="B264" s="5">
        <v>30.468900000000001</v>
      </c>
    </row>
    <row r="265" spans="1:2" x14ac:dyDescent="0.25">
      <c r="A265" s="7">
        <v>13119</v>
      </c>
      <c r="B265" s="5">
        <v>31.799800000000001</v>
      </c>
    </row>
    <row r="266" spans="1:2" x14ac:dyDescent="0.25">
      <c r="A266" s="7">
        <v>13150</v>
      </c>
      <c r="B266" s="5">
        <v>28.260200000000001</v>
      </c>
    </row>
    <row r="267" spans="1:2" x14ac:dyDescent="0.25">
      <c r="A267" s="7">
        <v>13181</v>
      </c>
      <c r="B267" s="5">
        <v>33.753700000000002</v>
      </c>
    </row>
    <row r="268" spans="1:2" x14ac:dyDescent="0.25">
      <c r="A268" s="7">
        <v>13210</v>
      </c>
      <c r="B268" s="5">
        <v>30.7804</v>
      </c>
    </row>
    <row r="269" spans="1:2" x14ac:dyDescent="0.25">
      <c r="A269" s="7">
        <v>13241</v>
      </c>
      <c r="B269" s="5">
        <v>21.6341</v>
      </c>
    </row>
    <row r="270" spans="1:2" x14ac:dyDescent="0.25">
      <c r="A270" s="7">
        <v>13271</v>
      </c>
      <c r="B270" s="5">
        <v>14.809699999999999</v>
      </c>
    </row>
    <row r="271" spans="1:2" x14ac:dyDescent="0.25">
      <c r="A271" s="7">
        <v>13302</v>
      </c>
      <c r="B271" s="5">
        <v>75.351100000000002</v>
      </c>
    </row>
    <row r="272" spans="1:2" x14ac:dyDescent="0.25">
      <c r="A272" s="7">
        <v>13332</v>
      </c>
      <c r="B272" s="5">
        <v>107.4341</v>
      </c>
    </row>
    <row r="273" spans="1:2" x14ac:dyDescent="0.25">
      <c r="A273" s="7">
        <v>13363</v>
      </c>
      <c r="B273" s="5">
        <v>77.758099999999999</v>
      </c>
    </row>
    <row r="274" spans="1:2" x14ac:dyDescent="0.25">
      <c r="A274" s="7">
        <v>13394</v>
      </c>
      <c r="B274" s="5">
        <v>31.941400000000002</v>
      </c>
    </row>
    <row r="275" spans="1:2" x14ac:dyDescent="0.25">
      <c r="A275" s="7">
        <v>13424</v>
      </c>
      <c r="B275" s="5">
        <v>18.943999999999999</v>
      </c>
    </row>
    <row r="276" spans="1:2" x14ac:dyDescent="0.25">
      <c r="A276" s="7">
        <v>13455</v>
      </c>
      <c r="B276" s="5">
        <v>17.811299999999999</v>
      </c>
    </row>
    <row r="277" spans="1:2" x14ac:dyDescent="0.25">
      <c r="A277" s="7">
        <v>13485</v>
      </c>
      <c r="B277" s="5">
        <v>32.394500000000001</v>
      </c>
    </row>
    <row r="278" spans="1:2" x14ac:dyDescent="0.25">
      <c r="A278" s="7">
        <v>13516</v>
      </c>
      <c r="B278" s="5">
        <v>29.732700000000001</v>
      </c>
    </row>
    <row r="279" spans="1:2" x14ac:dyDescent="0.25">
      <c r="A279" s="7">
        <v>13547</v>
      </c>
      <c r="B279" s="5">
        <v>30.922000000000001</v>
      </c>
    </row>
    <row r="280" spans="1:2" x14ac:dyDescent="0.25">
      <c r="A280" s="7">
        <v>13575</v>
      </c>
      <c r="B280" s="5">
        <v>23.5596</v>
      </c>
    </row>
    <row r="281" spans="1:2" x14ac:dyDescent="0.25">
      <c r="A281" s="7">
        <v>13606</v>
      </c>
      <c r="B281" s="5">
        <v>27.014299999999999</v>
      </c>
    </row>
    <row r="282" spans="1:2" x14ac:dyDescent="0.25">
      <c r="A282" s="7">
        <v>13636</v>
      </c>
      <c r="B282" s="5">
        <v>29.336300000000001</v>
      </c>
    </row>
    <row r="283" spans="1:2" x14ac:dyDescent="0.25">
      <c r="A283" s="7">
        <v>13667</v>
      </c>
      <c r="B283" s="5">
        <v>86.5929</v>
      </c>
    </row>
    <row r="284" spans="1:2" x14ac:dyDescent="0.25">
      <c r="A284" s="7">
        <v>13697</v>
      </c>
      <c r="B284" s="5">
        <v>107.604</v>
      </c>
    </row>
    <row r="285" spans="1:2" x14ac:dyDescent="0.25">
      <c r="A285" s="7">
        <v>13728</v>
      </c>
      <c r="B285" s="5">
        <v>107.7739</v>
      </c>
    </row>
    <row r="286" spans="1:2" x14ac:dyDescent="0.25">
      <c r="A286" s="7">
        <v>13759</v>
      </c>
      <c r="B286" s="5">
        <v>38.199399999999997</v>
      </c>
    </row>
    <row r="287" spans="1:2" x14ac:dyDescent="0.25">
      <c r="A287" s="7">
        <v>13789</v>
      </c>
      <c r="B287" s="5">
        <v>20.529699999999998</v>
      </c>
    </row>
    <row r="288" spans="1:2" x14ac:dyDescent="0.25">
      <c r="A288" s="7">
        <v>13820</v>
      </c>
      <c r="B288" s="5">
        <v>16.905200000000001</v>
      </c>
    </row>
    <row r="289" spans="1:2" x14ac:dyDescent="0.25">
      <c r="A289" s="7">
        <v>13850</v>
      </c>
      <c r="B289" s="5">
        <v>15.772500000000001</v>
      </c>
    </row>
    <row r="290" spans="1:2" x14ac:dyDescent="0.25">
      <c r="A290" s="7">
        <v>13881</v>
      </c>
      <c r="B290" s="5">
        <v>23.333100000000002</v>
      </c>
    </row>
    <row r="291" spans="1:2" x14ac:dyDescent="0.25">
      <c r="A291" s="7">
        <v>13912</v>
      </c>
      <c r="B291" s="5">
        <v>26.079799999999999</v>
      </c>
    </row>
    <row r="292" spans="1:2" x14ac:dyDescent="0.25">
      <c r="A292" s="7">
        <v>13940</v>
      </c>
      <c r="B292" s="5">
        <v>18.547499999999999</v>
      </c>
    </row>
    <row r="293" spans="1:2" x14ac:dyDescent="0.25">
      <c r="A293" s="7">
        <v>13971</v>
      </c>
      <c r="B293" s="5">
        <v>18.037800000000001</v>
      </c>
    </row>
    <row r="294" spans="1:2" x14ac:dyDescent="0.25">
      <c r="A294" s="7">
        <v>14001</v>
      </c>
      <c r="B294" s="5">
        <v>27.014299999999999</v>
      </c>
    </row>
    <row r="295" spans="1:2" x14ac:dyDescent="0.25">
      <c r="A295" s="7">
        <v>14032</v>
      </c>
      <c r="B295" s="5">
        <v>127.3126</v>
      </c>
    </row>
    <row r="296" spans="1:2" x14ac:dyDescent="0.25">
      <c r="A296" s="7">
        <v>14062</v>
      </c>
      <c r="B296" s="5">
        <v>122.81019999999999</v>
      </c>
    </row>
    <row r="297" spans="1:2" x14ac:dyDescent="0.25">
      <c r="A297" s="7">
        <v>14093</v>
      </c>
      <c r="B297" s="5">
        <v>87.102599999999995</v>
      </c>
    </row>
    <row r="298" spans="1:2" x14ac:dyDescent="0.25">
      <c r="A298" s="7">
        <v>14124</v>
      </c>
      <c r="B298" s="5">
        <v>52.329500000000003</v>
      </c>
    </row>
    <row r="299" spans="1:2" x14ac:dyDescent="0.25">
      <c r="A299" s="7">
        <v>14154</v>
      </c>
      <c r="B299" s="5">
        <v>42.7301</v>
      </c>
    </row>
    <row r="300" spans="1:2" x14ac:dyDescent="0.25">
      <c r="A300" s="7">
        <v>14185</v>
      </c>
      <c r="B300" s="5">
        <v>33.017400000000002</v>
      </c>
    </row>
    <row r="301" spans="1:2" x14ac:dyDescent="0.25">
      <c r="A301" s="7">
        <v>14215</v>
      </c>
      <c r="B301" s="5">
        <v>128.67179999999999</v>
      </c>
    </row>
    <row r="302" spans="1:2" x14ac:dyDescent="0.25">
      <c r="A302" s="7">
        <v>14246</v>
      </c>
      <c r="B302" s="5">
        <v>54.736499999999999</v>
      </c>
    </row>
    <row r="303" spans="1:2" x14ac:dyDescent="0.25">
      <c r="A303" s="7">
        <v>14277</v>
      </c>
      <c r="B303" s="5">
        <v>47.175899999999999</v>
      </c>
    </row>
    <row r="304" spans="1:2" x14ac:dyDescent="0.25">
      <c r="A304" s="7">
        <v>14305</v>
      </c>
      <c r="B304" s="5">
        <v>41.3992</v>
      </c>
    </row>
    <row r="305" spans="1:2" x14ac:dyDescent="0.25">
      <c r="A305" s="7">
        <v>14336</v>
      </c>
      <c r="B305" s="5">
        <v>49.526200000000003</v>
      </c>
    </row>
    <row r="306" spans="1:2" x14ac:dyDescent="0.25">
      <c r="A306" s="7">
        <v>14366</v>
      </c>
      <c r="B306" s="5">
        <v>36.472099999999998</v>
      </c>
    </row>
    <row r="307" spans="1:2" x14ac:dyDescent="0.25">
      <c r="A307" s="7">
        <v>14397</v>
      </c>
      <c r="B307" s="5">
        <v>83.449799999999996</v>
      </c>
    </row>
    <row r="308" spans="1:2" x14ac:dyDescent="0.25">
      <c r="A308" s="7">
        <v>14427</v>
      </c>
      <c r="B308" s="5">
        <v>141.24440000000001</v>
      </c>
    </row>
    <row r="309" spans="1:2" x14ac:dyDescent="0.25">
      <c r="A309" s="7">
        <v>14458</v>
      </c>
      <c r="B309" s="5">
        <v>65.496899999999997</v>
      </c>
    </row>
    <row r="310" spans="1:2" x14ac:dyDescent="0.25">
      <c r="A310" s="7">
        <v>14489</v>
      </c>
      <c r="B310" s="5">
        <v>89.877700000000004</v>
      </c>
    </row>
    <row r="311" spans="1:2" x14ac:dyDescent="0.25">
      <c r="A311" s="7">
        <v>14519</v>
      </c>
      <c r="B311" s="5">
        <v>43.4664</v>
      </c>
    </row>
    <row r="312" spans="1:2" x14ac:dyDescent="0.25">
      <c r="A312" s="7">
        <v>14550</v>
      </c>
      <c r="B312" s="5">
        <v>28.826599999999999</v>
      </c>
    </row>
    <row r="313" spans="1:2" x14ac:dyDescent="0.25">
      <c r="A313" s="7">
        <v>14580</v>
      </c>
      <c r="B313" s="5">
        <v>32.762599999999999</v>
      </c>
    </row>
    <row r="314" spans="1:2" x14ac:dyDescent="0.25">
      <c r="A314" s="7">
        <v>14611</v>
      </c>
      <c r="B314" s="5">
        <v>31.658200000000001</v>
      </c>
    </row>
    <row r="315" spans="1:2" x14ac:dyDescent="0.25">
      <c r="A315" s="7">
        <v>14642</v>
      </c>
      <c r="B315" s="5">
        <v>29.7044</v>
      </c>
    </row>
    <row r="316" spans="1:2" x14ac:dyDescent="0.25">
      <c r="A316" s="7">
        <v>14671</v>
      </c>
      <c r="B316" s="5">
        <v>28.0337</v>
      </c>
    </row>
    <row r="317" spans="1:2" x14ac:dyDescent="0.25">
      <c r="A317" s="7">
        <v>14702</v>
      </c>
      <c r="B317" s="5">
        <v>22.908300000000001</v>
      </c>
    </row>
    <row r="318" spans="1:2" x14ac:dyDescent="0.25">
      <c r="A318" s="7">
        <v>14732</v>
      </c>
      <c r="B318" s="5">
        <v>27.269100000000002</v>
      </c>
    </row>
    <row r="319" spans="1:2" x14ac:dyDescent="0.25">
      <c r="A319" s="7">
        <v>14763</v>
      </c>
      <c r="B319" s="5">
        <v>33.498800000000003</v>
      </c>
    </row>
    <row r="320" spans="1:2" x14ac:dyDescent="0.25">
      <c r="A320" s="7">
        <v>14793</v>
      </c>
      <c r="B320" s="5">
        <v>78.041200000000003</v>
      </c>
    </row>
    <row r="321" spans="1:2" x14ac:dyDescent="0.25">
      <c r="A321" s="7">
        <v>14824</v>
      </c>
      <c r="B321" s="5">
        <v>64.250900000000001</v>
      </c>
    </row>
    <row r="322" spans="1:2" x14ac:dyDescent="0.25">
      <c r="A322" s="7">
        <v>14855</v>
      </c>
      <c r="B322" s="5">
        <v>88.093699999999998</v>
      </c>
    </row>
    <row r="323" spans="1:2" x14ac:dyDescent="0.25">
      <c r="A323" s="7">
        <v>14885</v>
      </c>
      <c r="B323" s="5">
        <v>60.4848</v>
      </c>
    </row>
    <row r="324" spans="1:2" x14ac:dyDescent="0.25">
      <c r="A324" s="7">
        <v>14916</v>
      </c>
      <c r="B324" s="5">
        <v>45.7883</v>
      </c>
    </row>
    <row r="325" spans="1:2" x14ac:dyDescent="0.25">
      <c r="A325" s="7">
        <v>14946</v>
      </c>
      <c r="B325" s="5">
        <v>45.561799999999998</v>
      </c>
    </row>
    <row r="326" spans="1:2" x14ac:dyDescent="0.25">
      <c r="A326" s="7">
        <v>14977</v>
      </c>
      <c r="B326" s="5">
        <v>32.394500000000001</v>
      </c>
    </row>
    <row r="327" spans="1:2" x14ac:dyDescent="0.25">
      <c r="A327" s="7">
        <v>15008</v>
      </c>
      <c r="B327" s="5">
        <v>62.4953</v>
      </c>
    </row>
    <row r="328" spans="1:2" x14ac:dyDescent="0.25">
      <c r="A328" s="7">
        <v>15036</v>
      </c>
      <c r="B328" s="5">
        <v>47.883800000000001</v>
      </c>
    </row>
    <row r="329" spans="1:2" x14ac:dyDescent="0.25">
      <c r="A329" s="7">
        <v>15067</v>
      </c>
      <c r="B329" s="5">
        <v>42.616900000000001</v>
      </c>
    </row>
    <row r="330" spans="1:2" x14ac:dyDescent="0.25">
      <c r="A330" s="7">
        <v>15097</v>
      </c>
      <c r="B330" s="5">
        <v>31.007000000000001</v>
      </c>
    </row>
    <row r="331" spans="1:2" x14ac:dyDescent="0.25">
      <c r="A331" s="7">
        <v>15128</v>
      </c>
      <c r="B331" s="5">
        <v>35.112900000000003</v>
      </c>
    </row>
    <row r="332" spans="1:2" x14ac:dyDescent="0.25">
      <c r="A332" s="7">
        <v>15158</v>
      </c>
      <c r="B332" s="5">
        <v>164.63419999999999</v>
      </c>
    </row>
    <row r="333" spans="1:2" x14ac:dyDescent="0.25">
      <c r="A333" s="7">
        <v>15189</v>
      </c>
      <c r="B333" s="5">
        <v>64.364199999999997</v>
      </c>
    </row>
    <row r="334" spans="1:2" x14ac:dyDescent="0.25">
      <c r="A334" s="7">
        <v>15220</v>
      </c>
      <c r="B334" s="5">
        <v>71.556700000000006</v>
      </c>
    </row>
    <row r="335" spans="1:2" x14ac:dyDescent="0.25">
      <c r="A335" s="7">
        <v>15250</v>
      </c>
      <c r="B335" s="5">
        <v>25.4285</v>
      </c>
    </row>
    <row r="336" spans="1:2" x14ac:dyDescent="0.25">
      <c r="A336" s="7">
        <v>15281</v>
      </c>
      <c r="B336" s="5">
        <v>23.956099999999999</v>
      </c>
    </row>
    <row r="337" spans="1:2" x14ac:dyDescent="0.25">
      <c r="A337" s="7">
        <v>15311</v>
      </c>
      <c r="B337" s="5">
        <v>82.005600000000001</v>
      </c>
    </row>
    <row r="338" spans="1:2" x14ac:dyDescent="0.25">
      <c r="A338" s="7">
        <v>15342</v>
      </c>
      <c r="B338" s="5">
        <v>107.88720000000001</v>
      </c>
    </row>
    <row r="339" spans="1:2" x14ac:dyDescent="0.25">
      <c r="A339" s="7">
        <v>15373</v>
      </c>
      <c r="B339" s="5">
        <v>121.5926</v>
      </c>
    </row>
    <row r="340" spans="1:2" x14ac:dyDescent="0.25">
      <c r="A340" s="7">
        <v>15401</v>
      </c>
      <c r="B340" s="5">
        <v>58.672499999999999</v>
      </c>
    </row>
    <row r="341" spans="1:2" x14ac:dyDescent="0.25">
      <c r="A341" s="7">
        <v>15432</v>
      </c>
      <c r="B341" s="5">
        <v>37.18</v>
      </c>
    </row>
    <row r="342" spans="1:2" x14ac:dyDescent="0.25">
      <c r="A342" s="7">
        <v>15462</v>
      </c>
      <c r="B342" s="5">
        <v>36.755299999999998</v>
      </c>
    </row>
    <row r="343" spans="1:2" x14ac:dyDescent="0.25">
      <c r="A343" s="7">
        <v>15493</v>
      </c>
      <c r="B343" s="5">
        <v>61.702399999999997</v>
      </c>
    </row>
    <row r="344" spans="1:2" x14ac:dyDescent="0.25">
      <c r="A344" s="7">
        <v>15523</v>
      </c>
      <c r="B344" s="5">
        <v>114.0886</v>
      </c>
    </row>
    <row r="345" spans="1:2" x14ac:dyDescent="0.25">
      <c r="A345" s="7">
        <v>15554</v>
      </c>
      <c r="B345" s="5">
        <v>115.2213</v>
      </c>
    </row>
    <row r="346" spans="1:2" x14ac:dyDescent="0.25">
      <c r="A346" s="7">
        <v>15585</v>
      </c>
      <c r="B346" s="5">
        <v>137.39340000000001</v>
      </c>
    </row>
    <row r="347" spans="1:2" x14ac:dyDescent="0.25">
      <c r="A347" s="7">
        <v>15615</v>
      </c>
      <c r="B347" s="5">
        <v>67.932100000000005</v>
      </c>
    </row>
    <row r="348" spans="1:2" x14ac:dyDescent="0.25">
      <c r="A348" s="7">
        <v>15646</v>
      </c>
      <c r="B348" s="5">
        <v>37.18</v>
      </c>
    </row>
    <row r="349" spans="1:2" x14ac:dyDescent="0.25">
      <c r="A349" s="7">
        <v>15676</v>
      </c>
      <c r="B349" s="5">
        <v>58.700800000000001</v>
      </c>
    </row>
    <row r="350" spans="1:2" x14ac:dyDescent="0.25">
      <c r="A350" s="7">
        <v>15707</v>
      </c>
      <c r="B350" s="5">
        <v>72.094700000000003</v>
      </c>
    </row>
    <row r="351" spans="1:2" x14ac:dyDescent="0.25">
      <c r="A351" s="7">
        <v>15738</v>
      </c>
      <c r="B351" s="5">
        <v>66.544600000000003</v>
      </c>
    </row>
    <row r="352" spans="1:2" x14ac:dyDescent="0.25">
      <c r="A352" s="7">
        <v>15766</v>
      </c>
      <c r="B352" s="5">
        <v>38.227699999999999</v>
      </c>
    </row>
    <row r="353" spans="1:2" x14ac:dyDescent="0.25">
      <c r="A353" s="7">
        <v>15797</v>
      </c>
      <c r="B353" s="5">
        <v>38.652500000000003</v>
      </c>
    </row>
    <row r="354" spans="1:2" x14ac:dyDescent="0.25">
      <c r="A354" s="7">
        <v>15827</v>
      </c>
      <c r="B354" s="5">
        <v>34.546599999999998</v>
      </c>
    </row>
    <row r="355" spans="1:2" x14ac:dyDescent="0.25">
      <c r="A355" s="7">
        <v>15858</v>
      </c>
      <c r="B355" s="5">
        <v>52.216299999999997</v>
      </c>
    </row>
    <row r="356" spans="1:2" x14ac:dyDescent="0.25">
      <c r="A356" s="7">
        <v>15888</v>
      </c>
      <c r="B356" s="5">
        <v>169.84450000000001</v>
      </c>
    </row>
    <row r="357" spans="1:2" x14ac:dyDescent="0.25">
      <c r="A357" s="7">
        <v>15919</v>
      </c>
      <c r="B357" s="5">
        <v>76.710300000000004</v>
      </c>
    </row>
    <row r="358" spans="1:2" x14ac:dyDescent="0.25">
      <c r="A358" s="7">
        <v>15950</v>
      </c>
      <c r="B358" s="5">
        <v>135.77930000000001</v>
      </c>
    </row>
    <row r="359" spans="1:2" x14ac:dyDescent="0.25">
      <c r="A359" s="7">
        <v>15980</v>
      </c>
      <c r="B359" s="5">
        <v>77.9846</v>
      </c>
    </row>
    <row r="360" spans="1:2" x14ac:dyDescent="0.25">
      <c r="A360" s="7">
        <v>16011</v>
      </c>
      <c r="B360" s="5">
        <v>42.418599999999998</v>
      </c>
    </row>
    <row r="361" spans="1:2" x14ac:dyDescent="0.25">
      <c r="A361" s="7">
        <v>16041</v>
      </c>
      <c r="B361" s="5">
        <v>33.810299999999998</v>
      </c>
    </row>
    <row r="362" spans="1:2" x14ac:dyDescent="0.25">
      <c r="A362" s="7">
        <v>16072</v>
      </c>
      <c r="B362" s="5">
        <v>35.112900000000003</v>
      </c>
    </row>
    <row r="363" spans="1:2" x14ac:dyDescent="0.25">
      <c r="A363" s="7">
        <v>16103</v>
      </c>
      <c r="B363" s="5">
        <v>42.7301</v>
      </c>
    </row>
    <row r="364" spans="1:2" x14ac:dyDescent="0.25">
      <c r="A364" s="7">
        <v>16132</v>
      </c>
      <c r="B364" s="5">
        <v>24.805599999999998</v>
      </c>
    </row>
    <row r="365" spans="1:2" x14ac:dyDescent="0.25">
      <c r="A365" s="7">
        <v>16163</v>
      </c>
      <c r="B365" s="5">
        <v>22.398599999999998</v>
      </c>
    </row>
    <row r="366" spans="1:2" x14ac:dyDescent="0.25">
      <c r="A366" s="7">
        <v>16193</v>
      </c>
      <c r="B366" s="5">
        <v>26.929300000000001</v>
      </c>
    </row>
    <row r="367" spans="1:2" x14ac:dyDescent="0.25">
      <c r="A367" s="7">
        <v>16224</v>
      </c>
      <c r="B367" s="5">
        <v>31.9697</v>
      </c>
    </row>
    <row r="368" spans="1:2" x14ac:dyDescent="0.25">
      <c r="A368" s="7">
        <v>16254</v>
      </c>
      <c r="B368" s="5">
        <v>60.541400000000003</v>
      </c>
    </row>
    <row r="369" spans="1:2" x14ac:dyDescent="0.25">
      <c r="A369" s="7">
        <v>16285</v>
      </c>
      <c r="B369" s="5">
        <v>79.457099999999997</v>
      </c>
    </row>
    <row r="370" spans="1:2" x14ac:dyDescent="0.25">
      <c r="A370" s="7">
        <v>16316</v>
      </c>
      <c r="B370" s="5">
        <v>95.116299999999995</v>
      </c>
    </row>
    <row r="371" spans="1:2" x14ac:dyDescent="0.25">
      <c r="A371" s="7">
        <v>16346</v>
      </c>
      <c r="B371" s="5">
        <v>33.357199999999999</v>
      </c>
    </row>
    <row r="372" spans="1:2" x14ac:dyDescent="0.25">
      <c r="A372" s="7">
        <v>16377</v>
      </c>
      <c r="B372" s="5">
        <v>21.803999999999998</v>
      </c>
    </row>
    <row r="373" spans="1:2" x14ac:dyDescent="0.25">
      <c r="A373" s="7">
        <v>16407</v>
      </c>
      <c r="B373" s="5">
        <v>31.629899999999999</v>
      </c>
    </row>
    <row r="374" spans="1:2" x14ac:dyDescent="0.25">
      <c r="A374" s="7">
        <v>16438</v>
      </c>
      <c r="B374" s="5">
        <v>26.249700000000001</v>
      </c>
    </row>
    <row r="375" spans="1:2" x14ac:dyDescent="0.25">
      <c r="A375" s="7">
        <v>16469</v>
      </c>
      <c r="B375" s="5">
        <v>38.284399999999998</v>
      </c>
    </row>
    <row r="376" spans="1:2" x14ac:dyDescent="0.25">
      <c r="A376" s="7">
        <v>16497</v>
      </c>
      <c r="B376" s="5">
        <v>24.664000000000001</v>
      </c>
    </row>
    <row r="377" spans="1:2" x14ac:dyDescent="0.25">
      <c r="A377" s="7">
        <v>16528</v>
      </c>
      <c r="B377" s="5">
        <v>20.586300000000001</v>
      </c>
    </row>
    <row r="378" spans="1:2" x14ac:dyDescent="0.25">
      <c r="A378" s="7">
        <v>16558</v>
      </c>
      <c r="B378" s="5">
        <v>20.274899999999999</v>
      </c>
    </row>
    <row r="379" spans="1:2" x14ac:dyDescent="0.25">
      <c r="A379" s="7">
        <v>16589</v>
      </c>
      <c r="B379" s="5">
        <v>96.220699999999994</v>
      </c>
    </row>
    <row r="380" spans="1:2" x14ac:dyDescent="0.25">
      <c r="A380" s="7">
        <v>16619</v>
      </c>
      <c r="B380" s="5">
        <v>111.2003</v>
      </c>
    </row>
    <row r="381" spans="1:2" x14ac:dyDescent="0.25">
      <c r="A381" s="7">
        <v>16650</v>
      </c>
      <c r="B381" s="5">
        <v>60.201599999999999</v>
      </c>
    </row>
    <row r="382" spans="1:2" x14ac:dyDescent="0.25">
      <c r="A382" s="7">
        <v>16681</v>
      </c>
      <c r="B382" s="5">
        <v>99.816900000000004</v>
      </c>
    </row>
    <row r="383" spans="1:2" x14ac:dyDescent="0.25">
      <c r="A383" s="7">
        <v>16711</v>
      </c>
      <c r="B383" s="5">
        <v>34.744799999999998</v>
      </c>
    </row>
    <row r="384" spans="1:2" x14ac:dyDescent="0.25">
      <c r="A384" s="7">
        <v>16742</v>
      </c>
      <c r="B384" s="5">
        <v>25.060400000000001</v>
      </c>
    </row>
    <row r="385" spans="1:2" x14ac:dyDescent="0.25">
      <c r="A385" s="7">
        <v>16772</v>
      </c>
      <c r="B385" s="5">
        <v>34.150100000000002</v>
      </c>
    </row>
    <row r="386" spans="1:2" x14ac:dyDescent="0.25">
      <c r="A386" s="7">
        <v>16803</v>
      </c>
      <c r="B386" s="5">
        <v>29.760999999999999</v>
      </c>
    </row>
    <row r="387" spans="1:2" x14ac:dyDescent="0.25">
      <c r="A387" s="7">
        <v>16834</v>
      </c>
      <c r="B387" s="5">
        <v>77.814700000000002</v>
      </c>
    </row>
    <row r="388" spans="1:2" x14ac:dyDescent="0.25">
      <c r="A388" s="7">
        <v>16862</v>
      </c>
      <c r="B388" s="5">
        <v>35.707500000000003</v>
      </c>
    </row>
    <row r="389" spans="1:2" x14ac:dyDescent="0.25">
      <c r="A389" s="7">
        <v>16893</v>
      </c>
      <c r="B389" s="5">
        <v>53.943600000000004</v>
      </c>
    </row>
    <row r="390" spans="1:2" x14ac:dyDescent="0.25">
      <c r="A390" s="7">
        <v>16923</v>
      </c>
      <c r="B390" s="5">
        <v>33.0458</v>
      </c>
    </row>
    <row r="391" spans="1:2" x14ac:dyDescent="0.25">
      <c r="A391" s="7">
        <v>16954</v>
      </c>
      <c r="B391" s="5">
        <v>149.0882</v>
      </c>
    </row>
    <row r="392" spans="1:2" x14ac:dyDescent="0.25">
      <c r="A392" s="7">
        <v>16984</v>
      </c>
      <c r="B392" s="5">
        <v>71.811499999999995</v>
      </c>
    </row>
    <row r="393" spans="1:2" x14ac:dyDescent="0.25">
      <c r="A393" s="7">
        <v>17015</v>
      </c>
      <c r="B393" s="5">
        <v>50.885399999999997</v>
      </c>
    </row>
    <row r="394" spans="1:2" x14ac:dyDescent="0.25">
      <c r="A394" s="7">
        <v>17046</v>
      </c>
      <c r="B394" s="5">
        <v>78.522599999999997</v>
      </c>
    </row>
    <row r="395" spans="1:2" x14ac:dyDescent="0.25">
      <c r="A395" s="7">
        <v>17076</v>
      </c>
      <c r="B395" s="5">
        <v>57.483199999999997</v>
      </c>
    </row>
    <row r="396" spans="1:2" x14ac:dyDescent="0.25">
      <c r="A396" s="7">
        <v>17107</v>
      </c>
      <c r="B396" s="5">
        <v>23.7578</v>
      </c>
    </row>
    <row r="397" spans="1:2" x14ac:dyDescent="0.25">
      <c r="A397" s="7">
        <v>17137</v>
      </c>
      <c r="B397" s="5">
        <v>23.927700000000002</v>
      </c>
    </row>
    <row r="398" spans="1:2" x14ac:dyDescent="0.25">
      <c r="A398" s="7">
        <v>17168</v>
      </c>
      <c r="B398" s="5">
        <v>24.380800000000001</v>
      </c>
    </row>
    <row r="399" spans="1:2" x14ac:dyDescent="0.25">
      <c r="A399" s="7">
        <v>17199</v>
      </c>
      <c r="B399" s="5">
        <v>45.335299999999997</v>
      </c>
    </row>
    <row r="400" spans="1:2" x14ac:dyDescent="0.25">
      <c r="A400" s="7">
        <v>17227</v>
      </c>
      <c r="B400" s="5">
        <v>26.221399999999999</v>
      </c>
    </row>
    <row r="401" spans="1:2" x14ac:dyDescent="0.25">
      <c r="A401" s="7">
        <v>17258</v>
      </c>
      <c r="B401" s="5">
        <v>24.522400000000001</v>
      </c>
    </row>
    <row r="402" spans="1:2" x14ac:dyDescent="0.25">
      <c r="A402" s="7">
        <v>17288</v>
      </c>
      <c r="B402" s="5">
        <v>22.3703</v>
      </c>
    </row>
    <row r="403" spans="1:2" x14ac:dyDescent="0.25">
      <c r="A403" s="7">
        <v>17319</v>
      </c>
      <c r="B403" s="5">
        <v>44.032699999999998</v>
      </c>
    </row>
    <row r="404" spans="1:2" x14ac:dyDescent="0.25">
      <c r="A404" s="7">
        <v>17349</v>
      </c>
      <c r="B404" s="5">
        <v>111.87990000000001</v>
      </c>
    </row>
    <row r="405" spans="1:2" x14ac:dyDescent="0.25">
      <c r="A405" s="7">
        <v>17380</v>
      </c>
      <c r="B405" s="5">
        <v>74.105199999999996</v>
      </c>
    </row>
    <row r="406" spans="1:2" x14ac:dyDescent="0.25">
      <c r="A406" s="7">
        <v>17411</v>
      </c>
      <c r="B406" s="5">
        <v>62.863399999999999</v>
      </c>
    </row>
    <row r="407" spans="1:2" x14ac:dyDescent="0.25">
      <c r="A407" s="7">
        <v>17441</v>
      </c>
      <c r="B407" s="5">
        <v>27.014299999999999</v>
      </c>
    </row>
    <row r="408" spans="1:2" x14ac:dyDescent="0.25">
      <c r="A408" s="7">
        <v>17472</v>
      </c>
      <c r="B408" s="5">
        <v>24.918800000000001</v>
      </c>
    </row>
    <row r="409" spans="1:2" x14ac:dyDescent="0.25">
      <c r="A409" s="7">
        <v>17502</v>
      </c>
      <c r="B409" s="5">
        <v>25.088699999999999</v>
      </c>
    </row>
    <row r="410" spans="1:2" x14ac:dyDescent="0.25">
      <c r="A410" s="7">
        <v>17533</v>
      </c>
      <c r="B410" s="5">
        <v>25.598400000000002</v>
      </c>
    </row>
    <row r="411" spans="1:2" x14ac:dyDescent="0.25">
      <c r="A411" s="7">
        <v>17564</v>
      </c>
      <c r="B411" s="5">
        <v>36.953499999999998</v>
      </c>
    </row>
    <row r="412" spans="1:2" x14ac:dyDescent="0.25">
      <c r="A412" s="7">
        <v>17593</v>
      </c>
      <c r="B412" s="5">
        <v>23.446400000000001</v>
      </c>
    </row>
    <row r="413" spans="1:2" x14ac:dyDescent="0.25">
      <c r="A413" s="7">
        <v>17624</v>
      </c>
      <c r="B413" s="5">
        <v>20.8978</v>
      </c>
    </row>
    <row r="414" spans="1:2" x14ac:dyDescent="0.25">
      <c r="A414" s="7">
        <v>17654</v>
      </c>
      <c r="B414" s="5">
        <v>18.943999999999999</v>
      </c>
    </row>
    <row r="415" spans="1:2" x14ac:dyDescent="0.25">
      <c r="A415" s="7">
        <v>17685</v>
      </c>
      <c r="B415" s="5">
        <v>65.072100000000006</v>
      </c>
    </row>
    <row r="416" spans="1:2" x14ac:dyDescent="0.25">
      <c r="A416" s="7">
        <v>17715</v>
      </c>
      <c r="B416" s="5">
        <v>84.497500000000002</v>
      </c>
    </row>
    <row r="417" spans="1:2" x14ac:dyDescent="0.25">
      <c r="A417" s="7">
        <v>17746</v>
      </c>
      <c r="B417" s="5">
        <v>55.189500000000002</v>
      </c>
    </row>
    <row r="418" spans="1:2" x14ac:dyDescent="0.25">
      <c r="A418" s="7">
        <v>17777</v>
      </c>
      <c r="B418" s="5">
        <v>25.9099</v>
      </c>
    </row>
    <row r="419" spans="1:2" x14ac:dyDescent="0.25">
      <c r="A419" s="7">
        <v>17807</v>
      </c>
      <c r="B419" s="5">
        <v>26.249700000000001</v>
      </c>
    </row>
    <row r="420" spans="1:2" x14ac:dyDescent="0.25">
      <c r="A420" s="7">
        <v>17838</v>
      </c>
      <c r="B420" s="5">
        <v>20.444800000000001</v>
      </c>
    </row>
    <row r="421" spans="1:2" x14ac:dyDescent="0.25">
      <c r="A421" s="7">
        <v>17868</v>
      </c>
      <c r="B421" s="5">
        <v>16.791899999999998</v>
      </c>
    </row>
    <row r="422" spans="1:2" x14ac:dyDescent="0.25">
      <c r="A422" s="7">
        <v>17899</v>
      </c>
      <c r="B422" s="5">
        <v>15.0929</v>
      </c>
    </row>
    <row r="423" spans="1:2" x14ac:dyDescent="0.25">
      <c r="A423" s="7">
        <v>17930</v>
      </c>
      <c r="B423" s="5">
        <v>28.458400000000001</v>
      </c>
    </row>
    <row r="424" spans="1:2" x14ac:dyDescent="0.25">
      <c r="A424" s="7">
        <v>17958</v>
      </c>
      <c r="B424" s="5">
        <v>23.8994</v>
      </c>
    </row>
    <row r="425" spans="1:2" x14ac:dyDescent="0.25">
      <c r="A425" s="7">
        <v>17989</v>
      </c>
      <c r="B425" s="5">
        <v>22.285399999999999</v>
      </c>
    </row>
    <row r="426" spans="1:2" x14ac:dyDescent="0.25">
      <c r="A426" s="7">
        <v>18019</v>
      </c>
      <c r="B426" s="5">
        <v>20.812899999999999</v>
      </c>
    </row>
    <row r="427" spans="1:2" x14ac:dyDescent="0.25">
      <c r="A427" s="7">
        <v>18050</v>
      </c>
      <c r="B427" s="5">
        <v>47.515700000000002</v>
      </c>
    </row>
    <row r="428" spans="1:2" x14ac:dyDescent="0.25">
      <c r="A428" s="7">
        <v>18080</v>
      </c>
      <c r="B428" s="5">
        <v>86.5929</v>
      </c>
    </row>
    <row r="429" spans="1:2" x14ac:dyDescent="0.25">
      <c r="A429" s="7">
        <v>18111</v>
      </c>
      <c r="B429" s="5">
        <v>42.305399999999999</v>
      </c>
    </row>
    <row r="430" spans="1:2" x14ac:dyDescent="0.25">
      <c r="A430" s="7">
        <v>18142</v>
      </c>
      <c r="B430" s="5">
        <v>22.5685</v>
      </c>
    </row>
    <row r="431" spans="1:2" x14ac:dyDescent="0.25">
      <c r="A431" s="7">
        <v>18172</v>
      </c>
      <c r="B431" s="5">
        <v>33.6404</v>
      </c>
    </row>
    <row r="432" spans="1:2" x14ac:dyDescent="0.25">
      <c r="A432" s="7">
        <v>18203</v>
      </c>
      <c r="B432" s="5">
        <v>23.956099999999999</v>
      </c>
    </row>
    <row r="433" spans="1:2" x14ac:dyDescent="0.25">
      <c r="A433" s="7">
        <v>18233</v>
      </c>
      <c r="B433" s="5">
        <v>19.142199999999999</v>
      </c>
    </row>
    <row r="434" spans="1:2" x14ac:dyDescent="0.25">
      <c r="A434" s="7">
        <v>18264</v>
      </c>
      <c r="B434" s="5">
        <v>20.671299999999999</v>
      </c>
    </row>
    <row r="435" spans="1:2" x14ac:dyDescent="0.25">
      <c r="A435" s="7">
        <v>18295</v>
      </c>
      <c r="B435" s="5">
        <v>24.579000000000001</v>
      </c>
    </row>
    <row r="436" spans="1:2" x14ac:dyDescent="0.25">
      <c r="A436" s="7">
        <v>18323</v>
      </c>
      <c r="B436" s="5">
        <v>24.522400000000001</v>
      </c>
    </row>
    <row r="437" spans="1:2" x14ac:dyDescent="0.25">
      <c r="A437" s="7">
        <v>18354</v>
      </c>
      <c r="B437" s="5">
        <v>21.209299999999999</v>
      </c>
    </row>
    <row r="438" spans="1:2" x14ac:dyDescent="0.25">
      <c r="A438" s="7">
        <v>18384</v>
      </c>
      <c r="B438" s="5">
        <v>16.905200000000001</v>
      </c>
    </row>
    <row r="439" spans="1:2" x14ac:dyDescent="0.25">
      <c r="A439" s="7">
        <v>18415</v>
      </c>
      <c r="B439" s="5">
        <v>47.430700000000002</v>
      </c>
    </row>
    <row r="440" spans="1:2" x14ac:dyDescent="0.25">
      <c r="A440" s="7">
        <v>18445</v>
      </c>
      <c r="B440" s="5">
        <v>135.77930000000001</v>
      </c>
    </row>
    <row r="441" spans="1:2" x14ac:dyDescent="0.25">
      <c r="A441" s="7">
        <v>18476</v>
      </c>
      <c r="B441" s="5">
        <v>88.8583</v>
      </c>
    </row>
    <row r="442" spans="1:2" x14ac:dyDescent="0.25">
      <c r="A442" s="7">
        <v>18507</v>
      </c>
      <c r="B442" s="5">
        <v>36.670299999999997</v>
      </c>
    </row>
    <row r="443" spans="1:2" x14ac:dyDescent="0.25">
      <c r="A443" s="7">
        <v>18537</v>
      </c>
      <c r="B443" s="5">
        <v>31.3751</v>
      </c>
    </row>
    <row r="444" spans="1:2" x14ac:dyDescent="0.25">
      <c r="A444" s="7">
        <v>18568</v>
      </c>
      <c r="B444" s="5">
        <v>26.363</v>
      </c>
    </row>
    <row r="445" spans="1:2" x14ac:dyDescent="0.25">
      <c r="A445" s="7">
        <v>18598</v>
      </c>
      <c r="B445" s="5">
        <v>24.154299999999999</v>
      </c>
    </row>
    <row r="446" spans="1:2" x14ac:dyDescent="0.25">
      <c r="A446" s="7">
        <v>18629</v>
      </c>
      <c r="B446" s="5">
        <v>22.596800000000002</v>
      </c>
    </row>
    <row r="447" spans="1:2" x14ac:dyDescent="0.25">
      <c r="A447" s="7">
        <v>18660</v>
      </c>
      <c r="B447" s="5">
        <v>21.577400000000001</v>
      </c>
    </row>
    <row r="448" spans="1:2" x14ac:dyDescent="0.25">
      <c r="A448" s="7">
        <v>18688</v>
      </c>
      <c r="B448" s="5">
        <v>20.444800000000001</v>
      </c>
    </row>
    <row r="449" spans="1:2" x14ac:dyDescent="0.25">
      <c r="A449" s="7">
        <v>18719</v>
      </c>
      <c r="B449" s="5">
        <v>20.388100000000001</v>
      </c>
    </row>
    <row r="450" spans="1:2" x14ac:dyDescent="0.25">
      <c r="A450" s="7">
        <v>18749</v>
      </c>
      <c r="B450" s="5">
        <v>19.708500000000001</v>
      </c>
    </row>
    <row r="451" spans="1:2" x14ac:dyDescent="0.25">
      <c r="A451" s="7">
        <v>18780</v>
      </c>
      <c r="B451" s="5">
        <v>29.138000000000002</v>
      </c>
    </row>
    <row r="452" spans="1:2" x14ac:dyDescent="0.25">
      <c r="A452" s="7">
        <v>18810</v>
      </c>
      <c r="B452" s="5">
        <v>201.0213</v>
      </c>
    </row>
    <row r="453" spans="1:2" x14ac:dyDescent="0.25">
      <c r="A453" s="7">
        <v>18841</v>
      </c>
      <c r="B453" s="5">
        <v>79.173900000000003</v>
      </c>
    </row>
    <row r="454" spans="1:2" x14ac:dyDescent="0.25">
      <c r="A454" s="7">
        <v>18872</v>
      </c>
      <c r="B454" s="5">
        <v>47.628900000000002</v>
      </c>
    </row>
    <row r="455" spans="1:2" x14ac:dyDescent="0.25">
      <c r="A455" s="7">
        <v>18902</v>
      </c>
      <c r="B455" s="5">
        <v>50.942</v>
      </c>
    </row>
    <row r="456" spans="1:2" x14ac:dyDescent="0.25">
      <c r="A456" s="7">
        <v>18933</v>
      </c>
      <c r="B456" s="5">
        <v>32.3095</v>
      </c>
    </row>
    <row r="457" spans="1:2" x14ac:dyDescent="0.25">
      <c r="A457" s="7">
        <v>18963</v>
      </c>
      <c r="B457" s="5">
        <v>37.293300000000002</v>
      </c>
    </row>
    <row r="458" spans="1:2" x14ac:dyDescent="0.25">
      <c r="A458" s="7">
        <v>18994</v>
      </c>
      <c r="B458" s="5">
        <v>61.759</v>
      </c>
    </row>
    <row r="459" spans="1:2" x14ac:dyDescent="0.25">
      <c r="A459" s="7">
        <v>19025</v>
      </c>
      <c r="B459" s="5">
        <v>62.636899999999997</v>
      </c>
    </row>
    <row r="460" spans="1:2" x14ac:dyDescent="0.25">
      <c r="A460" s="7">
        <v>19054</v>
      </c>
      <c r="B460" s="5">
        <v>48.648299999999999</v>
      </c>
    </row>
    <row r="461" spans="1:2" x14ac:dyDescent="0.25">
      <c r="A461" s="7">
        <v>19085</v>
      </c>
      <c r="B461" s="5">
        <v>30.7804</v>
      </c>
    </row>
    <row r="462" spans="1:2" x14ac:dyDescent="0.25">
      <c r="A462" s="7">
        <v>19115</v>
      </c>
      <c r="B462" s="5">
        <v>28.854900000000001</v>
      </c>
    </row>
    <row r="463" spans="1:2" x14ac:dyDescent="0.25">
      <c r="A463" s="7">
        <v>19146</v>
      </c>
      <c r="B463" s="5">
        <v>38.765799999999999</v>
      </c>
    </row>
    <row r="464" spans="1:2" x14ac:dyDescent="0.25">
      <c r="A464" s="7">
        <v>19176</v>
      </c>
      <c r="B464" s="5">
        <v>210.76230000000001</v>
      </c>
    </row>
    <row r="465" spans="1:2" x14ac:dyDescent="0.25">
      <c r="A465" s="7">
        <v>19207</v>
      </c>
      <c r="B465" s="5">
        <v>60.314900000000002</v>
      </c>
    </row>
    <row r="466" spans="1:2" x14ac:dyDescent="0.25">
      <c r="A466" s="7">
        <v>19238</v>
      </c>
      <c r="B466" s="5">
        <v>43.268099999999997</v>
      </c>
    </row>
    <row r="467" spans="1:2" x14ac:dyDescent="0.25">
      <c r="A467" s="7">
        <v>19268</v>
      </c>
      <c r="B467" s="5">
        <v>72.349599999999995</v>
      </c>
    </row>
    <row r="468" spans="1:2" x14ac:dyDescent="0.25">
      <c r="A468" s="7">
        <v>19299</v>
      </c>
      <c r="B468" s="5">
        <v>36.557099999999998</v>
      </c>
    </row>
    <row r="469" spans="1:2" x14ac:dyDescent="0.25">
      <c r="A469" s="7">
        <v>19329</v>
      </c>
      <c r="B469" s="5">
        <v>23.531300000000002</v>
      </c>
    </row>
    <row r="470" spans="1:2" x14ac:dyDescent="0.25">
      <c r="A470" s="7">
        <v>19360</v>
      </c>
      <c r="B470" s="5">
        <v>20.048300000000001</v>
      </c>
    </row>
    <row r="471" spans="1:2" x14ac:dyDescent="0.25">
      <c r="A471" s="7">
        <v>19391</v>
      </c>
      <c r="B471" s="5">
        <v>22.115500000000001</v>
      </c>
    </row>
    <row r="472" spans="1:2" x14ac:dyDescent="0.25">
      <c r="A472" s="7">
        <v>19419</v>
      </c>
      <c r="B472" s="5">
        <v>24.154299999999999</v>
      </c>
    </row>
    <row r="473" spans="1:2" x14ac:dyDescent="0.25">
      <c r="A473" s="7">
        <v>19450</v>
      </c>
      <c r="B473" s="5">
        <v>21.322600000000001</v>
      </c>
    </row>
    <row r="474" spans="1:2" x14ac:dyDescent="0.25">
      <c r="A474" s="7">
        <v>19480</v>
      </c>
      <c r="B474" s="5">
        <v>15.800800000000001</v>
      </c>
    </row>
    <row r="475" spans="1:2" x14ac:dyDescent="0.25">
      <c r="A475" s="7">
        <v>19511</v>
      </c>
      <c r="B475" s="5">
        <v>91.095299999999995</v>
      </c>
    </row>
    <row r="476" spans="1:2" x14ac:dyDescent="0.25">
      <c r="A476" s="7">
        <v>19541</v>
      </c>
      <c r="B476" s="5">
        <v>129.12479999999999</v>
      </c>
    </row>
    <row r="477" spans="1:2" x14ac:dyDescent="0.25">
      <c r="A477" s="7">
        <v>19572</v>
      </c>
      <c r="B477" s="5">
        <v>70.877099999999999</v>
      </c>
    </row>
    <row r="478" spans="1:2" x14ac:dyDescent="0.25">
      <c r="A478" s="7">
        <v>19603</v>
      </c>
      <c r="B478" s="5">
        <v>32.790900000000001</v>
      </c>
    </row>
    <row r="479" spans="1:2" x14ac:dyDescent="0.25">
      <c r="A479" s="7">
        <v>19633</v>
      </c>
      <c r="B479" s="5">
        <v>34.206800000000001</v>
      </c>
    </row>
    <row r="480" spans="1:2" x14ac:dyDescent="0.25">
      <c r="A480" s="7">
        <v>19664</v>
      </c>
      <c r="B480" s="5">
        <v>44.655700000000003</v>
      </c>
    </row>
    <row r="481" spans="1:2" x14ac:dyDescent="0.25">
      <c r="A481" s="7">
        <v>19694</v>
      </c>
      <c r="B481" s="5">
        <v>19.7652</v>
      </c>
    </row>
    <row r="482" spans="1:2" x14ac:dyDescent="0.25">
      <c r="A482" s="7">
        <v>19725</v>
      </c>
      <c r="B482" s="5">
        <v>18.717400000000001</v>
      </c>
    </row>
    <row r="483" spans="1:2" x14ac:dyDescent="0.25">
      <c r="A483" s="7">
        <v>19756</v>
      </c>
      <c r="B483" s="5">
        <v>19.510300000000001</v>
      </c>
    </row>
    <row r="484" spans="1:2" x14ac:dyDescent="0.25">
      <c r="A484" s="7">
        <v>19784</v>
      </c>
      <c r="B484" s="5">
        <v>23.729500000000002</v>
      </c>
    </row>
    <row r="485" spans="1:2" x14ac:dyDescent="0.25">
      <c r="A485" s="7">
        <v>19815</v>
      </c>
      <c r="B485" s="5">
        <v>17.8962</v>
      </c>
    </row>
    <row r="486" spans="1:2" x14ac:dyDescent="0.25">
      <c r="A486" s="7">
        <v>19845</v>
      </c>
      <c r="B486" s="5">
        <v>21.322600000000001</v>
      </c>
    </row>
    <row r="487" spans="1:2" x14ac:dyDescent="0.25">
      <c r="A487" s="7">
        <v>19876</v>
      </c>
      <c r="B487" s="5">
        <v>33.8386</v>
      </c>
    </row>
    <row r="488" spans="1:2" x14ac:dyDescent="0.25">
      <c r="A488" s="7">
        <v>19906</v>
      </c>
      <c r="B488" s="5">
        <v>60.399799999999999</v>
      </c>
    </row>
    <row r="489" spans="1:2" x14ac:dyDescent="0.25">
      <c r="A489" s="7">
        <v>19937</v>
      </c>
      <c r="B489" s="5">
        <v>76.880200000000002</v>
      </c>
    </row>
    <row r="490" spans="1:2" x14ac:dyDescent="0.25">
      <c r="A490" s="7">
        <v>19968</v>
      </c>
      <c r="B490" s="5">
        <v>62.948399999999999</v>
      </c>
    </row>
    <row r="491" spans="1:2" x14ac:dyDescent="0.25">
      <c r="A491" s="7">
        <v>19998</v>
      </c>
      <c r="B491" s="5">
        <v>37.831299999999999</v>
      </c>
    </row>
    <row r="492" spans="1:2" x14ac:dyDescent="0.25">
      <c r="A492" s="7">
        <v>20029</v>
      </c>
      <c r="B492" s="5">
        <v>22.0305</v>
      </c>
    </row>
    <row r="493" spans="1:2" x14ac:dyDescent="0.25">
      <c r="A493" s="7">
        <v>20059</v>
      </c>
      <c r="B493" s="5">
        <v>34.5182</v>
      </c>
    </row>
    <row r="494" spans="1:2" x14ac:dyDescent="0.25">
      <c r="A494" s="7">
        <v>20090</v>
      </c>
      <c r="B494" s="5">
        <v>80.165000000000006</v>
      </c>
    </row>
    <row r="495" spans="1:2" x14ac:dyDescent="0.25">
      <c r="A495" s="7">
        <v>20121</v>
      </c>
      <c r="B495" s="5">
        <v>43.126600000000003</v>
      </c>
    </row>
    <row r="496" spans="1:2" x14ac:dyDescent="0.25">
      <c r="A496" s="7">
        <v>20149</v>
      </c>
      <c r="B496" s="5">
        <v>30.723800000000001</v>
      </c>
    </row>
    <row r="497" spans="1:2" x14ac:dyDescent="0.25">
      <c r="A497" s="7">
        <v>20180</v>
      </c>
      <c r="B497" s="5">
        <v>23.672899999999998</v>
      </c>
    </row>
    <row r="498" spans="1:2" x14ac:dyDescent="0.25">
      <c r="A498" s="7">
        <v>20210</v>
      </c>
      <c r="B498" s="5">
        <v>21.2376</v>
      </c>
    </row>
    <row r="499" spans="1:2" x14ac:dyDescent="0.25">
      <c r="A499" s="7">
        <v>20241</v>
      </c>
      <c r="B499" s="5">
        <v>49.8093</v>
      </c>
    </row>
    <row r="500" spans="1:2" x14ac:dyDescent="0.25">
      <c r="A500" s="7">
        <v>20271</v>
      </c>
      <c r="B500" s="5">
        <v>132.6361</v>
      </c>
    </row>
    <row r="501" spans="1:2" x14ac:dyDescent="0.25">
      <c r="A501" s="7">
        <v>20302</v>
      </c>
      <c r="B501" s="5">
        <v>52.782600000000002</v>
      </c>
    </row>
    <row r="502" spans="1:2" x14ac:dyDescent="0.25">
      <c r="A502" s="7">
        <v>20333</v>
      </c>
      <c r="B502" s="5">
        <v>47.997100000000003</v>
      </c>
    </row>
    <row r="503" spans="1:2" x14ac:dyDescent="0.25">
      <c r="A503" s="7">
        <v>20363</v>
      </c>
      <c r="B503" s="5">
        <v>21.775700000000001</v>
      </c>
    </row>
    <row r="504" spans="1:2" x14ac:dyDescent="0.25">
      <c r="A504" s="7">
        <v>20394</v>
      </c>
      <c r="B504" s="5">
        <v>21.4925</v>
      </c>
    </row>
    <row r="505" spans="1:2" x14ac:dyDescent="0.25">
      <c r="A505" s="7">
        <v>20424</v>
      </c>
      <c r="B505" s="5">
        <v>16.848500000000001</v>
      </c>
    </row>
    <row r="506" spans="1:2" x14ac:dyDescent="0.25">
      <c r="A506" s="7">
        <v>20455</v>
      </c>
      <c r="B506" s="5">
        <v>21.209299999999999</v>
      </c>
    </row>
    <row r="507" spans="1:2" x14ac:dyDescent="0.25">
      <c r="A507" s="7">
        <v>20486</v>
      </c>
      <c r="B507" s="5">
        <v>27.0992</v>
      </c>
    </row>
    <row r="508" spans="1:2" x14ac:dyDescent="0.25">
      <c r="A508" s="7">
        <v>20515</v>
      </c>
      <c r="B508" s="5">
        <v>21.350899999999999</v>
      </c>
    </row>
    <row r="509" spans="1:2" x14ac:dyDescent="0.25">
      <c r="A509" s="7">
        <v>20546</v>
      </c>
      <c r="B509" s="5">
        <v>19.2271</v>
      </c>
    </row>
    <row r="510" spans="1:2" x14ac:dyDescent="0.25">
      <c r="A510" s="7">
        <v>20576</v>
      </c>
      <c r="B510" s="5">
        <v>18.802399999999999</v>
      </c>
    </row>
    <row r="511" spans="1:2" x14ac:dyDescent="0.25">
      <c r="A511" s="7">
        <v>20607</v>
      </c>
      <c r="B511" s="5">
        <v>20.189900000000002</v>
      </c>
    </row>
    <row r="512" spans="1:2" x14ac:dyDescent="0.25">
      <c r="A512" s="7">
        <v>20637</v>
      </c>
      <c r="B512" s="5">
        <v>126.80289999999999</v>
      </c>
    </row>
    <row r="513" spans="1:2" x14ac:dyDescent="0.25">
      <c r="A513" s="7">
        <v>20668</v>
      </c>
      <c r="B513" s="5">
        <v>58.247799999999998</v>
      </c>
    </row>
    <row r="514" spans="1:2" x14ac:dyDescent="0.25">
      <c r="A514" s="7">
        <v>20699</v>
      </c>
      <c r="B514" s="5">
        <v>35.566000000000003</v>
      </c>
    </row>
    <row r="515" spans="1:2" x14ac:dyDescent="0.25">
      <c r="A515" s="7">
        <v>20729</v>
      </c>
      <c r="B515" s="5">
        <v>46.666200000000003</v>
      </c>
    </row>
    <row r="516" spans="1:2" x14ac:dyDescent="0.25">
      <c r="A516" s="7">
        <v>20760</v>
      </c>
      <c r="B516" s="5">
        <v>31.261800000000001</v>
      </c>
    </row>
    <row r="517" spans="1:2" x14ac:dyDescent="0.25">
      <c r="A517" s="7">
        <v>20790</v>
      </c>
      <c r="B517" s="5">
        <v>23.644600000000001</v>
      </c>
    </row>
    <row r="518" spans="1:2" x14ac:dyDescent="0.25">
      <c r="A518" s="7">
        <v>20821</v>
      </c>
      <c r="B518" s="5">
        <v>19.595300000000002</v>
      </c>
    </row>
    <row r="519" spans="1:2" x14ac:dyDescent="0.25">
      <c r="A519" s="7">
        <v>20852</v>
      </c>
      <c r="B519" s="5">
        <v>24.0976</v>
      </c>
    </row>
    <row r="520" spans="1:2" x14ac:dyDescent="0.25">
      <c r="A520" s="7">
        <v>20880</v>
      </c>
      <c r="B520" s="5">
        <v>21.8323</v>
      </c>
    </row>
    <row r="521" spans="1:2" x14ac:dyDescent="0.25">
      <c r="A521" s="7">
        <v>20911</v>
      </c>
      <c r="B521" s="5">
        <v>18.377600000000001</v>
      </c>
    </row>
    <row r="522" spans="1:2" x14ac:dyDescent="0.25">
      <c r="A522" s="7">
        <v>20941</v>
      </c>
      <c r="B522" s="5">
        <v>17.726299999999998</v>
      </c>
    </row>
    <row r="523" spans="1:2" x14ac:dyDescent="0.25">
      <c r="A523" s="7">
        <v>20972</v>
      </c>
      <c r="B523" s="5">
        <v>27.184200000000001</v>
      </c>
    </row>
    <row r="524" spans="1:2" x14ac:dyDescent="0.25">
      <c r="A524" s="7">
        <v>21002</v>
      </c>
      <c r="B524" s="5">
        <v>56.9452</v>
      </c>
    </row>
    <row r="525" spans="1:2" x14ac:dyDescent="0.25">
      <c r="A525" s="7">
        <v>21033</v>
      </c>
      <c r="B525" s="5">
        <v>59.408799999999999</v>
      </c>
    </row>
    <row r="526" spans="1:2" x14ac:dyDescent="0.25">
      <c r="A526" s="7">
        <v>21064</v>
      </c>
      <c r="B526" s="5">
        <v>36.415500000000002</v>
      </c>
    </row>
    <row r="527" spans="1:2" x14ac:dyDescent="0.25">
      <c r="A527" s="7">
        <v>21094</v>
      </c>
      <c r="B527" s="5">
        <v>19.340399999999999</v>
      </c>
    </row>
    <row r="528" spans="1:2" x14ac:dyDescent="0.25">
      <c r="A528" s="7">
        <v>21125</v>
      </c>
      <c r="B528" s="5">
        <v>14.441599999999999</v>
      </c>
    </row>
    <row r="529" spans="1:2" x14ac:dyDescent="0.25">
      <c r="A529" s="7">
        <v>21155</v>
      </c>
      <c r="B529" s="5">
        <v>26.731100000000001</v>
      </c>
    </row>
    <row r="530" spans="1:2" x14ac:dyDescent="0.25">
      <c r="A530" s="7">
        <v>21186</v>
      </c>
      <c r="B530" s="5">
        <v>21.4925</v>
      </c>
    </row>
    <row r="531" spans="1:2" x14ac:dyDescent="0.25">
      <c r="A531" s="7">
        <v>21217</v>
      </c>
      <c r="B531" s="5">
        <v>35.764200000000002</v>
      </c>
    </row>
    <row r="532" spans="1:2" x14ac:dyDescent="0.25">
      <c r="A532" s="7">
        <v>21245</v>
      </c>
      <c r="B532" s="5">
        <v>26.674499999999998</v>
      </c>
    </row>
    <row r="533" spans="1:2" x14ac:dyDescent="0.25">
      <c r="A533" s="7">
        <v>21276</v>
      </c>
      <c r="B533" s="5">
        <v>20.841200000000001</v>
      </c>
    </row>
    <row r="534" spans="1:2" x14ac:dyDescent="0.25">
      <c r="A534" s="7">
        <v>21306</v>
      </c>
      <c r="B534" s="5">
        <v>21.322600000000001</v>
      </c>
    </row>
    <row r="535" spans="1:2" x14ac:dyDescent="0.25">
      <c r="A535" s="7">
        <v>21337</v>
      </c>
      <c r="B535" s="5">
        <v>38.426000000000002</v>
      </c>
    </row>
    <row r="536" spans="1:2" x14ac:dyDescent="0.25">
      <c r="A536" s="7">
        <v>21367</v>
      </c>
      <c r="B536" s="5">
        <v>69.631100000000004</v>
      </c>
    </row>
    <row r="537" spans="1:2" x14ac:dyDescent="0.25">
      <c r="A537" s="7">
        <v>21398</v>
      </c>
      <c r="B537" s="5">
        <v>41.540799999999997</v>
      </c>
    </row>
    <row r="538" spans="1:2" x14ac:dyDescent="0.25">
      <c r="A538" s="7">
        <v>21429</v>
      </c>
      <c r="B538" s="5">
        <v>26.079799999999999</v>
      </c>
    </row>
    <row r="539" spans="1:2" x14ac:dyDescent="0.25">
      <c r="A539" s="7">
        <v>21459</v>
      </c>
      <c r="B539" s="5">
        <v>31.9697</v>
      </c>
    </row>
    <row r="540" spans="1:2" x14ac:dyDescent="0.25">
      <c r="A540" s="7">
        <v>21490</v>
      </c>
      <c r="B540" s="5">
        <v>16.2822</v>
      </c>
    </row>
    <row r="541" spans="1:2" x14ac:dyDescent="0.25">
      <c r="A541" s="7">
        <v>21520</v>
      </c>
      <c r="B541" s="5">
        <v>29.024799999999999</v>
      </c>
    </row>
    <row r="542" spans="1:2" x14ac:dyDescent="0.25">
      <c r="A542" s="7">
        <v>21551</v>
      </c>
      <c r="B542" s="5">
        <v>26.532900000000001</v>
      </c>
    </row>
    <row r="543" spans="1:2" x14ac:dyDescent="0.25">
      <c r="A543" s="7">
        <v>21582</v>
      </c>
      <c r="B543" s="5">
        <v>29.251300000000001</v>
      </c>
    </row>
    <row r="544" spans="1:2" x14ac:dyDescent="0.25">
      <c r="A544" s="7">
        <v>21610</v>
      </c>
      <c r="B544" s="5">
        <v>20.133299999999998</v>
      </c>
    </row>
    <row r="545" spans="1:2" x14ac:dyDescent="0.25">
      <c r="A545" s="7">
        <v>21641</v>
      </c>
      <c r="B545" s="5">
        <v>14.809699999999999</v>
      </c>
    </row>
    <row r="546" spans="1:2" x14ac:dyDescent="0.25">
      <c r="A546" s="7">
        <v>21671</v>
      </c>
      <c r="B546" s="5">
        <v>15.4893</v>
      </c>
    </row>
    <row r="547" spans="1:2" x14ac:dyDescent="0.25">
      <c r="A547" s="7">
        <v>21702</v>
      </c>
      <c r="B547" s="5">
        <v>24.862200000000001</v>
      </c>
    </row>
    <row r="548" spans="1:2" x14ac:dyDescent="0.25">
      <c r="A548" s="7">
        <v>21732</v>
      </c>
      <c r="B548" s="5">
        <v>131.64500000000001</v>
      </c>
    </row>
    <row r="549" spans="1:2" x14ac:dyDescent="0.25">
      <c r="A549" s="7">
        <v>21763</v>
      </c>
      <c r="B549" s="5">
        <v>67.960400000000007</v>
      </c>
    </row>
    <row r="550" spans="1:2" x14ac:dyDescent="0.25">
      <c r="A550" s="7">
        <v>21794</v>
      </c>
      <c r="B550" s="5">
        <v>33.583799999999997</v>
      </c>
    </row>
    <row r="551" spans="1:2" x14ac:dyDescent="0.25">
      <c r="A551" s="7">
        <v>21824</v>
      </c>
      <c r="B551" s="5">
        <v>25.400200000000002</v>
      </c>
    </row>
    <row r="552" spans="1:2" x14ac:dyDescent="0.25">
      <c r="A552" s="7">
        <v>21855</v>
      </c>
      <c r="B552" s="5">
        <v>25.853300000000001</v>
      </c>
    </row>
    <row r="553" spans="1:2" x14ac:dyDescent="0.25">
      <c r="A553" s="7">
        <v>21885</v>
      </c>
      <c r="B553" s="5">
        <v>36.5854</v>
      </c>
    </row>
    <row r="554" spans="1:2" x14ac:dyDescent="0.25">
      <c r="A554" s="7">
        <v>21916</v>
      </c>
      <c r="B554" s="5">
        <v>65.383600000000001</v>
      </c>
    </row>
    <row r="555" spans="1:2" x14ac:dyDescent="0.25">
      <c r="A555" s="7">
        <v>21947</v>
      </c>
      <c r="B555" s="5">
        <v>73.878699999999995</v>
      </c>
    </row>
    <row r="556" spans="1:2" x14ac:dyDescent="0.25">
      <c r="A556" s="7">
        <v>21976</v>
      </c>
      <c r="B556" s="5">
        <v>45.76</v>
      </c>
    </row>
    <row r="557" spans="1:2" x14ac:dyDescent="0.25">
      <c r="A557" s="7">
        <v>22007</v>
      </c>
      <c r="B557" s="5">
        <v>60.852899999999998</v>
      </c>
    </row>
    <row r="558" spans="1:2" x14ac:dyDescent="0.25">
      <c r="A558" s="7">
        <v>22037</v>
      </c>
      <c r="B558" s="5">
        <v>31.346800000000002</v>
      </c>
    </row>
    <row r="559" spans="1:2" x14ac:dyDescent="0.25">
      <c r="A559" s="7">
        <v>22068</v>
      </c>
      <c r="B559" s="5">
        <v>30.695499999999999</v>
      </c>
    </row>
    <row r="560" spans="1:2" x14ac:dyDescent="0.25">
      <c r="A560" s="7">
        <v>22098</v>
      </c>
      <c r="B560" s="5">
        <v>133.08920000000001</v>
      </c>
    </row>
    <row r="561" spans="1:2" x14ac:dyDescent="0.25">
      <c r="A561" s="7">
        <v>22129</v>
      </c>
      <c r="B561" s="5">
        <v>211.0172</v>
      </c>
    </row>
    <row r="562" spans="1:2" x14ac:dyDescent="0.25">
      <c r="A562" s="7">
        <v>22160</v>
      </c>
      <c r="B562" s="5">
        <v>76.002399999999994</v>
      </c>
    </row>
    <row r="563" spans="1:2" x14ac:dyDescent="0.25">
      <c r="A563" s="7">
        <v>22190</v>
      </c>
      <c r="B563" s="5">
        <v>48.393500000000003</v>
      </c>
    </row>
    <row r="564" spans="1:2" x14ac:dyDescent="0.25">
      <c r="A564" s="7">
        <v>22221</v>
      </c>
      <c r="B564" s="5">
        <v>45.108699999999999</v>
      </c>
    </row>
    <row r="565" spans="1:2" x14ac:dyDescent="0.25">
      <c r="A565" s="7">
        <v>22251</v>
      </c>
      <c r="B565" s="5">
        <v>53.830300000000001</v>
      </c>
    </row>
  </sheetData>
  <mergeCells count="1">
    <mergeCell ref="E3:F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opLeftCell="A46" workbookViewId="0">
      <selection activeCell="E14" sqref="E10:E14"/>
    </sheetView>
  </sheetViews>
  <sheetFormatPr defaultRowHeight="15" x14ac:dyDescent="0.25"/>
  <cols>
    <col min="1" max="1" width="14.42578125" customWidth="1"/>
    <col min="2" max="2" width="18.14062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27.75" x14ac:dyDescent="0.35">
      <c r="A1" s="6" t="s">
        <v>182</v>
      </c>
      <c r="B1" s="21" t="s">
        <v>181</v>
      </c>
      <c r="D1" s="1" t="s">
        <v>181</v>
      </c>
    </row>
    <row r="2" spans="1:6" ht="15.75" x14ac:dyDescent="0.25">
      <c r="A2" s="9">
        <v>25573</v>
      </c>
      <c r="B2" s="5">
        <v>18705</v>
      </c>
      <c r="D2" s="2" t="s">
        <v>1</v>
      </c>
    </row>
    <row r="3" spans="1:6" x14ac:dyDescent="0.25">
      <c r="A3" s="9">
        <v>25601</v>
      </c>
      <c r="B3" s="5">
        <v>20232</v>
      </c>
      <c r="D3" s="3" t="s">
        <v>2</v>
      </c>
      <c r="E3" s="24">
        <v>42706.869618055556</v>
      </c>
      <c r="F3" s="24"/>
    </row>
    <row r="4" spans="1:6" x14ac:dyDescent="0.25">
      <c r="A4" s="9">
        <v>25629</v>
      </c>
      <c r="B4" s="5">
        <v>20467</v>
      </c>
      <c r="D4" s="3" t="s">
        <v>3</v>
      </c>
      <c r="E4" s="4" t="str">
        <f>HYPERLINK("https://datamarket.com/data/set/2325/four-weekly-totals-of-beer-shipments#!ds=2325&amp;display=line","https://datamarket.com/data/set/2325/four-weekly-totals-of-beer-shipments#!ds=2325&amp;display=line")</f>
        <v>https://datamarket.com/data/set/2325/four-weekly-totals-of-beer-shipments#!ds=2325&amp;display=line</v>
      </c>
    </row>
    <row r="5" spans="1:6" x14ac:dyDescent="0.25">
      <c r="A5" s="9">
        <v>25657</v>
      </c>
      <c r="B5" s="5">
        <v>22123</v>
      </c>
      <c r="D5" s="3" t="s">
        <v>4</v>
      </c>
      <c r="E5" s="5" t="s">
        <v>5</v>
      </c>
    </row>
    <row r="6" spans="1:6" x14ac:dyDescent="0.25">
      <c r="A6" s="9">
        <v>25685</v>
      </c>
      <c r="B6" s="5">
        <v>25036</v>
      </c>
      <c r="D6" s="3" t="s">
        <v>6</v>
      </c>
      <c r="E6" s="5" t="s">
        <v>7</v>
      </c>
    </row>
    <row r="7" spans="1:6" x14ac:dyDescent="0.25">
      <c r="A7" s="9">
        <v>25713</v>
      </c>
      <c r="B7" s="5">
        <v>26839</v>
      </c>
      <c r="D7" s="3" t="s">
        <v>8</v>
      </c>
      <c r="E7" s="5"/>
    </row>
    <row r="8" spans="1:6" x14ac:dyDescent="0.25">
      <c r="A8" s="9">
        <v>25741</v>
      </c>
      <c r="B8" s="5">
        <v>29640</v>
      </c>
      <c r="D8" s="3" t="s">
        <v>9</v>
      </c>
      <c r="E8" s="5"/>
    </row>
    <row r="9" spans="1:6" x14ac:dyDescent="0.25">
      <c r="A9" s="9">
        <v>25769</v>
      </c>
      <c r="B9" s="5">
        <v>30935</v>
      </c>
    </row>
    <row r="10" spans="1:6" x14ac:dyDescent="0.25">
      <c r="A10" s="9">
        <v>25797</v>
      </c>
      <c r="B10" s="5">
        <v>28278</v>
      </c>
    </row>
    <row r="11" spans="1:6" x14ac:dyDescent="0.25">
      <c r="A11" s="9">
        <v>25825</v>
      </c>
      <c r="B11" s="5">
        <v>24235</v>
      </c>
    </row>
    <row r="12" spans="1:6" x14ac:dyDescent="0.25">
      <c r="A12" s="9">
        <v>25853</v>
      </c>
      <c r="B12" s="5">
        <v>22370</v>
      </c>
    </row>
    <row r="13" spans="1:6" x14ac:dyDescent="0.25">
      <c r="A13" s="9">
        <v>25881</v>
      </c>
      <c r="B13" s="5">
        <v>21224</v>
      </c>
    </row>
    <row r="14" spans="1:6" x14ac:dyDescent="0.25">
      <c r="A14" s="9">
        <v>25909</v>
      </c>
      <c r="B14" s="5">
        <v>21061</v>
      </c>
    </row>
    <row r="15" spans="1:6" x14ac:dyDescent="0.25">
      <c r="A15" s="9">
        <v>25937</v>
      </c>
      <c r="B15" s="5">
        <v>19598</v>
      </c>
    </row>
    <row r="16" spans="1:6" x14ac:dyDescent="0.25">
      <c r="A16" s="9">
        <v>25965</v>
      </c>
      <c r="B16" s="5">
        <v>21463</v>
      </c>
    </row>
    <row r="17" spans="1:2" x14ac:dyDescent="0.25">
      <c r="A17" s="9">
        <v>25993</v>
      </c>
      <c r="B17" s="5">
        <v>23287</v>
      </c>
    </row>
    <row r="18" spans="1:2" x14ac:dyDescent="0.25">
      <c r="A18" s="9">
        <v>26021</v>
      </c>
      <c r="B18" s="5">
        <v>24065</v>
      </c>
    </row>
    <row r="19" spans="1:2" x14ac:dyDescent="0.25">
      <c r="A19" s="9">
        <v>26049</v>
      </c>
      <c r="B19" s="5">
        <v>27447</v>
      </c>
    </row>
    <row r="20" spans="1:2" x14ac:dyDescent="0.25">
      <c r="A20" s="9">
        <v>26077</v>
      </c>
      <c r="B20" s="5">
        <v>30413</v>
      </c>
    </row>
    <row r="21" spans="1:2" x14ac:dyDescent="0.25">
      <c r="A21" s="9">
        <v>26105</v>
      </c>
      <c r="B21" s="5">
        <v>32307</v>
      </c>
    </row>
    <row r="22" spans="1:2" x14ac:dyDescent="0.25">
      <c r="A22" s="9">
        <v>26133</v>
      </c>
      <c r="B22" s="5">
        <v>32974</v>
      </c>
    </row>
    <row r="23" spans="1:2" x14ac:dyDescent="0.25">
      <c r="A23" s="9">
        <v>26161</v>
      </c>
      <c r="B23" s="5">
        <v>29973</v>
      </c>
    </row>
    <row r="24" spans="1:2" x14ac:dyDescent="0.25">
      <c r="A24" s="9">
        <v>26189</v>
      </c>
      <c r="B24" s="5">
        <v>23986</v>
      </c>
    </row>
    <row r="25" spans="1:2" x14ac:dyDescent="0.25">
      <c r="A25" s="9">
        <v>26217</v>
      </c>
      <c r="B25" s="5">
        <v>26953</v>
      </c>
    </row>
    <row r="26" spans="1:2" x14ac:dyDescent="0.25">
      <c r="A26" s="9">
        <v>26245</v>
      </c>
      <c r="B26" s="5">
        <v>24250</v>
      </c>
    </row>
    <row r="27" spans="1:2" x14ac:dyDescent="0.25">
      <c r="A27" s="9">
        <v>26273</v>
      </c>
      <c r="B27" s="5">
        <v>23518</v>
      </c>
    </row>
    <row r="28" spans="1:2" x14ac:dyDescent="0.25">
      <c r="A28" s="9">
        <v>26301</v>
      </c>
      <c r="B28" s="5">
        <v>20816</v>
      </c>
    </row>
    <row r="29" spans="1:2" x14ac:dyDescent="0.25">
      <c r="A29" s="9">
        <v>26329</v>
      </c>
      <c r="B29" s="5">
        <v>23743</v>
      </c>
    </row>
    <row r="30" spans="1:2" x14ac:dyDescent="0.25">
      <c r="A30" s="9">
        <v>26357</v>
      </c>
      <c r="B30" s="5">
        <v>25152</v>
      </c>
    </row>
    <row r="31" spans="1:2" x14ac:dyDescent="0.25">
      <c r="A31" s="9">
        <v>26385</v>
      </c>
      <c r="B31" s="5">
        <v>28804</v>
      </c>
    </row>
    <row r="32" spans="1:2" x14ac:dyDescent="0.25">
      <c r="A32" s="9">
        <v>26413</v>
      </c>
      <c r="B32" s="5">
        <v>31158</v>
      </c>
    </row>
    <row r="33" spans="1:2" x14ac:dyDescent="0.25">
      <c r="A33" s="9">
        <v>26441</v>
      </c>
      <c r="B33" s="5">
        <v>31540</v>
      </c>
    </row>
    <row r="34" spans="1:2" x14ac:dyDescent="0.25">
      <c r="A34" s="9">
        <v>26469</v>
      </c>
      <c r="B34" s="5">
        <v>32849</v>
      </c>
    </row>
    <row r="35" spans="1:2" x14ac:dyDescent="0.25">
      <c r="A35" s="9">
        <v>26497</v>
      </c>
      <c r="B35" s="5">
        <v>33748</v>
      </c>
    </row>
    <row r="36" spans="1:2" x14ac:dyDescent="0.25">
      <c r="A36" s="9">
        <v>26525</v>
      </c>
      <c r="B36" s="5">
        <v>31910</v>
      </c>
    </row>
    <row r="37" spans="1:2" x14ac:dyDescent="0.25">
      <c r="A37" s="9">
        <v>26553</v>
      </c>
      <c r="B37" s="5">
        <v>27609</v>
      </c>
    </row>
    <row r="38" spans="1:2" x14ac:dyDescent="0.25">
      <c r="A38" s="9">
        <v>26581</v>
      </c>
      <c r="B38" s="5">
        <v>25170</v>
      </c>
    </row>
    <row r="39" spans="1:2" x14ac:dyDescent="0.25">
      <c r="A39" s="9">
        <v>26609</v>
      </c>
      <c r="B39" s="5">
        <v>24040</v>
      </c>
    </row>
    <row r="40" spans="1:2" x14ac:dyDescent="0.25">
      <c r="A40" s="9">
        <v>26637</v>
      </c>
      <c r="B40" s="5">
        <v>25368</v>
      </c>
    </row>
    <row r="41" spans="1:2" x14ac:dyDescent="0.25">
      <c r="A41" s="9">
        <v>26665</v>
      </c>
      <c r="B41" s="5">
        <v>21260</v>
      </c>
    </row>
    <row r="42" spans="1:2" x14ac:dyDescent="0.25">
      <c r="A42" s="9">
        <v>26693</v>
      </c>
      <c r="B42" s="5">
        <v>24109</v>
      </c>
    </row>
    <row r="43" spans="1:2" x14ac:dyDescent="0.25">
      <c r="A43" s="9">
        <v>26721</v>
      </c>
      <c r="B43" s="5">
        <v>26320</v>
      </c>
    </row>
    <row r="44" spans="1:2" x14ac:dyDescent="0.25">
      <c r="A44" s="9">
        <v>26749</v>
      </c>
      <c r="B44" s="5">
        <v>27701</v>
      </c>
    </row>
    <row r="45" spans="1:2" x14ac:dyDescent="0.25">
      <c r="A45" s="9">
        <v>26777</v>
      </c>
      <c r="B45" s="5">
        <v>34502</v>
      </c>
    </row>
    <row r="46" spans="1:2" x14ac:dyDescent="0.25">
      <c r="A46" s="9">
        <v>26805</v>
      </c>
      <c r="B46" s="5">
        <v>33297</v>
      </c>
    </row>
    <row r="47" spans="1:2" x14ac:dyDescent="0.25">
      <c r="A47" s="9">
        <v>26833</v>
      </c>
      <c r="B47" s="5">
        <v>31252</v>
      </c>
    </row>
    <row r="48" spans="1:2" x14ac:dyDescent="0.25">
      <c r="A48" s="9">
        <v>26861</v>
      </c>
      <c r="B48" s="5">
        <v>35173</v>
      </c>
    </row>
    <row r="49" spans="1:2" x14ac:dyDescent="0.25">
      <c r="A49" s="9">
        <v>26889</v>
      </c>
      <c r="B49" s="5">
        <v>36207</v>
      </c>
    </row>
    <row r="50" spans="1:2" x14ac:dyDescent="0.25">
      <c r="A50" s="9">
        <v>26917</v>
      </c>
      <c r="B50" s="5">
        <v>31511</v>
      </c>
    </row>
    <row r="51" spans="1:2" x14ac:dyDescent="0.25">
      <c r="A51" s="9">
        <v>26945</v>
      </c>
      <c r="B51" s="5">
        <v>28560</v>
      </c>
    </row>
    <row r="52" spans="1:2" x14ac:dyDescent="0.25">
      <c r="A52" s="9">
        <v>26973</v>
      </c>
      <c r="B52" s="5">
        <v>26828</v>
      </c>
    </row>
    <row r="53" spans="1:2" x14ac:dyDescent="0.25">
      <c r="A53" s="9">
        <v>27001</v>
      </c>
      <c r="B53" s="5">
        <v>26660</v>
      </c>
    </row>
  </sheetData>
  <mergeCells count="1">
    <mergeCell ref="E3:F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workbookViewId="0">
      <selection activeCell="E14" sqref="E10:E14"/>
    </sheetView>
  </sheetViews>
  <sheetFormatPr defaultRowHeight="15" x14ac:dyDescent="0.25"/>
  <cols>
    <col min="1" max="1" width="14.42578125" customWidth="1"/>
    <col min="2" max="2" width="21.8554687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40.5" x14ac:dyDescent="0.35">
      <c r="A1" s="6" t="s">
        <v>11</v>
      </c>
      <c r="B1" s="21" t="s">
        <v>183</v>
      </c>
      <c r="D1" s="1" t="s">
        <v>183</v>
      </c>
    </row>
    <row r="2" spans="1:6" ht="15.75" x14ac:dyDescent="0.25">
      <c r="A2" s="7">
        <v>22282</v>
      </c>
      <c r="B2" s="5">
        <v>7.3510000000000006E-2</v>
      </c>
      <c r="D2" s="2" t="s">
        <v>1</v>
      </c>
    </row>
    <row r="3" spans="1:6" x14ac:dyDescent="0.25">
      <c r="A3" s="7">
        <v>22313</v>
      </c>
      <c r="B3" s="5">
        <v>-2.1700000000000001E-3</v>
      </c>
      <c r="D3" s="3" t="s">
        <v>2</v>
      </c>
      <c r="E3" s="24">
        <v>42706.870740740742</v>
      </c>
      <c r="F3" s="24"/>
    </row>
    <row r="4" spans="1:6" x14ac:dyDescent="0.25">
      <c r="A4" s="7">
        <v>22341</v>
      </c>
      <c r="B4" s="5">
        <v>7.4300000000000005E-2</v>
      </c>
      <c r="D4" s="3" t="s">
        <v>3</v>
      </c>
      <c r="E4" s="4" t="str">
        <f>HYPERLINK("https://datamarket.com/data/set/22xh/monthly-returns-for-att-jan-1961-through-dec-1967#!ds=22xh&amp;display=line","https://datamarket.com/data/set/22xh/monthly-returns-for-att-jan-1961-through-dec-1967#!ds=22xh&amp;display=line")</f>
        <v>https://datamarket.com/data/set/22xh/monthly-returns-for-att-jan-1961-through-dec-1967#!ds=22xh&amp;display=line</v>
      </c>
    </row>
    <row r="5" spans="1:6" x14ac:dyDescent="0.25">
      <c r="A5" s="7">
        <v>22372</v>
      </c>
      <c r="B5" s="5">
        <v>1.6549999999999999E-2</v>
      </c>
      <c r="D5" s="3" t="s">
        <v>4</v>
      </c>
      <c r="E5" s="5" t="s">
        <v>5</v>
      </c>
    </row>
    <row r="6" spans="1:6" x14ac:dyDescent="0.25">
      <c r="A6" s="7">
        <v>22402</v>
      </c>
      <c r="B6" s="5">
        <v>-7.1199999999999996E-3</v>
      </c>
      <c r="D6" s="3" t="s">
        <v>6</v>
      </c>
      <c r="E6" s="5" t="s">
        <v>7</v>
      </c>
    </row>
    <row r="7" spans="1:6" x14ac:dyDescent="0.25">
      <c r="A7" s="7">
        <v>22433</v>
      </c>
      <c r="B7" s="5">
        <v>-3.4630000000000001E-2</v>
      </c>
      <c r="D7" s="3" t="s">
        <v>8</v>
      </c>
      <c r="E7" s="5"/>
    </row>
    <row r="8" spans="1:6" x14ac:dyDescent="0.25">
      <c r="A8" s="7">
        <v>22463</v>
      </c>
      <c r="B8" s="5">
        <v>6.4170000000000005E-2</v>
      </c>
      <c r="D8" s="3" t="s">
        <v>9</v>
      </c>
      <c r="E8" s="5"/>
    </row>
    <row r="9" spans="1:6" x14ac:dyDescent="0.25">
      <c r="A9" s="7">
        <v>22494</v>
      </c>
      <c r="B9" s="5">
        <v>-1.5879999999999998E-2</v>
      </c>
    </row>
    <row r="10" spans="1:6" x14ac:dyDescent="0.25">
      <c r="A10" s="7">
        <v>22525</v>
      </c>
      <c r="B10" s="5">
        <v>-1.0290000000000001E-2</v>
      </c>
    </row>
    <row r="11" spans="1:6" x14ac:dyDescent="0.25">
      <c r="A11" s="7">
        <v>22555</v>
      </c>
      <c r="B11" s="5">
        <v>7.28E-3</v>
      </c>
    </row>
    <row r="12" spans="1:6" x14ac:dyDescent="0.25">
      <c r="A12" s="7">
        <v>22586</v>
      </c>
      <c r="B12" s="5">
        <v>9.6180000000000002E-2</v>
      </c>
    </row>
    <row r="13" spans="1:6" x14ac:dyDescent="0.25">
      <c r="A13" s="7">
        <v>22616</v>
      </c>
      <c r="B13" s="5">
        <v>3.2230000000000002E-2</v>
      </c>
    </row>
    <row r="14" spans="1:6" x14ac:dyDescent="0.25">
      <c r="A14" s="7">
        <v>22647</v>
      </c>
      <c r="B14" s="5">
        <v>-5.969E-2</v>
      </c>
    </row>
    <row r="15" spans="1:6" x14ac:dyDescent="0.25">
      <c r="A15" s="7">
        <v>22678</v>
      </c>
      <c r="B15" s="5">
        <v>4.512E-2</v>
      </c>
    </row>
    <row r="16" spans="1:6" x14ac:dyDescent="0.25">
      <c r="A16" s="7">
        <v>22706</v>
      </c>
      <c r="B16" s="5">
        <v>-2.9159999999999998E-2</v>
      </c>
    </row>
    <row r="17" spans="1:2" x14ac:dyDescent="0.25">
      <c r="A17" s="7">
        <v>22737</v>
      </c>
      <c r="B17" s="5">
        <v>-3.8760000000000003E-2</v>
      </c>
    </row>
    <row r="18" spans="1:2" x14ac:dyDescent="0.25">
      <c r="A18" s="7">
        <v>22767</v>
      </c>
      <c r="B18" s="5">
        <v>-7.9439999999999997E-2</v>
      </c>
    </row>
    <row r="19" spans="1:2" x14ac:dyDescent="0.25">
      <c r="A19" s="7">
        <v>22798</v>
      </c>
      <c r="B19" s="5">
        <v>-8.3890000000000006E-2</v>
      </c>
    </row>
    <row r="20" spans="1:2" x14ac:dyDescent="0.25">
      <c r="A20" s="7">
        <v>22828</v>
      </c>
      <c r="B20" s="5">
        <v>7.9519999999999993E-2</v>
      </c>
    </row>
    <row r="21" spans="1:2" x14ac:dyDescent="0.25">
      <c r="A21" s="7">
        <v>22859</v>
      </c>
      <c r="B21" s="5">
        <v>1.473E-2</v>
      </c>
    </row>
    <row r="22" spans="1:2" x14ac:dyDescent="0.25">
      <c r="A22" s="7">
        <v>22890</v>
      </c>
      <c r="B22" s="5">
        <v>-5.876E-2</v>
      </c>
    </row>
    <row r="23" spans="1:2" x14ac:dyDescent="0.25">
      <c r="A23" s="7">
        <v>22920</v>
      </c>
      <c r="B23" s="5">
        <v>2.827E-2</v>
      </c>
    </row>
    <row r="24" spans="1:2" x14ac:dyDescent="0.25">
      <c r="A24" s="7">
        <v>22951</v>
      </c>
      <c r="B24" s="5">
        <v>5.8650000000000001E-2</v>
      </c>
    </row>
    <row r="25" spans="1:2" x14ac:dyDescent="0.25">
      <c r="A25" s="7">
        <v>22981</v>
      </c>
      <c r="B25" s="5">
        <v>1.8540000000000001E-2</v>
      </c>
    </row>
    <row r="26" spans="1:2" x14ac:dyDescent="0.25">
      <c r="A26" s="7">
        <v>23012</v>
      </c>
      <c r="B26" s="5">
        <v>3.6400000000000002E-2</v>
      </c>
    </row>
    <row r="27" spans="1:2" x14ac:dyDescent="0.25">
      <c r="A27" s="7">
        <v>23043</v>
      </c>
      <c r="B27" s="5">
        <v>-1.116E-2</v>
      </c>
    </row>
    <row r="28" spans="1:2" x14ac:dyDescent="0.25">
      <c r="A28" s="7">
        <v>23071</v>
      </c>
      <c r="B28" s="5">
        <v>0.02</v>
      </c>
    </row>
    <row r="29" spans="1:2" x14ac:dyDescent="0.25">
      <c r="A29" s="7">
        <v>23102</v>
      </c>
      <c r="B29" s="5">
        <v>3.0960000000000001E-2</v>
      </c>
    </row>
    <row r="30" spans="1:2" x14ac:dyDescent="0.25">
      <c r="A30" s="7">
        <v>23132</v>
      </c>
      <c r="B30" s="5">
        <v>-7.8100000000000001E-3</v>
      </c>
    </row>
    <row r="31" spans="1:2" x14ac:dyDescent="0.25">
      <c r="A31" s="7">
        <v>23163</v>
      </c>
      <c r="B31" s="5">
        <v>-1.9310000000000001E-2</v>
      </c>
    </row>
    <row r="32" spans="1:2" x14ac:dyDescent="0.25">
      <c r="A32" s="7">
        <v>23193</v>
      </c>
      <c r="B32" s="5">
        <v>-6.2199999999999998E-3</v>
      </c>
    </row>
    <row r="33" spans="1:2" x14ac:dyDescent="0.25">
      <c r="A33" s="7">
        <v>23224</v>
      </c>
      <c r="B33" s="5">
        <v>4.3999999999999997E-2</v>
      </c>
    </row>
    <row r="34" spans="1:2" x14ac:dyDescent="0.25">
      <c r="A34" s="7">
        <v>23255</v>
      </c>
      <c r="B34" s="5">
        <v>2.9180000000000001E-2</v>
      </c>
    </row>
    <row r="35" spans="1:2" x14ac:dyDescent="0.25">
      <c r="A35" s="7">
        <v>23285</v>
      </c>
      <c r="B35" s="5">
        <v>4.3990000000000001E-2</v>
      </c>
    </row>
    <row r="36" spans="1:2" x14ac:dyDescent="0.25">
      <c r="A36" s="7">
        <v>23316</v>
      </c>
      <c r="B36" s="5">
        <v>4.981E-2</v>
      </c>
    </row>
    <row r="37" spans="1:2" x14ac:dyDescent="0.25">
      <c r="A37" s="7">
        <v>23346</v>
      </c>
      <c r="B37" s="5">
        <v>0</v>
      </c>
    </row>
    <row r="38" spans="1:2" x14ac:dyDescent="0.25">
      <c r="A38" s="7">
        <v>23377</v>
      </c>
      <c r="B38" s="5">
        <v>3.95E-2</v>
      </c>
    </row>
    <row r="39" spans="1:2" x14ac:dyDescent="0.25">
      <c r="A39" s="7">
        <v>23408</v>
      </c>
      <c r="B39" s="5">
        <v>-7.26E-3</v>
      </c>
    </row>
    <row r="40" spans="1:2" x14ac:dyDescent="0.25">
      <c r="A40" s="7">
        <v>23437</v>
      </c>
      <c r="B40" s="5">
        <v>-1.244E-2</v>
      </c>
    </row>
    <row r="41" spans="1:2" x14ac:dyDescent="0.25">
      <c r="A41" s="7">
        <v>23468</v>
      </c>
      <c r="B41" s="5">
        <v>1.17E-2</v>
      </c>
    </row>
    <row r="42" spans="1:2" x14ac:dyDescent="0.25">
      <c r="A42" s="7">
        <v>23498</v>
      </c>
      <c r="B42" s="5">
        <v>-8.8999999999999999E-3</v>
      </c>
    </row>
    <row r="43" spans="1:2" x14ac:dyDescent="0.25">
      <c r="A43" s="7">
        <v>23529</v>
      </c>
      <c r="B43" s="5">
        <v>6.3289999999999999E-2</v>
      </c>
    </row>
    <row r="44" spans="1:2" x14ac:dyDescent="0.25">
      <c r="A44" s="7">
        <v>23559</v>
      </c>
      <c r="B44" s="5">
        <v>-2.3810000000000001E-2</v>
      </c>
    </row>
    <row r="45" spans="1:2" x14ac:dyDescent="0.25">
      <c r="A45" s="7">
        <v>23590</v>
      </c>
      <c r="B45" s="5">
        <v>-1.7420000000000001E-2</v>
      </c>
    </row>
    <row r="46" spans="1:2" x14ac:dyDescent="0.25">
      <c r="A46" s="7">
        <v>23621</v>
      </c>
      <c r="B46" s="5">
        <v>-1.6070000000000001E-2</v>
      </c>
    </row>
    <row r="47" spans="1:2" x14ac:dyDescent="0.25">
      <c r="A47" s="7">
        <v>23651</v>
      </c>
      <c r="B47" s="5">
        <v>-1.089E-2</v>
      </c>
    </row>
    <row r="48" spans="1:2" x14ac:dyDescent="0.25">
      <c r="A48" s="7">
        <v>23682</v>
      </c>
      <c r="B48" s="5">
        <v>-3.1189999999999999E-2</v>
      </c>
    </row>
    <row r="49" spans="1:2" x14ac:dyDescent="0.25">
      <c r="A49" s="7">
        <v>23712</v>
      </c>
      <c r="B49" s="5">
        <v>4.1980000000000003E-2</v>
      </c>
    </row>
    <row r="50" spans="1:2" x14ac:dyDescent="0.25">
      <c r="A50" s="7">
        <v>23743</v>
      </c>
      <c r="B50" s="5">
        <v>-7.3299999999999997E-3</v>
      </c>
    </row>
    <row r="51" spans="1:2" x14ac:dyDescent="0.25">
      <c r="A51" s="7">
        <v>23774</v>
      </c>
      <c r="B51" s="5">
        <v>5.5399999999999998E-3</v>
      </c>
    </row>
    <row r="52" spans="1:2" x14ac:dyDescent="0.25">
      <c r="A52" s="7">
        <v>23802</v>
      </c>
      <c r="B52" s="5">
        <v>-1.848E-2</v>
      </c>
    </row>
    <row r="53" spans="1:2" x14ac:dyDescent="0.25">
      <c r="A53" s="7">
        <v>23833</v>
      </c>
      <c r="B53" s="5">
        <v>2.6370000000000001E-2</v>
      </c>
    </row>
    <row r="54" spans="1:2" x14ac:dyDescent="0.25">
      <c r="A54" s="7">
        <v>23863</v>
      </c>
      <c r="B54" s="5">
        <v>3.3029999999999997E-2</v>
      </c>
    </row>
    <row r="55" spans="1:2" x14ac:dyDescent="0.25">
      <c r="A55" s="7">
        <v>23894</v>
      </c>
      <c r="B55" s="5">
        <v>-3.5779999999999999E-2</v>
      </c>
    </row>
    <row r="56" spans="1:2" x14ac:dyDescent="0.25">
      <c r="A56" s="7">
        <v>23924</v>
      </c>
      <c r="B56" s="5">
        <v>-9.2800000000000001E-3</v>
      </c>
    </row>
    <row r="57" spans="1:2" x14ac:dyDescent="0.25">
      <c r="A57" s="7">
        <v>23955</v>
      </c>
      <c r="B57" s="5">
        <v>9.3600000000000003E-3</v>
      </c>
    </row>
    <row r="58" spans="1:2" x14ac:dyDescent="0.25">
      <c r="A58" s="7">
        <v>23986</v>
      </c>
      <c r="B58" s="5">
        <v>9.3500000000000007E-3</v>
      </c>
    </row>
    <row r="59" spans="1:2" x14ac:dyDescent="0.25">
      <c r="A59" s="7">
        <v>24016</v>
      </c>
      <c r="B59" s="5">
        <v>-2.4070000000000001E-2</v>
      </c>
    </row>
    <row r="60" spans="1:2" x14ac:dyDescent="0.25">
      <c r="A60" s="7">
        <v>24047</v>
      </c>
      <c r="B60" s="5">
        <v>-5.806E-2</v>
      </c>
    </row>
    <row r="61" spans="1:2" x14ac:dyDescent="0.25">
      <c r="A61" s="7">
        <v>24077</v>
      </c>
      <c r="B61" s="5">
        <v>-1.2200000000000001E-2</v>
      </c>
    </row>
    <row r="62" spans="1:2" x14ac:dyDescent="0.25">
      <c r="A62" s="7">
        <v>24108</v>
      </c>
      <c r="B62" s="5">
        <v>-1.8519999999999998E-2</v>
      </c>
    </row>
    <row r="63" spans="1:2" x14ac:dyDescent="0.25">
      <c r="A63" s="7">
        <v>24139</v>
      </c>
      <c r="B63" s="5">
        <v>1.132E-2</v>
      </c>
    </row>
    <row r="64" spans="1:2" x14ac:dyDescent="0.25">
      <c r="A64" s="7">
        <v>24167</v>
      </c>
      <c r="B64" s="5">
        <v>-5.858E-2</v>
      </c>
    </row>
    <row r="65" spans="1:2" x14ac:dyDescent="0.25">
      <c r="A65" s="7">
        <v>24198</v>
      </c>
      <c r="B65" s="5">
        <v>6.6699999999999997E-3</v>
      </c>
    </row>
    <row r="66" spans="1:2" x14ac:dyDescent="0.25">
      <c r="A66" s="7">
        <v>24228</v>
      </c>
      <c r="B66" s="5">
        <v>-2.7810000000000001E-2</v>
      </c>
    </row>
    <row r="67" spans="1:2" x14ac:dyDescent="0.25">
      <c r="A67" s="7">
        <v>24259</v>
      </c>
      <c r="B67" s="5">
        <v>9.1699999999999993E-3</v>
      </c>
    </row>
    <row r="68" spans="1:2" x14ac:dyDescent="0.25">
      <c r="A68" s="7">
        <v>24289</v>
      </c>
      <c r="B68" s="5">
        <v>-1.3639999999999999E-2</v>
      </c>
    </row>
    <row r="69" spans="1:2" x14ac:dyDescent="0.25">
      <c r="A69" s="7">
        <v>24320</v>
      </c>
      <c r="B69" s="5">
        <v>-4.0550000000000003E-2</v>
      </c>
    </row>
    <row r="70" spans="1:2" x14ac:dyDescent="0.25">
      <c r="A70" s="7">
        <v>24351</v>
      </c>
      <c r="B70" s="5">
        <v>-4.8500000000000001E-3</v>
      </c>
    </row>
    <row r="71" spans="1:2" x14ac:dyDescent="0.25">
      <c r="A71" s="7">
        <v>24381</v>
      </c>
      <c r="B71" s="5">
        <v>0.1</v>
      </c>
    </row>
    <row r="72" spans="1:2" x14ac:dyDescent="0.25">
      <c r="A72" s="7">
        <v>24412</v>
      </c>
      <c r="B72" s="5">
        <v>-3.9019999999999999E-2</v>
      </c>
    </row>
    <row r="73" spans="1:2" x14ac:dyDescent="0.25">
      <c r="A73" s="7">
        <v>24442</v>
      </c>
      <c r="B73" s="5">
        <v>2.564E-2</v>
      </c>
    </row>
    <row r="74" spans="1:2" x14ac:dyDescent="0.25">
      <c r="A74" s="7">
        <v>24473</v>
      </c>
      <c r="B74" s="5">
        <v>5.2269999999999997E-2</v>
      </c>
    </row>
    <row r="75" spans="1:2" x14ac:dyDescent="0.25">
      <c r="A75" s="7">
        <v>24504</v>
      </c>
      <c r="B75" s="5">
        <v>1.166E-2</v>
      </c>
    </row>
    <row r="76" spans="1:2" x14ac:dyDescent="0.25">
      <c r="A76" s="7">
        <v>24532</v>
      </c>
      <c r="B76" s="5">
        <v>3.4479999999999997E-2</v>
      </c>
    </row>
    <row r="77" spans="1:2" x14ac:dyDescent="0.25">
      <c r="A77" s="7">
        <v>24563</v>
      </c>
      <c r="B77" s="5">
        <v>-1.2500000000000001E-2</v>
      </c>
    </row>
    <row r="78" spans="1:2" x14ac:dyDescent="0.25">
      <c r="A78" s="7">
        <v>24593</v>
      </c>
      <c r="B78" s="5">
        <v>-6.2449999999999999E-2</v>
      </c>
    </row>
    <row r="79" spans="1:2" x14ac:dyDescent="0.25">
      <c r="A79" s="7">
        <v>24624</v>
      </c>
      <c r="B79" s="5">
        <v>3.6360000000000003E-2</v>
      </c>
    </row>
    <row r="80" spans="1:2" x14ac:dyDescent="0.25">
      <c r="A80" s="7">
        <v>24654</v>
      </c>
      <c r="B80" s="5">
        <v>-8.5529999999999995E-2</v>
      </c>
    </row>
    <row r="81" spans="1:2" x14ac:dyDescent="0.25">
      <c r="A81" s="7">
        <v>24685</v>
      </c>
      <c r="B81" s="5">
        <v>-1.583E-2</v>
      </c>
    </row>
    <row r="82" spans="1:2" x14ac:dyDescent="0.25">
      <c r="A82" s="7">
        <v>24716</v>
      </c>
      <c r="B82" s="5">
        <v>2.2169999999999999E-2</v>
      </c>
    </row>
    <row r="83" spans="1:2" x14ac:dyDescent="0.25">
      <c r="A83" s="7">
        <v>24746</v>
      </c>
      <c r="B83" s="5">
        <v>-2.41E-2</v>
      </c>
    </row>
    <row r="84" spans="1:2" x14ac:dyDescent="0.25">
      <c r="A84" s="7">
        <v>24777</v>
      </c>
      <c r="B84" s="5">
        <v>4.4400000000000004E-3</v>
      </c>
    </row>
    <row r="85" spans="1:2" x14ac:dyDescent="0.25">
      <c r="A85" s="7">
        <v>24807</v>
      </c>
      <c r="B85" s="5">
        <v>2.49E-3</v>
      </c>
    </row>
  </sheetData>
  <mergeCells count="1">
    <mergeCell ref="E3:F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9"/>
  <sheetViews>
    <sheetView workbookViewId="0">
      <selection activeCell="E14" sqref="E10:E14"/>
    </sheetView>
  </sheetViews>
  <sheetFormatPr defaultRowHeight="15" x14ac:dyDescent="0.25"/>
  <cols>
    <col min="1" max="1" width="14.42578125" customWidth="1"/>
    <col min="2" max="2" width="18.570312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40.5" x14ac:dyDescent="0.35">
      <c r="A1" s="6" t="s">
        <v>11</v>
      </c>
      <c r="B1" s="21" t="s">
        <v>184</v>
      </c>
      <c r="D1" s="1" t="s">
        <v>184</v>
      </c>
    </row>
    <row r="2" spans="1:6" ht="15.75" x14ac:dyDescent="0.25">
      <c r="A2" s="7">
        <v>4384</v>
      </c>
      <c r="B2" s="5">
        <v>0.6371</v>
      </c>
      <c r="D2" s="2" t="s">
        <v>1</v>
      </c>
    </row>
    <row r="3" spans="1:6" x14ac:dyDescent="0.25">
      <c r="A3" s="7">
        <v>4415</v>
      </c>
      <c r="B3" s="5">
        <v>0.33979999999999999</v>
      </c>
      <c r="D3" s="3" t="s">
        <v>2</v>
      </c>
      <c r="E3" s="24">
        <v>42706.874085648145</v>
      </c>
      <c r="F3" s="24"/>
    </row>
    <row r="4" spans="1:6" x14ac:dyDescent="0.25">
      <c r="A4" s="7">
        <v>4444</v>
      </c>
      <c r="B4" s="5">
        <v>0.1699</v>
      </c>
      <c r="D4" s="3" t="s">
        <v>3</v>
      </c>
      <c r="E4" s="4" t="str">
        <f>HYPERLINK("https://datamarket.com/data/set/22vt/middle-boulder-creek-at-nederland-co-1912-1960#!ds=22vt&amp;display=line","https://datamarket.com/data/set/22vt/middle-boulder-creek-at-nederland-co-1912-1960#!ds=22vt&amp;display=line")</f>
        <v>https://datamarket.com/data/set/22vt/middle-boulder-creek-at-nederland-co-1912-1960#!ds=22vt&amp;display=line</v>
      </c>
    </row>
    <row r="5" spans="1:6" x14ac:dyDescent="0.25">
      <c r="A5" s="7">
        <v>4475</v>
      </c>
      <c r="B5" s="5">
        <v>0.1133</v>
      </c>
      <c r="D5" s="3" t="s">
        <v>4</v>
      </c>
      <c r="E5" s="5" t="s">
        <v>5</v>
      </c>
    </row>
    <row r="6" spans="1:6" x14ac:dyDescent="0.25">
      <c r="A6" s="7">
        <v>4505</v>
      </c>
      <c r="B6" s="5">
        <v>0.1416</v>
      </c>
      <c r="D6" s="3" t="s">
        <v>6</v>
      </c>
      <c r="E6" s="5" t="s">
        <v>7</v>
      </c>
    </row>
    <row r="7" spans="1:6" x14ac:dyDescent="0.25">
      <c r="A7" s="7">
        <v>4536</v>
      </c>
      <c r="B7" s="5">
        <v>0.15570000000000001</v>
      </c>
      <c r="D7" s="3" t="s">
        <v>8</v>
      </c>
      <c r="E7" s="5"/>
    </row>
    <row r="8" spans="1:6" x14ac:dyDescent="0.25">
      <c r="A8" s="7">
        <v>4566</v>
      </c>
      <c r="B8" s="5">
        <v>0.3115</v>
      </c>
      <c r="D8" s="3" t="s">
        <v>9</v>
      </c>
      <c r="E8" s="5"/>
    </row>
    <row r="9" spans="1:6" x14ac:dyDescent="0.25">
      <c r="A9" s="7">
        <v>4597</v>
      </c>
      <c r="B9" s="5">
        <v>2.9165999999999999</v>
      </c>
    </row>
    <row r="10" spans="1:6" x14ac:dyDescent="0.25">
      <c r="A10" s="7">
        <v>4628</v>
      </c>
      <c r="B10" s="5">
        <v>8.1553000000000004</v>
      </c>
    </row>
    <row r="11" spans="1:6" x14ac:dyDescent="0.25">
      <c r="A11" s="7">
        <v>4658</v>
      </c>
      <c r="B11" s="5">
        <v>6.6261000000000001</v>
      </c>
    </row>
    <row r="12" spans="1:6" x14ac:dyDescent="0.25">
      <c r="A12" s="7">
        <v>4689</v>
      </c>
      <c r="B12" s="5">
        <v>2.2172000000000001</v>
      </c>
    </row>
    <row r="13" spans="1:6" x14ac:dyDescent="0.25">
      <c r="A13" s="7">
        <v>4719</v>
      </c>
      <c r="B13" s="5">
        <v>0.75609999999999999</v>
      </c>
    </row>
    <row r="14" spans="1:6" x14ac:dyDescent="0.25">
      <c r="A14" s="7">
        <v>4750</v>
      </c>
      <c r="B14" s="5">
        <v>0.63149999999999995</v>
      </c>
    </row>
    <row r="15" spans="1:6" x14ac:dyDescent="0.25">
      <c r="A15" s="7">
        <v>4781</v>
      </c>
      <c r="B15" s="5">
        <v>0.35959999999999998</v>
      </c>
    </row>
    <row r="16" spans="1:6" x14ac:dyDescent="0.25">
      <c r="A16" s="7">
        <v>4809</v>
      </c>
      <c r="B16" s="5">
        <v>0.12089999999999999</v>
      </c>
    </row>
    <row r="17" spans="1:2" x14ac:dyDescent="0.25">
      <c r="A17" s="7">
        <v>4840</v>
      </c>
      <c r="B17" s="5">
        <v>0.1416</v>
      </c>
    </row>
    <row r="18" spans="1:2" x14ac:dyDescent="0.25">
      <c r="A18" s="7">
        <v>4870</v>
      </c>
      <c r="B18" s="5">
        <v>0.1416</v>
      </c>
    </row>
    <row r="19" spans="1:2" x14ac:dyDescent="0.25">
      <c r="A19" s="7">
        <v>4901</v>
      </c>
      <c r="B19" s="5">
        <v>0.15570000000000001</v>
      </c>
    </row>
    <row r="20" spans="1:2" x14ac:dyDescent="0.25">
      <c r="A20" s="7">
        <v>4931</v>
      </c>
      <c r="B20" s="5">
        <v>0.70789999999999997</v>
      </c>
    </row>
    <row r="21" spans="1:2" x14ac:dyDescent="0.25">
      <c r="A21" s="7">
        <v>4962</v>
      </c>
      <c r="B21" s="5">
        <v>3.8228</v>
      </c>
    </row>
    <row r="22" spans="1:2" x14ac:dyDescent="0.25">
      <c r="A22" s="7">
        <v>4993</v>
      </c>
      <c r="B22" s="5">
        <v>3.5112999999999999</v>
      </c>
    </row>
    <row r="23" spans="1:2" x14ac:dyDescent="0.25">
      <c r="A23" s="7">
        <v>5023</v>
      </c>
      <c r="B23" s="5">
        <v>2.3673000000000002</v>
      </c>
    </row>
    <row r="24" spans="1:2" x14ac:dyDescent="0.25">
      <c r="A24" s="7">
        <v>5054</v>
      </c>
      <c r="B24" s="5">
        <v>0.93159999999999998</v>
      </c>
    </row>
    <row r="25" spans="1:2" x14ac:dyDescent="0.25">
      <c r="A25" s="7">
        <v>5084</v>
      </c>
      <c r="B25" s="5">
        <v>1.1695</v>
      </c>
    </row>
    <row r="26" spans="1:2" x14ac:dyDescent="0.25">
      <c r="A26" s="7">
        <v>5115</v>
      </c>
      <c r="B26" s="5">
        <v>0.83250000000000002</v>
      </c>
    </row>
    <row r="27" spans="1:2" x14ac:dyDescent="0.25">
      <c r="A27" s="7">
        <v>5146</v>
      </c>
      <c r="B27" s="5">
        <v>0.45019999999999999</v>
      </c>
    </row>
    <row r="28" spans="1:2" x14ac:dyDescent="0.25">
      <c r="A28" s="7">
        <v>5174</v>
      </c>
      <c r="B28" s="5">
        <v>0.1416</v>
      </c>
    </row>
    <row r="29" spans="1:2" x14ac:dyDescent="0.25">
      <c r="A29" s="7">
        <v>5205</v>
      </c>
      <c r="B29" s="5">
        <v>0.1416</v>
      </c>
    </row>
    <row r="30" spans="1:2" x14ac:dyDescent="0.25">
      <c r="A30" s="7">
        <v>5235</v>
      </c>
      <c r="B30" s="5">
        <v>0.18410000000000001</v>
      </c>
    </row>
    <row r="31" spans="1:2" x14ac:dyDescent="0.25">
      <c r="A31" s="7">
        <v>5266</v>
      </c>
      <c r="B31" s="5">
        <v>0.2175</v>
      </c>
    </row>
    <row r="32" spans="1:2" x14ac:dyDescent="0.25">
      <c r="A32" s="7">
        <v>5296</v>
      </c>
      <c r="B32" s="5">
        <v>0.70789999999999997</v>
      </c>
    </row>
    <row r="33" spans="1:2" x14ac:dyDescent="0.25">
      <c r="A33" s="7">
        <v>5327</v>
      </c>
      <c r="B33" s="5">
        <v>5.4085000000000001</v>
      </c>
    </row>
    <row r="34" spans="1:2" x14ac:dyDescent="0.25">
      <c r="A34" s="7">
        <v>5358</v>
      </c>
      <c r="B34" s="5">
        <v>10.1091</v>
      </c>
    </row>
    <row r="35" spans="1:2" x14ac:dyDescent="0.25">
      <c r="A35" s="7">
        <v>5388</v>
      </c>
      <c r="B35" s="5">
        <v>3.6528999999999998</v>
      </c>
    </row>
    <row r="36" spans="1:2" x14ac:dyDescent="0.25">
      <c r="A36" s="7">
        <v>5419</v>
      </c>
      <c r="B36" s="5">
        <v>1.4328000000000001</v>
      </c>
    </row>
    <row r="37" spans="1:2" x14ac:dyDescent="0.25">
      <c r="A37" s="7">
        <v>5449</v>
      </c>
      <c r="B37" s="5">
        <v>0.70509999999999995</v>
      </c>
    </row>
    <row r="38" spans="1:2" x14ac:dyDescent="0.25">
      <c r="A38" s="7">
        <v>5480</v>
      </c>
      <c r="B38" s="5">
        <v>0.55500000000000005</v>
      </c>
    </row>
    <row r="39" spans="1:2" x14ac:dyDescent="0.25">
      <c r="A39" s="7">
        <v>5511</v>
      </c>
      <c r="B39" s="5">
        <v>0.34549999999999997</v>
      </c>
    </row>
    <row r="40" spans="1:2" x14ac:dyDescent="0.25">
      <c r="A40" s="7">
        <v>5539</v>
      </c>
      <c r="B40" s="5">
        <v>0.15290000000000001</v>
      </c>
    </row>
    <row r="41" spans="1:2" x14ac:dyDescent="0.25">
      <c r="A41" s="7">
        <v>5570</v>
      </c>
      <c r="B41" s="5">
        <v>0.1051</v>
      </c>
    </row>
    <row r="42" spans="1:2" x14ac:dyDescent="0.25">
      <c r="A42" s="7">
        <v>5600</v>
      </c>
      <c r="B42" s="5">
        <v>0.1124</v>
      </c>
    </row>
    <row r="43" spans="1:2" x14ac:dyDescent="0.25">
      <c r="A43" s="7">
        <v>5631</v>
      </c>
      <c r="B43" s="5">
        <v>0.1087</v>
      </c>
    </row>
    <row r="44" spans="1:2" x14ac:dyDescent="0.25">
      <c r="A44" s="7">
        <v>5661</v>
      </c>
      <c r="B44" s="5">
        <v>0.78720000000000001</v>
      </c>
    </row>
    <row r="45" spans="1:2" x14ac:dyDescent="0.25">
      <c r="A45" s="7">
        <v>5692</v>
      </c>
      <c r="B45" s="5">
        <v>2.8883000000000001</v>
      </c>
    </row>
    <row r="46" spans="1:2" x14ac:dyDescent="0.25">
      <c r="A46" s="7">
        <v>5723</v>
      </c>
      <c r="B46" s="5">
        <v>6.4561999999999999</v>
      </c>
    </row>
    <row r="47" spans="1:2" x14ac:dyDescent="0.25">
      <c r="A47" s="7">
        <v>5753</v>
      </c>
      <c r="B47" s="5">
        <v>4.4173999999999998</v>
      </c>
    </row>
    <row r="48" spans="1:2" x14ac:dyDescent="0.25">
      <c r="A48" s="7">
        <v>5784</v>
      </c>
      <c r="B48" s="5">
        <v>1.5999000000000001</v>
      </c>
    </row>
    <row r="49" spans="1:2" x14ac:dyDescent="0.25">
      <c r="A49" s="7">
        <v>5814</v>
      </c>
      <c r="B49" s="5">
        <v>0.93159999999999998</v>
      </c>
    </row>
    <row r="50" spans="1:2" x14ac:dyDescent="0.25">
      <c r="A50" s="7">
        <v>5845</v>
      </c>
      <c r="B50" s="5">
        <v>0.73340000000000005</v>
      </c>
    </row>
    <row r="51" spans="1:2" x14ac:dyDescent="0.25">
      <c r="A51" s="7">
        <v>5876</v>
      </c>
      <c r="B51" s="5">
        <v>0.371</v>
      </c>
    </row>
    <row r="52" spans="1:2" x14ac:dyDescent="0.25">
      <c r="A52" s="7">
        <v>5905</v>
      </c>
      <c r="B52" s="5">
        <v>0.21609999999999999</v>
      </c>
    </row>
    <row r="53" spans="1:2" x14ac:dyDescent="0.25">
      <c r="A53" s="7">
        <v>5936</v>
      </c>
      <c r="B53" s="5">
        <v>0.1552</v>
      </c>
    </row>
    <row r="54" spans="1:2" x14ac:dyDescent="0.25">
      <c r="A54" s="7">
        <v>5966</v>
      </c>
      <c r="B54" s="5">
        <v>0.1532</v>
      </c>
    </row>
    <row r="55" spans="1:2" x14ac:dyDescent="0.25">
      <c r="A55" s="7">
        <v>5997</v>
      </c>
      <c r="B55" s="5">
        <v>0.32</v>
      </c>
    </row>
    <row r="56" spans="1:2" x14ac:dyDescent="0.25">
      <c r="A56" s="7">
        <v>6027</v>
      </c>
      <c r="B56" s="5">
        <v>0.75609999999999999</v>
      </c>
    </row>
    <row r="57" spans="1:2" x14ac:dyDescent="0.25">
      <c r="A57" s="7">
        <v>6058</v>
      </c>
      <c r="B57" s="5">
        <v>2.3191999999999999</v>
      </c>
    </row>
    <row r="58" spans="1:2" x14ac:dyDescent="0.25">
      <c r="A58" s="7">
        <v>6089</v>
      </c>
      <c r="B58" s="5">
        <v>5.1253000000000002</v>
      </c>
    </row>
    <row r="59" spans="1:2" x14ac:dyDescent="0.25">
      <c r="A59" s="7">
        <v>6119</v>
      </c>
      <c r="B59" s="5">
        <v>2.9165999999999999</v>
      </c>
    </row>
    <row r="60" spans="1:2" x14ac:dyDescent="0.25">
      <c r="A60" s="7">
        <v>6150</v>
      </c>
      <c r="B60" s="5">
        <v>1.6141000000000001</v>
      </c>
    </row>
    <row r="61" spans="1:2" x14ac:dyDescent="0.25">
      <c r="A61" s="7">
        <v>6180</v>
      </c>
      <c r="B61" s="5">
        <v>0.77590000000000003</v>
      </c>
    </row>
    <row r="62" spans="1:2" x14ac:dyDescent="0.25">
      <c r="A62" s="7">
        <v>6211</v>
      </c>
      <c r="B62" s="5">
        <v>0.65129999999999999</v>
      </c>
    </row>
    <row r="63" spans="1:2" x14ac:dyDescent="0.25">
      <c r="A63" s="7">
        <v>6242</v>
      </c>
      <c r="B63" s="5">
        <v>0.39929999999999999</v>
      </c>
    </row>
    <row r="64" spans="1:2" x14ac:dyDescent="0.25">
      <c r="A64" s="7">
        <v>6270</v>
      </c>
      <c r="B64" s="5">
        <v>0.18690000000000001</v>
      </c>
    </row>
    <row r="65" spans="1:2" x14ac:dyDescent="0.25">
      <c r="A65" s="7">
        <v>6301</v>
      </c>
      <c r="B65" s="5">
        <v>0.1467</v>
      </c>
    </row>
    <row r="66" spans="1:2" x14ac:dyDescent="0.25">
      <c r="A66" s="7">
        <v>6331</v>
      </c>
      <c r="B66" s="5">
        <v>9.1499999999999998E-2</v>
      </c>
    </row>
    <row r="67" spans="1:2" x14ac:dyDescent="0.25">
      <c r="A67" s="7">
        <v>6362</v>
      </c>
      <c r="B67" s="5">
        <v>0.1019</v>
      </c>
    </row>
    <row r="68" spans="1:2" x14ac:dyDescent="0.25">
      <c r="A68" s="7">
        <v>6392</v>
      </c>
      <c r="B68" s="5">
        <v>0.44169999999999998</v>
      </c>
    </row>
    <row r="69" spans="1:2" x14ac:dyDescent="0.25">
      <c r="A69" s="7">
        <v>6423</v>
      </c>
      <c r="B69" s="5">
        <v>2.1067999999999998</v>
      </c>
    </row>
    <row r="70" spans="1:2" x14ac:dyDescent="0.25">
      <c r="A70" s="7">
        <v>6454</v>
      </c>
      <c r="B70" s="5">
        <v>7.8720999999999997</v>
      </c>
    </row>
    <row r="71" spans="1:2" x14ac:dyDescent="0.25">
      <c r="A71" s="7">
        <v>6484</v>
      </c>
      <c r="B71" s="5">
        <v>4.7854999999999999</v>
      </c>
    </row>
    <row r="72" spans="1:2" x14ac:dyDescent="0.25">
      <c r="A72" s="7">
        <v>6515</v>
      </c>
      <c r="B72" s="5">
        <v>1.5065</v>
      </c>
    </row>
    <row r="73" spans="1:2" x14ac:dyDescent="0.25">
      <c r="A73" s="7">
        <v>6545</v>
      </c>
      <c r="B73" s="5">
        <v>0.51819999999999999</v>
      </c>
    </row>
    <row r="74" spans="1:2" x14ac:dyDescent="0.25">
      <c r="A74" s="7">
        <v>6576</v>
      </c>
      <c r="B74" s="5">
        <v>0.3115</v>
      </c>
    </row>
    <row r="75" spans="1:2" x14ac:dyDescent="0.25">
      <c r="A75" s="7">
        <v>6607</v>
      </c>
      <c r="B75" s="5">
        <v>0.2823</v>
      </c>
    </row>
    <row r="76" spans="1:2" x14ac:dyDescent="0.25">
      <c r="A76" s="7">
        <v>6635</v>
      </c>
      <c r="B76" s="5">
        <v>0.23619999999999999</v>
      </c>
    </row>
    <row r="77" spans="1:2" x14ac:dyDescent="0.25">
      <c r="A77" s="7">
        <v>6666</v>
      </c>
      <c r="B77" s="5">
        <v>0.16309999999999999</v>
      </c>
    </row>
    <row r="78" spans="1:2" x14ac:dyDescent="0.25">
      <c r="A78" s="7">
        <v>6696</v>
      </c>
      <c r="B78" s="5">
        <v>0.14299999999999999</v>
      </c>
    </row>
    <row r="79" spans="1:2" x14ac:dyDescent="0.25">
      <c r="A79" s="7">
        <v>6727</v>
      </c>
      <c r="B79" s="5">
        <v>0.22539999999999999</v>
      </c>
    </row>
    <row r="80" spans="1:2" x14ac:dyDescent="0.25">
      <c r="A80" s="7">
        <v>6757</v>
      </c>
      <c r="B80" s="5">
        <v>0.56920000000000004</v>
      </c>
    </row>
    <row r="81" spans="1:2" x14ac:dyDescent="0.25">
      <c r="A81" s="7">
        <v>6788</v>
      </c>
      <c r="B81" s="5">
        <v>3.9359999999999999</v>
      </c>
    </row>
    <row r="82" spans="1:2" x14ac:dyDescent="0.25">
      <c r="A82" s="7">
        <v>6819</v>
      </c>
      <c r="B82" s="5">
        <v>11.298400000000001</v>
      </c>
    </row>
    <row r="83" spans="1:2" x14ac:dyDescent="0.25">
      <c r="A83" s="7">
        <v>6849</v>
      </c>
      <c r="B83" s="5">
        <v>5.0404</v>
      </c>
    </row>
    <row r="84" spans="1:2" x14ac:dyDescent="0.25">
      <c r="A84" s="7">
        <v>6880</v>
      </c>
      <c r="B84" s="5">
        <v>1.9397</v>
      </c>
    </row>
    <row r="85" spans="1:2" x14ac:dyDescent="0.25">
      <c r="A85" s="7">
        <v>6910</v>
      </c>
      <c r="B85" s="5">
        <v>0.85519999999999996</v>
      </c>
    </row>
    <row r="86" spans="1:2" x14ac:dyDescent="0.25">
      <c r="A86" s="7">
        <v>6941</v>
      </c>
      <c r="B86" s="5">
        <v>0.78149999999999997</v>
      </c>
    </row>
    <row r="87" spans="1:2" x14ac:dyDescent="0.25">
      <c r="A87" s="7">
        <v>6972</v>
      </c>
      <c r="B87" s="5">
        <v>0.53239999999999998</v>
      </c>
    </row>
    <row r="88" spans="1:2" x14ac:dyDescent="0.25">
      <c r="A88" s="7">
        <v>7000</v>
      </c>
      <c r="B88" s="5">
        <v>0.22800000000000001</v>
      </c>
    </row>
    <row r="89" spans="1:2" x14ac:dyDescent="0.25">
      <c r="A89" s="7">
        <v>7031</v>
      </c>
      <c r="B89" s="5">
        <v>0.1532</v>
      </c>
    </row>
    <row r="90" spans="1:2" x14ac:dyDescent="0.25">
      <c r="A90" s="7">
        <v>7061</v>
      </c>
      <c r="B90" s="5">
        <v>0.1192</v>
      </c>
    </row>
    <row r="91" spans="1:2" x14ac:dyDescent="0.25">
      <c r="A91" s="7">
        <v>7092</v>
      </c>
      <c r="B91" s="5">
        <v>0.14130000000000001</v>
      </c>
    </row>
    <row r="92" spans="1:2" x14ac:dyDescent="0.25">
      <c r="A92" s="7">
        <v>7122</v>
      </c>
      <c r="B92" s="5">
        <v>0.94579999999999997</v>
      </c>
    </row>
    <row r="93" spans="1:2" x14ac:dyDescent="0.25">
      <c r="A93" s="7">
        <v>7153</v>
      </c>
      <c r="B93" s="5">
        <v>4.2191999999999998</v>
      </c>
    </row>
    <row r="94" spans="1:2" x14ac:dyDescent="0.25">
      <c r="A94" s="7">
        <v>7184</v>
      </c>
      <c r="B94" s="5">
        <v>3.7945000000000002</v>
      </c>
    </row>
    <row r="95" spans="1:2" x14ac:dyDescent="0.25">
      <c r="A95" s="7">
        <v>7214</v>
      </c>
      <c r="B95" s="5">
        <v>2.0076999999999998</v>
      </c>
    </row>
    <row r="96" spans="1:2" x14ac:dyDescent="0.25">
      <c r="A96" s="7">
        <v>7245</v>
      </c>
      <c r="B96" s="5">
        <v>0.79569999999999996</v>
      </c>
    </row>
    <row r="97" spans="1:2" x14ac:dyDescent="0.25">
      <c r="A97" s="7">
        <v>7275</v>
      </c>
      <c r="B97" s="5">
        <v>0.55500000000000005</v>
      </c>
    </row>
    <row r="98" spans="1:2" x14ac:dyDescent="0.25">
      <c r="A98" s="7">
        <v>7306</v>
      </c>
      <c r="B98" s="5">
        <v>0.3483</v>
      </c>
    </row>
    <row r="99" spans="1:2" x14ac:dyDescent="0.25">
      <c r="A99" s="7">
        <v>7337</v>
      </c>
      <c r="B99" s="5">
        <v>0.371</v>
      </c>
    </row>
    <row r="100" spans="1:2" x14ac:dyDescent="0.25">
      <c r="A100" s="7">
        <v>7366</v>
      </c>
      <c r="B100" s="5">
        <v>0.18179999999999999</v>
      </c>
    </row>
    <row r="101" spans="1:2" x14ac:dyDescent="0.25">
      <c r="A101" s="7">
        <v>7397</v>
      </c>
      <c r="B101" s="5">
        <v>0.1419</v>
      </c>
    </row>
    <row r="102" spans="1:2" x14ac:dyDescent="0.25">
      <c r="A102" s="7">
        <v>7427</v>
      </c>
      <c r="B102" s="5">
        <v>0.1416</v>
      </c>
    </row>
    <row r="103" spans="1:2" x14ac:dyDescent="0.25">
      <c r="A103" s="7">
        <v>7458</v>
      </c>
      <c r="B103" s="5">
        <v>0.15210000000000001</v>
      </c>
    </row>
    <row r="104" spans="1:2" x14ac:dyDescent="0.25">
      <c r="A104" s="7">
        <v>7488</v>
      </c>
      <c r="B104" s="5">
        <v>0.2888</v>
      </c>
    </row>
    <row r="105" spans="1:2" x14ac:dyDescent="0.25">
      <c r="A105" s="7">
        <v>7519</v>
      </c>
      <c r="B105" s="5">
        <v>4.3608000000000002</v>
      </c>
    </row>
    <row r="106" spans="1:2" x14ac:dyDescent="0.25">
      <c r="A106" s="7">
        <v>7550</v>
      </c>
      <c r="B106" s="5">
        <v>7.1642000000000001</v>
      </c>
    </row>
    <row r="107" spans="1:2" x14ac:dyDescent="0.25">
      <c r="A107" s="7">
        <v>7580</v>
      </c>
      <c r="B107" s="5">
        <v>4.6155999999999997</v>
      </c>
    </row>
    <row r="108" spans="1:2" x14ac:dyDescent="0.25">
      <c r="A108" s="7">
        <v>7611</v>
      </c>
      <c r="B108" s="5">
        <v>2.6758999999999999</v>
      </c>
    </row>
    <row r="109" spans="1:2" x14ac:dyDescent="0.25">
      <c r="A109" s="7">
        <v>7641</v>
      </c>
      <c r="B109" s="5">
        <v>0.97689999999999999</v>
      </c>
    </row>
    <row r="110" spans="1:2" x14ac:dyDescent="0.25">
      <c r="A110" s="7">
        <v>7672</v>
      </c>
      <c r="B110" s="5">
        <v>0.4531</v>
      </c>
    </row>
    <row r="111" spans="1:2" x14ac:dyDescent="0.25">
      <c r="A111" s="7">
        <v>7703</v>
      </c>
      <c r="B111" s="5">
        <v>0.41909999999999997</v>
      </c>
    </row>
    <row r="112" spans="1:2" x14ac:dyDescent="0.25">
      <c r="A112" s="7">
        <v>7731</v>
      </c>
      <c r="B112" s="5">
        <v>0.2039</v>
      </c>
    </row>
    <row r="113" spans="1:2" x14ac:dyDescent="0.25">
      <c r="A113" s="7">
        <v>7762</v>
      </c>
      <c r="B113" s="5">
        <v>0.15690000000000001</v>
      </c>
    </row>
    <row r="114" spans="1:2" x14ac:dyDescent="0.25">
      <c r="A114" s="7">
        <v>7792</v>
      </c>
      <c r="B114" s="5">
        <v>0.15010000000000001</v>
      </c>
    </row>
    <row r="115" spans="1:2" x14ac:dyDescent="0.25">
      <c r="A115" s="7">
        <v>7823</v>
      </c>
      <c r="B115" s="5">
        <v>0.29449999999999998</v>
      </c>
    </row>
    <row r="116" spans="1:2" x14ac:dyDescent="0.25">
      <c r="A116" s="7">
        <v>7853</v>
      </c>
      <c r="B116" s="5">
        <v>0.62860000000000005</v>
      </c>
    </row>
    <row r="117" spans="1:2" x14ac:dyDescent="0.25">
      <c r="A117" s="7">
        <v>7884</v>
      </c>
      <c r="B117" s="5">
        <v>5.0686999999999998</v>
      </c>
    </row>
    <row r="118" spans="1:2" x14ac:dyDescent="0.25">
      <c r="A118" s="7">
        <v>7915</v>
      </c>
      <c r="B118" s="5">
        <v>11.270099999999999</v>
      </c>
    </row>
    <row r="119" spans="1:2" x14ac:dyDescent="0.25">
      <c r="A119" s="7">
        <v>7945</v>
      </c>
      <c r="B119" s="5">
        <v>3.9927000000000001</v>
      </c>
    </row>
    <row r="120" spans="1:2" x14ac:dyDescent="0.25">
      <c r="A120" s="7">
        <v>7976</v>
      </c>
      <c r="B120" s="5">
        <v>2.3050000000000002</v>
      </c>
    </row>
    <row r="121" spans="1:2" x14ac:dyDescent="0.25">
      <c r="A121" s="7">
        <v>8006</v>
      </c>
      <c r="B121" s="5">
        <v>0.85229999999999995</v>
      </c>
    </row>
    <row r="122" spans="1:2" x14ac:dyDescent="0.25">
      <c r="A122" s="7">
        <v>8037</v>
      </c>
      <c r="B122" s="5">
        <v>0.33410000000000001</v>
      </c>
    </row>
    <row r="123" spans="1:2" x14ac:dyDescent="0.25">
      <c r="A123" s="7">
        <v>8068</v>
      </c>
      <c r="B123" s="5">
        <v>0.26140000000000002</v>
      </c>
    </row>
    <row r="124" spans="1:2" x14ac:dyDescent="0.25">
      <c r="A124" s="7">
        <v>8096</v>
      </c>
      <c r="B124" s="5">
        <v>0.2888</v>
      </c>
    </row>
    <row r="125" spans="1:2" x14ac:dyDescent="0.25">
      <c r="A125" s="7">
        <v>8127</v>
      </c>
      <c r="B125" s="5">
        <v>0.19339999999999999</v>
      </c>
    </row>
    <row r="126" spans="1:2" x14ac:dyDescent="0.25">
      <c r="A126" s="7">
        <v>8157</v>
      </c>
      <c r="B126" s="5">
        <v>0.12859999999999999</v>
      </c>
    </row>
    <row r="127" spans="1:2" x14ac:dyDescent="0.25">
      <c r="A127" s="7">
        <v>8188</v>
      </c>
      <c r="B127" s="5">
        <v>0.14380000000000001</v>
      </c>
    </row>
    <row r="128" spans="1:2" x14ac:dyDescent="0.25">
      <c r="A128" s="7">
        <v>8218</v>
      </c>
      <c r="B128" s="5">
        <v>0.39929999999999999</v>
      </c>
    </row>
    <row r="129" spans="1:2" x14ac:dyDescent="0.25">
      <c r="A129" s="7">
        <v>8249</v>
      </c>
      <c r="B129" s="5">
        <v>2.7269000000000001</v>
      </c>
    </row>
    <row r="130" spans="1:2" x14ac:dyDescent="0.25">
      <c r="A130" s="7">
        <v>8280</v>
      </c>
      <c r="B130" s="5">
        <v>5.2103000000000002</v>
      </c>
    </row>
    <row r="131" spans="1:2" x14ac:dyDescent="0.25">
      <c r="A131" s="7">
        <v>8310</v>
      </c>
      <c r="B131" s="5">
        <v>2.2907999999999999</v>
      </c>
    </row>
    <row r="132" spans="1:2" x14ac:dyDescent="0.25">
      <c r="A132" s="7">
        <v>8341</v>
      </c>
      <c r="B132" s="5">
        <v>1.0902000000000001</v>
      </c>
    </row>
    <row r="133" spans="1:2" x14ac:dyDescent="0.25">
      <c r="A133" s="7">
        <v>8371</v>
      </c>
      <c r="B133" s="5">
        <v>0.40210000000000001</v>
      </c>
    </row>
    <row r="134" spans="1:2" x14ac:dyDescent="0.25">
      <c r="A134" s="7">
        <v>8402</v>
      </c>
      <c r="B134" s="5">
        <v>0.36530000000000001</v>
      </c>
    </row>
    <row r="135" spans="1:2" x14ac:dyDescent="0.25">
      <c r="A135" s="7">
        <v>8433</v>
      </c>
      <c r="B135" s="5">
        <v>0.29730000000000001</v>
      </c>
    </row>
    <row r="136" spans="1:2" x14ac:dyDescent="0.25">
      <c r="A136" s="7">
        <v>8461</v>
      </c>
      <c r="B136" s="5">
        <v>0.2172</v>
      </c>
    </row>
    <row r="137" spans="1:2" x14ac:dyDescent="0.25">
      <c r="A137" s="7">
        <v>8492</v>
      </c>
      <c r="B137" s="5">
        <v>0.15429999999999999</v>
      </c>
    </row>
    <row r="138" spans="1:2" x14ac:dyDescent="0.25">
      <c r="A138" s="7">
        <v>8522</v>
      </c>
      <c r="B138" s="5">
        <v>0.12570000000000001</v>
      </c>
    </row>
    <row r="139" spans="1:2" x14ac:dyDescent="0.25">
      <c r="A139" s="7">
        <v>8553</v>
      </c>
      <c r="B139" s="5">
        <v>0.15939999999999999</v>
      </c>
    </row>
    <row r="140" spans="1:2" x14ac:dyDescent="0.25">
      <c r="A140" s="7">
        <v>8583</v>
      </c>
      <c r="B140" s="5">
        <v>0.51819999999999999</v>
      </c>
    </row>
    <row r="141" spans="1:2" x14ac:dyDescent="0.25">
      <c r="A141" s="7">
        <v>8614</v>
      </c>
      <c r="B141" s="5">
        <v>3.4262999999999999</v>
      </c>
    </row>
    <row r="142" spans="1:2" x14ac:dyDescent="0.25">
      <c r="A142" s="7">
        <v>8645</v>
      </c>
      <c r="B142" s="5">
        <v>8.0137</v>
      </c>
    </row>
    <row r="143" spans="1:2" x14ac:dyDescent="0.25">
      <c r="A143" s="7">
        <v>8675</v>
      </c>
      <c r="B143" s="5">
        <v>5.9465000000000003</v>
      </c>
    </row>
    <row r="144" spans="1:2" x14ac:dyDescent="0.25">
      <c r="A144" s="7">
        <v>8706</v>
      </c>
      <c r="B144" s="5">
        <v>2.0642999999999998</v>
      </c>
    </row>
    <row r="145" spans="1:2" x14ac:dyDescent="0.25">
      <c r="A145" s="7">
        <v>8736</v>
      </c>
      <c r="B145" s="5">
        <v>0.70230000000000004</v>
      </c>
    </row>
    <row r="146" spans="1:2" x14ac:dyDescent="0.25">
      <c r="A146" s="7">
        <v>8767</v>
      </c>
      <c r="B146" s="5">
        <v>0.88349999999999995</v>
      </c>
    </row>
    <row r="147" spans="1:2" x14ac:dyDescent="0.25">
      <c r="A147" s="7">
        <v>8798</v>
      </c>
      <c r="B147" s="5">
        <v>0.56630000000000003</v>
      </c>
    </row>
    <row r="148" spans="1:2" x14ac:dyDescent="0.25">
      <c r="A148" s="7">
        <v>8827</v>
      </c>
      <c r="B148" s="5">
        <v>0.29730000000000001</v>
      </c>
    </row>
    <row r="149" spans="1:2" x14ac:dyDescent="0.25">
      <c r="A149" s="7">
        <v>8858</v>
      </c>
      <c r="B149" s="5">
        <v>0.18859999999999999</v>
      </c>
    </row>
    <row r="150" spans="1:2" x14ac:dyDescent="0.25">
      <c r="A150" s="7">
        <v>8888</v>
      </c>
      <c r="B150" s="5">
        <v>0.1832</v>
      </c>
    </row>
    <row r="151" spans="1:2" x14ac:dyDescent="0.25">
      <c r="A151" s="7">
        <v>8919</v>
      </c>
      <c r="B151" s="5">
        <v>0.1676</v>
      </c>
    </row>
    <row r="152" spans="1:2" x14ac:dyDescent="0.25">
      <c r="A152" s="7">
        <v>8949</v>
      </c>
      <c r="B152" s="5">
        <v>0.71079999999999999</v>
      </c>
    </row>
    <row r="153" spans="1:2" x14ac:dyDescent="0.25">
      <c r="A153" s="7">
        <v>8980</v>
      </c>
      <c r="B153" s="5">
        <v>4.4173999999999998</v>
      </c>
    </row>
    <row r="154" spans="1:2" x14ac:dyDescent="0.25">
      <c r="A154" s="7">
        <v>9011</v>
      </c>
      <c r="B154" s="5">
        <v>7.8155000000000001</v>
      </c>
    </row>
    <row r="155" spans="1:2" x14ac:dyDescent="0.25">
      <c r="A155" s="7">
        <v>9041</v>
      </c>
      <c r="B155" s="5">
        <v>3.5678999999999998</v>
      </c>
    </row>
    <row r="156" spans="1:2" x14ac:dyDescent="0.25">
      <c r="A156" s="7">
        <v>9072</v>
      </c>
      <c r="B156" s="5">
        <v>0.97130000000000005</v>
      </c>
    </row>
    <row r="157" spans="1:2" x14ac:dyDescent="0.25">
      <c r="A157" s="7">
        <v>9102</v>
      </c>
      <c r="B157" s="5">
        <v>0.48420000000000002</v>
      </c>
    </row>
    <row r="158" spans="1:2" x14ac:dyDescent="0.25">
      <c r="A158" s="7">
        <v>9133</v>
      </c>
      <c r="B158" s="5">
        <v>0.75890000000000002</v>
      </c>
    </row>
    <row r="159" spans="1:2" x14ac:dyDescent="0.25">
      <c r="A159" s="7">
        <v>9164</v>
      </c>
      <c r="B159" s="5">
        <v>0.43609999999999999</v>
      </c>
    </row>
    <row r="160" spans="1:2" x14ac:dyDescent="0.25">
      <c r="A160" s="7">
        <v>9192</v>
      </c>
      <c r="B160" s="5">
        <v>0.21149999999999999</v>
      </c>
    </row>
    <row r="161" spans="1:2" x14ac:dyDescent="0.25">
      <c r="A161" s="7">
        <v>9223</v>
      </c>
      <c r="B161" s="5">
        <v>0.158</v>
      </c>
    </row>
    <row r="162" spans="1:2" x14ac:dyDescent="0.25">
      <c r="A162" s="7">
        <v>9253</v>
      </c>
      <c r="B162" s="5">
        <v>0.156</v>
      </c>
    </row>
    <row r="163" spans="1:2" x14ac:dyDescent="0.25">
      <c r="A163" s="7">
        <v>9284</v>
      </c>
      <c r="B163" s="5">
        <v>0.18940000000000001</v>
      </c>
    </row>
    <row r="164" spans="1:2" x14ac:dyDescent="0.25">
      <c r="A164" s="7">
        <v>9314</v>
      </c>
      <c r="B164" s="5">
        <v>0.86929999999999996</v>
      </c>
    </row>
    <row r="165" spans="1:2" x14ac:dyDescent="0.25">
      <c r="A165" s="7">
        <v>9345</v>
      </c>
      <c r="B165" s="5">
        <v>2.5145</v>
      </c>
    </row>
    <row r="166" spans="1:2" x14ac:dyDescent="0.25">
      <c r="A166" s="7">
        <v>9376</v>
      </c>
      <c r="B166" s="5">
        <v>1.9424999999999999</v>
      </c>
    </row>
    <row r="167" spans="1:2" x14ac:dyDescent="0.25">
      <c r="A167" s="7">
        <v>9406</v>
      </c>
      <c r="B167" s="5">
        <v>2.2143999999999999</v>
      </c>
    </row>
    <row r="168" spans="1:2" x14ac:dyDescent="0.25">
      <c r="A168" s="7">
        <v>9437</v>
      </c>
      <c r="B168" s="5">
        <v>1.4157999999999999</v>
      </c>
    </row>
    <row r="169" spans="1:2" x14ac:dyDescent="0.25">
      <c r="A169" s="7">
        <v>9467</v>
      </c>
      <c r="B169" s="5">
        <v>1.2685999999999999</v>
      </c>
    </row>
    <row r="170" spans="1:2" x14ac:dyDescent="0.25">
      <c r="A170" s="7">
        <v>9498</v>
      </c>
      <c r="B170" s="5">
        <v>0.75319999999999998</v>
      </c>
    </row>
    <row r="171" spans="1:2" x14ac:dyDescent="0.25">
      <c r="A171" s="7">
        <v>9529</v>
      </c>
      <c r="B171" s="5">
        <v>0.65410000000000001</v>
      </c>
    </row>
    <row r="172" spans="1:2" x14ac:dyDescent="0.25">
      <c r="A172" s="7">
        <v>9557</v>
      </c>
      <c r="B172" s="5">
        <v>0.32279999999999998</v>
      </c>
    </row>
    <row r="173" spans="1:2" x14ac:dyDescent="0.25">
      <c r="A173" s="7">
        <v>9588</v>
      </c>
      <c r="B173" s="5">
        <v>0.19370000000000001</v>
      </c>
    </row>
    <row r="174" spans="1:2" x14ac:dyDescent="0.25">
      <c r="A174" s="7">
        <v>9618</v>
      </c>
      <c r="B174" s="5">
        <v>0.15260000000000001</v>
      </c>
    </row>
    <row r="175" spans="1:2" x14ac:dyDescent="0.25">
      <c r="A175" s="7">
        <v>9649</v>
      </c>
      <c r="B175" s="5">
        <v>0.17560000000000001</v>
      </c>
    </row>
    <row r="176" spans="1:2" x14ac:dyDescent="0.25">
      <c r="A176" s="7">
        <v>9679</v>
      </c>
      <c r="B176" s="5">
        <v>1.127</v>
      </c>
    </row>
    <row r="177" spans="1:2" x14ac:dyDescent="0.25">
      <c r="A177" s="7">
        <v>9710</v>
      </c>
      <c r="B177" s="5">
        <v>6.258</v>
      </c>
    </row>
    <row r="178" spans="1:2" x14ac:dyDescent="0.25">
      <c r="A178" s="7">
        <v>9741</v>
      </c>
      <c r="B178" s="5">
        <v>8.1836000000000002</v>
      </c>
    </row>
    <row r="179" spans="1:2" x14ac:dyDescent="0.25">
      <c r="A179" s="7">
        <v>9771</v>
      </c>
      <c r="B179" s="5">
        <v>4.8704999999999998</v>
      </c>
    </row>
    <row r="180" spans="1:2" x14ac:dyDescent="0.25">
      <c r="A180" s="7">
        <v>9802</v>
      </c>
      <c r="B180" s="5">
        <v>2.2795000000000001</v>
      </c>
    </row>
    <row r="181" spans="1:2" x14ac:dyDescent="0.25">
      <c r="A181" s="7">
        <v>9832</v>
      </c>
      <c r="B181" s="5">
        <v>0.60309999999999997</v>
      </c>
    </row>
    <row r="182" spans="1:2" x14ac:dyDescent="0.25">
      <c r="A182" s="7">
        <v>9863</v>
      </c>
      <c r="B182" s="5">
        <v>0.39639999999999997</v>
      </c>
    </row>
    <row r="183" spans="1:2" x14ac:dyDescent="0.25">
      <c r="A183" s="7">
        <v>9894</v>
      </c>
      <c r="B183" s="5">
        <v>0.29730000000000001</v>
      </c>
    </row>
    <row r="184" spans="1:2" x14ac:dyDescent="0.25">
      <c r="A184" s="7">
        <v>9922</v>
      </c>
      <c r="B184" s="5">
        <v>0.20219999999999999</v>
      </c>
    </row>
    <row r="185" spans="1:2" x14ac:dyDescent="0.25">
      <c r="A185" s="7">
        <v>9953</v>
      </c>
      <c r="B185" s="5">
        <v>0.10929999999999999</v>
      </c>
    </row>
    <row r="186" spans="1:2" x14ac:dyDescent="0.25">
      <c r="A186" s="7">
        <v>9983</v>
      </c>
      <c r="B186" s="5">
        <v>9.9099999999999994E-2</v>
      </c>
    </row>
    <row r="187" spans="1:2" x14ac:dyDescent="0.25">
      <c r="A187" s="7">
        <v>10014</v>
      </c>
      <c r="B187" s="5">
        <v>0.13389999999999999</v>
      </c>
    </row>
    <row r="188" spans="1:2" x14ac:dyDescent="0.25">
      <c r="A188" s="7">
        <v>10044</v>
      </c>
      <c r="B188" s="5">
        <v>0.83530000000000004</v>
      </c>
    </row>
    <row r="189" spans="1:2" x14ac:dyDescent="0.25">
      <c r="A189" s="7">
        <v>10075</v>
      </c>
      <c r="B189" s="5">
        <v>4.2191999999999998</v>
      </c>
    </row>
    <row r="190" spans="1:2" x14ac:dyDescent="0.25">
      <c r="A190" s="7">
        <v>10106</v>
      </c>
      <c r="B190" s="5">
        <v>5.1820000000000004</v>
      </c>
    </row>
    <row r="191" spans="1:2" x14ac:dyDescent="0.25">
      <c r="A191" s="7">
        <v>10136</v>
      </c>
      <c r="B191" s="5">
        <v>4.7854999999999999</v>
      </c>
    </row>
    <row r="192" spans="1:2" x14ac:dyDescent="0.25">
      <c r="A192" s="7">
        <v>10167</v>
      </c>
      <c r="B192" s="5">
        <v>1.9822</v>
      </c>
    </row>
    <row r="193" spans="1:2" x14ac:dyDescent="0.25">
      <c r="A193" s="7">
        <v>10197</v>
      </c>
      <c r="B193" s="5">
        <v>0.78149999999999997</v>
      </c>
    </row>
    <row r="194" spans="1:2" x14ac:dyDescent="0.25">
      <c r="A194" s="7">
        <v>10228</v>
      </c>
      <c r="B194" s="5">
        <v>0.71360000000000001</v>
      </c>
    </row>
    <row r="195" spans="1:2" x14ac:dyDescent="0.25">
      <c r="A195" s="7">
        <v>10259</v>
      </c>
      <c r="B195" s="5">
        <v>0.44169999999999998</v>
      </c>
    </row>
    <row r="196" spans="1:2" x14ac:dyDescent="0.25">
      <c r="A196" s="7">
        <v>10288</v>
      </c>
      <c r="B196" s="5">
        <v>0.30020000000000002</v>
      </c>
    </row>
    <row r="197" spans="1:2" x14ac:dyDescent="0.25">
      <c r="A197" s="7">
        <v>10319</v>
      </c>
      <c r="B197" s="5">
        <v>0.19259999999999999</v>
      </c>
    </row>
    <row r="198" spans="1:2" x14ac:dyDescent="0.25">
      <c r="A198" s="7">
        <v>10349</v>
      </c>
      <c r="B198" s="5">
        <v>0.1855</v>
      </c>
    </row>
    <row r="199" spans="1:2" x14ac:dyDescent="0.25">
      <c r="A199" s="7">
        <v>10380</v>
      </c>
      <c r="B199" s="5">
        <v>0.19789999999999999</v>
      </c>
    </row>
    <row r="200" spans="1:2" x14ac:dyDescent="0.25">
      <c r="A200" s="7">
        <v>10410</v>
      </c>
      <c r="B200" s="5">
        <v>0.41909999999999997</v>
      </c>
    </row>
    <row r="201" spans="1:2" x14ac:dyDescent="0.25">
      <c r="A201" s="7">
        <v>10441</v>
      </c>
      <c r="B201" s="5">
        <v>4.8422000000000001</v>
      </c>
    </row>
    <row r="202" spans="1:2" x14ac:dyDescent="0.25">
      <c r="A202" s="7">
        <v>10472</v>
      </c>
      <c r="B202" s="5">
        <v>5.7766000000000002</v>
      </c>
    </row>
    <row r="203" spans="1:2" x14ac:dyDescent="0.25">
      <c r="A203" s="7">
        <v>10502</v>
      </c>
      <c r="B203" s="5">
        <v>5.0404</v>
      </c>
    </row>
    <row r="204" spans="1:2" x14ac:dyDescent="0.25">
      <c r="A204" s="7">
        <v>10533</v>
      </c>
      <c r="B204" s="5">
        <v>1.8575999999999999</v>
      </c>
    </row>
    <row r="205" spans="1:2" x14ac:dyDescent="0.25">
      <c r="A205" s="7">
        <v>10563</v>
      </c>
      <c r="B205" s="5">
        <v>0.54930000000000001</v>
      </c>
    </row>
    <row r="206" spans="1:2" x14ac:dyDescent="0.25">
      <c r="A206" s="7">
        <v>10594</v>
      </c>
      <c r="B206" s="5">
        <v>0.48420000000000002</v>
      </c>
    </row>
    <row r="207" spans="1:2" x14ac:dyDescent="0.25">
      <c r="A207" s="7">
        <v>10625</v>
      </c>
      <c r="B207" s="5">
        <v>0.28599999999999998</v>
      </c>
    </row>
    <row r="208" spans="1:2" x14ac:dyDescent="0.25">
      <c r="A208" s="7">
        <v>10653</v>
      </c>
      <c r="B208" s="5">
        <v>0.15629999999999999</v>
      </c>
    </row>
    <row r="209" spans="1:2" x14ac:dyDescent="0.25">
      <c r="A209" s="7">
        <v>10684</v>
      </c>
      <c r="B209" s="5">
        <v>0.13730000000000001</v>
      </c>
    </row>
    <row r="210" spans="1:2" x14ac:dyDescent="0.25">
      <c r="A210" s="7">
        <v>10714</v>
      </c>
      <c r="B210" s="5">
        <v>0.1235</v>
      </c>
    </row>
    <row r="211" spans="1:2" x14ac:dyDescent="0.25">
      <c r="A211" s="7">
        <v>10745</v>
      </c>
      <c r="B211" s="5">
        <v>0.14130000000000001</v>
      </c>
    </row>
    <row r="212" spans="1:2" x14ac:dyDescent="0.25">
      <c r="A212" s="7">
        <v>10775</v>
      </c>
      <c r="B212" s="5">
        <v>0.254</v>
      </c>
    </row>
    <row r="213" spans="1:2" x14ac:dyDescent="0.25">
      <c r="A213" s="7">
        <v>10806</v>
      </c>
      <c r="B213" s="5">
        <v>2.6221000000000001</v>
      </c>
    </row>
    <row r="214" spans="1:2" x14ac:dyDescent="0.25">
      <c r="A214" s="7">
        <v>10837</v>
      </c>
      <c r="B214" s="5">
        <v>6.5129000000000001</v>
      </c>
    </row>
    <row r="215" spans="1:2" x14ac:dyDescent="0.25">
      <c r="A215" s="7">
        <v>10867</v>
      </c>
      <c r="B215" s="5">
        <v>3.7378</v>
      </c>
    </row>
    <row r="216" spans="1:2" x14ac:dyDescent="0.25">
      <c r="A216" s="7">
        <v>10898</v>
      </c>
      <c r="B216" s="5">
        <v>2.2993000000000001</v>
      </c>
    </row>
    <row r="217" spans="1:2" x14ac:dyDescent="0.25">
      <c r="A217" s="7">
        <v>10928</v>
      </c>
      <c r="B217" s="5">
        <v>1.4157999999999999</v>
      </c>
    </row>
    <row r="218" spans="1:2" x14ac:dyDescent="0.25">
      <c r="A218" s="7">
        <v>10959</v>
      </c>
      <c r="B218" s="5">
        <v>0.78439999999999999</v>
      </c>
    </row>
    <row r="219" spans="1:2" x14ac:dyDescent="0.25">
      <c r="A219" s="7">
        <v>10990</v>
      </c>
      <c r="B219" s="5">
        <v>0.42480000000000001</v>
      </c>
    </row>
    <row r="220" spans="1:2" x14ac:dyDescent="0.25">
      <c r="A220" s="7">
        <v>11018</v>
      </c>
      <c r="B220" s="5">
        <v>0.1784</v>
      </c>
    </row>
    <row r="221" spans="1:2" x14ac:dyDescent="0.25">
      <c r="A221" s="7">
        <v>11049</v>
      </c>
      <c r="B221" s="5">
        <v>0.17699999999999999</v>
      </c>
    </row>
    <row r="222" spans="1:2" x14ac:dyDescent="0.25">
      <c r="A222" s="7">
        <v>11079</v>
      </c>
      <c r="B222" s="5">
        <v>0.17469999999999999</v>
      </c>
    </row>
    <row r="223" spans="1:2" x14ac:dyDescent="0.25">
      <c r="A223" s="7">
        <v>11110</v>
      </c>
      <c r="B223" s="5">
        <v>0.16619999999999999</v>
      </c>
    </row>
    <row r="224" spans="1:2" x14ac:dyDescent="0.25">
      <c r="A224" s="7">
        <v>11140</v>
      </c>
      <c r="B224" s="5">
        <v>1.3479000000000001</v>
      </c>
    </row>
    <row r="225" spans="1:2" x14ac:dyDescent="0.25">
      <c r="A225" s="7">
        <v>11171</v>
      </c>
      <c r="B225" s="5">
        <v>2.3956</v>
      </c>
    </row>
    <row r="226" spans="1:2" x14ac:dyDescent="0.25">
      <c r="A226" s="7">
        <v>11202</v>
      </c>
      <c r="B226" s="5">
        <v>5.4367999999999999</v>
      </c>
    </row>
    <row r="227" spans="1:2" x14ac:dyDescent="0.25">
      <c r="A227" s="7">
        <v>11232</v>
      </c>
      <c r="B227" s="5">
        <v>2.8317000000000001</v>
      </c>
    </row>
    <row r="228" spans="1:2" x14ac:dyDescent="0.25">
      <c r="A228" s="7">
        <v>11263</v>
      </c>
      <c r="B228" s="5">
        <v>2.1974</v>
      </c>
    </row>
    <row r="229" spans="1:2" x14ac:dyDescent="0.25">
      <c r="A229" s="7">
        <v>11293</v>
      </c>
      <c r="B229" s="5">
        <v>0.75039999999999996</v>
      </c>
    </row>
    <row r="230" spans="1:2" x14ac:dyDescent="0.25">
      <c r="A230" s="7">
        <v>11324</v>
      </c>
      <c r="B230" s="5">
        <v>0.43890000000000001</v>
      </c>
    </row>
    <row r="231" spans="1:2" x14ac:dyDescent="0.25">
      <c r="A231" s="7">
        <v>11355</v>
      </c>
      <c r="B231" s="5">
        <v>0.22090000000000001</v>
      </c>
    </row>
    <row r="232" spans="1:2" x14ac:dyDescent="0.25">
      <c r="A232" s="7">
        <v>11383</v>
      </c>
      <c r="B232" s="5">
        <v>0.11890000000000001</v>
      </c>
    </row>
    <row r="233" spans="1:2" x14ac:dyDescent="0.25">
      <c r="A233" s="7">
        <v>11414</v>
      </c>
      <c r="B233" s="5">
        <v>8.5000000000000006E-2</v>
      </c>
    </row>
    <row r="234" spans="1:2" x14ac:dyDescent="0.25">
      <c r="A234" s="7">
        <v>11444</v>
      </c>
      <c r="B234" s="5">
        <v>8.5000000000000006E-2</v>
      </c>
    </row>
    <row r="235" spans="1:2" x14ac:dyDescent="0.25">
      <c r="A235" s="7">
        <v>11475</v>
      </c>
      <c r="B235" s="5">
        <v>0.115</v>
      </c>
    </row>
    <row r="236" spans="1:2" x14ac:dyDescent="0.25">
      <c r="A236" s="7">
        <v>11505</v>
      </c>
      <c r="B236" s="5">
        <v>0.43319999999999997</v>
      </c>
    </row>
    <row r="237" spans="1:2" x14ac:dyDescent="0.25">
      <c r="A237" s="7">
        <v>11536</v>
      </c>
      <c r="B237" s="5">
        <v>2.7155999999999998</v>
      </c>
    </row>
    <row r="238" spans="1:2" x14ac:dyDescent="0.25">
      <c r="A238" s="7">
        <v>11567</v>
      </c>
      <c r="B238" s="5">
        <v>5.6067</v>
      </c>
    </row>
    <row r="239" spans="1:2" x14ac:dyDescent="0.25">
      <c r="A239" s="7">
        <v>11597</v>
      </c>
      <c r="B239" s="5">
        <v>1.6707000000000001</v>
      </c>
    </row>
    <row r="240" spans="1:2" x14ac:dyDescent="0.25">
      <c r="A240" s="7">
        <v>11628</v>
      </c>
      <c r="B240" s="5">
        <v>0.79569999999999996</v>
      </c>
    </row>
    <row r="241" spans="1:2" x14ac:dyDescent="0.25">
      <c r="A241" s="7">
        <v>11658</v>
      </c>
      <c r="B241" s="5">
        <v>0.3851</v>
      </c>
    </row>
    <row r="242" spans="1:2" x14ac:dyDescent="0.25">
      <c r="A242" s="7">
        <v>11689</v>
      </c>
      <c r="B242" s="5">
        <v>0.46160000000000001</v>
      </c>
    </row>
    <row r="243" spans="1:2" x14ac:dyDescent="0.25">
      <c r="A243" s="7">
        <v>11720</v>
      </c>
      <c r="B243" s="5">
        <v>0.22650000000000001</v>
      </c>
    </row>
    <row r="244" spans="1:2" x14ac:dyDescent="0.25">
      <c r="A244" s="7">
        <v>11749</v>
      </c>
      <c r="B244" s="5">
        <v>0.1133</v>
      </c>
    </row>
    <row r="245" spans="1:2" x14ac:dyDescent="0.25">
      <c r="A245" s="7">
        <v>11780</v>
      </c>
      <c r="B245" s="5">
        <v>0.1133</v>
      </c>
    </row>
    <row r="246" spans="1:2" x14ac:dyDescent="0.25">
      <c r="A246" s="7">
        <v>11810</v>
      </c>
      <c r="B246" s="5">
        <v>0.1133</v>
      </c>
    </row>
    <row r="247" spans="1:2" x14ac:dyDescent="0.25">
      <c r="A247" s="7">
        <v>11841</v>
      </c>
      <c r="B247" s="5">
        <v>0.14699999999999999</v>
      </c>
    </row>
    <row r="248" spans="1:2" x14ac:dyDescent="0.25">
      <c r="A248" s="7">
        <v>11871</v>
      </c>
      <c r="B248" s="5">
        <v>0.51819999999999999</v>
      </c>
    </row>
    <row r="249" spans="1:2" x14ac:dyDescent="0.25">
      <c r="A249" s="7">
        <v>11902</v>
      </c>
      <c r="B249" s="5">
        <v>3.4830000000000001</v>
      </c>
    </row>
    <row r="250" spans="1:2" x14ac:dyDescent="0.25">
      <c r="A250" s="7">
        <v>11933</v>
      </c>
      <c r="B250" s="5">
        <v>5.7483000000000004</v>
      </c>
    </row>
    <row r="251" spans="1:2" x14ac:dyDescent="0.25">
      <c r="A251" s="7">
        <v>11963</v>
      </c>
      <c r="B251" s="5">
        <v>3.3130999999999999</v>
      </c>
    </row>
    <row r="252" spans="1:2" x14ac:dyDescent="0.25">
      <c r="A252" s="7">
        <v>11994</v>
      </c>
      <c r="B252" s="5">
        <v>1.0194000000000001</v>
      </c>
    </row>
    <row r="253" spans="1:2" x14ac:dyDescent="0.25">
      <c r="A253" s="7">
        <v>12024</v>
      </c>
      <c r="B253" s="5">
        <v>0.35110000000000002</v>
      </c>
    </row>
    <row r="254" spans="1:2" x14ac:dyDescent="0.25">
      <c r="A254" s="7">
        <v>12055</v>
      </c>
      <c r="B254" s="5">
        <v>0.32279999999999998</v>
      </c>
    </row>
    <row r="255" spans="1:2" x14ac:dyDescent="0.25">
      <c r="A255" s="7">
        <v>12086</v>
      </c>
      <c r="B255" s="5">
        <v>0.22170000000000001</v>
      </c>
    </row>
    <row r="256" spans="1:2" x14ac:dyDescent="0.25">
      <c r="A256" s="7">
        <v>12114</v>
      </c>
      <c r="B256" s="5">
        <v>0.1671</v>
      </c>
    </row>
    <row r="257" spans="1:2" x14ac:dyDescent="0.25">
      <c r="A257" s="7">
        <v>12145</v>
      </c>
      <c r="B257" s="5">
        <v>0.1019</v>
      </c>
    </row>
    <row r="258" spans="1:2" x14ac:dyDescent="0.25">
      <c r="A258" s="7">
        <v>12175</v>
      </c>
      <c r="B258" s="5">
        <v>8.0699999999999994E-2</v>
      </c>
    </row>
    <row r="259" spans="1:2" x14ac:dyDescent="0.25">
      <c r="A259" s="7">
        <v>12206</v>
      </c>
      <c r="B259" s="5">
        <v>0.1487</v>
      </c>
    </row>
    <row r="260" spans="1:2" x14ac:dyDescent="0.25">
      <c r="A260" s="7">
        <v>12236</v>
      </c>
      <c r="B260" s="5">
        <v>0.34549999999999997</v>
      </c>
    </row>
    <row r="261" spans="1:2" x14ac:dyDescent="0.25">
      <c r="A261" s="7">
        <v>12267</v>
      </c>
      <c r="B261" s="5">
        <v>2.4607000000000001</v>
      </c>
    </row>
    <row r="262" spans="1:2" x14ac:dyDescent="0.25">
      <c r="A262" s="7">
        <v>12298</v>
      </c>
      <c r="B262" s="5">
        <v>8.7499000000000002</v>
      </c>
    </row>
    <row r="263" spans="1:2" x14ac:dyDescent="0.25">
      <c r="A263" s="7">
        <v>12328</v>
      </c>
      <c r="B263" s="5">
        <v>3.0865</v>
      </c>
    </row>
    <row r="264" spans="1:2" x14ac:dyDescent="0.25">
      <c r="A264" s="7">
        <v>12359</v>
      </c>
      <c r="B264" s="5">
        <v>0.79569999999999996</v>
      </c>
    </row>
    <row r="265" spans="1:2" x14ac:dyDescent="0.25">
      <c r="A265" s="7">
        <v>12389</v>
      </c>
      <c r="B265" s="5">
        <v>0.81840000000000002</v>
      </c>
    </row>
    <row r="266" spans="1:2" x14ac:dyDescent="0.25">
      <c r="A266" s="7">
        <v>12420</v>
      </c>
      <c r="B266" s="5">
        <v>0.30020000000000002</v>
      </c>
    </row>
    <row r="267" spans="1:2" x14ac:dyDescent="0.25">
      <c r="A267" s="7">
        <v>12451</v>
      </c>
      <c r="B267" s="5">
        <v>0.18459999999999999</v>
      </c>
    </row>
    <row r="268" spans="1:2" x14ac:dyDescent="0.25">
      <c r="A268" s="7">
        <v>12479</v>
      </c>
      <c r="B268" s="5">
        <v>0.14219999999999999</v>
      </c>
    </row>
    <row r="269" spans="1:2" x14ac:dyDescent="0.25">
      <c r="A269" s="7">
        <v>12510</v>
      </c>
      <c r="B269" s="5">
        <v>0.11840000000000001</v>
      </c>
    </row>
    <row r="270" spans="1:2" x14ac:dyDescent="0.25">
      <c r="A270" s="7">
        <v>12540</v>
      </c>
      <c r="B270" s="5">
        <v>0.1472</v>
      </c>
    </row>
    <row r="271" spans="1:2" x14ac:dyDescent="0.25">
      <c r="A271" s="7">
        <v>12571</v>
      </c>
      <c r="B271" s="5">
        <v>0.19789999999999999</v>
      </c>
    </row>
    <row r="272" spans="1:2" x14ac:dyDescent="0.25">
      <c r="A272" s="7">
        <v>12601</v>
      </c>
      <c r="B272" s="5">
        <v>1.0506</v>
      </c>
    </row>
    <row r="273" spans="1:2" x14ac:dyDescent="0.25">
      <c r="A273" s="7">
        <v>12632</v>
      </c>
      <c r="B273" s="5">
        <v>4.7572000000000001</v>
      </c>
    </row>
    <row r="274" spans="1:2" x14ac:dyDescent="0.25">
      <c r="A274" s="7">
        <v>12663</v>
      </c>
      <c r="B274" s="5">
        <v>2.3418000000000001</v>
      </c>
    </row>
    <row r="275" spans="1:2" x14ac:dyDescent="0.25">
      <c r="A275" s="7">
        <v>12693</v>
      </c>
      <c r="B275" s="5">
        <v>0.75039999999999996</v>
      </c>
    </row>
    <row r="276" spans="1:2" x14ac:dyDescent="0.25">
      <c r="A276" s="7">
        <v>12724</v>
      </c>
      <c r="B276" s="5">
        <v>0.39929999999999999</v>
      </c>
    </row>
    <row r="277" spans="1:2" x14ac:dyDescent="0.25">
      <c r="A277" s="7">
        <v>12754</v>
      </c>
      <c r="B277" s="5">
        <v>0.3256</v>
      </c>
    </row>
    <row r="278" spans="1:2" x14ac:dyDescent="0.25">
      <c r="A278" s="7">
        <v>12785</v>
      </c>
      <c r="B278" s="5">
        <v>0.26960000000000001</v>
      </c>
    </row>
    <row r="279" spans="1:2" x14ac:dyDescent="0.25">
      <c r="A279" s="7">
        <v>12816</v>
      </c>
      <c r="B279" s="5">
        <v>0.22090000000000001</v>
      </c>
    </row>
    <row r="280" spans="1:2" x14ac:dyDescent="0.25">
      <c r="A280" s="7">
        <v>12844</v>
      </c>
      <c r="B280" s="5">
        <v>0.14699999999999999</v>
      </c>
    </row>
    <row r="281" spans="1:2" x14ac:dyDescent="0.25">
      <c r="A281" s="7">
        <v>12875</v>
      </c>
      <c r="B281" s="5">
        <v>0.1371</v>
      </c>
    </row>
    <row r="282" spans="1:2" x14ac:dyDescent="0.25">
      <c r="A282" s="7">
        <v>12905</v>
      </c>
      <c r="B282" s="5">
        <v>0.12939999999999999</v>
      </c>
    </row>
    <row r="283" spans="1:2" x14ac:dyDescent="0.25">
      <c r="A283" s="7">
        <v>12936</v>
      </c>
      <c r="B283" s="5">
        <v>0.13170000000000001</v>
      </c>
    </row>
    <row r="284" spans="1:2" x14ac:dyDescent="0.25">
      <c r="A284" s="7">
        <v>12966</v>
      </c>
      <c r="B284" s="5">
        <v>0.41060000000000002</v>
      </c>
    </row>
    <row r="285" spans="1:2" x14ac:dyDescent="0.25">
      <c r="A285" s="7">
        <v>12997</v>
      </c>
      <c r="B285" s="5">
        <v>1.9397</v>
      </c>
    </row>
    <row r="286" spans="1:2" x14ac:dyDescent="0.25">
      <c r="A286" s="7">
        <v>13028</v>
      </c>
      <c r="B286" s="5">
        <v>8.4666999999999994</v>
      </c>
    </row>
    <row r="287" spans="1:2" x14ac:dyDescent="0.25">
      <c r="A287" s="7">
        <v>13058</v>
      </c>
      <c r="B287" s="5">
        <v>5.1536999999999997</v>
      </c>
    </row>
    <row r="288" spans="1:2" x14ac:dyDescent="0.25">
      <c r="A288" s="7">
        <v>13089</v>
      </c>
      <c r="B288" s="5">
        <v>1.4384999999999999</v>
      </c>
    </row>
    <row r="289" spans="1:2" x14ac:dyDescent="0.25">
      <c r="A289" s="7">
        <v>13119</v>
      </c>
      <c r="B289" s="5">
        <v>0.58620000000000005</v>
      </c>
    </row>
    <row r="290" spans="1:2" x14ac:dyDescent="0.25">
      <c r="A290" s="7">
        <v>13150</v>
      </c>
      <c r="B290" s="5">
        <v>0.30580000000000002</v>
      </c>
    </row>
    <row r="291" spans="1:2" x14ac:dyDescent="0.25">
      <c r="A291" s="7">
        <v>13181</v>
      </c>
      <c r="B291" s="5">
        <v>0.26729999999999998</v>
      </c>
    </row>
    <row r="292" spans="1:2" x14ac:dyDescent="0.25">
      <c r="A292" s="7">
        <v>13210</v>
      </c>
      <c r="B292" s="5">
        <v>0.14979999999999999</v>
      </c>
    </row>
    <row r="293" spans="1:2" x14ac:dyDescent="0.25">
      <c r="A293" s="7">
        <v>13241</v>
      </c>
      <c r="B293" s="5">
        <v>0.1416</v>
      </c>
    </row>
    <row r="294" spans="1:2" x14ac:dyDescent="0.25">
      <c r="A294" s="7">
        <v>13271</v>
      </c>
      <c r="B294" s="5">
        <v>0.13539999999999999</v>
      </c>
    </row>
    <row r="295" spans="1:2" x14ac:dyDescent="0.25">
      <c r="A295" s="7">
        <v>13302</v>
      </c>
      <c r="B295" s="5">
        <v>0.16</v>
      </c>
    </row>
    <row r="296" spans="1:2" x14ac:dyDescent="0.25">
      <c r="A296" s="7">
        <v>13332</v>
      </c>
      <c r="B296" s="5">
        <v>1.3082</v>
      </c>
    </row>
    <row r="297" spans="1:2" x14ac:dyDescent="0.25">
      <c r="A297" s="7">
        <v>13363</v>
      </c>
      <c r="B297" s="5">
        <v>5.8049999999999997</v>
      </c>
    </row>
    <row r="298" spans="1:2" x14ac:dyDescent="0.25">
      <c r="A298" s="7">
        <v>13394</v>
      </c>
      <c r="B298" s="5">
        <v>6.9375999999999998</v>
      </c>
    </row>
    <row r="299" spans="1:2" x14ac:dyDescent="0.25">
      <c r="A299" s="7">
        <v>13424</v>
      </c>
      <c r="B299" s="5">
        <v>3.3980000000000001</v>
      </c>
    </row>
    <row r="300" spans="1:2" x14ac:dyDescent="0.25">
      <c r="A300" s="7">
        <v>13455</v>
      </c>
      <c r="B300" s="5">
        <v>1.8264</v>
      </c>
    </row>
    <row r="301" spans="1:2" x14ac:dyDescent="0.25">
      <c r="A301" s="7">
        <v>13485</v>
      </c>
      <c r="B301" s="5">
        <v>0.61160000000000003</v>
      </c>
    </row>
    <row r="302" spans="1:2" x14ac:dyDescent="0.25">
      <c r="A302" s="7">
        <v>13516</v>
      </c>
      <c r="B302" s="5">
        <v>0.50119999999999998</v>
      </c>
    </row>
    <row r="303" spans="1:2" x14ac:dyDescent="0.25">
      <c r="A303" s="7">
        <v>13547</v>
      </c>
      <c r="B303" s="5">
        <v>0.35110000000000002</v>
      </c>
    </row>
    <row r="304" spans="1:2" x14ac:dyDescent="0.25">
      <c r="A304" s="7">
        <v>13575</v>
      </c>
      <c r="B304" s="5">
        <v>0.1971</v>
      </c>
    </row>
    <row r="305" spans="1:2" x14ac:dyDescent="0.25">
      <c r="A305" s="7">
        <v>13606</v>
      </c>
      <c r="B305" s="5">
        <v>5.6599999999999998E-2</v>
      </c>
    </row>
    <row r="306" spans="1:2" x14ac:dyDescent="0.25">
      <c r="A306" s="7">
        <v>13636</v>
      </c>
      <c r="B306" s="5">
        <v>9.6299999999999997E-2</v>
      </c>
    </row>
    <row r="307" spans="1:2" x14ac:dyDescent="0.25">
      <c r="A307" s="7">
        <v>13667</v>
      </c>
      <c r="B307" s="5">
        <v>0.11890000000000001</v>
      </c>
    </row>
    <row r="308" spans="1:2" x14ac:dyDescent="0.25">
      <c r="A308" s="7">
        <v>13697</v>
      </c>
      <c r="B308" s="5">
        <v>0.70230000000000004</v>
      </c>
    </row>
    <row r="309" spans="1:2" x14ac:dyDescent="0.25">
      <c r="A309" s="7">
        <v>13728</v>
      </c>
      <c r="B309" s="5">
        <v>3.9359999999999999</v>
      </c>
    </row>
    <row r="310" spans="1:2" x14ac:dyDescent="0.25">
      <c r="A310" s="7">
        <v>13759</v>
      </c>
      <c r="B310" s="5">
        <v>4.8987999999999996</v>
      </c>
    </row>
    <row r="311" spans="1:2" x14ac:dyDescent="0.25">
      <c r="A311" s="7">
        <v>13789</v>
      </c>
      <c r="B311" s="5">
        <v>2.6928999999999998</v>
      </c>
    </row>
    <row r="312" spans="1:2" x14ac:dyDescent="0.25">
      <c r="A312" s="7">
        <v>13820</v>
      </c>
      <c r="B312" s="5">
        <v>1.1072</v>
      </c>
    </row>
    <row r="313" spans="1:2" x14ac:dyDescent="0.25">
      <c r="A313" s="7">
        <v>13850</v>
      </c>
      <c r="B313" s="5">
        <v>0.67390000000000005</v>
      </c>
    </row>
    <row r="314" spans="1:2" x14ac:dyDescent="0.25">
      <c r="A314" s="7">
        <v>13881</v>
      </c>
      <c r="B314" s="5">
        <v>0.50690000000000002</v>
      </c>
    </row>
    <row r="315" spans="1:2" x14ac:dyDescent="0.25">
      <c r="A315" s="7">
        <v>13912</v>
      </c>
      <c r="B315" s="5">
        <v>0.43609999999999999</v>
      </c>
    </row>
    <row r="316" spans="1:2" x14ac:dyDescent="0.25">
      <c r="A316" s="7">
        <v>13940</v>
      </c>
      <c r="B316" s="5">
        <v>0.29170000000000001</v>
      </c>
    </row>
    <row r="317" spans="1:2" x14ac:dyDescent="0.25">
      <c r="A317" s="7">
        <v>13971</v>
      </c>
      <c r="B317" s="5">
        <v>0.2127</v>
      </c>
    </row>
    <row r="318" spans="1:2" x14ac:dyDescent="0.25">
      <c r="A318" s="7">
        <v>14001</v>
      </c>
      <c r="B318" s="5">
        <v>0.16930000000000001</v>
      </c>
    </row>
    <row r="319" spans="1:2" x14ac:dyDescent="0.25">
      <c r="A319" s="7">
        <v>14032</v>
      </c>
      <c r="B319" s="5">
        <v>0.2155</v>
      </c>
    </row>
    <row r="320" spans="1:2" x14ac:dyDescent="0.25">
      <c r="A320" s="7">
        <v>14062</v>
      </c>
      <c r="B320" s="5">
        <v>0.87219999999999998</v>
      </c>
    </row>
    <row r="321" spans="1:2" x14ac:dyDescent="0.25">
      <c r="A321" s="7">
        <v>14093</v>
      </c>
      <c r="B321" s="5">
        <v>3.6528999999999998</v>
      </c>
    </row>
    <row r="322" spans="1:2" x14ac:dyDescent="0.25">
      <c r="A322" s="7">
        <v>14124</v>
      </c>
      <c r="B322" s="5">
        <v>8.8064999999999998</v>
      </c>
    </row>
    <row r="323" spans="1:2" x14ac:dyDescent="0.25">
      <c r="A323" s="7">
        <v>14154</v>
      </c>
      <c r="B323" s="5">
        <v>4.2474999999999996</v>
      </c>
    </row>
    <row r="324" spans="1:2" x14ac:dyDescent="0.25">
      <c r="A324" s="7">
        <v>14185</v>
      </c>
      <c r="B324" s="5">
        <v>1.5404</v>
      </c>
    </row>
    <row r="325" spans="1:2" x14ac:dyDescent="0.25">
      <c r="A325" s="7">
        <v>14215</v>
      </c>
      <c r="B325" s="5">
        <v>1.3620000000000001</v>
      </c>
    </row>
    <row r="326" spans="1:2" x14ac:dyDescent="0.25">
      <c r="A326" s="7">
        <v>14246</v>
      </c>
      <c r="B326" s="5">
        <v>0.58899999999999997</v>
      </c>
    </row>
    <row r="327" spans="1:2" x14ac:dyDescent="0.25">
      <c r="A327" s="7">
        <v>14277</v>
      </c>
      <c r="B327" s="5">
        <v>0.30580000000000002</v>
      </c>
    </row>
    <row r="328" spans="1:2" x14ac:dyDescent="0.25">
      <c r="A328" s="7">
        <v>14305</v>
      </c>
      <c r="B328" s="5">
        <v>0.23250000000000001</v>
      </c>
    </row>
    <row r="329" spans="1:2" x14ac:dyDescent="0.25">
      <c r="A329" s="7">
        <v>14336</v>
      </c>
      <c r="B329" s="5">
        <v>0.1668</v>
      </c>
    </row>
    <row r="330" spans="1:2" x14ac:dyDescent="0.25">
      <c r="A330" s="7">
        <v>14366</v>
      </c>
      <c r="B330" s="5">
        <v>0.1124</v>
      </c>
    </row>
    <row r="331" spans="1:2" x14ac:dyDescent="0.25">
      <c r="A331" s="7">
        <v>14397</v>
      </c>
      <c r="B331" s="5">
        <v>0.21890000000000001</v>
      </c>
    </row>
    <row r="332" spans="1:2" x14ac:dyDescent="0.25">
      <c r="A332" s="7">
        <v>14427</v>
      </c>
      <c r="B332" s="5">
        <v>0.88070000000000004</v>
      </c>
    </row>
    <row r="333" spans="1:2" x14ac:dyDescent="0.25">
      <c r="A333" s="7">
        <v>14458</v>
      </c>
      <c r="B333" s="5">
        <v>4.7289000000000003</v>
      </c>
    </row>
    <row r="334" spans="1:2" x14ac:dyDescent="0.25">
      <c r="A334" s="7">
        <v>14489</v>
      </c>
      <c r="B334" s="5">
        <v>4.4457000000000004</v>
      </c>
    </row>
    <row r="335" spans="1:2" x14ac:dyDescent="0.25">
      <c r="A335" s="7">
        <v>14519</v>
      </c>
      <c r="B335" s="5">
        <v>1.8179000000000001</v>
      </c>
    </row>
    <row r="336" spans="1:2" x14ac:dyDescent="0.25">
      <c r="A336" s="7">
        <v>14550</v>
      </c>
      <c r="B336" s="5">
        <v>0.64559999999999995</v>
      </c>
    </row>
    <row r="337" spans="1:2" x14ac:dyDescent="0.25">
      <c r="A337" s="7">
        <v>14580</v>
      </c>
      <c r="B337" s="5">
        <v>0.3483</v>
      </c>
    </row>
    <row r="338" spans="1:2" x14ac:dyDescent="0.25">
      <c r="A338" s="7">
        <v>14611</v>
      </c>
      <c r="B338" s="5">
        <v>0.28599999999999998</v>
      </c>
    </row>
    <row r="339" spans="1:2" x14ac:dyDescent="0.25">
      <c r="A339" s="7">
        <v>14642</v>
      </c>
      <c r="B339" s="5">
        <v>0.3115</v>
      </c>
    </row>
    <row r="340" spans="1:2" x14ac:dyDescent="0.25">
      <c r="A340" s="7">
        <v>14671</v>
      </c>
      <c r="B340" s="5">
        <v>0.1237</v>
      </c>
    </row>
    <row r="341" spans="1:2" x14ac:dyDescent="0.25">
      <c r="A341" s="7">
        <v>14702</v>
      </c>
      <c r="B341" s="5">
        <v>0.14130000000000001</v>
      </c>
    </row>
    <row r="342" spans="1:2" x14ac:dyDescent="0.25">
      <c r="A342" s="7">
        <v>14732</v>
      </c>
      <c r="B342" s="5">
        <v>0.13619999999999999</v>
      </c>
    </row>
    <row r="343" spans="1:2" x14ac:dyDescent="0.25">
      <c r="A343" s="7">
        <v>14763</v>
      </c>
      <c r="B343" s="5">
        <v>0.1716</v>
      </c>
    </row>
    <row r="344" spans="1:2" x14ac:dyDescent="0.25">
      <c r="A344" s="7">
        <v>14793</v>
      </c>
      <c r="B344" s="5">
        <v>0.63429999999999997</v>
      </c>
    </row>
    <row r="345" spans="1:2" x14ac:dyDescent="0.25">
      <c r="A345" s="7">
        <v>14824</v>
      </c>
      <c r="B345" s="5">
        <v>3.1715</v>
      </c>
    </row>
    <row r="346" spans="1:2" x14ac:dyDescent="0.25">
      <c r="A346" s="7">
        <v>14855</v>
      </c>
      <c r="B346" s="5">
        <v>5.1820000000000004</v>
      </c>
    </row>
    <row r="347" spans="1:2" x14ac:dyDescent="0.25">
      <c r="A347" s="7">
        <v>14885</v>
      </c>
      <c r="B347" s="5">
        <v>2.5882000000000001</v>
      </c>
    </row>
    <row r="348" spans="1:2" x14ac:dyDescent="0.25">
      <c r="A348" s="7">
        <v>14916</v>
      </c>
      <c r="B348" s="5">
        <v>0.87219999999999998</v>
      </c>
    </row>
    <row r="349" spans="1:2" x14ac:dyDescent="0.25">
      <c r="A349" s="7">
        <v>14946</v>
      </c>
      <c r="B349" s="5">
        <v>0.8014</v>
      </c>
    </row>
    <row r="350" spans="1:2" x14ac:dyDescent="0.25">
      <c r="A350" s="7">
        <v>14977</v>
      </c>
      <c r="B350" s="5">
        <v>0.75609999999999999</v>
      </c>
    </row>
    <row r="351" spans="1:2" x14ac:dyDescent="0.25">
      <c r="A351" s="7">
        <v>15008</v>
      </c>
      <c r="B351" s="5">
        <v>0.33129999999999998</v>
      </c>
    </row>
    <row r="352" spans="1:2" x14ac:dyDescent="0.25">
      <c r="A352" s="7">
        <v>15036</v>
      </c>
      <c r="B352" s="5">
        <v>0.21410000000000001</v>
      </c>
    </row>
    <row r="353" spans="1:2" x14ac:dyDescent="0.25">
      <c r="A353" s="7">
        <v>15067</v>
      </c>
      <c r="B353" s="5">
        <v>0.17299999999999999</v>
      </c>
    </row>
    <row r="354" spans="1:2" x14ac:dyDescent="0.25">
      <c r="A354" s="7">
        <v>15097</v>
      </c>
      <c r="B354" s="5">
        <v>0.17899999999999999</v>
      </c>
    </row>
    <row r="355" spans="1:2" x14ac:dyDescent="0.25">
      <c r="A355" s="7">
        <v>15128</v>
      </c>
      <c r="B355" s="5">
        <v>0.22140000000000001</v>
      </c>
    </row>
    <row r="356" spans="1:2" x14ac:dyDescent="0.25">
      <c r="A356" s="7">
        <v>15158</v>
      </c>
      <c r="B356" s="5">
        <v>0.42759999999999998</v>
      </c>
    </row>
    <row r="357" spans="1:2" x14ac:dyDescent="0.25">
      <c r="A357" s="7">
        <v>15189</v>
      </c>
      <c r="B357" s="5">
        <v>5.5500999999999996</v>
      </c>
    </row>
    <row r="358" spans="1:2" x14ac:dyDescent="0.25">
      <c r="A358" s="7">
        <v>15220</v>
      </c>
      <c r="B358" s="5">
        <v>5.6351000000000004</v>
      </c>
    </row>
    <row r="359" spans="1:2" x14ac:dyDescent="0.25">
      <c r="A359" s="7">
        <v>15250</v>
      </c>
      <c r="B359" s="5">
        <v>2.2427000000000001</v>
      </c>
    </row>
    <row r="360" spans="1:2" x14ac:dyDescent="0.25">
      <c r="A360" s="7">
        <v>15281</v>
      </c>
      <c r="B360" s="5">
        <v>0.80989999999999995</v>
      </c>
    </row>
    <row r="361" spans="1:2" x14ac:dyDescent="0.25">
      <c r="A361" s="7">
        <v>15311</v>
      </c>
      <c r="B361" s="5">
        <v>0.4955</v>
      </c>
    </row>
    <row r="362" spans="1:2" x14ac:dyDescent="0.25">
      <c r="A362" s="7">
        <v>15342</v>
      </c>
      <c r="B362" s="5">
        <v>0.55220000000000002</v>
      </c>
    </row>
    <row r="363" spans="1:2" x14ac:dyDescent="0.25">
      <c r="A363" s="7">
        <v>15373</v>
      </c>
      <c r="B363" s="5">
        <v>0.37940000000000002</v>
      </c>
    </row>
    <row r="364" spans="1:2" x14ac:dyDescent="0.25">
      <c r="A364" s="7">
        <v>15401</v>
      </c>
      <c r="B364" s="5">
        <v>0.21920000000000001</v>
      </c>
    </row>
    <row r="365" spans="1:2" x14ac:dyDescent="0.25">
      <c r="A365" s="7">
        <v>15432</v>
      </c>
      <c r="B365" s="5">
        <v>0.17530000000000001</v>
      </c>
    </row>
    <row r="366" spans="1:2" x14ac:dyDescent="0.25">
      <c r="A366" s="7">
        <v>15462</v>
      </c>
      <c r="B366" s="5">
        <v>0.17330000000000001</v>
      </c>
    </row>
    <row r="367" spans="1:2" x14ac:dyDescent="0.25">
      <c r="A367" s="7">
        <v>15493</v>
      </c>
      <c r="B367" s="5">
        <v>0.19400000000000001</v>
      </c>
    </row>
    <row r="368" spans="1:2" x14ac:dyDescent="0.25">
      <c r="A368" s="7">
        <v>15523</v>
      </c>
      <c r="B368" s="5">
        <v>0.89200000000000002</v>
      </c>
    </row>
    <row r="369" spans="1:2" x14ac:dyDescent="0.25">
      <c r="A369" s="7">
        <v>15554</v>
      </c>
      <c r="B369" s="5">
        <v>3.7660999999999998</v>
      </c>
    </row>
    <row r="370" spans="1:2" x14ac:dyDescent="0.25">
      <c r="A370" s="7">
        <v>15585</v>
      </c>
      <c r="B370" s="5">
        <v>7.7870999999999997</v>
      </c>
    </row>
    <row r="371" spans="1:2" x14ac:dyDescent="0.25">
      <c r="A371" s="7">
        <v>15615</v>
      </c>
      <c r="B371" s="5">
        <v>3.1715</v>
      </c>
    </row>
    <row r="372" spans="1:2" x14ac:dyDescent="0.25">
      <c r="A372" s="7">
        <v>15646</v>
      </c>
      <c r="B372" s="5">
        <v>0.85229999999999995</v>
      </c>
    </row>
    <row r="373" spans="1:2" x14ac:dyDescent="0.25">
      <c r="A373" s="7">
        <v>15676</v>
      </c>
      <c r="B373" s="5">
        <v>0.44740000000000002</v>
      </c>
    </row>
    <row r="374" spans="1:2" x14ac:dyDescent="0.25">
      <c r="A374" s="7">
        <v>15707</v>
      </c>
      <c r="B374" s="5">
        <v>0.3256</v>
      </c>
    </row>
    <row r="375" spans="1:2" x14ac:dyDescent="0.25">
      <c r="A375" s="7">
        <v>15738</v>
      </c>
      <c r="B375" s="5">
        <v>0.32</v>
      </c>
    </row>
    <row r="376" spans="1:2" x14ac:dyDescent="0.25">
      <c r="A376" s="7">
        <v>15766</v>
      </c>
      <c r="B376" s="5">
        <v>0.2387</v>
      </c>
    </row>
    <row r="377" spans="1:2" x14ac:dyDescent="0.25">
      <c r="A377" s="7">
        <v>15797</v>
      </c>
      <c r="B377" s="5">
        <v>0.18410000000000001</v>
      </c>
    </row>
    <row r="378" spans="1:2" x14ac:dyDescent="0.25">
      <c r="A378" s="7">
        <v>15827</v>
      </c>
      <c r="B378" s="5">
        <v>0.17530000000000001</v>
      </c>
    </row>
    <row r="379" spans="1:2" x14ac:dyDescent="0.25">
      <c r="A379" s="7">
        <v>15858</v>
      </c>
      <c r="B379" s="5">
        <v>0.22140000000000001</v>
      </c>
    </row>
    <row r="380" spans="1:2" x14ac:dyDescent="0.25">
      <c r="A380" s="7">
        <v>15888</v>
      </c>
      <c r="B380" s="5">
        <v>1.3875</v>
      </c>
    </row>
    <row r="381" spans="1:2" x14ac:dyDescent="0.25">
      <c r="A381" s="7">
        <v>15919</v>
      </c>
      <c r="B381" s="5">
        <v>3.5678999999999998</v>
      </c>
    </row>
    <row r="382" spans="1:2" x14ac:dyDescent="0.25">
      <c r="A382" s="7">
        <v>15950</v>
      </c>
      <c r="B382" s="5">
        <v>6.9375999999999998</v>
      </c>
    </row>
    <row r="383" spans="1:2" x14ac:dyDescent="0.25">
      <c r="A383" s="7">
        <v>15980</v>
      </c>
      <c r="B383" s="5">
        <v>3.4262999999999999</v>
      </c>
    </row>
    <row r="384" spans="1:2" x14ac:dyDescent="0.25">
      <c r="A384" s="7">
        <v>16011</v>
      </c>
      <c r="B384" s="5">
        <v>1.0336000000000001</v>
      </c>
    </row>
    <row r="385" spans="1:2" x14ac:dyDescent="0.25">
      <c r="A385" s="7">
        <v>16041</v>
      </c>
      <c r="B385" s="5">
        <v>0.32850000000000001</v>
      </c>
    </row>
    <row r="386" spans="1:2" x14ac:dyDescent="0.25">
      <c r="A386" s="7">
        <v>16072</v>
      </c>
      <c r="B386" s="5">
        <v>0.36249999999999999</v>
      </c>
    </row>
    <row r="387" spans="1:2" x14ac:dyDescent="0.25">
      <c r="A387" s="7">
        <v>16103</v>
      </c>
      <c r="B387" s="5">
        <v>0.1996</v>
      </c>
    </row>
    <row r="388" spans="1:2" x14ac:dyDescent="0.25">
      <c r="A388" s="7">
        <v>16132</v>
      </c>
      <c r="B388" s="5">
        <v>0.13339999999999999</v>
      </c>
    </row>
    <row r="389" spans="1:2" x14ac:dyDescent="0.25">
      <c r="A389" s="7">
        <v>16163</v>
      </c>
      <c r="B389" s="5">
        <v>9.6299999999999997E-2</v>
      </c>
    </row>
    <row r="390" spans="1:2" x14ac:dyDescent="0.25">
      <c r="A390" s="7">
        <v>16193</v>
      </c>
      <c r="B390" s="5">
        <v>9.3399999999999997E-2</v>
      </c>
    </row>
    <row r="391" spans="1:2" x14ac:dyDescent="0.25">
      <c r="A391" s="7">
        <v>16224</v>
      </c>
      <c r="B391" s="5">
        <v>9.8000000000000004E-2</v>
      </c>
    </row>
    <row r="392" spans="1:2" x14ac:dyDescent="0.25">
      <c r="A392" s="7">
        <v>16254</v>
      </c>
      <c r="B392" s="5">
        <v>0.19</v>
      </c>
    </row>
    <row r="393" spans="1:2" x14ac:dyDescent="0.25">
      <c r="A393" s="7">
        <v>16285</v>
      </c>
      <c r="B393" s="5">
        <v>3.2564000000000002</v>
      </c>
    </row>
    <row r="394" spans="1:2" x14ac:dyDescent="0.25">
      <c r="A394" s="7">
        <v>16316</v>
      </c>
      <c r="B394" s="5">
        <v>7.1642000000000001</v>
      </c>
    </row>
    <row r="395" spans="1:2" x14ac:dyDescent="0.25">
      <c r="A395" s="7">
        <v>16346</v>
      </c>
      <c r="B395" s="5">
        <v>3.2281</v>
      </c>
    </row>
    <row r="396" spans="1:2" x14ac:dyDescent="0.25">
      <c r="A396" s="7">
        <v>16377</v>
      </c>
      <c r="B396" s="5">
        <v>0.74470000000000003</v>
      </c>
    </row>
    <row r="397" spans="1:2" x14ac:dyDescent="0.25">
      <c r="A397" s="7">
        <v>16407</v>
      </c>
      <c r="B397" s="5">
        <v>0.28599999999999998</v>
      </c>
    </row>
    <row r="398" spans="1:2" x14ac:dyDescent="0.25">
      <c r="A398" s="7">
        <v>16438</v>
      </c>
      <c r="B398" s="5">
        <v>0.27239999999999998</v>
      </c>
    </row>
    <row r="399" spans="1:2" x14ac:dyDescent="0.25">
      <c r="A399" s="7">
        <v>16469</v>
      </c>
      <c r="B399" s="5">
        <v>0.1651</v>
      </c>
    </row>
    <row r="400" spans="1:2" x14ac:dyDescent="0.25">
      <c r="A400" s="7">
        <v>16497</v>
      </c>
      <c r="B400" s="5">
        <v>0.13370000000000001</v>
      </c>
    </row>
    <row r="401" spans="1:2" x14ac:dyDescent="0.25">
      <c r="A401" s="7">
        <v>16528</v>
      </c>
      <c r="B401" s="5">
        <v>0.11609999999999999</v>
      </c>
    </row>
    <row r="402" spans="1:2" x14ac:dyDescent="0.25">
      <c r="A402" s="7">
        <v>16558</v>
      </c>
      <c r="B402" s="5">
        <v>0.12180000000000001</v>
      </c>
    </row>
    <row r="403" spans="1:2" x14ac:dyDescent="0.25">
      <c r="A403" s="7">
        <v>16589</v>
      </c>
      <c r="B403" s="5">
        <v>0.1246</v>
      </c>
    </row>
    <row r="404" spans="1:2" x14ac:dyDescent="0.25">
      <c r="A404" s="7">
        <v>16619</v>
      </c>
      <c r="B404" s="5">
        <v>0.23219999999999999</v>
      </c>
    </row>
    <row r="405" spans="1:2" x14ac:dyDescent="0.25">
      <c r="A405" s="7">
        <v>16650</v>
      </c>
      <c r="B405" s="5">
        <v>3.7378</v>
      </c>
    </row>
    <row r="406" spans="1:2" x14ac:dyDescent="0.25">
      <c r="A406" s="7">
        <v>16681</v>
      </c>
      <c r="B406" s="5">
        <v>6.2013999999999996</v>
      </c>
    </row>
    <row r="407" spans="1:2" x14ac:dyDescent="0.25">
      <c r="A407" s="7">
        <v>16711</v>
      </c>
      <c r="B407" s="5">
        <v>5.1820000000000004</v>
      </c>
    </row>
    <row r="408" spans="1:2" x14ac:dyDescent="0.25">
      <c r="A408" s="7">
        <v>16742</v>
      </c>
      <c r="B408" s="5">
        <v>2.8883000000000001</v>
      </c>
    </row>
    <row r="409" spans="1:2" x14ac:dyDescent="0.25">
      <c r="A409" s="7">
        <v>16772</v>
      </c>
      <c r="B409" s="5">
        <v>0.99680000000000002</v>
      </c>
    </row>
    <row r="410" spans="1:2" x14ac:dyDescent="0.25">
      <c r="A410" s="7">
        <v>16803</v>
      </c>
      <c r="B410" s="5">
        <v>0.54930000000000001</v>
      </c>
    </row>
    <row r="411" spans="1:2" x14ac:dyDescent="0.25">
      <c r="A411" s="7">
        <v>16834</v>
      </c>
      <c r="B411" s="5">
        <v>0.43319999999999997</v>
      </c>
    </row>
    <row r="412" spans="1:2" x14ac:dyDescent="0.25">
      <c r="A412" s="7">
        <v>16862</v>
      </c>
      <c r="B412" s="5">
        <v>0.22289999999999999</v>
      </c>
    </row>
    <row r="413" spans="1:2" x14ac:dyDescent="0.25">
      <c r="A413" s="7">
        <v>16893</v>
      </c>
      <c r="B413" s="5">
        <v>0.20100000000000001</v>
      </c>
    </row>
    <row r="414" spans="1:2" x14ac:dyDescent="0.25">
      <c r="A414" s="7">
        <v>16923</v>
      </c>
      <c r="B414" s="5">
        <v>0.16619999999999999</v>
      </c>
    </row>
    <row r="415" spans="1:2" x14ac:dyDescent="0.25">
      <c r="A415" s="7">
        <v>16954</v>
      </c>
      <c r="B415" s="5">
        <v>0.21779999999999999</v>
      </c>
    </row>
    <row r="416" spans="1:2" x14ac:dyDescent="0.25">
      <c r="A416" s="7">
        <v>16984</v>
      </c>
      <c r="B416" s="5">
        <v>1.6282000000000001</v>
      </c>
    </row>
    <row r="417" spans="1:2" x14ac:dyDescent="0.25">
      <c r="A417" s="7">
        <v>17015</v>
      </c>
      <c r="B417" s="5">
        <v>2.3898999999999999</v>
      </c>
    </row>
    <row r="418" spans="1:2" x14ac:dyDescent="0.25">
      <c r="A418" s="7">
        <v>17046</v>
      </c>
      <c r="B418" s="5">
        <v>4.7005999999999997</v>
      </c>
    </row>
    <row r="419" spans="1:2" x14ac:dyDescent="0.25">
      <c r="A419" s="7">
        <v>17076</v>
      </c>
      <c r="B419" s="5">
        <v>2.0756000000000001</v>
      </c>
    </row>
    <row r="420" spans="1:2" x14ac:dyDescent="0.25">
      <c r="A420" s="7">
        <v>17107</v>
      </c>
      <c r="B420" s="5">
        <v>0.82969999999999999</v>
      </c>
    </row>
    <row r="421" spans="1:2" x14ac:dyDescent="0.25">
      <c r="A421" s="7">
        <v>17137</v>
      </c>
      <c r="B421" s="5">
        <v>0.46160000000000001</v>
      </c>
    </row>
    <row r="422" spans="1:2" x14ac:dyDescent="0.25">
      <c r="A422" s="7">
        <v>17168</v>
      </c>
      <c r="B422" s="5">
        <v>0.55500000000000005</v>
      </c>
    </row>
    <row r="423" spans="1:2" x14ac:dyDescent="0.25">
      <c r="A423" s="7">
        <v>17199</v>
      </c>
      <c r="B423" s="5">
        <v>0.49840000000000001</v>
      </c>
    </row>
    <row r="424" spans="1:2" x14ac:dyDescent="0.25">
      <c r="A424" s="7">
        <v>17227</v>
      </c>
      <c r="B424" s="5">
        <v>0.33700000000000002</v>
      </c>
    </row>
    <row r="425" spans="1:2" x14ac:dyDescent="0.25">
      <c r="A425" s="7">
        <v>17258</v>
      </c>
      <c r="B425" s="5">
        <v>0.19769999999999999</v>
      </c>
    </row>
    <row r="426" spans="1:2" x14ac:dyDescent="0.25">
      <c r="A426" s="7">
        <v>17288</v>
      </c>
      <c r="B426" s="5">
        <v>0.18290000000000001</v>
      </c>
    </row>
    <row r="427" spans="1:2" x14ac:dyDescent="0.25">
      <c r="A427" s="7">
        <v>17319</v>
      </c>
      <c r="B427" s="5">
        <v>0.21010000000000001</v>
      </c>
    </row>
    <row r="428" spans="1:2" x14ac:dyDescent="0.25">
      <c r="A428" s="7">
        <v>17349</v>
      </c>
      <c r="B428" s="5">
        <v>0.54090000000000005</v>
      </c>
    </row>
    <row r="429" spans="1:2" x14ac:dyDescent="0.25">
      <c r="A429" s="7">
        <v>17380</v>
      </c>
      <c r="B429" s="5">
        <v>3.9359999999999999</v>
      </c>
    </row>
    <row r="430" spans="1:2" x14ac:dyDescent="0.25">
      <c r="A430" s="7">
        <v>17411</v>
      </c>
      <c r="B430" s="5">
        <v>6.0315000000000003</v>
      </c>
    </row>
    <row r="431" spans="1:2" x14ac:dyDescent="0.25">
      <c r="A431" s="7">
        <v>17441</v>
      </c>
      <c r="B431" s="5">
        <v>5.1253000000000002</v>
      </c>
    </row>
    <row r="432" spans="1:2" x14ac:dyDescent="0.25">
      <c r="A432" s="7">
        <v>17472</v>
      </c>
      <c r="B432" s="5">
        <v>3.3414000000000001</v>
      </c>
    </row>
    <row r="433" spans="1:2" x14ac:dyDescent="0.25">
      <c r="A433" s="7">
        <v>17502</v>
      </c>
      <c r="B433" s="5">
        <v>1.1581999999999999</v>
      </c>
    </row>
    <row r="434" spans="1:2" x14ac:dyDescent="0.25">
      <c r="A434" s="7">
        <v>17533</v>
      </c>
      <c r="B434" s="5">
        <v>0.68240000000000001</v>
      </c>
    </row>
    <row r="435" spans="1:2" x14ac:dyDescent="0.25">
      <c r="A435" s="7">
        <v>17564</v>
      </c>
      <c r="B435" s="5">
        <v>0.44169999999999998</v>
      </c>
    </row>
    <row r="436" spans="1:2" x14ac:dyDescent="0.25">
      <c r="A436" s="7">
        <v>17593</v>
      </c>
      <c r="B436" s="5">
        <v>0.25369999999999998</v>
      </c>
    </row>
    <row r="437" spans="1:2" x14ac:dyDescent="0.25">
      <c r="A437" s="7">
        <v>17624</v>
      </c>
      <c r="B437" s="5">
        <v>0.1787</v>
      </c>
    </row>
    <row r="438" spans="1:2" x14ac:dyDescent="0.25">
      <c r="A438" s="7">
        <v>17654</v>
      </c>
      <c r="B438" s="5">
        <v>0.19139999999999999</v>
      </c>
    </row>
    <row r="439" spans="1:2" x14ac:dyDescent="0.25">
      <c r="A439" s="7">
        <v>17685</v>
      </c>
      <c r="B439" s="5">
        <v>0.2291</v>
      </c>
    </row>
    <row r="440" spans="1:2" x14ac:dyDescent="0.25">
      <c r="A440" s="7">
        <v>17715</v>
      </c>
      <c r="B440" s="5">
        <v>0.88070000000000004</v>
      </c>
    </row>
    <row r="441" spans="1:2" x14ac:dyDescent="0.25">
      <c r="A441" s="7">
        <v>17746</v>
      </c>
      <c r="B441" s="5">
        <v>3.6246</v>
      </c>
    </row>
    <row r="442" spans="1:2" x14ac:dyDescent="0.25">
      <c r="A442" s="7">
        <v>17777</v>
      </c>
      <c r="B442" s="5">
        <v>5.1536999999999997</v>
      </c>
    </row>
    <row r="443" spans="1:2" x14ac:dyDescent="0.25">
      <c r="A443" s="7">
        <v>17807</v>
      </c>
      <c r="B443" s="5">
        <v>2.4834000000000001</v>
      </c>
    </row>
    <row r="444" spans="1:2" x14ac:dyDescent="0.25">
      <c r="A444" s="7">
        <v>17838</v>
      </c>
      <c r="B444" s="5">
        <v>0.88070000000000004</v>
      </c>
    </row>
    <row r="445" spans="1:2" x14ac:dyDescent="0.25">
      <c r="A445" s="7">
        <v>17868</v>
      </c>
      <c r="B445" s="5">
        <v>0.3483</v>
      </c>
    </row>
    <row r="446" spans="1:2" x14ac:dyDescent="0.25">
      <c r="A446" s="7">
        <v>17899</v>
      </c>
      <c r="B446" s="5">
        <v>0.40210000000000001</v>
      </c>
    </row>
    <row r="447" spans="1:2" x14ac:dyDescent="0.25">
      <c r="A447" s="7">
        <v>17930</v>
      </c>
      <c r="B447" s="5">
        <v>0.23730000000000001</v>
      </c>
    </row>
    <row r="448" spans="1:2" x14ac:dyDescent="0.25">
      <c r="A448" s="7">
        <v>17958</v>
      </c>
      <c r="B448" s="5">
        <v>0.24779999999999999</v>
      </c>
    </row>
    <row r="449" spans="1:2" x14ac:dyDescent="0.25">
      <c r="A449" s="7">
        <v>17989</v>
      </c>
      <c r="B449" s="5">
        <v>0.18579999999999999</v>
      </c>
    </row>
    <row r="450" spans="1:2" x14ac:dyDescent="0.25">
      <c r="A450" s="7">
        <v>18019</v>
      </c>
      <c r="B450" s="5">
        <v>0.1203</v>
      </c>
    </row>
    <row r="451" spans="1:2" x14ac:dyDescent="0.25">
      <c r="A451" s="7">
        <v>18050</v>
      </c>
      <c r="B451" s="5">
        <v>0.16339999999999999</v>
      </c>
    </row>
    <row r="452" spans="1:2" x14ac:dyDescent="0.25">
      <c r="A452" s="7">
        <v>18080</v>
      </c>
      <c r="B452" s="5">
        <v>0.64559999999999995</v>
      </c>
    </row>
    <row r="453" spans="1:2" x14ac:dyDescent="0.25">
      <c r="A453" s="7">
        <v>18111</v>
      </c>
      <c r="B453" s="5">
        <v>3.2848000000000002</v>
      </c>
    </row>
    <row r="454" spans="1:2" x14ac:dyDescent="0.25">
      <c r="A454" s="7">
        <v>18142</v>
      </c>
      <c r="B454" s="5">
        <v>9.6844000000000001</v>
      </c>
    </row>
    <row r="455" spans="1:2" x14ac:dyDescent="0.25">
      <c r="A455" s="7">
        <v>18172</v>
      </c>
      <c r="B455" s="5">
        <v>5.1536999999999997</v>
      </c>
    </row>
    <row r="456" spans="1:2" x14ac:dyDescent="0.25">
      <c r="A456" s="7">
        <v>18203</v>
      </c>
      <c r="B456" s="5">
        <v>1.7018</v>
      </c>
    </row>
    <row r="457" spans="1:2" x14ac:dyDescent="0.25">
      <c r="A457" s="7">
        <v>18233</v>
      </c>
      <c r="B457" s="5">
        <v>0.4304</v>
      </c>
    </row>
    <row r="458" spans="1:2" x14ac:dyDescent="0.25">
      <c r="A458" s="7">
        <v>18264</v>
      </c>
      <c r="B458" s="5">
        <v>0.4955</v>
      </c>
    </row>
    <row r="459" spans="1:2" x14ac:dyDescent="0.25">
      <c r="A459" s="7">
        <v>18295</v>
      </c>
      <c r="B459" s="5">
        <v>0.30299999999999999</v>
      </c>
    </row>
    <row r="460" spans="1:2" x14ac:dyDescent="0.25">
      <c r="A460" s="7">
        <v>18323</v>
      </c>
      <c r="B460" s="5">
        <v>0.16059999999999999</v>
      </c>
    </row>
    <row r="461" spans="1:2" x14ac:dyDescent="0.25">
      <c r="A461" s="7">
        <v>18354</v>
      </c>
      <c r="B461" s="5">
        <v>0.13370000000000001</v>
      </c>
    </row>
    <row r="462" spans="1:2" x14ac:dyDescent="0.25">
      <c r="A462" s="7">
        <v>18384</v>
      </c>
      <c r="B462" s="5">
        <v>0.13650000000000001</v>
      </c>
    </row>
    <row r="463" spans="1:2" x14ac:dyDescent="0.25">
      <c r="A463" s="7">
        <v>18415</v>
      </c>
      <c r="B463" s="5">
        <v>0.1283</v>
      </c>
    </row>
    <row r="464" spans="1:2" x14ac:dyDescent="0.25">
      <c r="A464" s="7">
        <v>18445</v>
      </c>
      <c r="B464" s="5">
        <v>0.45590000000000003</v>
      </c>
    </row>
    <row r="465" spans="1:2" x14ac:dyDescent="0.25">
      <c r="A465" s="7">
        <v>18476</v>
      </c>
      <c r="B465" s="5">
        <v>2.5287000000000002</v>
      </c>
    </row>
    <row r="466" spans="1:2" x14ac:dyDescent="0.25">
      <c r="A466" s="7">
        <v>18507</v>
      </c>
      <c r="B466" s="5">
        <v>6.258</v>
      </c>
    </row>
    <row r="467" spans="1:2" x14ac:dyDescent="0.25">
      <c r="A467" s="7">
        <v>18537</v>
      </c>
      <c r="B467" s="5">
        <v>2.1294</v>
      </c>
    </row>
    <row r="468" spans="1:2" x14ac:dyDescent="0.25">
      <c r="A468" s="7">
        <v>18568</v>
      </c>
      <c r="B468" s="5">
        <v>0.68810000000000004</v>
      </c>
    </row>
    <row r="469" spans="1:2" x14ac:dyDescent="0.25">
      <c r="A469" s="7">
        <v>18598</v>
      </c>
      <c r="B469" s="5">
        <v>0.4446</v>
      </c>
    </row>
    <row r="470" spans="1:2" x14ac:dyDescent="0.25">
      <c r="A470" s="7">
        <v>18629</v>
      </c>
      <c r="B470" s="5">
        <v>0.33410000000000001</v>
      </c>
    </row>
    <row r="471" spans="1:2" x14ac:dyDescent="0.25">
      <c r="A471" s="7">
        <v>18660</v>
      </c>
      <c r="B471" s="5">
        <v>0.2059</v>
      </c>
    </row>
    <row r="472" spans="1:2" x14ac:dyDescent="0.25">
      <c r="A472" s="7">
        <v>18688</v>
      </c>
      <c r="B472" s="5">
        <v>0.16400000000000001</v>
      </c>
    </row>
    <row r="473" spans="1:2" x14ac:dyDescent="0.25">
      <c r="A473" s="7">
        <v>18719</v>
      </c>
      <c r="B473" s="5">
        <v>0.1356</v>
      </c>
    </row>
    <row r="474" spans="1:2" x14ac:dyDescent="0.25">
      <c r="A474" s="7">
        <v>18749</v>
      </c>
      <c r="B474" s="5">
        <v>0.1144</v>
      </c>
    </row>
    <row r="475" spans="1:2" x14ac:dyDescent="0.25">
      <c r="A475" s="7">
        <v>18780</v>
      </c>
      <c r="B475" s="5">
        <v>0.15210000000000001</v>
      </c>
    </row>
    <row r="476" spans="1:2" x14ac:dyDescent="0.25">
      <c r="A476" s="7">
        <v>18810</v>
      </c>
      <c r="B476" s="5">
        <v>0.52949999999999997</v>
      </c>
    </row>
    <row r="477" spans="1:2" x14ac:dyDescent="0.25">
      <c r="A477" s="7">
        <v>18841</v>
      </c>
      <c r="B477" s="5">
        <v>4.2758000000000003</v>
      </c>
    </row>
    <row r="478" spans="1:2" x14ac:dyDescent="0.25">
      <c r="A478" s="7">
        <v>18872</v>
      </c>
      <c r="B478" s="5">
        <v>8.2401999999999997</v>
      </c>
    </row>
    <row r="479" spans="1:2" x14ac:dyDescent="0.25">
      <c r="A479" s="7">
        <v>18902</v>
      </c>
      <c r="B479" s="5">
        <v>5.1536999999999997</v>
      </c>
    </row>
    <row r="480" spans="1:2" x14ac:dyDescent="0.25">
      <c r="A480" s="7">
        <v>18933</v>
      </c>
      <c r="B480" s="5">
        <v>1.9029</v>
      </c>
    </row>
    <row r="481" spans="1:2" x14ac:dyDescent="0.25">
      <c r="A481" s="7">
        <v>18963</v>
      </c>
      <c r="B481" s="5">
        <v>0.62860000000000005</v>
      </c>
    </row>
    <row r="482" spans="1:2" x14ac:dyDescent="0.25">
      <c r="A482" s="7">
        <v>18994</v>
      </c>
      <c r="B482" s="5">
        <v>0.46439999999999998</v>
      </c>
    </row>
    <row r="483" spans="1:2" x14ac:dyDescent="0.25">
      <c r="A483" s="7">
        <v>19025</v>
      </c>
      <c r="B483" s="5">
        <v>0.33700000000000002</v>
      </c>
    </row>
    <row r="484" spans="1:2" x14ac:dyDescent="0.25">
      <c r="A484" s="7">
        <v>19054</v>
      </c>
      <c r="B484" s="5">
        <v>0.22140000000000001</v>
      </c>
    </row>
    <row r="485" spans="1:2" x14ac:dyDescent="0.25">
      <c r="A485" s="7">
        <v>19085</v>
      </c>
      <c r="B485" s="5">
        <v>0.1741</v>
      </c>
    </row>
    <row r="486" spans="1:2" x14ac:dyDescent="0.25">
      <c r="A486" s="7">
        <v>19115</v>
      </c>
      <c r="B486" s="5">
        <v>0.1467</v>
      </c>
    </row>
    <row r="487" spans="1:2" x14ac:dyDescent="0.25">
      <c r="A487" s="7">
        <v>19146</v>
      </c>
      <c r="B487" s="5">
        <v>0.12690000000000001</v>
      </c>
    </row>
    <row r="488" spans="1:2" x14ac:dyDescent="0.25">
      <c r="A488" s="7">
        <v>19176</v>
      </c>
      <c r="B488" s="5">
        <v>0.7419</v>
      </c>
    </row>
    <row r="489" spans="1:2" x14ac:dyDescent="0.25">
      <c r="A489" s="7">
        <v>19207</v>
      </c>
      <c r="B489" s="5">
        <v>4.6155999999999997</v>
      </c>
    </row>
    <row r="490" spans="1:2" x14ac:dyDescent="0.25">
      <c r="A490" s="7">
        <v>19238</v>
      </c>
      <c r="B490" s="5">
        <v>11.1568</v>
      </c>
    </row>
    <row r="491" spans="1:2" x14ac:dyDescent="0.25">
      <c r="A491" s="7">
        <v>19268</v>
      </c>
      <c r="B491" s="5">
        <v>4.3324999999999996</v>
      </c>
    </row>
    <row r="492" spans="1:2" x14ac:dyDescent="0.25">
      <c r="A492" s="7">
        <v>19299</v>
      </c>
      <c r="B492" s="5">
        <v>1.7358</v>
      </c>
    </row>
    <row r="493" spans="1:2" x14ac:dyDescent="0.25">
      <c r="A493" s="7">
        <v>19329</v>
      </c>
      <c r="B493" s="5">
        <v>0.56069999999999998</v>
      </c>
    </row>
    <row r="494" spans="1:2" x14ac:dyDescent="0.25">
      <c r="A494" s="7">
        <v>19360</v>
      </c>
      <c r="B494" s="5">
        <v>0.39079999999999998</v>
      </c>
    </row>
    <row r="495" spans="1:2" x14ac:dyDescent="0.25">
      <c r="A495" s="7">
        <v>19391</v>
      </c>
      <c r="B495" s="5">
        <v>0.15379999999999999</v>
      </c>
    </row>
    <row r="496" spans="1:2" x14ac:dyDescent="0.25">
      <c r="A496" s="7">
        <v>19419</v>
      </c>
      <c r="B496" s="5">
        <v>0.1288</v>
      </c>
    </row>
    <row r="497" spans="1:2" x14ac:dyDescent="0.25">
      <c r="A497" s="7">
        <v>19450</v>
      </c>
      <c r="B497" s="5">
        <v>0.1371</v>
      </c>
    </row>
    <row r="498" spans="1:2" x14ac:dyDescent="0.25">
      <c r="A498" s="7">
        <v>19480</v>
      </c>
      <c r="B498" s="5">
        <v>0.1138</v>
      </c>
    </row>
    <row r="499" spans="1:2" x14ac:dyDescent="0.25">
      <c r="A499" s="7">
        <v>19511</v>
      </c>
      <c r="B499" s="5">
        <v>0.15970000000000001</v>
      </c>
    </row>
    <row r="500" spans="1:2" x14ac:dyDescent="0.25">
      <c r="A500" s="7">
        <v>19541</v>
      </c>
      <c r="B500" s="5">
        <v>0.3851</v>
      </c>
    </row>
    <row r="501" spans="1:2" x14ac:dyDescent="0.25">
      <c r="A501" s="7">
        <v>19572</v>
      </c>
      <c r="B501" s="5">
        <v>2.3898999999999999</v>
      </c>
    </row>
    <row r="502" spans="1:2" x14ac:dyDescent="0.25">
      <c r="A502" s="7">
        <v>19603</v>
      </c>
      <c r="B502" s="5">
        <v>8.3818000000000001</v>
      </c>
    </row>
    <row r="503" spans="1:2" x14ac:dyDescent="0.25">
      <c r="A503" s="7">
        <v>19633</v>
      </c>
      <c r="B503" s="5">
        <v>3.2848000000000002</v>
      </c>
    </row>
    <row r="504" spans="1:2" x14ac:dyDescent="0.25">
      <c r="A504" s="7">
        <v>19664</v>
      </c>
      <c r="B504" s="5">
        <v>1.3139000000000001</v>
      </c>
    </row>
    <row r="505" spans="1:2" x14ac:dyDescent="0.25">
      <c r="A505" s="7">
        <v>19694</v>
      </c>
      <c r="B505" s="5">
        <v>0.36809999999999998</v>
      </c>
    </row>
    <row r="506" spans="1:2" x14ac:dyDescent="0.25">
      <c r="A506" s="7">
        <v>19725</v>
      </c>
      <c r="B506" s="5">
        <v>0.25340000000000001</v>
      </c>
    </row>
    <row r="507" spans="1:2" x14ac:dyDescent="0.25">
      <c r="A507" s="7">
        <v>19756</v>
      </c>
      <c r="B507" s="5">
        <v>0.16170000000000001</v>
      </c>
    </row>
    <row r="508" spans="1:2" x14ac:dyDescent="0.25">
      <c r="A508" s="7">
        <v>19784</v>
      </c>
      <c r="B508" s="5">
        <v>0.1124</v>
      </c>
    </row>
    <row r="509" spans="1:2" x14ac:dyDescent="0.25">
      <c r="A509" s="7">
        <v>19815</v>
      </c>
      <c r="B509" s="5">
        <v>9.9099999999999994E-2</v>
      </c>
    </row>
    <row r="510" spans="1:2" x14ac:dyDescent="0.25">
      <c r="A510" s="7">
        <v>19845</v>
      </c>
      <c r="B510" s="5">
        <v>9.1499999999999998E-2</v>
      </c>
    </row>
    <row r="511" spans="1:2" x14ac:dyDescent="0.25">
      <c r="A511" s="7">
        <v>19876</v>
      </c>
      <c r="B511" s="5">
        <v>0.1119</v>
      </c>
    </row>
    <row r="512" spans="1:2" x14ac:dyDescent="0.25">
      <c r="A512" s="7">
        <v>19906</v>
      </c>
      <c r="B512" s="5">
        <v>0.52669999999999995</v>
      </c>
    </row>
    <row r="513" spans="1:2" x14ac:dyDescent="0.25">
      <c r="A513" s="7">
        <v>19937</v>
      </c>
      <c r="B513" s="5">
        <v>2.3475000000000001</v>
      </c>
    </row>
    <row r="514" spans="1:2" x14ac:dyDescent="0.25">
      <c r="A514" s="7">
        <v>19968</v>
      </c>
      <c r="B514" s="5">
        <v>2.6193</v>
      </c>
    </row>
    <row r="515" spans="1:2" x14ac:dyDescent="0.25">
      <c r="A515" s="7">
        <v>19998</v>
      </c>
      <c r="B515" s="5">
        <v>1.5121</v>
      </c>
    </row>
    <row r="516" spans="1:2" x14ac:dyDescent="0.25">
      <c r="A516" s="7">
        <v>20029</v>
      </c>
      <c r="B516" s="5">
        <v>0.50690000000000002</v>
      </c>
    </row>
    <row r="517" spans="1:2" x14ac:dyDescent="0.25">
      <c r="A517" s="7">
        <v>20059</v>
      </c>
      <c r="B517" s="5">
        <v>0.50970000000000004</v>
      </c>
    </row>
    <row r="518" spans="1:2" x14ac:dyDescent="0.25">
      <c r="A518" s="7">
        <v>20090</v>
      </c>
      <c r="B518" s="5">
        <v>0.59179999999999999</v>
      </c>
    </row>
    <row r="519" spans="1:2" x14ac:dyDescent="0.25">
      <c r="A519" s="7">
        <v>20121</v>
      </c>
      <c r="B519" s="5">
        <v>0.37659999999999999</v>
      </c>
    </row>
    <row r="520" spans="1:2" x14ac:dyDescent="0.25">
      <c r="A520" s="7">
        <v>20149</v>
      </c>
      <c r="B520" s="5">
        <v>0.2104</v>
      </c>
    </row>
    <row r="521" spans="1:2" x14ac:dyDescent="0.25">
      <c r="A521" s="7">
        <v>20180</v>
      </c>
      <c r="B521" s="5">
        <v>0.1447</v>
      </c>
    </row>
    <row r="522" spans="1:2" x14ac:dyDescent="0.25">
      <c r="A522" s="7">
        <v>20210</v>
      </c>
      <c r="B522" s="5">
        <v>8.5000000000000006E-2</v>
      </c>
    </row>
    <row r="523" spans="1:2" x14ac:dyDescent="0.25">
      <c r="A523" s="7">
        <v>20241</v>
      </c>
      <c r="B523" s="5">
        <v>0.14530000000000001</v>
      </c>
    </row>
    <row r="524" spans="1:2" x14ac:dyDescent="0.25">
      <c r="A524" s="7">
        <v>20271</v>
      </c>
      <c r="B524" s="5">
        <v>0.55779999999999996</v>
      </c>
    </row>
    <row r="525" spans="1:2" x14ac:dyDescent="0.25">
      <c r="A525" s="7">
        <v>20302</v>
      </c>
      <c r="B525" s="5">
        <v>2.5569999999999999</v>
      </c>
    </row>
    <row r="526" spans="1:2" x14ac:dyDescent="0.25">
      <c r="A526" s="7">
        <v>20333</v>
      </c>
      <c r="B526" s="5">
        <v>4.7572000000000001</v>
      </c>
    </row>
    <row r="527" spans="1:2" x14ac:dyDescent="0.25">
      <c r="A527" s="7">
        <v>20363</v>
      </c>
      <c r="B527" s="5">
        <v>2.6391</v>
      </c>
    </row>
    <row r="528" spans="1:2" x14ac:dyDescent="0.25">
      <c r="A528" s="7">
        <v>20394</v>
      </c>
      <c r="B528" s="5">
        <v>1.1468</v>
      </c>
    </row>
    <row r="529" spans="1:2" x14ac:dyDescent="0.25">
      <c r="A529" s="7">
        <v>20424</v>
      </c>
      <c r="B529" s="5">
        <v>0.38790000000000002</v>
      </c>
    </row>
    <row r="530" spans="1:2" x14ac:dyDescent="0.25">
      <c r="A530" s="7">
        <v>20455</v>
      </c>
      <c r="B530" s="5">
        <v>0.35110000000000002</v>
      </c>
    </row>
    <row r="531" spans="1:2" x14ac:dyDescent="0.25">
      <c r="A531" s="7">
        <v>20486</v>
      </c>
      <c r="B531" s="5">
        <v>0.19739999999999999</v>
      </c>
    </row>
    <row r="532" spans="1:2" x14ac:dyDescent="0.25">
      <c r="A532" s="7">
        <v>20515</v>
      </c>
      <c r="B532" s="5">
        <v>0.16569999999999999</v>
      </c>
    </row>
    <row r="533" spans="1:2" x14ac:dyDescent="0.25">
      <c r="A533" s="7">
        <v>20546</v>
      </c>
      <c r="B533" s="5">
        <v>0.1399</v>
      </c>
    </row>
    <row r="534" spans="1:2" x14ac:dyDescent="0.25">
      <c r="A534" s="7">
        <v>20576</v>
      </c>
      <c r="B534" s="5">
        <v>0.12570000000000001</v>
      </c>
    </row>
    <row r="535" spans="1:2" x14ac:dyDescent="0.25">
      <c r="A535" s="7">
        <v>20607</v>
      </c>
      <c r="B535" s="5">
        <v>0.17219999999999999</v>
      </c>
    </row>
    <row r="536" spans="1:2" x14ac:dyDescent="0.25">
      <c r="A536" s="7">
        <v>20637</v>
      </c>
      <c r="B536" s="5">
        <v>0.60309999999999997</v>
      </c>
    </row>
    <row r="537" spans="1:2" x14ac:dyDescent="0.25">
      <c r="A537" s="7">
        <v>20668</v>
      </c>
      <c r="B537" s="5">
        <v>5.2385999999999999</v>
      </c>
    </row>
    <row r="538" spans="1:2" x14ac:dyDescent="0.25">
      <c r="A538" s="7">
        <v>20699</v>
      </c>
      <c r="B538" s="5">
        <v>6.9093</v>
      </c>
    </row>
    <row r="539" spans="1:2" x14ac:dyDescent="0.25">
      <c r="A539" s="7">
        <v>20729</v>
      </c>
      <c r="B539" s="5">
        <v>2.3588</v>
      </c>
    </row>
    <row r="540" spans="1:2" x14ac:dyDescent="0.25">
      <c r="A540" s="7">
        <v>20760</v>
      </c>
      <c r="B540" s="5">
        <v>1.1439999999999999</v>
      </c>
    </row>
    <row r="541" spans="1:2" x14ac:dyDescent="0.25">
      <c r="A541" s="7">
        <v>20790</v>
      </c>
      <c r="B541" s="5">
        <v>0.36530000000000001</v>
      </c>
    </row>
    <row r="542" spans="1:2" x14ac:dyDescent="0.25">
      <c r="A542" s="7">
        <v>20821</v>
      </c>
      <c r="B542" s="5">
        <v>0.22989999999999999</v>
      </c>
    </row>
    <row r="543" spans="1:2" x14ac:dyDescent="0.25">
      <c r="A543" s="7">
        <v>20852</v>
      </c>
      <c r="B543" s="5">
        <v>0.34260000000000002</v>
      </c>
    </row>
    <row r="544" spans="1:2" x14ac:dyDescent="0.25">
      <c r="A544" s="7">
        <v>20880</v>
      </c>
      <c r="B544" s="5">
        <v>0.1651</v>
      </c>
    </row>
    <row r="545" spans="1:2" x14ac:dyDescent="0.25">
      <c r="A545" s="7">
        <v>20911</v>
      </c>
      <c r="B545" s="5">
        <v>0.1308</v>
      </c>
    </row>
    <row r="546" spans="1:2" x14ac:dyDescent="0.25">
      <c r="A546" s="7">
        <v>20941</v>
      </c>
      <c r="B546" s="5">
        <v>0.156</v>
      </c>
    </row>
    <row r="547" spans="1:2" x14ac:dyDescent="0.25">
      <c r="A547" s="7">
        <v>20972</v>
      </c>
      <c r="B547" s="5">
        <v>0.15659999999999999</v>
      </c>
    </row>
    <row r="548" spans="1:2" x14ac:dyDescent="0.25">
      <c r="A548" s="7">
        <v>21002</v>
      </c>
      <c r="B548" s="5">
        <v>0.44169999999999998</v>
      </c>
    </row>
    <row r="549" spans="1:2" x14ac:dyDescent="0.25">
      <c r="A549" s="7">
        <v>21033</v>
      </c>
      <c r="B549" s="5">
        <v>2.9165999999999999</v>
      </c>
    </row>
    <row r="550" spans="1:2" x14ac:dyDescent="0.25">
      <c r="A550" s="7">
        <v>21064</v>
      </c>
      <c r="B550" s="5">
        <v>10.4772</v>
      </c>
    </row>
    <row r="551" spans="1:2" x14ac:dyDescent="0.25">
      <c r="A551" s="7">
        <v>21094</v>
      </c>
      <c r="B551" s="5">
        <v>8.9481000000000002</v>
      </c>
    </row>
    <row r="552" spans="1:2" x14ac:dyDescent="0.25">
      <c r="A552" s="7">
        <v>21125</v>
      </c>
      <c r="B552" s="5">
        <v>3.1149</v>
      </c>
    </row>
    <row r="553" spans="1:2" x14ac:dyDescent="0.25">
      <c r="A553" s="7">
        <v>21155</v>
      </c>
      <c r="B553" s="5">
        <v>1.0760000000000001</v>
      </c>
    </row>
    <row r="554" spans="1:2" x14ac:dyDescent="0.25">
      <c r="A554" s="7">
        <v>21186</v>
      </c>
      <c r="B554" s="5">
        <v>0.70789999999999997</v>
      </c>
    </row>
    <row r="555" spans="1:2" x14ac:dyDescent="0.25">
      <c r="A555" s="7">
        <v>21217</v>
      </c>
      <c r="B555" s="5">
        <v>0.45590000000000003</v>
      </c>
    </row>
    <row r="556" spans="1:2" x14ac:dyDescent="0.25">
      <c r="A556" s="7">
        <v>21245</v>
      </c>
      <c r="B556" s="5">
        <v>0.20499999999999999</v>
      </c>
    </row>
    <row r="557" spans="1:2" x14ac:dyDescent="0.25">
      <c r="A557" s="7">
        <v>21276</v>
      </c>
      <c r="B557" s="5">
        <v>0.16139999999999999</v>
      </c>
    </row>
    <row r="558" spans="1:2" x14ac:dyDescent="0.25">
      <c r="A558" s="7">
        <v>21306</v>
      </c>
      <c r="B558" s="5">
        <v>0.20949999999999999</v>
      </c>
    </row>
    <row r="559" spans="1:2" x14ac:dyDescent="0.25">
      <c r="A559" s="7">
        <v>21337</v>
      </c>
      <c r="B559" s="5">
        <v>0.22</v>
      </c>
    </row>
    <row r="560" spans="1:2" x14ac:dyDescent="0.25">
      <c r="A560" s="7">
        <v>21367</v>
      </c>
      <c r="B560" s="5">
        <v>0.51539999999999997</v>
      </c>
    </row>
    <row r="561" spans="1:2" x14ac:dyDescent="0.25">
      <c r="A561" s="7">
        <v>21398</v>
      </c>
      <c r="B561" s="5">
        <v>7.1074999999999999</v>
      </c>
    </row>
    <row r="562" spans="1:2" x14ac:dyDescent="0.25">
      <c r="A562" s="7">
        <v>21429</v>
      </c>
      <c r="B562" s="5">
        <v>7.2491000000000003</v>
      </c>
    </row>
    <row r="563" spans="1:2" x14ac:dyDescent="0.25">
      <c r="A563" s="7">
        <v>21459</v>
      </c>
      <c r="B563" s="5">
        <v>2.3502999999999998</v>
      </c>
    </row>
    <row r="564" spans="1:2" x14ac:dyDescent="0.25">
      <c r="A564" s="7">
        <v>21490</v>
      </c>
      <c r="B564" s="5">
        <v>0.91749999999999998</v>
      </c>
    </row>
    <row r="565" spans="1:2" x14ac:dyDescent="0.25">
      <c r="A565" s="7">
        <v>21520</v>
      </c>
      <c r="B565" s="5">
        <v>0.47570000000000001</v>
      </c>
    </row>
    <row r="566" spans="1:2" x14ac:dyDescent="0.25">
      <c r="A566" s="7">
        <v>21551</v>
      </c>
      <c r="B566" s="5">
        <v>0.27979999999999999</v>
      </c>
    </row>
    <row r="567" spans="1:2" x14ac:dyDescent="0.25">
      <c r="A567" s="7">
        <v>21582</v>
      </c>
      <c r="B567" s="5">
        <v>0.21970000000000001</v>
      </c>
    </row>
    <row r="568" spans="1:2" x14ac:dyDescent="0.25">
      <c r="A568" s="7">
        <v>21610</v>
      </c>
      <c r="B568" s="5">
        <v>0.20300000000000001</v>
      </c>
    </row>
    <row r="569" spans="1:2" x14ac:dyDescent="0.25">
      <c r="A569" s="7">
        <v>21641</v>
      </c>
      <c r="B569" s="5">
        <v>0.1792</v>
      </c>
    </row>
    <row r="570" spans="1:2" x14ac:dyDescent="0.25">
      <c r="A570" s="7">
        <v>21671</v>
      </c>
      <c r="B570" s="5">
        <v>0.16589999999999999</v>
      </c>
    </row>
    <row r="571" spans="1:2" x14ac:dyDescent="0.25">
      <c r="A571" s="7">
        <v>21702</v>
      </c>
      <c r="B571" s="5">
        <v>0.1852</v>
      </c>
    </row>
    <row r="572" spans="1:2" x14ac:dyDescent="0.25">
      <c r="A572" s="7">
        <v>21732</v>
      </c>
      <c r="B572" s="5">
        <v>0.52390000000000003</v>
      </c>
    </row>
    <row r="573" spans="1:2" x14ac:dyDescent="0.25">
      <c r="A573" s="7">
        <v>21763</v>
      </c>
      <c r="B573" s="5">
        <v>3.1149</v>
      </c>
    </row>
    <row r="574" spans="1:2" x14ac:dyDescent="0.25">
      <c r="A574" s="7">
        <v>21794</v>
      </c>
      <c r="B574" s="5">
        <v>9.0897000000000006</v>
      </c>
    </row>
    <row r="575" spans="1:2" x14ac:dyDescent="0.25">
      <c r="A575" s="7">
        <v>21824</v>
      </c>
      <c r="B575" s="5">
        <v>3.5396000000000001</v>
      </c>
    </row>
    <row r="576" spans="1:2" x14ac:dyDescent="0.25">
      <c r="A576" s="7">
        <v>21855</v>
      </c>
      <c r="B576" s="5">
        <v>1.6707000000000001</v>
      </c>
    </row>
    <row r="577" spans="1:2" x14ac:dyDescent="0.25">
      <c r="A577" s="7">
        <v>21885</v>
      </c>
      <c r="B577" s="5">
        <v>0.623</v>
      </c>
    </row>
    <row r="578" spans="1:2" x14ac:dyDescent="0.25">
      <c r="A578" s="7">
        <v>21916</v>
      </c>
      <c r="B578" s="5">
        <v>1.0024</v>
      </c>
    </row>
    <row r="579" spans="1:2" x14ac:dyDescent="0.25">
      <c r="A579" s="7">
        <v>21947</v>
      </c>
      <c r="B579" s="5">
        <v>0.59179999999999999</v>
      </c>
    </row>
    <row r="580" spans="1:2" x14ac:dyDescent="0.25">
      <c r="A580" s="7">
        <v>21976</v>
      </c>
      <c r="B580" s="5">
        <v>0.29449999999999998</v>
      </c>
    </row>
    <row r="581" spans="1:2" x14ac:dyDescent="0.25">
      <c r="A581" s="7">
        <v>22007</v>
      </c>
      <c r="B581" s="5">
        <v>0.24829999999999999</v>
      </c>
    </row>
    <row r="582" spans="1:2" x14ac:dyDescent="0.25">
      <c r="A582" s="7">
        <v>22037</v>
      </c>
      <c r="B582" s="5">
        <v>0.16789999999999999</v>
      </c>
    </row>
    <row r="583" spans="1:2" x14ac:dyDescent="0.25">
      <c r="A583" s="7">
        <v>22068</v>
      </c>
      <c r="B583" s="5">
        <v>0.27810000000000001</v>
      </c>
    </row>
    <row r="584" spans="1:2" x14ac:dyDescent="0.25">
      <c r="A584" s="7">
        <v>22098</v>
      </c>
      <c r="B584" s="5">
        <v>1.2941</v>
      </c>
    </row>
    <row r="585" spans="1:2" x14ac:dyDescent="0.25">
      <c r="A585" s="7">
        <v>22129</v>
      </c>
      <c r="B585" s="5">
        <v>3.9643999999999999</v>
      </c>
    </row>
    <row r="586" spans="1:2" x14ac:dyDescent="0.25">
      <c r="A586" s="7">
        <v>22160</v>
      </c>
      <c r="B586" s="5">
        <v>8.2684999999999995</v>
      </c>
    </row>
    <row r="587" spans="1:2" x14ac:dyDescent="0.25">
      <c r="A587" s="7">
        <v>22190</v>
      </c>
      <c r="B587" s="5">
        <v>3.8511000000000002</v>
      </c>
    </row>
    <row r="588" spans="1:2" x14ac:dyDescent="0.25">
      <c r="A588" s="7">
        <v>22221</v>
      </c>
      <c r="B588" s="5">
        <v>1.4242999999999999</v>
      </c>
    </row>
    <row r="589" spans="1:2" x14ac:dyDescent="0.25">
      <c r="A589" s="7">
        <v>22251</v>
      </c>
      <c r="B589" s="5">
        <v>0.76739999999999997</v>
      </c>
    </row>
  </sheetData>
  <mergeCells count="1">
    <mergeCell ref="E3:F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workbookViewId="0">
      <selection activeCell="E14" sqref="E10:E14"/>
    </sheetView>
  </sheetViews>
  <sheetFormatPr defaultRowHeight="15" x14ac:dyDescent="0.25"/>
  <cols>
    <col min="1" max="1" width="14.42578125" customWidth="1"/>
    <col min="2" max="2" width="35.5703125" customWidth="1"/>
    <col min="4" max="4" width="18" customWidth="1"/>
    <col min="5" max="5" width="66.710937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5" ht="51" x14ac:dyDescent="0.25">
      <c r="A1" s="15" t="s">
        <v>299</v>
      </c>
      <c r="B1" s="16" t="s">
        <v>426</v>
      </c>
      <c r="C1" s="14"/>
      <c r="D1" s="15" t="s">
        <v>232</v>
      </c>
      <c r="E1" s="16" t="s">
        <v>411</v>
      </c>
    </row>
    <row r="2" spans="1:5" ht="25.5" x14ac:dyDescent="0.25">
      <c r="A2" s="15" t="s">
        <v>425</v>
      </c>
      <c r="B2" s="18">
        <v>2119.6799999999998</v>
      </c>
      <c r="C2" s="14"/>
      <c r="D2" s="15" t="s">
        <v>234</v>
      </c>
      <c r="E2" s="16" t="s">
        <v>424</v>
      </c>
    </row>
    <row r="3" spans="1:5" x14ac:dyDescent="0.25">
      <c r="A3" s="15" t="s">
        <v>423</v>
      </c>
      <c r="B3" s="18">
        <v>2181.73</v>
      </c>
      <c r="C3" s="14"/>
      <c r="D3" s="15" t="s">
        <v>236</v>
      </c>
      <c r="E3" s="16" t="s">
        <v>422</v>
      </c>
    </row>
    <row r="4" spans="1:5" ht="38.25" x14ac:dyDescent="0.25">
      <c r="A4" s="15" t="s">
        <v>421</v>
      </c>
      <c r="B4" s="18">
        <v>2231.66</v>
      </c>
      <c r="C4" s="14"/>
      <c r="D4" s="15" t="s">
        <v>238</v>
      </c>
      <c r="E4" s="16" t="s">
        <v>420</v>
      </c>
    </row>
    <row r="5" spans="1:5" ht="127.5" x14ac:dyDescent="0.25">
      <c r="A5" s="15" t="s">
        <v>419</v>
      </c>
      <c r="B5" s="18">
        <v>2282.65</v>
      </c>
      <c r="C5" s="14"/>
      <c r="D5" s="15" t="s">
        <v>273</v>
      </c>
      <c r="E5" s="16" t="s">
        <v>418</v>
      </c>
    </row>
    <row r="6" spans="1:5" x14ac:dyDescent="0.25">
      <c r="A6" s="15" t="s">
        <v>417</v>
      </c>
      <c r="B6" s="18">
        <v>2421.7800000000002</v>
      </c>
      <c r="C6" s="14"/>
      <c r="D6" s="14"/>
      <c r="E6" s="14"/>
    </row>
    <row r="7" spans="1:5" x14ac:dyDescent="0.25">
      <c r="A7" s="15" t="s">
        <v>416</v>
      </c>
      <c r="B7" s="18">
        <v>2439.62</v>
      </c>
      <c r="C7" s="14"/>
      <c r="D7" s="14"/>
      <c r="E7" s="14"/>
    </row>
    <row r="8" spans="1:5" ht="25.5" x14ac:dyDescent="0.25">
      <c r="A8" s="15" t="s">
        <v>415</v>
      </c>
      <c r="B8" s="18">
        <v>2363.02</v>
      </c>
      <c r="C8" s="14"/>
      <c r="D8" s="15" t="s">
        <v>243</v>
      </c>
      <c r="E8" s="16" t="s">
        <v>275</v>
      </c>
    </row>
    <row r="9" spans="1:5" x14ac:dyDescent="0.25">
      <c r="A9" s="15" t="s">
        <v>414</v>
      </c>
      <c r="B9" s="18">
        <v>2321.88</v>
      </c>
      <c r="C9" s="14"/>
      <c r="D9" s="15" t="s">
        <v>236</v>
      </c>
      <c r="E9" s="16" t="s">
        <v>413</v>
      </c>
    </row>
    <row r="10" spans="1:5" ht="25.5" x14ac:dyDescent="0.25">
      <c r="A10" s="15" t="s">
        <v>412</v>
      </c>
      <c r="B10" s="18">
        <v>2289.1</v>
      </c>
      <c r="C10" s="14"/>
      <c r="D10" s="15" t="s">
        <v>241</v>
      </c>
      <c r="E10" s="16" t="s">
        <v>411</v>
      </c>
    </row>
    <row r="11" spans="1:5" x14ac:dyDescent="0.25">
      <c r="A11" s="15" t="s">
        <v>410</v>
      </c>
      <c r="B11" s="18">
        <v>2312.5100000000002</v>
      </c>
      <c r="C11" s="14"/>
      <c r="D11" s="14"/>
      <c r="E11" s="14"/>
    </row>
    <row r="12" spans="1:5" x14ac:dyDescent="0.25">
      <c r="A12" s="15" t="s">
        <v>409</v>
      </c>
      <c r="B12" s="18">
        <v>2323.9499999999998</v>
      </c>
      <c r="C12" s="14"/>
      <c r="D12" s="14"/>
      <c r="E12" s="14"/>
    </row>
    <row r="13" spans="1:5" x14ac:dyDescent="0.25">
      <c r="A13" s="15" t="s">
        <v>408</v>
      </c>
      <c r="B13" s="18">
        <v>2340.3000000000002</v>
      </c>
      <c r="C13" s="14"/>
      <c r="D13" s="14"/>
      <c r="E13" s="14"/>
    </row>
    <row r="14" spans="1:5" x14ac:dyDescent="0.25">
      <c r="A14" s="15" t="s">
        <v>407</v>
      </c>
      <c r="B14" s="18">
        <v>2400.08</v>
      </c>
      <c r="C14" s="14"/>
      <c r="D14" s="14"/>
      <c r="E14" s="14"/>
    </row>
    <row r="15" spans="1:5" x14ac:dyDescent="0.25">
      <c r="A15" s="15" t="s">
        <v>406</v>
      </c>
      <c r="B15" s="18">
        <v>2452.48</v>
      </c>
      <c r="C15" s="14"/>
      <c r="D15" s="14"/>
      <c r="E15" s="14"/>
    </row>
    <row r="16" spans="1:5" x14ac:dyDescent="0.25">
      <c r="A16" s="15" t="s">
        <v>405</v>
      </c>
      <c r="B16" s="18">
        <v>2475.79</v>
      </c>
      <c r="C16" s="14"/>
      <c r="D16" s="14"/>
      <c r="E16" s="14"/>
    </row>
    <row r="17" spans="1:5" x14ac:dyDescent="0.25">
      <c r="A17" s="15" t="s">
        <v>404</v>
      </c>
      <c r="B17" s="18">
        <v>2486.2600000000002</v>
      </c>
      <c r="C17" s="14"/>
      <c r="D17" s="14"/>
      <c r="E17" s="14"/>
    </row>
    <row r="18" spans="1:5" x14ac:dyDescent="0.25">
      <c r="A18" s="15" t="s">
        <v>403</v>
      </c>
      <c r="B18" s="18">
        <v>2531.16</v>
      </c>
      <c r="C18" s="14"/>
      <c r="D18" s="14"/>
      <c r="E18" s="14"/>
    </row>
    <row r="19" spans="1:5" x14ac:dyDescent="0.25">
      <c r="A19" s="15" t="s">
        <v>402</v>
      </c>
      <c r="B19" s="18">
        <v>2571.31</v>
      </c>
      <c r="C19" s="14"/>
      <c r="D19" s="14"/>
      <c r="E19" s="14"/>
    </row>
    <row r="20" spans="1:5" x14ac:dyDescent="0.25">
      <c r="A20" s="15" t="s">
        <v>401</v>
      </c>
      <c r="B20" s="18">
        <v>2635.16</v>
      </c>
      <c r="C20" s="14"/>
      <c r="D20" s="14"/>
      <c r="E20" s="14"/>
    </row>
    <row r="21" spans="1:5" x14ac:dyDescent="0.25">
      <c r="A21" s="15" t="s">
        <v>400</v>
      </c>
      <c r="B21" s="18">
        <v>2493.9</v>
      </c>
      <c r="C21" s="14"/>
      <c r="D21" s="14"/>
      <c r="E21" s="14"/>
    </row>
    <row r="22" spans="1:5" x14ac:dyDescent="0.25">
      <c r="A22" s="15" t="s">
        <v>399</v>
      </c>
      <c r="B22" s="18">
        <v>2393.5700000000002</v>
      </c>
      <c r="C22" s="14"/>
      <c r="D22" s="14"/>
      <c r="E22" s="14"/>
    </row>
    <row r="23" spans="1:5" x14ac:dyDescent="0.25">
      <c r="A23" s="15" t="s">
        <v>398</v>
      </c>
      <c r="B23" s="18">
        <v>2368.65</v>
      </c>
      <c r="C23" s="14"/>
      <c r="D23" s="14"/>
      <c r="E23" s="14"/>
    </row>
    <row r="24" spans="1:5" x14ac:dyDescent="0.25">
      <c r="A24" s="15" t="s">
        <v>397</v>
      </c>
      <c r="B24" s="18">
        <v>2379.17</v>
      </c>
      <c r="C24" s="14"/>
      <c r="D24" s="14"/>
      <c r="E24" s="14"/>
    </row>
    <row r="25" spans="1:5" x14ac:dyDescent="0.25">
      <c r="A25" s="15" t="s">
        <v>396</v>
      </c>
      <c r="B25" s="18">
        <v>2400.5700000000002</v>
      </c>
      <c r="C25" s="14"/>
      <c r="D25" s="14"/>
      <c r="E25" s="14"/>
    </row>
    <row r="26" spans="1:5" x14ac:dyDescent="0.25">
      <c r="A26" s="15" t="s">
        <v>395</v>
      </c>
      <c r="B26" s="18">
        <v>2516</v>
      </c>
      <c r="C26" s="14"/>
      <c r="D26" s="14"/>
      <c r="E26" s="14"/>
    </row>
    <row r="27" spans="1:5" x14ac:dyDescent="0.25">
      <c r="A27" s="15" t="s">
        <v>394</v>
      </c>
      <c r="B27" s="18">
        <v>2569.27</v>
      </c>
      <c r="C27" s="14"/>
      <c r="D27" s="14"/>
      <c r="E27" s="14"/>
    </row>
    <row r="28" spans="1:5" x14ac:dyDescent="0.25">
      <c r="A28" s="15" t="s">
        <v>393</v>
      </c>
      <c r="B28" s="18">
        <v>2611.23</v>
      </c>
      <c r="C28" s="14"/>
      <c r="D28" s="14"/>
      <c r="E28" s="14"/>
    </row>
    <row r="29" spans="1:5" x14ac:dyDescent="0.25">
      <c r="A29" s="15" t="s">
        <v>392</v>
      </c>
      <c r="B29" s="18">
        <v>2634.82</v>
      </c>
      <c r="C29" s="14"/>
      <c r="D29" s="14"/>
      <c r="E29" s="14"/>
    </row>
    <row r="30" spans="1:5" x14ac:dyDescent="0.25">
      <c r="A30" s="15" t="s">
        <v>391</v>
      </c>
      <c r="B30" s="18">
        <v>2724.94</v>
      </c>
      <c r="C30" s="14"/>
      <c r="D30" s="14"/>
      <c r="E30" s="14"/>
    </row>
    <row r="31" spans="1:5" x14ac:dyDescent="0.25">
      <c r="A31" s="15" t="s">
        <v>390</v>
      </c>
      <c r="B31" s="18">
        <v>2750.14</v>
      </c>
      <c r="C31" s="14"/>
      <c r="D31" s="14"/>
      <c r="E31" s="14"/>
    </row>
    <row r="32" spans="1:5" x14ac:dyDescent="0.25">
      <c r="A32" s="15" t="s">
        <v>389</v>
      </c>
      <c r="B32" s="18">
        <v>2706.19</v>
      </c>
      <c r="C32" s="14"/>
      <c r="D32" s="14"/>
      <c r="E32" s="14"/>
    </row>
    <row r="33" spans="1:5" x14ac:dyDescent="0.25">
      <c r="A33" s="15" t="s">
        <v>388</v>
      </c>
      <c r="B33" s="18">
        <v>2695.14</v>
      </c>
      <c r="C33" s="14"/>
      <c r="D33" s="14"/>
      <c r="E33" s="14"/>
    </row>
    <row r="34" spans="1:5" x14ac:dyDescent="0.25">
      <c r="A34" s="15" t="s">
        <v>387</v>
      </c>
      <c r="B34" s="18">
        <v>2791.93</v>
      </c>
      <c r="C34" s="14"/>
      <c r="D34" s="14"/>
      <c r="E34" s="14"/>
    </row>
    <row r="35" spans="1:5" x14ac:dyDescent="0.25">
      <c r="A35" s="15" t="s">
        <v>386</v>
      </c>
      <c r="B35" s="18">
        <v>2839.41</v>
      </c>
      <c r="C35" s="14"/>
      <c r="D35" s="14"/>
      <c r="E35" s="14"/>
    </row>
    <row r="36" spans="1:5" x14ac:dyDescent="0.25">
      <c r="A36" s="15" t="s">
        <v>385</v>
      </c>
      <c r="B36" s="18">
        <v>2884.5</v>
      </c>
      <c r="C36" s="14"/>
      <c r="D36" s="14"/>
      <c r="E36" s="14"/>
    </row>
    <row r="37" spans="1:5" x14ac:dyDescent="0.25">
      <c r="A37" s="15" t="s">
        <v>384</v>
      </c>
      <c r="B37" s="18">
        <v>2993.31</v>
      </c>
      <c r="C37" s="14"/>
      <c r="D37" s="14"/>
      <c r="E37" s="14"/>
    </row>
    <row r="38" spans="1:5" x14ac:dyDescent="0.25">
      <c r="A38" s="15" t="s">
        <v>356</v>
      </c>
      <c r="B38" s="18">
        <v>3226.95</v>
      </c>
      <c r="C38" s="14"/>
      <c r="D38" s="14"/>
      <c r="E38" s="14"/>
    </row>
    <row r="39" spans="1:5" x14ac:dyDescent="0.25">
      <c r="A39" s="15" t="s">
        <v>358</v>
      </c>
      <c r="B39" s="18">
        <v>3270.64</v>
      </c>
      <c r="C39" s="14"/>
      <c r="D39" s="14"/>
      <c r="E39" s="14"/>
    </row>
    <row r="40" spans="1:5" x14ac:dyDescent="0.25">
      <c r="A40" s="15" t="s">
        <v>360</v>
      </c>
      <c r="B40" s="18">
        <v>3293.32</v>
      </c>
      <c r="C40" s="14"/>
      <c r="D40" s="14"/>
      <c r="E40" s="14"/>
    </row>
    <row r="41" spans="1:5" x14ac:dyDescent="0.25">
      <c r="A41" s="15" t="s">
        <v>362</v>
      </c>
      <c r="B41" s="18">
        <v>3315.03</v>
      </c>
      <c r="C41" s="14"/>
      <c r="D41" s="14"/>
      <c r="E41" s="14"/>
    </row>
    <row r="42" spans="1:5" x14ac:dyDescent="0.25">
      <c r="A42" s="15" t="s">
        <v>363</v>
      </c>
      <c r="B42" s="18">
        <v>3299.25</v>
      </c>
      <c r="C42" s="14"/>
      <c r="D42" s="14"/>
      <c r="E42" s="14"/>
    </row>
    <row r="43" spans="1:5" x14ac:dyDescent="0.25">
      <c r="A43" s="15" t="s">
        <v>364</v>
      </c>
      <c r="B43" s="18">
        <v>3239.37</v>
      </c>
      <c r="C43" s="14"/>
      <c r="D43" s="14"/>
      <c r="E43" s="14"/>
    </row>
    <row r="44" spans="1:5" x14ac:dyDescent="0.25">
      <c r="A44" s="15" t="s">
        <v>365</v>
      </c>
      <c r="B44" s="18">
        <v>3157.25</v>
      </c>
      <c r="C44" s="14"/>
      <c r="D44" s="14"/>
      <c r="E44" s="14"/>
    </row>
    <row r="45" spans="1:5" x14ac:dyDescent="0.25">
      <c r="A45" s="15" t="s">
        <v>366</v>
      </c>
      <c r="B45" s="18">
        <v>2870.53</v>
      </c>
      <c r="C45" s="14"/>
      <c r="D45" s="14"/>
      <c r="E45" s="14"/>
    </row>
    <row r="46" spans="1:5" x14ac:dyDescent="0.25">
      <c r="A46" s="15" t="s">
        <v>367</v>
      </c>
      <c r="B46" s="18">
        <v>2796.24</v>
      </c>
      <c r="C46" s="14"/>
      <c r="D46" s="14"/>
      <c r="E46" s="14"/>
    </row>
    <row r="47" spans="1:5" x14ac:dyDescent="0.25">
      <c r="A47" s="15" t="s">
        <v>368</v>
      </c>
      <c r="B47" s="18">
        <v>2795.97</v>
      </c>
      <c r="C47" s="14"/>
      <c r="D47" s="14"/>
      <c r="E47" s="14"/>
    </row>
    <row r="48" spans="1:5" x14ac:dyDescent="0.25">
      <c r="A48" s="15" t="s">
        <v>369</v>
      </c>
      <c r="B48" s="18">
        <v>2812.39</v>
      </c>
      <c r="C48" s="14"/>
      <c r="D48" s="14"/>
      <c r="E48" s="14"/>
    </row>
    <row r="49" spans="1:5" x14ac:dyDescent="0.25">
      <c r="A49" s="15" t="s">
        <v>370</v>
      </c>
      <c r="B49" s="18">
        <v>2828.68</v>
      </c>
      <c r="C49" s="14"/>
      <c r="D49" s="14"/>
      <c r="E49" s="14"/>
    </row>
    <row r="50" spans="1:5" x14ac:dyDescent="0.25">
      <c r="A50" s="15" t="s">
        <v>371</v>
      </c>
      <c r="B50" s="18">
        <v>2877.03</v>
      </c>
      <c r="C50" s="14"/>
      <c r="D50" s="14"/>
      <c r="E50" s="14"/>
    </row>
    <row r="51" spans="1:5" x14ac:dyDescent="0.25">
      <c r="A51" s="15" t="s">
        <v>372</v>
      </c>
      <c r="B51" s="18">
        <v>2905.18</v>
      </c>
      <c r="C51" s="14"/>
      <c r="D51" s="14"/>
      <c r="E51" s="14"/>
    </row>
    <row r="52" spans="1:5" x14ac:dyDescent="0.25">
      <c r="A52" s="15" t="s">
        <v>373</v>
      </c>
      <c r="B52" s="18">
        <v>2937.45</v>
      </c>
      <c r="C52" s="14"/>
      <c r="D52" s="14"/>
      <c r="E52" s="14"/>
    </row>
    <row r="53" spans="1:5" x14ac:dyDescent="0.25">
      <c r="A53" s="15" t="s">
        <v>374</v>
      </c>
      <c r="B53" s="18">
        <v>2970.92</v>
      </c>
      <c r="C53" s="14"/>
      <c r="D53" s="14"/>
      <c r="E53" s="14"/>
    </row>
    <row r="54" spans="1:5" x14ac:dyDescent="0.25">
      <c r="A54" s="15" t="s">
        <v>375</v>
      </c>
      <c r="B54" s="18">
        <v>3024.58</v>
      </c>
      <c r="C54" s="14"/>
      <c r="D54" s="14"/>
      <c r="E54" s="14"/>
    </row>
    <row r="55" spans="1:5" x14ac:dyDescent="0.25">
      <c r="A55" s="15" t="s">
        <v>376</v>
      </c>
      <c r="B55" s="18">
        <v>3211.89</v>
      </c>
      <c r="C55" s="14"/>
      <c r="D55" s="14"/>
      <c r="E55" s="14"/>
    </row>
    <row r="56" spans="1:5" x14ac:dyDescent="0.25">
      <c r="A56" s="15" t="s">
        <v>377</v>
      </c>
      <c r="B56" s="18">
        <v>3270.87</v>
      </c>
      <c r="C56" s="14"/>
      <c r="D56" s="14"/>
      <c r="E56" s="14"/>
    </row>
    <row r="57" spans="1:5" x14ac:dyDescent="0.25">
      <c r="A57" s="15" t="s">
        <v>378</v>
      </c>
      <c r="B57" s="18">
        <v>3076.83</v>
      </c>
      <c r="C57" s="14"/>
      <c r="D57" s="14"/>
      <c r="E57" s="14"/>
    </row>
    <row r="58" spans="1:5" x14ac:dyDescent="0.25">
      <c r="A58" s="15" t="s">
        <v>379</v>
      </c>
      <c r="B58" s="18">
        <v>2996.12</v>
      </c>
      <c r="C58" s="14"/>
      <c r="D58" s="14"/>
      <c r="E58" s="14"/>
    </row>
    <row r="59" spans="1:5" x14ac:dyDescent="0.25">
      <c r="A59" s="15" t="s">
        <v>380</v>
      </c>
      <c r="B59" s="18">
        <v>3002.96</v>
      </c>
      <c r="C59" s="14"/>
      <c r="D59" s="14"/>
      <c r="E59" s="14"/>
    </row>
    <row r="60" spans="1:5" x14ac:dyDescent="0.25">
      <c r="A60" s="15" t="s">
        <v>381</v>
      </c>
      <c r="B60" s="18">
        <v>3038.79</v>
      </c>
      <c r="C60" s="14"/>
      <c r="D60" s="14"/>
      <c r="E60" s="14"/>
    </row>
    <row r="61" spans="1:5" x14ac:dyDescent="0.25">
      <c r="A61" s="15" t="s">
        <v>382</v>
      </c>
      <c r="B61" s="18">
        <v>3088.21</v>
      </c>
      <c r="C61" s="14"/>
      <c r="D61" s="14"/>
      <c r="E61" s="14"/>
    </row>
    <row r="62" spans="1:5" x14ac:dyDescent="0.25">
      <c r="A62" s="15" t="s">
        <v>304</v>
      </c>
      <c r="B62" s="18">
        <v>3168.79</v>
      </c>
      <c r="C62" s="14"/>
      <c r="D62" s="14"/>
      <c r="E62" s="14"/>
    </row>
    <row r="63" spans="1:5" x14ac:dyDescent="0.25">
      <c r="A63" s="15" t="s">
        <v>306</v>
      </c>
      <c r="B63" s="18">
        <v>3219.07</v>
      </c>
      <c r="C63" s="14"/>
      <c r="D63" s="14"/>
      <c r="E63" s="14"/>
    </row>
    <row r="64" spans="1:5" x14ac:dyDescent="0.25">
      <c r="A64" s="15" t="s">
        <v>308</v>
      </c>
      <c r="B64" s="18">
        <v>3249.33</v>
      </c>
      <c r="C64" s="14"/>
      <c r="D64" s="14"/>
      <c r="E64" s="14"/>
    </row>
    <row r="65" spans="1:5" x14ac:dyDescent="0.25">
      <c r="A65" s="15" t="s">
        <v>310</v>
      </c>
      <c r="B65" s="18">
        <v>3306.04</v>
      </c>
      <c r="C65" s="14"/>
      <c r="D65" s="14"/>
      <c r="E65" s="14"/>
    </row>
    <row r="66" spans="1:5" x14ac:dyDescent="0.25">
      <c r="A66" s="15" t="s">
        <v>311</v>
      </c>
      <c r="B66" s="18">
        <v>3507.53</v>
      </c>
      <c r="C66" s="14"/>
      <c r="D66" s="14"/>
      <c r="E66" s="14"/>
    </row>
    <row r="67" spans="1:5" x14ac:dyDescent="0.25">
      <c r="A67" s="15" t="s">
        <v>312</v>
      </c>
      <c r="B67" s="18">
        <v>3601.41</v>
      </c>
      <c r="C67" s="14"/>
      <c r="D67" s="14"/>
      <c r="E67" s="14"/>
    </row>
    <row r="68" spans="1:5" x14ac:dyDescent="0.25">
      <c r="A68" s="15" t="s">
        <v>313</v>
      </c>
      <c r="B68" s="18">
        <v>3530.09</v>
      </c>
      <c r="C68" s="14"/>
      <c r="D68" s="14"/>
      <c r="E68" s="14"/>
    </row>
    <row r="69" spans="1:5" x14ac:dyDescent="0.25">
      <c r="A69" s="15" t="s">
        <v>314</v>
      </c>
      <c r="B69" s="18">
        <v>3328.56</v>
      </c>
      <c r="C69" s="14"/>
      <c r="D69" s="14"/>
      <c r="E69" s="14"/>
    </row>
    <row r="70" spans="1:5" x14ac:dyDescent="0.25">
      <c r="A70" s="15" t="s">
        <v>315</v>
      </c>
      <c r="B70" s="18">
        <v>3247.24</v>
      </c>
      <c r="C70" s="14"/>
      <c r="D70" s="14"/>
      <c r="E70" s="14"/>
    </row>
    <row r="71" spans="1:5" x14ac:dyDescent="0.25">
      <c r="A71" s="15" t="s">
        <v>316</v>
      </c>
      <c r="B71" s="18">
        <v>3312.68</v>
      </c>
      <c r="C71" s="14"/>
      <c r="D71" s="14"/>
      <c r="E71" s="14"/>
    </row>
    <row r="72" spans="1:5" x14ac:dyDescent="0.25">
      <c r="A72" s="15" t="s">
        <v>317</v>
      </c>
      <c r="B72" s="18">
        <v>3367.27</v>
      </c>
      <c r="C72" s="14"/>
      <c r="D72" s="14"/>
      <c r="E72" s="14"/>
    </row>
    <row r="73" spans="1:5" x14ac:dyDescent="0.25">
      <c r="A73" s="15" t="s">
        <v>318</v>
      </c>
      <c r="B73" s="18">
        <v>3407.96</v>
      </c>
      <c r="C73" s="14"/>
      <c r="D73" s="14"/>
      <c r="E73" s="14"/>
    </row>
    <row r="74" spans="1:5" x14ac:dyDescent="0.25">
      <c r="A74" s="15" t="s">
        <v>319</v>
      </c>
      <c r="B74" s="18">
        <v>3450.41</v>
      </c>
      <c r="C74" s="14"/>
      <c r="D74" s="14"/>
      <c r="E74" s="14"/>
    </row>
    <row r="75" spans="1:5" x14ac:dyDescent="0.25">
      <c r="A75" s="15" t="s">
        <v>320</v>
      </c>
      <c r="B75" s="18">
        <v>3542.77</v>
      </c>
      <c r="C75" s="14"/>
      <c r="D75" s="14"/>
      <c r="E75" s="14"/>
    </row>
    <row r="76" spans="1:5" x14ac:dyDescent="0.25">
      <c r="A76" s="15" t="s">
        <v>321</v>
      </c>
      <c r="B76" s="18">
        <v>3654.33</v>
      </c>
      <c r="C76" s="14"/>
      <c r="D76" s="14"/>
      <c r="E76" s="14"/>
    </row>
    <row r="77" spans="1:5" x14ac:dyDescent="0.25">
      <c r="A77" s="15" t="s">
        <v>322</v>
      </c>
      <c r="B77" s="18">
        <v>3726.45</v>
      </c>
      <c r="C77" s="14"/>
      <c r="D77" s="14"/>
      <c r="E77" s="14"/>
    </row>
    <row r="78" spans="1:5" x14ac:dyDescent="0.25">
      <c r="A78" s="15" t="s">
        <v>323</v>
      </c>
      <c r="B78" s="18">
        <v>3839.36</v>
      </c>
      <c r="C78" s="14"/>
      <c r="D78" s="14"/>
      <c r="E78" s="14"/>
    </row>
    <row r="79" spans="1:5" x14ac:dyDescent="0.25">
      <c r="A79" s="15" t="s">
        <v>324</v>
      </c>
      <c r="B79" s="18">
        <v>3893.93</v>
      </c>
      <c r="C79" s="14"/>
      <c r="D79" s="14"/>
      <c r="E79" s="14"/>
    </row>
    <row r="80" spans="1:5" x14ac:dyDescent="0.25">
      <c r="A80" s="15" t="s">
        <v>325</v>
      </c>
      <c r="B80" s="18">
        <v>3775.58</v>
      </c>
      <c r="C80" s="14"/>
      <c r="D80" s="14"/>
      <c r="E80" s="14"/>
    </row>
    <row r="81" spans="1:5" x14ac:dyDescent="0.25">
      <c r="A81" s="15" t="s">
        <v>326</v>
      </c>
      <c r="B81" s="18">
        <v>3547.69</v>
      </c>
      <c r="C81" s="14"/>
      <c r="D81" s="14"/>
      <c r="E81" s="14"/>
    </row>
    <row r="82" spans="1:5" x14ac:dyDescent="0.25">
      <c r="A82" s="15" t="s">
        <v>327</v>
      </c>
      <c r="B82" s="18">
        <v>3525.27</v>
      </c>
      <c r="C82" s="14"/>
      <c r="D82" s="14"/>
      <c r="E82" s="14"/>
    </row>
    <row r="83" spans="1:5" x14ac:dyDescent="0.25">
      <c r="A83" s="15" t="s">
        <v>328</v>
      </c>
      <c r="B83" s="18">
        <v>3588.94</v>
      </c>
      <c r="C83" s="14"/>
      <c r="D83" s="14"/>
      <c r="E83" s="14"/>
    </row>
    <row r="84" spans="1:5" x14ac:dyDescent="0.25">
      <c r="A84" s="15" t="s">
        <v>329</v>
      </c>
      <c r="B84" s="18">
        <v>3715.09</v>
      </c>
      <c r="C84" s="14"/>
      <c r="D84" s="14"/>
      <c r="E84" s="14"/>
    </row>
    <row r="85" spans="1:5" x14ac:dyDescent="0.25">
      <c r="A85" s="15" t="s">
        <v>330</v>
      </c>
      <c r="B85" s="18">
        <v>3918.1</v>
      </c>
      <c r="C85" s="14"/>
      <c r="D85" s="14"/>
      <c r="E85" s="14"/>
    </row>
    <row r="86" spans="1:5" x14ac:dyDescent="0.25">
      <c r="A86" s="15" t="s">
        <v>331</v>
      </c>
      <c r="B86" s="18">
        <v>4307.22</v>
      </c>
      <c r="C86" s="14"/>
      <c r="D86" s="14"/>
      <c r="E86" s="14"/>
    </row>
    <row r="87" spans="1:5" x14ac:dyDescent="0.25">
      <c r="A87" s="15" t="s">
        <v>332</v>
      </c>
      <c r="B87" s="18">
        <v>4478.22</v>
      </c>
      <c r="C87" s="14"/>
      <c r="D87" s="14"/>
      <c r="E87" s="14"/>
    </row>
    <row r="88" spans="1:5" x14ac:dyDescent="0.25">
      <c r="A88" s="15" t="s">
        <v>333</v>
      </c>
      <c r="B88" s="18">
        <v>4550.03</v>
      </c>
      <c r="C88" s="14"/>
      <c r="D88" s="14"/>
      <c r="E88" s="14"/>
    </row>
    <row r="89" spans="1:5" x14ac:dyDescent="0.25">
      <c r="A89" s="15" t="s">
        <v>334</v>
      </c>
      <c r="B89" s="18">
        <v>4564.04</v>
      </c>
      <c r="C89" s="14"/>
      <c r="D89" s="14"/>
      <c r="E89" s="14"/>
    </row>
    <row r="90" spans="1:5" x14ac:dyDescent="0.25">
      <c r="A90" s="15" t="s">
        <v>335</v>
      </c>
      <c r="B90" s="18">
        <v>4636.01</v>
      </c>
      <c r="C90" s="14"/>
      <c r="D90" s="14"/>
      <c r="E90" s="14"/>
    </row>
    <row r="91" spans="1:5" x14ac:dyDescent="0.25">
      <c r="A91" s="15" t="s">
        <v>336</v>
      </c>
      <c r="B91" s="18">
        <v>4550.38</v>
      </c>
      <c r="C91" s="14"/>
      <c r="D91" s="14"/>
      <c r="E91" s="14"/>
    </row>
    <row r="92" spans="1:5" x14ac:dyDescent="0.25">
      <c r="A92" s="15" t="s">
        <v>337</v>
      </c>
      <c r="B92" s="18">
        <v>4509.83</v>
      </c>
      <c r="C92" s="14"/>
      <c r="D92" s="14"/>
      <c r="E92" s="14"/>
    </row>
    <row r="93" spans="1:5" x14ac:dyDescent="0.25">
      <c r="A93" s="15" t="s">
        <v>338</v>
      </c>
      <c r="B93" s="18">
        <v>4269.4399999999996</v>
      </c>
      <c r="C93" s="14"/>
      <c r="D93" s="14"/>
      <c r="E93" s="14"/>
    </row>
    <row r="94" spans="1:5" x14ac:dyDescent="0.25">
      <c r="A94" s="15" t="s">
        <v>339</v>
      </c>
      <c r="B94" s="18">
        <v>4194.59</v>
      </c>
      <c r="C94" s="14"/>
      <c r="D94" s="14"/>
      <c r="E94" s="14"/>
    </row>
    <row r="95" spans="1:5" x14ac:dyDescent="0.25">
      <c r="A95" s="15" t="s">
        <v>340</v>
      </c>
      <c r="B95" s="18">
        <v>4196.54</v>
      </c>
      <c r="C95" s="14"/>
      <c r="D95" s="14"/>
      <c r="E95" s="14"/>
    </row>
    <row r="96" spans="1:5" x14ac:dyDescent="0.25">
      <c r="A96" s="15" t="s">
        <v>341</v>
      </c>
      <c r="B96" s="18">
        <v>4220.66</v>
      </c>
      <c r="C96" s="14"/>
      <c r="D96" s="14"/>
      <c r="E96" s="14"/>
    </row>
    <row r="97" spans="1:5" x14ac:dyDescent="0.25">
      <c r="A97" s="15" t="s">
        <v>342</v>
      </c>
      <c r="B97" s="18">
        <v>4264.1099999999997</v>
      </c>
      <c r="C97" s="14"/>
      <c r="D97" s="14"/>
      <c r="E97" s="14"/>
    </row>
    <row r="98" spans="1:5" x14ac:dyDescent="0.25">
      <c r="A98" s="15" t="s">
        <v>343</v>
      </c>
      <c r="B98" s="18">
        <v>4308.13</v>
      </c>
      <c r="C98" s="14"/>
      <c r="D98" s="14"/>
      <c r="E98" s="14"/>
    </row>
    <row r="99" spans="1:5" x14ac:dyDescent="0.25">
      <c r="A99" s="15" t="s">
        <v>344</v>
      </c>
      <c r="B99" s="18">
        <v>4349.9799999999996</v>
      </c>
      <c r="C99" s="14"/>
      <c r="D99" s="14"/>
      <c r="E99" s="14"/>
    </row>
    <row r="100" spans="1:5" x14ac:dyDescent="0.25">
      <c r="A100" s="15" t="s">
        <v>345</v>
      </c>
      <c r="B100" s="18">
        <v>4373.62</v>
      </c>
      <c r="C100" s="14"/>
      <c r="D100" s="14"/>
      <c r="E100" s="14"/>
    </row>
    <row r="101" spans="1:5" x14ac:dyDescent="0.25">
      <c r="A101" s="15" t="s">
        <v>346</v>
      </c>
      <c r="B101" s="18">
        <v>4430.4799999999996</v>
      </c>
      <c r="C101" s="14"/>
      <c r="D101" s="14"/>
      <c r="E101" s="14"/>
    </row>
    <row r="102" spans="1:5" x14ac:dyDescent="0.25">
      <c r="A102" s="15" t="s">
        <v>347</v>
      </c>
      <c r="B102" s="18">
        <v>4558.09</v>
      </c>
      <c r="C102" s="14"/>
      <c r="D102" s="14"/>
      <c r="E102" s="14"/>
    </row>
    <row r="103" spans="1:5" x14ac:dyDescent="0.25">
      <c r="A103" s="15" t="s">
        <v>348</v>
      </c>
      <c r="B103" s="18">
        <v>4631.66</v>
      </c>
      <c r="C103" s="14"/>
      <c r="D103" s="14"/>
      <c r="E103" s="14"/>
    </row>
    <row r="104" spans="1:5" x14ac:dyDescent="0.25">
      <c r="A104" s="15" t="s">
        <v>349</v>
      </c>
      <c r="B104" s="18">
        <v>4630.8500000000004</v>
      </c>
      <c r="C104" s="14"/>
      <c r="D104" s="14"/>
      <c r="E104" s="14"/>
    </row>
    <row r="105" spans="1:5" x14ac:dyDescent="0.25">
      <c r="A105" s="15" t="s">
        <v>350</v>
      </c>
      <c r="B105" s="18">
        <v>4514.46</v>
      </c>
      <c r="C105" s="14"/>
      <c r="D105" s="14"/>
      <c r="E105" s="14"/>
    </row>
    <row r="106" spans="1:5" x14ac:dyDescent="0.25">
      <c r="A106" s="15" t="s">
        <v>351</v>
      </c>
      <c r="B106" s="18">
        <v>4409.9399999999996</v>
      </c>
      <c r="C106" s="14"/>
      <c r="D106" s="14"/>
      <c r="E106" s="14"/>
    </row>
    <row r="107" spans="1:5" x14ac:dyDescent="0.25">
      <c r="A107" s="15" t="s">
        <v>352</v>
      </c>
      <c r="B107" s="18">
        <v>4396.32</v>
      </c>
      <c r="C107" s="14"/>
      <c r="D107" s="14"/>
      <c r="E107" s="14"/>
    </row>
    <row r="108" spans="1:5" x14ac:dyDescent="0.25">
      <c r="A108" s="15" t="s">
        <v>383</v>
      </c>
      <c r="B108" s="18">
        <v>4414.93</v>
      </c>
      <c r="C108" s="14"/>
      <c r="D108" s="14"/>
      <c r="E108" s="14"/>
    </row>
    <row r="109" spans="1:5" x14ac:dyDescent="0.25">
      <c r="A109" s="15" t="s">
        <v>466</v>
      </c>
      <c r="B109" s="18">
        <v>4447.83</v>
      </c>
    </row>
    <row r="110" spans="1:5" x14ac:dyDescent="0.25">
      <c r="A110" s="15" t="s">
        <v>465</v>
      </c>
      <c r="B110" s="18">
        <v>4505.3900000000003</v>
      </c>
    </row>
    <row r="111" spans="1:5" x14ac:dyDescent="0.25">
      <c r="A111" s="15" t="s">
        <v>464</v>
      </c>
      <c r="B111" s="18">
        <v>4538.76</v>
      </c>
    </row>
    <row r="112" spans="1:5" x14ac:dyDescent="0.25">
      <c r="A112" s="15" t="s">
        <v>463</v>
      </c>
      <c r="B112" s="18">
        <v>4577.8900000000003</v>
      </c>
    </row>
    <row r="113" spans="1:2" x14ac:dyDescent="0.25">
      <c r="A113" s="15" t="s">
        <v>462</v>
      </c>
      <c r="B113" s="18">
        <v>4709.95</v>
      </c>
    </row>
    <row r="114" spans="1:2" x14ac:dyDescent="0.25">
      <c r="A114" s="15" t="s">
        <v>461</v>
      </c>
      <c r="B114" s="18">
        <v>4945.78</v>
      </c>
    </row>
    <row r="115" spans="1:2" x14ac:dyDescent="0.25">
      <c r="A115" s="15" t="s">
        <v>460</v>
      </c>
      <c r="B115" s="18">
        <v>5185.24</v>
      </c>
    </row>
    <row r="116" spans="1:2" x14ac:dyDescent="0.25">
      <c r="A116" s="15" t="s">
        <v>459</v>
      </c>
      <c r="B116" s="18">
        <v>5010.78</v>
      </c>
    </row>
    <row r="117" spans="1:2" x14ac:dyDescent="0.25">
      <c r="A117" s="15" t="s">
        <v>458</v>
      </c>
      <c r="B117" s="18">
        <v>4695.8100000000004</v>
      </c>
    </row>
    <row r="118" spans="1:2" x14ac:dyDescent="0.25">
      <c r="A118" s="15" t="s">
        <v>457</v>
      </c>
      <c r="B118" s="18">
        <v>4540.8900000000003</v>
      </c>
    </row>
    <row r="119" spans="1:2" x14ac:dyDescent="0.25">
      <c r="A119" s="15" t="s">
        <v>456</v>
      </c>
      <c r="B119" s="18">
        <v>4538.18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topLeftCell="A100" workbookViewId="0">
      <selection activeCell="E14" sqref="E10:E14"/>
    </sheetView>
  </sheetViews>
  <sheetFormatPr defaultRowHeight="15" x14ac:dyDescent="0.25"/>
  <cols>
    <col min="1" max="1" width="14.42578125" customWidth="1"/>
    <col min="2" max="2" width="29.140625" customWidth="1"/>
    <col min="4" max="4" width="20.28515625" customWidth="1"/>
    <col min="5" max="5" width="36.710937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5" ht="51" x14ac:dyDescent="0.25">
      <c r="A1" s="15" t="s">
        <v>299</v>
      </c>
      <c r="B1" s="16" t="s">
        <v>427</v>
      </c>
      <c r="C1" s="14"/>
      <c r="D1" s="15" t="s">
        <v>232</v>
      </c>
      <c r="E1" s="16" t="s">
        <v>427</v>
      </c>
    </row>
    <row r="2" spans="1:5" x14ac:dyDescent="0.25">
      <c r="A2" s="15" t="s">
        <v>425</v>
      </c>
      <c r="B2" s="18">
        <v>48.7</v>
      </c>
      <c r="C2" s="14"/>
      <c r="D2" s="15" t="s">
        <v>234</v>
      </c>
      <c r="E2" s="16" t="s">
        <v>235</v>
      </c>
    </row>
    <row r="3" spans="1:5" x14ac:dyDescent="0.25">
      <c r="A3" s="15" t="s">
        <v>423</v>
      </c>
      <c r="B3" s="18">
        <v>50</v>
      </c>
      <c r="C3" s="14"/>
      <c r="D3" s="15" t="s">
        <v>236</v>
      </c>
      <c r="E3" s="16" t="s">
        <v>422</v>
      </c>
    </row>
    <row r="4" spans="1:5" ht="76.5" x14ac:dyDescent="0.25">
      <c r="A4" s="15" t="s">
        <v>421</v>
      </c>
      <c r="B4" s="18">
        <v>49.9</v>
      </c>
      <c r="C4" s="14"/>
      <c r="D4" s="15" t="s">
        <v>238</v>
      </c>
      <c r="E4" s="16" t="s">
        <v>428</v>
      </c>
    </row>
    <row r="5" spans="1:5" ht="38.25" x14ac:dyDescent="0.25">
      <c r="A5" s="15" t="s">
        <v>419</v>
      </c>
      <c r="B5" s="18">
        <v>51.4</v>
      </c>
      <c r="C5" s="14"/>
      <c r="D5" s="15" t="s">
        <v>273</v>
      </c>
      <c r="E5" s="16" t="s">
        <v>429</v>
      </c>
    </row>
    <row r="6" spans="1:5" x14ac:dyDescent="0.25">
      <c r="A6" s="15" t="s">
        <v>417</v>
      </c>
      <c r="B6" s="18">
        <v>50.5</v>
      </c>
      <c r="C6" s="14"/>
      <c r="D6" s="14"/>
      <c r="E6" s="14"/>
    </row>
    <row r="7" spans="1:5" x14ac:dyDescent="0.25">
      <c r="A7" s="15" t="s">
        <v>416</v>
      </c>
      <c r="B7" s="18">
        <v>51</v>
      </c>
      <c r="C7" s="14"/>
      <c r="D7" s="14"/>
      <c r="E7" s="14"/>
    </row>
    <row r="8" spans="1:5" ht="38.25" x14ac:dyDescent="0.25">
      <c r="A8" s="15" t="s">
        <v>415</v>
      </c>
      <c r="B8" s="18">
        <v>50</v>
      </c>
      <c r="C8" s="14"/>
      <c r="D8" s="15" t="s">
        <v>241</v>
      </c>
      <c r="E8" s="16" t="s">
        <v>427</v>
      </c>
    </row>
    <row r="9" spans="1:5" x14ac:dyDescent="0.25">
      <c r="A9" s="15" t="s">
        <v>414</v>
      </c>
      <c r="B9" s="18">
        <v>48.7</v>
      </c>
      <c r="C9" s="14"/>
      <c r="D9" s="15" t="s">
        <v>430</v>
      </c>
      <c r="E9" s="16" t="s">
        <v>431</v>
      </c>
    </row>
    <row r="10" spans="1:5" x14ac:dyDescent="0.25">
      <c r="A10" s="15" t="s">
        <v>412</v>
      </c>
      <c r="B10" s="18">
        <v>46.6</v>
      </c>
      <c r="C10" s="14"/>
      <c r="D10" s="15" t="s">
        <v>236</v>
      </c>
      <c r="E10" s="16" t="s">
        <v>432</v>
      </c>
    </row>
    <row r="11" spans="1:5" x14ac:dyDescent="0.25">
      <c r="A11" s="15" t="s">
        <v>410</v>
      </c>
      <c r="B11" s="18">
        <v>46.3</v>
      </c>
      <c r="C11" s="14"/>
      <c r="D11" s="14"/>
      <c r="E11" s="14"/>
    </row>
    <row r="12" spans="1:5" x14ac:dyDescent="0.25">
      <c r="A12" s="15" t="s">
        <v>409</v>
      </c>
      <c r="B12" s="18">
        <v>47.5</v>
      </c>
      <c r="C12" s="14"/>
      <c r="D12" s="14"/>
      <c r="E12" s="14"/>
    </row>
    <row r="13" spans="1:5" x14ac:dyDescent="0.25">
      <c r="A13" s="15" t="s">
        <v>408</v>
      </c>
      <c r="B13" s="18">
        <v>46.9</v>
      </c>
      <c r="C13" s="14"/>
      <c r="D13" s="14"/>
      <c r="E13" s="14"/>
    </row>
    <row r="14" spans="1:5" x14ac:dyDescent="0.25">
      <c r="A14" s="15" t="s">
        <v>407</v>
      </c>
      <c r="B14" s="18">
        <v>51</v>
      </c>
      <c r="C14" s="14"/>
      <c r="D14" s="14"/>
      <c r="E14" s="14"/>
    </row>
    <row r="15" spans="1:5" x14ac:dyDescent="0.25">
      <c r="A15" s="15" t="s">
        <v>406</v>
      </c>
      <c r="B15" s="18">
        <v>60.3</v>
      </c>
      <c r="C15" s="14"/>
      <c r="D15" s="14"/>
      <c r="E15" s="14"/>
    </row>
    <row r="16" spans="1:5" x14ac:dyDescent="0.25">
      <c r="A16" s="15" t="s">
        <v>405</v>
      </c>
      <c r="B16" s="18">
        <v>64.599999999999994</v>
      </c>
      <c r="C16" s="14"/>
      <c r="D16" s="14"/>
      <c r="E16" s="14"/>
    </row>
    <row r="17" spans="1:5" x14ac:dyDescent="0.25">
      <c r="A17" s="15" t="s">
        <v>404</v>
      </c>
      <c r="B17" s="18">
        <v>72.099999999999994</v>
      </c>
      <c r="C17" s="14"/>
      <c r="D17" s="14"/>
      <c r="E17" s="14"/>
    </row>
    <row r="18" spans="1:5" x14ac:dyDescent="0.25">
      <c r="A18" s="15" t="s">
        <v>403</v>
      </c>
      <c r="B18" s="18">
        <v>73.3</v>
      </c>
      <c r="C18" s="14"/>
      <c r="D18" s="14"/>
      <c r="E18" s="14"/>
    </row>
    <row r="19" spans="1:5" x14ac:dyDescent="0.25">
      <c r="A19" s="15" t="s">
        <v>402</v>
      </c>
      <c r="B19" s="18">
        <v>74.5</v>
      </c>
      <c r="C19" s="14"/>
      <c r="D19" s="14"/>
      <c r="E19" s="14"/>
    </row>
    <row r="20" spans="1:5" x14ac:dyDescent="0.25">
      <c r="A20" s="15" t="s">
        <v>401</v>
      </c>
      <c r="B20" s="18">
        <v>75.3</v>
      </c>
      <c r="C20" s="14"/>
      <c r="D20" s="14"/>
      <c r="E20" s="14"/>
    </row>
    <row r="21" spans="1:5" x14ac:dyDescent="0.25">
      <c r="A21" s="15" t="s">
        <v>400</v>
      </c>
      <c r="B21" s="18">
        <v>76.3</v>
      </c>
      <c r="C21" s="14"/>
      <c r="D21" s="14"/>
      <c r="E21" s="14"/>
    </row>
    <row r="22" spans="1:5" x14ac:dyDescent="0.25">
      <c r="A22" s="15" t="s">
        <v>399</v>
      </c>
      <c r="B22" s="18">
        <v>77.400000000000006</v>
      </c>
      <c r="C22" s="14"/>
      <c r="D22" s="14"/>
      <c r="E22" s="14"/>
    </row>
    <row r="23" spans="1:5" x14ac:dyDescent="0.25">
      <c r="A23" s="15" t="s">
        <v>398</v>
      </c>
      <c r="B23" s="18">
        <v>76.599999999999994</v>
      </c>
      <c r="C23" s="14"/>
      <c r="D23" s="14"/>
      <c r="E23" s="14"/>
    </row>
    <row r="24" spans="1:5" x14ac:dyDescent="0.25">
      <c r="A24" s="15" t="s">
        <v>397</v>
      </c>
      <c r="B24" s="18">
        <v>74.5</v>
      </c>
      <c r="C24" s="14"/>
      <c r="D24" s="14"/>
      <c r="E24" s="14"/>
    </row>
    <row r="25" spans="1:5" x14ac:dyDescent="0.25">
      <c r="A25" s="15" t="s">
        <v>396</v>
      </c>
      <c r="B25" s="18">
        <v>75.2</v>
      </c>
      <c r="C25" s="14"/>
      <c r="D25" s="14"/>
      <c r="E25" s="14"/>
    </row>
    <row r="26" spans="1:5" x14ac:dyDescent="0.25">
      <c r="A26" s="15" t="s">
        <v>395</v>
      </c>
      <c r="B26" s="18">
        <v>74.099999999999994</v>
      </c>
      <c r="C26" s="14"/>
      <c r="D26" s="14"/>
      <c r="E26" s="14"/>
    </row>
    <row r="27" spans="1:5" x14ac:dyDescent="0.25">
      <c r="A27" s="15" t="s">
        <v>394</v>
      </c>
      <c r="B27" s="18">
        <v>79.400000000000006</v>
      </c>
      <c r="C27" s="14"/>
      <c r="D27" s="14"/>
      <c r="E27" s="14"/>
    </row>
    <row r="28" spans="1:5" x14ac:dyDescent="0.25">
      <c r="A28" s="15" t="s">
        <v>393</v>
      </c>
      <c r="B28" s="18">
        <v>78.400000000000006</v>
      </c>
      <c r="C28" s="14"/>
      <c r="D28" s="14"/>
      <c r="E28" s="14"/>
    </row>
    <row r="29" spans="1:5" x14ac:dyDescent="0.25">
      <c r="A29" s="15" t="s">
        <v>392</v>
      </c>
      <c r="B29" s="18">
        <v>77.099999999999994</v>
      </c>
      <c r="C29" s="14"/>
      <c r="D29" s="14"/>
      <c r="E29" s="14"/>
    </row>
    <row r="30" spans="1:5" x14ac:dyDescent="0.25">
      <c r="A30" s="15" t="s">
        <v>391</v>
      </c>
      <c r="B30" s="18">
        <v>72.7</v>
      </c>
      <c r="C30" s="14"/>
      <c r="D30" s="14"/>
      <c r="E30" s="14"/>
    </row>
    <row r="31" spans="1:5" x14ac:dyDescent="0.25">
      <c r="A31" s="15" t="s">
        <v>390</v>
      </c>
      <c r="B31" s="18">
        <v>69.2</v>
      </c>
      <c r="C31" s="14"/>
      <c r="D31" s="14"/>
      <c r="E31" s="14"/>
    </row>
    <row r="32" spans="1:5" x14ac:dyDescent="0.25">
      <c r="A32" s="15" t="s">
        <v>389</v>
      </c>
      <c r="B32" s="18">
        <v>66</v>
      </c>
      <c r="C32" s="14"/>
      <c r="D32" s="14"/>
      <c r="E32" s="14"/>
    </row>
    <row r="33" spans="1:5" x14ac:dyDescent="0.25">
      <c r="A33" s="15" t="s">
        <v>388</v>
      </c>
      <c r="B33" s="18">
        <v>64</v>
      </c>
      <c r="C33" s="14"/>
      <c r="D33" s="14"/>
      <c r="E33" s="14"/>
    </row>
    <row r="34" spans="1:5" x14ac:dyDescent="0.25">
      <c r="A34" s="15" t="s">
        <v>387</v>
      </c>
      <c r="B34" s="18">
        <v>63.1</v>
      </c>
      <c r="C34" s="14"/>
      <c r="D34" s="14"/>
      <c r="E34" s="14"/>
    </row>
    <row r="35" spans="1:5" x14ac:dyDescent="0.25">
      <c r="A35" s="15" t="s">
        <v>386</v>
      </c>
      <c r="B35" s="18">
        <v>61.8</v>
      </c>
      <c r="C35" s="14"/>
      <c r="D35" s="14"/>
      <c r="E35" s="14"/>
    </row>
    <row r="36" spans="1:5" x14ac:dyDescent="0.25">
      <c r="A36" s="15" t="s">
        <v>385</v>
      </c>
      <c r="B36" s="18">
        <v>60.8</v>
      </c>
      <c r="C36" s="14"/>
      <c r="D36" s="14"/>
      <c r="E36" s="14"/>
    </row>
    <row r="37" spans="1:5" x14ac:dyDescent="0.25">
      <c r="A37" s="15" t="s">
        <v>384</v>
      </c>
      <c r="B37" s="18">
        <v>61.7</v>
      </c>
      <c r="C37" s="14"/>
      <c r="D37" s="14"/>
      <c r="E37" s="14"/>
    </row>
    <row r="38" spans="1:5" x14ac:dyDescent="0.25">
      <c r="A38" s="15" t="s">
        <v>356</v>
      </c>
      <c r="B38" s="18">
        <v>61.3</v>
      </c>
      <c r="C38" s="14"/>
      <c r="D38" s="14"/>
      <c r="E38" s="14"/>
    </row>
    <row r="39" spans="1:5" x14ac:dyDescent="0.25">
      <c r="A39" s="15" t="s">
        <v>358</v>
      </c>
      <c r="B39" s="18">
        <v>65.099999999999994</v>
      </c>
      <c r="C39" s="14"/>
      <c r="D39" s="14"/>
      <c r="E39" s="14"/>
    </row>
    <row r="40" spans="1:5" x14ac:dyDescent="0.25">
      <c r="A40" s="15" t="s">
        <v>360</v>
      </c>
      <c r="B40" s="18">
        <v>64.3</v>
      </c>
      <c r="C40" s="14"/>
      <c r="D40" s="14"/>
      <c r="E40" s="14"/>
    </row>
    <row r="41" spans="1:5" x14ac:dyDescent="0.25">
      <c r="A41" s="15" t="s">
        <v>362</v>
      </c>
      <c r="B41" s="18">
        <v>64.7</v>
      </c>
      <c r="C41" s="14"/>
      <c r="D41" s="14"/>
      <c r="E41" s="14"/>
    </row>
    <row r="42" spans="1:5" x14ac:dyDescent="0.25">
      <c r="A42" s="15" t="s">
        <v>363</v>
      </c>
      <c r="B42" s="18">
        <v>61.7</v>
      </c>
      <c r="C42" s="14"/>
      <c r="D42" s="14"/>
      <c r="E42" s="14"/>
    </row>
    <row r="43" spans="1:5" x14ac:dyDescent="0.25">
      <c r="A43" s="15" t="s">
        <v>364</v>
      </c>
      <c r="B43" s="18">
        <v>60.8</v>
      </c>
      <c r="C43" s="14"/>
      <c r="D43" s="14"/>
      <c r="E43" s="14"/>
    </row>
    <row r="44" spans="1:5" x14ac:dyDescent="0.25">
      <c r="A44" s="15" t="s">
        <v>365</v>
      </c>
      <c r="B44" s="18">
        <v>60.6</v>
      </c>
      <c r="C44" s="14"/>
      <c r="D44" s="14"/>
      <c r="E44" s="14"/>
    </row>
    <row r="45" spans="1:5" x14ac:dyDescent="0.25">
      <c r="A45" s="15" t="s">
        <v>366</v>
      </c>
      <c r="B45" s="18">
        <v>59</v>
      </c>
      <c r="C45" s="14"/>
      <c r="D45" s="14"/>
      <c r="E45" s="14"/>
    </row>
    <row r="46" spans="1:5" x14ac:dyDescent="0.25">
      <c r="A46" s="15" t="s">
        <v>367</v>
      </c>
      <c r="B46" s="18">
        <v>59.3</v>
      </c>
      <c r="C46" s="14"/>
      <c r="D46" s="14"/>
      <c r="E46" s="14"/>
    </row>
    <row r="47" spans="1:5" x14ac:dyDescent="0.25">
      <c r="A47" s="15" t="s">
        <v>368</v>
      </c>
      <c r="B47" s="18">
        <v>58.1</v>
      </c>
      <c r="C47" s="14"/>
      <c r="D47" s="14"/>
      <c r="E47" s="14"/>
    </row>
    <row r="48" spans="1:5" x14ac:dyDescent="0.25">
      <c r="A48" s="15" t="s">
        <v>369</v>
      </c>
      <c r="B48" s="18">
        <v>57.1</v>
      </c>
      <c r="C48" s="14"/>
      <c r="D48" s="14"/>
      <c r="E48" s="14"/>
    </row>
    <row r="49" spans="1:5" x14ac:dyDescent="0.25">
      <c r="A49" s="15" t="s">
        <v>370</v>
      </c>
      <c r="B49" s="18">
        <v>56.1</v>
      </c>
      <c r="C49" s="14"/>
      <c r="D49" s="14"/>
      <c r="E49" s="14"/>
    </row>
    <row r="50" spans="1:5" x14ac:dyDescent="0.25">
      <c r="A50" s="15" t="s">
        <v>371</v>
      </c>
      <c r="B50" s="18">
        <v>55.2</v>
      </c>
      <c r="C50" s="14"/>
      <c r="D50" s="14"/>
      <c r="E50" s="14"/>
    </row>
    <row r="51" spans="1:5" x14ac:dyDescent="0.25">
      <c r="A51" s="15" t="s">
        <v>372</v>
      </c>
      <c r="B51" s="18">
        <v>55.1</v>
      </c>
      <c r="C51" s="14"/>
      <c r="D51" s="14"/>
      <c r="E51" s="14"/>
    </row>
    <row r="52" spans="1:5" x14ac:dyDescent="0.25">
      <c r="A52" s="15" t="s">
        <v>373</v>
      </c>
      <c r="B52" s="18">
        <v>52.7</v>
      </c>
      <c r="C52" s="14"/>
      <c r="D52" s="14"/>
      <c r="E52" s="14"/>
    </row>
    <row r="53" spans="1:5" x14ac:dyDescent="0.25">
      <c r="A53" s="15" t="s">
        <v>374</v>
      </c>
      <c r="B53" s="18">
        <v>51.4</v>
      </c>
      <c r="C53" s="14"/>
      <c r="D53" s="14"/>
      <c r="E53" s="14"/>
    </row>
    <row r="54" spans="1:5" x14ac:dyDescent="0.25">
      <c r="A54" s="15" t="s">
        <v>375</v>
      </c>
      <c r="B54" s="18">
        <v>47.5</v>
      </c>
      <c r="C54" s="14"/>
      <c r="D54" s="14"/>
      <c r="E54" s="14"/>
    </row>
    <row r="55" spans="1:5" x14ac:dyDescent="0.25">
      <c r="A55" s="15" t="s">
        <v>376</v>
      </c>
      <c r="B55" s="18">
        <v>44.2</v>
      </c>
      <c r="C55" s="14"/>
      <c r="D55" s="14"/>
      <c r="E55" s="14"/>
    </row>
    <row r="56" spans="1:5" x14ac:dyDescent="0.25">
      <c r="A56" s="15" t="s">
        <v>377</v>
      </c>
      <c r="B56" s="18">
        <v>42.2</v>
      </c>
      <c r="C56" s="14"/>
      <c r="D56" s="14"/>
      <c r="E56" s="14"/>
    </row>
    <row r="57" spans="1:5" x14ac:dyDescent="0.25">
      <c r="A57" s="15" t="s">
        <v>378</v>
      </c>
      <c r="B57" s="18">
        <v>41.4</v>
      </c>
      <c r="C57" s="14"/>
      <c r="D57" s="14"/>
      <c r="E57" s="14"/>
    </row>
    <row r="58" spans="1:5" x14ac:dyDescent="0.25">
      <c r="A58" s="15" t="s">
        <v>379</v>
      </c>
      <c r="B58" s="18">
        <v>40.1</v>
      </c>
      <c r="C58" s="14"/>
      <c r="D58" s="14"/>
      <c r="E58" s="14"/>
    </row>
    <row r="59" spans="1:5" x14ac:dyDescent="0.25">
      <c r="A59" s="15" t="s">
        <v>380</v>
      </c>
      <c r="B59" s="18">
        <v>38.799999999999997</v>
      </c>
      <c r="C59" s="14"/>
      <c r="D59" s="14"/>
      <c r="E59" s="14"/>
    </row>
    <row r="60" spans="1:5" x14ac:dyDescent="0.25">
      <c r="A60" s="15" t="s">
        <v>381</v>
      </c>
      <c r="B60" s="18">
        <v>37.799999999999997</v>
      </c>
      <c r="C60" s="14"/>
      <c r="D60" s="14"/>
      <c r="E60" s="14"/>
    </row>
    <row r="61" spans="1:5" x14ac:dyDescent="0.25">
      <c r="A61" s="15" t="s">
        <v>382</v>
      </c>
      <c r="B61" s="18">
        <v>38.6</v>
      </c>
      <c r="C61" s="14"/>
      <c r="D61" s="14"/>
      <c r="E61" s="14"/>
    </row>
    <row r="62" spans="1:5" x14ac:dyDescent="0.25">
      <c r="A62" s="15" t="s">
        <v>304</v>
      </c>
      <c r="B62" s="18">
        <v>39.1</v>
      </c>
      <c r="C62" s="14"/>
      <c r="D62" s="14"/>
      <c r="E62" s="14"/>
    </row>
    <row r="63" spans="1:5" x14ac:dyDescent="0.25">
      <c r="A63" s="15" t="s">
        <v>306</v>
      </c>
      <c r="B63" s="18">
        <v>41.7</v>
      </c>
      <c r="C63" s="14"/>
      <c r="D63" s="14"/>
      <c r="E63" s="14"/>
    </row>
    <row r="64" spans="1:5" x14ac:dyDescent="0.25">
      <c r="A64" s="15" t="s">
        <v>308</v>
      </c>
      <c r="B64" s="18">
        <v>41.1</v>
      </c>
      <c r="C64" s="14"/>
      <c r="D64" s="14"/>
      <c r="E64" s="14"/>
    </row>
    <row r="65" spans="1:5" x14ac:dyDescent="0.25">
      <c r="A65" s="15" t="s">
        <v>310</v>
      </c>
      <c r="B65" s="18">
        <v>40.6</v>
      </c>
      <c r="C65" s="14"/>
      <c r="D65" s="14"/>
      <c r="E65" s="14"/>
    </row>
    <row r="66" spans="1:5" x14ac:dyDescent="0.25">
      <c r="A66" s="15" t="s">
        <v>311</v>
      </c>
      <c r="B66" s="18">
        <v>37.700000000000003</v>
      </c>
      <c r="C66" s="14"/>
      <c r="D66" s="14"/>
      <c r="E66" s="14"/>
    </row>
    <row r="67" spans="1:5" x14ac:dyDescent="0.25">
      <c r="A67" s="15" t="s">
        <v>312</v>
      </c>
      <c r="B67" s="18">
        <v>37.299999999999997</v>
      </c>
      <c r="C67" s="14"/>
      <c r="D67" s="14"/>
      <c r="E67" s="14"/>
    </row>
    <row r="68" spans="1:5" x14ac:dyDescent="0.25">
      <c r="A68" s="15" t="s">
        <v>313</v>
      </c>
      <c r="B68" s="18">
        <v>37.200000000000003</v>
      </c>
      <c r="C68" s="14"/>
      <c r="D68" s="14"/>
      <c r="E68" s="14"/>
    </row>
    <row r="69" spans="1:5" x14ac:dyDescent="0.25">
      <c r="A69" s="15" t="s">
        <v>314</v>
      </c>
      <c r="B69" s="18">
        <v>37.299999999999997</v>
      </c>
      <c r="C69" s="14"/>
      <c r="D69" s="14"/>
      <c r="E69" s="14"/>
    </row>
    <row r="70" spans="1:5" x14ac:dyDescent="0.25">
      <c r="A70" s="15" t="s">
        <v>315</v>
      </c>
      <c r="B70" s="18">
        <v>37.5</v>
      </c>
      <c r="C70" s="14"/>
      <c r="D70" s="14"/>
      <c r="E70" s="14"/>
    </row>
    <row r="71" spans="1:5" x14ac:dyDescent="0.25">
      <c r="A71" s="15" t="s">
        <v>316</v>
      </c>
      <c r="B71" s="18">
        <v>37.200000000000003</v>
      </c>
      <c r="C71" s="14"/>
      <c r="D71" s="14"/>
      <c r="E71" s="14"/>
    </row>
    <row r="72" spans="1:5" x14ac:dyDescent="0.25">
      <c r="A72" s="15" t="s">
        <v>317</v>
      </c>
      <c r="B72" s="18">
        <v>36.6</v>
      </c>
      <c r="C72" s="14"/>
      <c r="D72" s="14"/>
      <c r="E72" s="14"/>
    </row>
    <row r="73" spans="1:5" x14ac:dyDescent="0.25">
      <c r="A73" s="15" t="s">
        <v>318</v>
      </c>
      <c r="B73" s="18">
        <v>36.299999999999997</v>
      </c>
      <c r="C73" s="14"/>
      <c r="D73" s="14"/>
      <c r="E73" s="14"/>
    </row>
    <row r="74" spans="1:5" x14ac:dyDescent="0.25">
      <c r="A74" s="15" t="s">
        <v>319</v>
      </c>
      <c r="B74" s="18">
        <v>36.5</v>
      </c>
      <c r="C74" s="14"/>
      <c r="D74" s="14"/>
      <c r="E74" s="14"/>
    </row>
    <row r="75" spans="1:5" x14ac:dyDescent="0.25">
      <c r="A75" s="15" t="s">
        <v>320</v>
      </c>
      <c r="B75" s="18">
        <v>38.799999999999997</v>
      </c>
      <c r="C75" s="14"/>
      <c r="D75" s="14"/>
      <c r="E75" s="14"/>
    </row>
    <row r="76" spans="1:5" x14ac:dyDescent="0.25">
      <c r="A76" s="15" t="s">
        <v>321</v>
      </c>
      <c r="B76" s="18">
        <v>37.5</v>
      </c>
      <c r="C76" s="14"/>
      <c r="D76" s="14"/>
      <c r="E76" s="14"/>
    </row>
    <row r="77" spans="1:5" x14ac:dyDescent="0.25">
      <c r="A77" s="15" t="s">
        <v>322</v>
      </c>
      <c r="B77" s="18">
        <v>37.799999999999997</v>
      </c>
      <c r="C77" s="14"/>
      <c r="D77" s="14"/>
      <c r="E77" s="14"/>
    </row>
    <row r="78" spans="1:5" x14ac:dyDescent="0.25">
      <c r="A78" s="15" t="s">
        <v>323</v>
      </c>
      <c r="B78" s="18">
        <v>36</v>
      </c>
      <c r="C78" s="14"/>
      <c r="D78" s="14"/>
      <c r="E78" s="14"/>
    </row>
    <row r="79" spans="1:5" x14ac:dyDescent="0.25">
      <c r="A79" s="15" t="s">
        <v>324</v>
      </c>
      <c r="B79" s="18">
        <v>35</v>
      </c>
      <c r="C79" s="14"/>
      <c r="D79" s="14"/>
      <c r="E79" s="14"/>
    </row>
    <row r="80" spans="1:5" x14ac:dyDescent="0.25">
      <c r="A80" s="15" t="s">
        <v>325</v>
      </c>
      <c r="B80" s="18">
        <v>35.9</v>
      </c>
      <c r="C80" s="14"/>
      <c r="D80" s="14"/>
      <c r="E80" s="14"/>
    </row>
    <row r="81" spans="1:5" x14ac:dyDescent="0.25">
      <c r="A81" s="15" t="s">
        <v>326</v>
      </c>
      <c r="B81" s="18">
        <v>36.4</v>
      </c>
      <c r="C81" s="14"/>
      <c r="D81" s="14"/>
      <c r="E81" s="14"/>
    </row>
    <row r="82" spans="1:5" x14ac:dyDescent="0.25">
      <c r="A82" s="15" t="s">
        <v>327</v>
      </c>
      <c r="B82" s="18">
        <v>37.1</v>
      </c>
      <c r="C82" s="14"/>
      <c r="D82" s="14"/>
      <c r="E82" s="14"/>
    </row>
    <row r="83" spans="1:5" x14ac:dyDescent="0.25">
      <c r="A83" s="15" t="s">
        <v>328</v>
      </c>
      <c r="B83" s="18">
        <v>38.299999999999997</v>
      </c>
      <c r="C83" s="14"/>
      <c r="D83" s="14"/>
      <c r="E83" s="14"/>
    </row>
    <row r="84" spans="1:5" x14ac:dyDescent="0.25">
      <c r="A84" s="15" t="s">
        <v>329</v>
      </c>
      <c r="B84" s="18">
        <v>38.9</v>
      </c>
      <c r="C84" s="14"/>
      <c r="D84" s="14"/>
      <c r="E84" s="14"/>
    </row>
    <row r="85" spans="1:5" x14ac:dyDescent="0.25">
      <c r="A85" s="15" t="s">
        <v>330</v>
      </c>
      <c r="B85" s="18">
        <v>40.200000000000003</v>
      </c>
      <c r="C85" s="14"/>
      <c r="D85" s="14"/>
      <c r="E85" s="14"/>
    </row>
    <row r="86" spans="1:5" x14ac:dyDescent="0.25">
      <c r="A86" s="15" t="s">
        <v>331</v>
      </c>
      <c r="B86" s="18">
        <v>46</v>
      </c>
      <c r="C86" s="14"/>
      <c r="D86" s="14"/>
      <c r="E86" s="14"/>
    </row>
    <row r="87" spans="1:5" x14ac:dyDescent="0.25">
      <c r="A87" s="15" t="s">
        <v>332</v>
      </c>
      <c r="B87" s="18">
        <v>50</v>
      </c>
      <c r="C87" s="14"/>
      <c r="D87" s="14"/>
      <c r="E87" s="14"/>
    </row>
    <row r="88" spans="1:5" x14ac:dyDescent="0.25">
      <c r="A88" s="15" t="s">
        <v>333</v>
      </c>
      <c r="B88" s="18">
        <v>50.9</v>
      </c>
      <c r="C88" s="14"/>
      <c r="D88" s="14"/>
      <c r="E88" s="14"/>
    </row>
    <row r="89" spans="1:5" x14ac:dyDescent="0.25">
      <c r="A89" s="15" t="s">
        <v>334</v>
      </c>
      <c r="B89" s="18">
        <v>52.8</v>
      </c>
      <c r="C89" s="14"/>
      <c r="D89" s="14"/>
      <c r="E89" s="14"/>
    </row>
    <row r="90" spans="1:5" x14ac:dyDescent="0.25">
      <c r="A90" s="15" t="s">
        <v>335</v>
      </c>
      <c r="B90" s="18">
        <v>49.7</v>
      </c>
      <c r="C90" s="14"/>
      <c r="D90" s="14"/>
      <c r="E90" s="14"/>
    </row>
    <row r="91" spans="1:5" x14ac:dyDescent="0.25">
      <c r="A91" s="15" t="s">
        <v>336</v>
      </c>
      <c r="B91" s="18">
        <v>49.7</v>
      </c>
      <c r="C91" s="14"/>
      <c r="D91" s="14"/>
      <c r="E91" s="14"/>
    </row>
    <row r="92" spans="1:5" x14ac:dyDescent="0.25">
      <c r="A92" s="15" t="s">
        <v>337</v>
      </c>
      <c r="B92" s="18">
        <v>50</v>
      </c>
      <c r="C92" s="14"/>
      <c r="D92" s="14"/>
      <c r="E92" s="14"/>
    </row>
    <row r="93" spans="1:5" x14ac:dyDescent="0.25">
      <c r="A93" s="15" t="s">
        <v>338</v>
      </c>
      <c r="B93" s="18">
        <v>50.4</v>
      </c>
      <c r="C93" s="14"/>
      <c r="D93" s="14"/>
      <c r="E93" s="14"/>
    </row>
    <row r="94" spans="1:5" x14ac:dyDescent="0.25">
      <c r="A94" s="15" t="s">
        <v>339</v>
      </c>
      <c r="B94" s="18">
        <v>51.6</v>
      </c>
      <c r="C94" s="14"/>
      <c r="D94" s="14"/>
      <c r="E94" s="14"/>
    </row>
    <row r="95" spans="1:5" x14ac:dyDescent="0.25">
      <c r="A95" s="15" t="s">
        <v>340</v>
      </c>
      <c r="B95" s="18">
        <v>53.4</v>
      </c>
      <c r="C95" s="14"/>
      <c r="D95" s="14"/>
      <c r="E95" s="14"/>
    </row>
    <row r="96" spans="1:5" x14ac:dyDescent="0.25">
      <c r="A96" s="15" t="s">
        <v>341</v>
      </c>
      <c r="B96" s="18">
        <v>55.6</v>
      </c>
      <c r="C96" s="14"/>
      <c r="D96" s="14"/>
      <c r="E96" s="14"/>
    </row>
    <row r="97" spans="1:5" x14ac:dyDescent="0.25">
      <c r="A97" s="15" t="s">
        <v>342</v>
      </c>
      <c r="B97" s="18">
        <v>57.9</v>
      </c>
      <c r="C97" s="14"/>
      <c r="D97" s="14"/>
      <c r="E97" s="14"/>
    </row>
    <row r="98" spans="1:5" x14ac:dyDescent="0.25">
      <c r="A98" s="15" t="s">
        <v>343</v>
      </c>
      <c r="B98" s="18">
        <v>58.3</v>
      </c>
      <c r="C98" s="14"/>
      <c r="D98" s="14"/>
      <c r="E98" s="14"/>
    </row>
    <row r="99" spans="1:5" x14ac:dyDescent="0.25">
      <c r="A99" s="15" t="s">
        <v>344</v>
      </c>
      <c r="B99" s="18">
        <v>60.3</v>
      </c>
      <c r="C99" s="14"/>
      <c r="D99" s="14"/>
      <c r="E99" s="14"/>
    </row>
    <row r="100" spans="1:5" x14ac:dyDescent="0.25">
      <c r="A100" s="15" t="s">
        <v>345</v>
      </c>
      <c r="B100" s="18">
        <v>60.3</v>
      </c>
      <c r="C100" s="14"/>
      <c r="D100" s="14"/>
      <c r="E100" s="14"/>
    </row>
    <row r="101" spans="1:5" x14ac:dyDescent="0.25">
      <c r="A101" s="15" t="s">
        <v>346</v>
      </c>
      <c r="B101" s="18">
        <v>60.4</v>
      </c>
      <c r="C101" s="14"/>
      <c r="D101" s="14"/>
      <c r="E101" s="14"/>
    </row>
    <row r="102" spans="1:5" x14ac:dyDescent="0.25">
      <c r="A102" s="15" t="s">
        <v>347</v>
      </c>
      <c r="B102" s="18">
        <v>57.9</v>
      </c>
      <c r="C102" s="14"/>
      <c r="D102" s="14"/>
      <c r="E102" s="14"/>
    </row>
    <row r="103" spans="1:5" x14ac:dyDescent="0.25">
      <c r="A103" s="15" t="s">
        <v>348</v>
      </c>
      <c r="B103" s="18">
        <v>56.4</v>
      </c>
      <c r="C103" s="14"/>
      <c r="D103" s="14"/>
      <c r="E103" s="14"/>
    </row>
    <row r="104" spans="1:5" x14ac:dyDescent="0.25">
      <c r="A104" s="15" t="s">
        <v>349</v>
      </c>
      <c r="B104" s="18">
        <v>54.4</v>
      </c>
      <c r="C104" s="14"/>
      <c r="D104" s="14"/>
      <c r="E104" s="14"/>
    </row>
    <row r="105" spans="1:5" x14ac:dyDescent="0.25">
      <c r="A105" s="15" t="s">
        <v>350</v>
      </c>
      <c r="B105" s="18">
        <v>53.2</v>
      </c>
      <c r="C105" s="14"/>
      <c r="D105" s="14"/>
      <c r="E105" s="14"/>
    </row>
    <row r="106" spans="1:5" x14ac:dyDescent="0.25">
      <c r="A106" s="15" t="s">
        <v>351</v>
      </c>
      <c r="B106" s="18">
        <v>52.1</v>
      </c>
      <c r="C106" s="14"/>
      <c r="D106" s="14"/>
      <c r="E106" s="14"/>
    </row>
    <row r="107" spans="1:5" x14ac:dyDescent="0.25">
      <c r="A107" s="15" t="s">
        <v>352</v>
      </c>
      <c r="B107" s="18">
        <v>51</v>
      </c>
      <c r="C107" s="14"/>
      <c r="D107" s="14"/>
      <c r="E107" s="14"/>
    </row>
    <row r="108" spans="1:5" x14ac:dyDescent="0.25">
      <c r="A108" s="15" t="s">
        <v>383</v>
      </c>
      <c r="B108" s="18">
        <v>48.2</v>
      </c>
    </row>
    <row r="109" spans="1:5" x14ac:dyDescent="0.25">
      <c r="A109" s="15" t="s">
        <v>466</v>
      </c>
      <c r="B109" s="18">
        <v>47.1</v>
      </c>
    </row>
    <row r="110" spans="1:5" x14ac:dyDescent="0.25">
      <c r="A110" s="15" t="s">
        <v>465</v>
      </c>
      <c r="B110" s="18">
        <v>47.4</v>
      </c>
    </row>
    <row r="111" spans="1:5" x14ac:dyDescent="0.25">
      <c r="A111" s="15" t="s">
        <v>464</v>
      </c>
      <c r="B111" s="18">
        <v>47.8</v>
      </c>
    </row>
    <row r="112" spans="1:5" x14ac:dyDescent="0.25">
      <c r="A112" s="15" t="s">
        <v>463</v>
      </c>
      <c r="B112" s="18">
        <v>46.7</v>
      </c>
    </row>
    <row r="113" spans="1:2" x14ac:dyDescent="0.25">
      <c r="A113" s="15" t="s">
        <v>462</v>
      </c>
      <c r="B113" s="18">
        <v>45.9</v>
      </c>
    </row>
    <row r="114" spans="1:2" x14ac:dyDescent="0.25">
      <c r="A114" s="15" t="s">
        <v>461</v>
      </c>
      <c r="B114" s="18">
        <v>42.7</v>
      </c>
    </row>
    <row r="115" spans="1:2" x14ac:dyDescent="0.25">
      <c r="A115" s="15" t="s">
        <v>460</v>
      </c>
      <c r="B115" s="18">
        <v>41.7</v>
      </c>
    </row>
    <row r="116" spans="1:2" x14ac:dyDescent="0.25">
      <c r="A116" s="15" t="s">
        <v>459</v>
      </c>
      <c r="B116" s="18">
        <v>41</v>
      </c>
    </row>
    <row r="117" spans="1:2" x14ac:dyDescent="0.25">
      <c r="A117" s="15" t="s">
        <v>458</v>
      </c>
      <c r="B117" s="18">
        <v>38.9</v>
      </c>
    </row>
    <row r="118" spans="1:2" x14ac:dyDescent="0.25">
      <c r="A118" s="15" t="s">
        <v>457</v>
      </c>
      <c r="B118" s="18">
        <v>39.1</v>
      </c>
    </row>
    <row r="119" spans="1:2" x14ac:dyDescent="0.25">
      <c r="A119" s="15" t="s">
        <v>456</v>
      </c>
      <c r="B119" s="18">
        <v>38.799999999999997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E14" sqref="E10:E14"/>
    </sheetView>
  </sheetViews>
  <sheetFormatPr defaultRowHeight="15" x14ac:dyDescent="0.25"/>
  <cols>
    <col min="1" max="1" width="14.42578125" customWidth="1"/>
    <col min="2" max="2" width="12.710937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53.25" x14ac:dyDescent="0.35">
      <c r="A1" s="6" t="s">
        <v>23</v>
      </c>
      <c r="B1" s="21" t="s">
        <v>185</v>
      </c>
      <c r="D1" s="1" t="s">
        <v>185</v>
      </c>
    </row>
    <row r="2" spans="1:6" ht="15.75" x14ac:dyDescent="0.25">
      <c r="A2" s="11" t="s">
        <v>186</v>
      </c>
      <c r="B2" s="5">
        <v>362</v>
      </c>
      <c r="D2" s="2" t="s">
        <v>1</v>
      </c>
    </row>
    <row r="3" spans="1:6" x14ac:dyDescent="0.25">
      <c r="A3" s="11" t="s">
        <v>187</v>
      </c>
      <c r="B3" s="5">
        <v>385</v>
      </c>
      <c r="D3" s="3" t="s">
        <v>2</v>
      </c>
      <c r="E3" s="24">
        <v>42706.87636574074</v>
      </c>
      <c r="F3" s="24"/>
    </row>
    <row r="4" spans="1:6" x14ac:dyDescent="0.25">
      <c r="A4" s="11" t="s">
        <v>187</v>
      </c>
      <c r="B4" s="5">
        <v>432</v>
      </c>
      <c r="D4" s="3" t="s">
        <v>3</v>
      </c>
      <c r="E4" s="4" t="str">
        <f>HYPERLINK("https://datamarket.com/data/set/22pj/quarterly-reports-of-a-french-company#!ds=22pj&amp;display=line","https://datamarket.com/data/set/22pj/quarterly-reports-of-a-french-company#!ds=22pj&amp;display=line")</f>
        <v>https://datamarket.com/data/set/22pj/quarterly-reports-of-a-french-company#!ds=22pj&amp;display=line</v>
      </c>
    </row>
    <row r="5" spans="1:6" x14ac:dyDescent="0.25">
      <c r="A5" s="11" t="s">
        <v>188</v>
      </c>
      <c r="B5" s="5">
        <v>341</v>
      </c>
      <c r="D5" s="3" t="s">
        <v>4</v>
      </c>
      <c r="E5" s="5" t="s">
        <v>5</v>
      </c>
    </row>
    <row r="6" spans="1:6" x14ac:dyDescent="0.25">
      <c r="A6" s="11" t="s">
        <v>189</v>
      </c>
      <c r="B6" s="5">
        <v>382</v>
      </c>
      <c r="D6" s="3" t="s">
        <v>6</v>
      </c>
      <c r="E6" s="5" t="s">
        <v>7</v>
      </c>
    </row>
    <row r="7" spans="1:6" x14ac:dyDescent="0.25">
      <c r="A7" s="11" t="s">
        <v>190</v>
      </c>
      <c r="B7" s="5">
        <v>409</v>
      </c>
      <c r="D7" s="3" t="s">
        <v>8</v>
      </c>
      <c r="E7" s="5"/>
    </row>
    <row r="8" spans="1:6" x14ac:dyDescent="0.25">
      <c r="A8" s="11" t="s">
        <v>190</v>
      </c>
      <c r="B8" s="5">
        <v>498</v>
      </c>
      <c r="D8" s="3" t="s">
        <v>9</v>
      </c>
      <c r="E8" s="5"/>
    </row>
    <row r="9" spans="1:6" x14ac:dyDescent="0.25">
      <c r="A9" s="11" t="s">
        <v>191</v>
      </c>
      <c r="B9" s="5">
        <v>387</v>
      </c>
    </row>
    <row r="10" spans="1:6" x14ac:dyDescent="0.25">
      <c r="A10" s="11" t="s">
        <v>192</v>
      </c>
      <c r="B10" s="5">
        <v>473</v>
      </c>
    </row>
    <row r="11" spans="1:6" x14ac:dyDescent="0.25">
      <c r="A11" s="11" t="s">
        <v>193</v>
      </c>
      <c r="B11" s="5">
        <v>513</v>
      </c>
    </row>
    <row r="12" spans="1:6" x14ac:dyDescent="0.25">
      <c r="A12" s="11" t="s">
        <v>193</v>
      </c>
      <c r="B12" s="5">
        <v>582</v>
      </c>
    </row>
    <row r="13" spans="1:6" x14ac:dyDescent="0.25">
      <c r="A13" s="11" t="s">
        <v>194</v>
      </c>
      <c r="B13" s="5">
        <v>474</v>
      </c>
    </row>
    <row r="14" spans="1:6" x14ac:dyDescent="0.25">
      <c r="A14" s="11" t="s">
        <v>195</v>
      </c>
      <c r="B14" s="5">
        <v>544</v>
      </c>
    </row>
    <row r="15" spans="1:6" x14ac:dyDescent="0.25">
      <c r="A15" s="11" t="s">
        <v>196</v>
      </c>
      <c r="B15" s="5">
        <v>582</v>
      </c>
    </row>
    <row r="16" spans="1:6" x14ac:dyDescent="0.25">
      <c r="A16" s="11" t="s">
        <v>196</v>
      </c>
      <c r="B16" s="5">
        <v>681</v>
      </c>
    </row>
    <row r="17" spans="1:2" x14ac:dyDescent="0.25">
      <c r="A17" s="11" t="s">
        <v>197</v>
      </c>
      <c r="B17" s="5">
        <v>557</v>
      </c>
    </row>
    <row r="18" spans="1:2" x14ac:dyDescent="0.25">
      <c r="A18" s="11" t="s">
        <v>198</v>
      </c>
      <c r="B18" s="5">
        <v>628</v>
      </c>
    </row>
    <row r="19" spans="1:2" x14ac:dyDescent="0.25">
      <c r="A19" s="11" t="s">
        <v>199</v>
      </c>
      <c r="B19" s="5">
        <v>707</v>
      </c>
    </row>
    <row r="20" spans="1:2" x14ac:dyDescent="0.25">
      <c r="A20" s="11" t="s">
        <v>199</v>
      </c>
      <c r="B20" s="5">
        <v>773</v>
      </c>
    </row>
    <row r="21" spans="1:2" x14ac:dyDescent="0.25">
      <c r="A21" s="11" t="s">
        <v>200</v>
      </c>
      <c r="B21" s="5">
        <v>592</v>
      </c>
    </row>
    <row r="22" spans="1:2" x14ac:dyDescent="0.25">
      <c r="A22" s="11" t="s">
        <v>201</v>
      </c>
      <c r="B22" s="5">
        <v>627</v>
      </c>
    </row>
    <row r="23" spans="1:2" x14ac:dyDescent="0.25">
      <c r="A23" s="11" t="s">
        <v>202</v>
      </c>
      <c r="B23" s="5">
        <v>725</v>
      </c>
    </row>
    <row r="24" spans="1:2" x14ac:dyDescent="0.25">
      <c r="A24" s="11" t="s">
        <v>202</v>
      </c>
      <c r="B24" s="5">
        <v>854</v>
      </c>
    </row>
    <row r="25" spans="1:2" x14ac:dyDescent="0.25">
      <c r="A25" s="11" t="s">
        <v>203</v>
      </c>
      <c r="B25" s="5">
        <v>661</v>
      </c>
    </row>
  </sheetData>
  <mergeCells count="1">
    <mergeCell ref="E3:F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8"/>
  <sheetViews>
    <sheetView topLeftCell="A4" workbookViewId="0">
      <selection activeCell="E14" sqref="E10:E14"/>
    </sheetView>
  </sheetViews>
  <sheetFormatPr defaultColWidth="20" defaultRowHeight="12.75" x14ac:dyDescent="0.2"/>
  <cols>
    <col min="1" max="1" width="8.85546875" style="14" customWidth="1"/>
    <col min="2" max="2" width="10" style="14" customWidth="1"/>
    <col min="3" max="4" width="20" style="14"/>
    <col min="5" max="5" width="28" style="14" customWidth="1"/>
    <col min="6" max="16384" width="20" style="14"/>
  </cols>
  <sheetData>
    <row r="1" spans="1:5" ht="38.25" x14ac:dyDescent="0.2">
      <c r="A1" s="15" t="s">
        <v>242</v>
      </c>
      <c r="B1" s="17" t="s">
        <v>283</v>
      </c>
      <c r="D1" s="15" t="s">
        <v>232</v>
      </c>
      <c r="E1" s="16" t="s">
        <v>279</v>
      </c>
    </row>
    <row r="2" spans="1:5" ht="25.5" x14ac:dyDescent="0.2">
      <c r="A2" s="15">
        <v>1992</v>
      </c>
      <c r="B2" s="18">
        <v>1688</v>
      </c>
      <c r="D2" s="15" t="s">
        <v>234</v>
      </c>
      <c r="E2" s="16" t="s">
        <v>280</v>
      </c>
    </row>
    <row r="3" spans="1:5" ht="25.5" x14ac:dyDescent="0.2">
      <c r="A3" s="15">
        <v>1995</v>
      </c>
      <c r="B3" s="18">
        <v>379</v>
      </c>
      <c r="D3" s="15" t="s">
        <v>236</v>
      </c>
      <c r="E3" s="16" t="s">
        <v>237</v>
      </c>
    </row>
    <row r="4" spans="1:5" ht="102" x14ac:dyDescent="0.2">
      <c r="A4" s="15" t="s">
        <v>256</v>
      </c>
      <c r="B4" s="18">
        <v>593</v>
      </c>
      <c r="D4" s="15" t="s">
        <v>238</v>
      </c>
      <c r="E4" s="16" t="s">
        <v>281</v>
      </c>
    </row>
    <row r="5" spans="1:5" ht="25.5" x14ac:dyDescent="0.2">
      <c r="A5" s="15" t="s">
        <v>257</v>
      </c>
      <c r="B5" s="18">
        <v>177</v>
      </c>
      <c r="D5" s="15" t="s">
        <v>273</v>
      </c>
      <c r="E5" s="16" t="s">
        <v>282</v>
      </c>
    </row>
    <row r="6" spans="1:5" x14ac:dyDescent="0.2">
      <c r="A6" s="15" t="s">
        <v>258</v>
      </c>
      <c r="B6" s="18">
        <v>221</v>
      </c>
    </row>
    <row r="7" spans="1:5" x14ac:dyDescent="0.2">
      <c r="A7" s="15" t="s">
        <v>259</v>
      </c>
      <c r="B7" s="18">
        <v>96</v>
      </c>
    </row>
    <row r="8" spans="1:5" ht="38.25" x14ac:dyDescent="0.2">
      <c r="A8" s="15" t="s">
        <v>260</v>
      </c>
      <c r="B8" s="18">
        <v>53</v>
      </c>
      <c r="D8" s="15" t="s">
        <v>241</v>
      </c>
      <c r="E8" s="16" t="s">
        <v>279</v>
      </c>
    </row>
    <row r="9" spans="1:5" x14ac:dyDescent="0.2">
      <c r="A9" s="15" t="s">
        <v>261</v>
      </c>
      <c r="B9" s="18">
        <v>26</v>
      </c>
      <c r="D9" s="15" t="s">
        <v>243</v>
      </c>
      <c r="E9" s="16" t="s">
        <v>275</v>
      </c>
    </row>
    <row r="10" spans="1:5" x14ac:dyDescent="0.2">
      <c r="A10" s="15" t="s">
        <v>262</v>
      </c>
      <c r="B10" s="18">
        <v>42</v>
      </c>
    </row>
    <row r="11" spans="1:5" x14ac:dyDescent="0.2">
      <c r="A11" s="15" t="s">
        <v>263</v>
      </c>
      <c r="B11" s="18">
        <v>93</v>
      </c>
    </row>
    <row r="12" spans="1:5" x14ac:dyDescent="0.2">
      <c r="A12" s="15" t="s">
        <v>264</v>
      </c>
      <c r="B12" s="18">
        <v>272</v>
      </c>
    </row>
    <row r="13" spans="1:5" x14ac:dyDescent="0.2">
      <c r="A13" s="15" t="s">
        <v>265</v>
      </c>
      <c r="B13" s="18">
        <v>163</v>
      </c>
    </row>
    <row r="14" spans="1:5" x14ac:dyDescent="0.2">
      <c r="A14" s="15" t="s">
        <v>266</v>
      </c>
      <c r="B14" s="18">
        <v>58</v>
      </c>
    </row>
    <row r="15" spans="1:5" x14ac:dyDescent="0.2">
      <c r="A15" s="15" t="s">
        <v>267</v>
      </c>
      <c r="B15" s="18">
        <v>114</v>
      </c>
    </row>
    <row r="16" spans="1:5" x14ac:dyDescent="0.2">
      <c r="A16" s="15" t="s">
        <v>268</v>
      </c>
      <c r="B16" s="18">
        <v>98</v>
      </c>
    </row>
    <row r="17" spans="1:2" x14ac:dyDescent="0.2">
      <c r="A17" s="15" t="s">
        <v>269</v>
      </c>
      <c r="B17" s="18">
        <v>56</v>
      </c>
    </row>
    <row r="18" spans="1:2" x14ac:dyDescent="0.2">
      <c r="A18" s="15" t="s">
        <v>270</v>
      </c>
      <c r="B18" s="18">
        <v>49</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topLeftCell="A85" workbookViewId="0">
      <selection activeCell="E14" sqref="E10:E14"/>
    </sheetView>
  </sheetViews>
  <sheetFormatPr defaultRowHeight="15" x14ac:dyDescent="0.25"/>
  <cols>
    <col min="1" max="1" width="14.42578125" customWidth="1"/>
    <col min="2" max="2" width="20.710937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40.5" x14ac:dyDescent="0.35">
      <c r="A1" s="6" t="s">
        <v>11</v>
      </c>
      <c r="B1" s="21" t="s">
        <v>204</v>
      </c>
      <c r="D1" s="1" t="s">
        <v>204</v>
      </c>
    </row>
    <row r="2" spans="1:6" ht="15.75" x14ac:dyDescent="0.25">
      <c r="A2" s="7">
        <v>25934</v>
      </c>
      <c r="B2" s="5">
        <v>302</v>
      </c>
      <c r="D2" s="2" t="s">
        <v>1</v>
      </c>
    </row>
    <row r="3" spans="1:6" x14ac:dyDescent="0.25">
      <c r="A3" s="7">
        <v>25965</v>
      </c>
      <c r="B3" s="5">
        <v>262</v>
      </c>
      <c r="D3" s="3" t="s">
        <v>2</v>
      </c>
      <c r="E3" s="24">
        <v>42706.87771990741</v>
      </c>
      <c r="F3" s="24"/>
    </row>
    <row r="4" spans="1:6" x14ac:dyDescent="0.25">
      <c r="A4" s="7">
        <v>25993</v>
      </c>
      <c r="B4" s="5">
        <v>218</v>
      </c>
      <c r="D4" s="3" t="s">
        <v>3</v>
      </c>
      <c r="E4" s="4" t="str">
        <f>HYPERLINK("https://datamarket.com/data/set/22mv/montly-av-residential-gas-usage-iowa-cubic-feet100-71-79#!ds=22mv&amp;display=line","https://datamarket.com/data/set/22mv/montly-av-residential-gas-usage-iowa-cubic-feet100-71-79#!ds=22mv&amp;display=line")</f>
        <v>https://datamarket.com/data/set/22mv/montly-av-residential-gas-usage-iowa-cubic-feet100-71-79#!ds=22mv&amp;display=line</v>
      </c>
    </row>
    <row r="5" spans="1:6" x14ac:dyDescent="0.25">
      <c r="A5" s="7">
        <v>26024</v>
      </c>
      <c r="B5" s="5">
        <v>175</v>
      </c>
      <c r="D5" s="3" t="s">
        <v>4</v>
      </c>
      <c r="E5" s="5" t="s">
        <v>5</v>
      </c>
    </row>
    <row r="6" spans="1:6" x14ac:dyDescent="0.25">
      <c r="A6" s="7">
        <v>26054</v>
      </c>
      <c r="B6" s="5">
        <v>100</v>
      </c>
      <c r="D6" s="3" t="s">
        <v>6</v>
      </c>
      <c r="E6" s="5" t="s">
        <v>7</v>
      </c>
    </row>
    <row r="7" spans="1:6" x14ac:dyDescent="0.25">
      <c r="A7" s="7">
        <v>26085</v>
      </c>
      <c r="B7" s="5">
        <v>77</v>
      </c>
      <c r="D7" s="3" t="s">
        <v>8</v>
      </c>
      <c r="E7" s="5"/>
    </row>
    <row r="8" spans="1:6" x14ac:dyDescent="0.25">
      <c r="A8" s="7">
        <v>26115</v>
      </c>
      <c r="B8" s="5">
        <v>43</v>
      </c>
      <c r="D8" s="3" t="s">
        <v>9</v>
      </c>
      <c r="E8" s="5" t="s">
        <v>205</v>
      </c>
    </row>
    <row r="9" spans="1:6" x14ac:dyDescent="0.25">
      <c r="A9" s="7">
        <v>26146</v>
      </c>
      <c r="B9" s="5">
        <v>47</v>
      </c>
    </row>
    <row r="10" spans="1:6" x14ac:dyDescent="0.25">
      <c r="A10" s="7">
        <v>26177</v>
      </c>
      <c r="B10" s="5">
        <v>49</v>
      </c>
    </row>
    <row r="11" spans="1:6" x14ac:dyDescent="0.25">
      <c r="A11" s="7">
        <v>26207</v>
      </c>
      <c r="B11" s="5">
        <v>69</v>
      </c>
    </row>
    <row r="12" spans="1:6" x14ac:dyDescent="0.25">
      <c r="A12" s="7">
        <v>26238</v>
      </c>
      <c r="B12" s="5">
        <v>152</v>
      </c>
    </row>
    <row r="13" spans="1:6" x14ac:dyDescent="0.25">
      <c r="A13" s="7">
        <v>26268</v>
      </c>
      <c r="B13" s="5">
        <v>205</v>
      </c>
    </row>
    <row r="14" spans="1:6" x14ac:dyDescent="0.25">
      <c r="A14" s="7">
        <v>26299</v>
      </c>
      <c r="B14" s="5">
        <v>246</v>
      </c>
    </row>
    <row r="15" spans="1:6" x14ac:dyDescent="0.25">
      <c r="A15" s="7">
        <v>26330</v>
      </c>
      <c r="B15" s="5">
        <v>294</v>
      </c>
    </row>
    <row r="16" spans="1:6" x14ac:dyDescent="0.25">
      <c r="A16" s="7">
        <v>26359</v>
      </c>
      <c r="B16" s="5">
        <v>242</v>
      </c>
    </row>
    <row r="17" spans="1:2" x14ac:dyDescent="0.25">
      <c r="A17" s="7">
        <v>26390</v>
      </c>
      <c r="B17" s="5">
        <v>181</v>
      </c>
    </row>
    <row r="18" spans="1:2" x14ac:dyDescent="0.25">
      <c r="A18" s="7">
        <v>26420</v>
      </c>
      <c r="B18" s="5">
        <v>107</v>
      </c>
    </row>
    <row r="19" spans="1:2" x14ac:dyDescent="0.25">
      <c r="A19" s="7">
        <v>26451</v>
      </c>
      <c r="B19" s="5">
        <v>56</v>
      </c>
    </row>
    <row r="20" spans="1:2" x14ac:dyDescent="0.25">
      <c r="A20" s="7">
        <v>26481</v>
      </c>
      <c r="B20" s="5">
        <v>49</v>
      </c>
    </row>
    <row r="21" spans="1:2" x14ac:dyDescent="0.25">
      <c r="A21" s="7">
        <v>26512</v>
      </c>
      <c r="B21" s="5">
        <v>47</v>
      </c>
    </row>
    <row r="22" spans="1:2" x14ac:dyDescent="0.25">
      <c r="A22" s="7">
        <v>26543</v>
      </c>
      <c r="B22" s="5">
        <v>47</v>
      </c>
    </row>
    <row r="23" spans="1:2" x14ac:dyDescent="0.25">
      <c r="A23" s="7">
        <v>26573</v>
      </c>
      <c r="B23" s="5">
        <v>71</v>
      </c>
    </row>
    <row r="24" spans="1:2" x14ac:dyDescent="0.25">
      <c r="A24" s="7">
        <v>26604</v>
      </c>
      <c r="B24" s="5">
        <v>151</v>
      </c>
    </row>
    <row r="25" spans="1:2" x14ac:dyDescent="0.25">
      <c r="A25" s="7">
        <v>26634</v>
      </c>
      <c r="B25" s="5">
        <v>244</v>
      </c>
    </row>
    <row r="26" spans="1:2" x14ac:dyDescent="0.25">
      <c r="A26" s="7">
        <v>26665</v>
      </c>
      <c r="B26" s="5">
        <v>280</v>
      </c>
    </row>
    <row r="27" spans="1:2" x14ac:dyDescent="0.25">
      <c r="A27" s="7">
        <v>26696</v>
      </c>
      <c r="B27" s="5">
        <v>230</v>
      </c>
    </row>
    <row r="28" spans="1:2" x14ac:dyDescent="0.25">
      <c r="A28" s="7">
        <v>26724</v>
      </c>
      <c r="B28" s="5">
        <v>185</v>
      </c>
    </row>
    <row r="29" spans="1:2" x14ac:dyDescent="0.25">
      <c r="A29" s="7">
        <v>26755</v>
      </c>
      <c r="B29" s="5">
        <v>148</v>
      </c>
    </row>
    <row r="30" spans="1:2" x14ac:dyDescent="0.25">
      <c r="A30" s="7">
        <v>26785</v>
      </c>
      <c r="B30" s="5">
        <v>98</v>
      </c>
    </row>
    <row r="31" spans="1:2" x14ac:dyDescent="0.25">
      <c r="A31" s="7">
        <v>26816</v>
      </c>
      <c r="B31" s="5">
        <v>61</v>
      </c>
    </row>
    <row r="32" spans="1:2" x14ac:dyDescent="0.25">
      <c r="A32" s="7">
        <v>26846</v>
      </c>
      <c r="B32" s="5">
        <v>46</v>
      </c>
    </row>
    <row r="33" spans="1:2" x14ac:dyDescent="0.25">
      <c r="A33" s="7">
        <v>26877</v>
      </c>
      <c r="B33" s="5">
        <v>45</v>
      </c>
    </row>
    <row r="34" spans="1:2" x14ac:dyDescent="0.25">
      <c r="A34" s="7">
        <v>26908</v>
      </c>
      <c r="B34" s="5">
        <v>55</v>
      </c>
    </row>
    <row r="35" spans="1:2" x14ac:dyDescent="0.25">
      <c r="A35" s="7">
        <v>26938</v>
      </c>
      <c r="B35" s="5">
        <v>48</v>
      </c>
    </row>
    <row r="36" spans="1:2" x14ac:dyDescent="0.25">
      <c r="A36" s="7">
        <v>26969</v>
      </c>
      <c r="B36" s="5">
        <v>115</v>
      </c>
    </row>
    <row r="37" spans="1:2" x14ac:dyDescent="0.25">
      <c r="A37" s="7">
        <v>26999</v>
      </c>
      <c r="B37" s="5">
        <v>185</v>
      </c>
    </row>
    <row r="38" spans="1:2" x14ac:dyDescent="0.25">
      <c r="A38" s="7">
        <v>27030</v>
      </c>
      <c r="B38" s="5">
        <v>276</v>
      </c>
    </row>
    <row r="39" spans="1:2" x14ac:dyDescent="0.25">
      <c r="A39" s="7">
        <v>27061</v>
      </c>
      <c r="B39" s="5">
        <v>220</v>
      </c>
    </row>
    <row r="40" spans="1:2" x14ac:dyDescent="0.25">
      <c r="A40" s="7">
        <v>27089</v>
      </c>
      <c r="B40" s="5">
        <v>181</v>
      </c>
    </row>
    <row r="41" spans="1:2" x14ac:dyDescent="0.25">
      <c r="A41" s="7">
        <v>27120</v>
      </c>
      <c r="B41" s="5">
        <v>151</v>
      </c>
    </row>
    <row r="42" spans="1:2" x14ac:dyDescent="0.25">
      <c r="A42" s="7">
        <v>27150</v>
      </c>
      <c r="B42" s="5">
        <v>83</v>
      </c>
    </row>
    <row r="43" spans="1:2" x14ac:dyDescent="0.25">
      <c r="A43" s="7">
        <v>27181</v>
      </c>
      <c r="B43" s="5">
        <v>55</v>
      </c>
    </row>
    <row r="44" spans="1:2" x14ac:dyDescent="0.25">
      <c r="A44" s="7">
        <v>27211</v>
      </c>
      <c r="B44" s="5">
        <v>49</v>
      </c>
    </row>
    <row r="45" spans="1:2" x14ac:dyDescent="0.25">
      <c r="A45" s="7">
        <v>27242</v>
      </c>
      <c r="B45" s="5">
        <v>42</v>
      </c>
    </row>
    <row r="46" spans="1:2" x14ac:dyDescent="0.25">
      <c r="A46" s="7">
        <v>27273</v>
      </c>
      <c r="B46" s="5">
        <v>46</v>
      </c>
    </row>
    <row r="47" spans="1:2" x14ac:dyDescent="0.25">
      <c r="A47" s="7">
        <v>27303</v>
      </c>
      <c r="B47" s="5">
        <v>74</v>
      </c>
    </row>
    <row r="48" spans="1:2" x14ac:dyDescent="0.25">
      <c r="A48" s="7">
        <v>27334</v>
      </c>
      <c r="B48" s="5">
        <v>103</v>
      </c>
    </row>
    <row r="49" spans="1:2" x14ac:dyDescent="0.25">
      <c r="A49" s="7">
        <v>27364</v>
      </c>
      <c r="B49" s="5">
        <v>200</v>
      </c>
    </row>
    <row r="50" spans="1:2" x14ac:dyDescent="0.25">
      <c r="A50" s="7">
        <v>27395</v>
      </c>
      <c r="B50" s="5">
        <v>237</v>
      </c>
    </row>
    <row r="51" spans="1:2" x14ac:dyDescent="0.25">
      <c r="A51" s="7">
        <v>27426</v>
      </c>
      <c r="B51" s="5">
        <v>247</v>
      </c>
    </row>
    <row r="52" spans="1:2" x14ac:dyDescent="0.25">
      <c r="A52" s="7">
        <v>27454</v>
      </c>
      <c r="B52" s="5">
        <v>215</v>
      </c>
    </row>
    <row r="53" spans="1:2" x14ac:dyDescent="0.25">
      <c r="A53" s="7">
        <v>27485</v>
      </c>
      <c r="B53" s="5">
        <v>182</v>
      </c>
    </row>
    <row r="54" spans="1:2" x14ac:dyDescent="0.25">
      <c r="A54" s="7">
        <v>27515</v>
      </c>
      <c r="B54" s="5">
        <v>80</v>
      </c>
    </row>
    <row r="55" spans="1:2" x14ac:dyDescent="0.25">
      <c r="A55" s="7">
        <v>27546</v>
      </c>
      <c r="B55" s="5">
        <v>46</v>
      </c>
    </row>
    <row r="56" spans="1:2" x14ac:dyDescent="0.25">
      <c r="A56" s="7">
        <v>27576</v>
      </c>
      <c r="B56" s="5">
        <v>65</v>
      </c>
    </row>
    <row r="57" spans="1:2" x14ac:dyDescent="0.25">
      <c r="A57" s="7">
        <v>27607</v>
      </c>
      <c r="B57" s="5">
        <v>40</v>
      </c>
    </row>
    <row r="58" spans="1:2" x14ac:dyDescent="0.25">
      <c r="A58" s="7">
        <v>27638</v>
      </c>
      <c r="B58" s="5">
        <v>44</v>
      </c>
    </row>
    <row r="59" spans="1:2" x14ac:dyDescent="0.25">
      <c r="A59" s="7">
        <v>27668</v>
      </c>
      <c r="B59" s="5">
        <v>63</v>
      </c>
    </row>
    <row r="60" spans="1:2" x14ac:dyDescent="0.25">
      <c r="A60" s="7">
        <v>27699</v>
      </c>
      <c r="B60" s="5">
        <v>85</v>
      </c>
    </row>
    <row r="61" spans="1:2" x14ac:dyDescent="0.25">
      <c r="A61" s="7">
        <v>27729</v>
      </c>
      <c r="B61" s="5">
        <v>185</v>
      </c>
    </row>
    <row r="62" spans="1:2" x14ac:dyDescent="0.25">
      <c r="A62" s="7">
        <v>27760</v>
      </c>
      <c r="B62" s="5">
        <v>247</v>
      </c>
    </row>
    <row r="63" spans="1:2" x14ac:dyDescent="0.25">
      <c r="A63" s="7">
        <v>27791</v>
      </c>
      <c r="B63" s="5">
        <v>231</v>
      </c>
    </row>
    <row r="64" spans="1:2" x14ac:dyDescent="0.25">
      <c r="A64" s="7">
        <v>27820</v>
      </c>
      <c r="B64" s="5">
        <v>167</v>
      </c>
    </row>
    <row r="65" spans="1:2" x14ac:dyDescent="0.25">
      <c r="A65" s="7">
        <v>27851</v>
      </c>
      <c r="B65" s="5">
        <v>117</v>
      </c>
    </row>
    <row r="66" spans="1:2" x14ac:dyDescent="0.25">
      <c r="A66" s="7">
        <v>27881</v>
      </c>
      <c r="B66" s="5">
        <v>79</v>
      </c>
    </row>
    <row r="67" spans="1:2" x14ac:dyDescent="0.25">
      <c r="A67" s="7">
        <v>27912</v>
      </c>
      <c r="B67" s="5">
        <v>45</v>
      </c>
    </row>
    <row r="68" spans="1:2" x14ac:dyDescent="0.25">
      <c r="A68" s="7">
        <v>27942</v>
      </c>
      <c r="B68" s="5">
        <v>40</v>
      </c>
    </row>
    <row r="69" spans="1:2" x14ac:dyDescent="0.25">
      <c r="A69" s="7">
        <v>27973</v>
      </c>
      <c r="B69" s="5">
        <v>38</v>
      </c>
    </row>
    <row r="70" spans="1:2" x14ac:dyDescent="0.25">
      <c r="A70" s="7">
        <v>28004</v>
      </c>
      <c r="B70" s="5">
        <v>41</v>
      </c>
    </row>
    <row r="71" spans="1:2" x14ac:dyDescent="0.25">
      <c r="A71" s="7">
        <v>28034</v>
      </c>
      <c r="B71" s="5">
        <v>69</v>
      </c>
    </row>
    <row r="72" spans="1:2" x14ac:dyDescent="0.25">
      <c r="A72" s="7">
        <v>28065</v>
      </c>
      <c r="B72" s="5">
        <v>152</v>
      </c>
    </row>
    <row r="73" spans="1:2" x14ac:dyDescent="0.25">
      <c r="A73" s="7">
        <v>28095</v>
      </c>
      <c r="B73" s="5">
        <v>232</v>
      </c>
    </row>
    <row r="74" spans="1:2" x14ac:dyDescent="0.25">
      <c r="A74" s="7">
        <v>28126</v>
      </c>
      <c r="B74" s="5">
        <v>282</v>
      </c>
    </row>
    <row r="75" spans="1:2" x14ac:dyDescent="0.25">
      <c r="A75" s="7">
        <v>28157</v>
      </c>
      <c r="B75" s="5">
        <v>255</v>
      </c>
    </row>
    <row r="76" spans="1:2" x14ac:dyDescent="0.25">
      <c r="A76" s="7">
        <v>28185</v>
      </c>
      <c r="B76" s="5">
        <v>161</v>
      </c>
    </row>
    <row r="77" spans="1:2" x14ac:dyDescent="0.25">
      <c r="A77" s="7">
        <v>28216</v>
      </c>
      <c r="B77" s="5">
        <v>107</v>
      </c>
    </row>
    <row r="78" spans="1:2" x14ac:dyDescent="0.25">
      <c r="A78" s="7">
        <v>28246</v>
      </c>
      <c r="B78" s="5">
        <v>53</v>
      </c>
    </row>
    <row r="79" spans="1:2" x14ac:dyDescent="0.25">
      <c r="A79" s="7">
        <v>28277</v>
      </c>
      <c r="B79" s="5">
        <v>40</v>
      </c>
    </row>
    <row r="80" spans="1:2" x14ac:dyDescent="0.25">
      <c r="A80" s="7">
        <v>28307</v>
      </c>
      <c r="B80" s="5">
        <v>39</v>
      </c>
    </row>
    <row r="81" spans="1:2" x14ac:dyDescent="0.25">
      <c r="A81" s="7">
        <v>28338</v>
      </c>
      <c r="B81" s="5">
        <v>34</v>
      </c>
    </row>
    <row r="82" spans="1:2" x14ac:dyDescent="0.25">
      <c r="A82" s="7">
        <v>28369</v>
      </c>
      <c r="B82" s="5">
        <v>35</v>
      </c>
    </row>
    <row r="83" spans="1:2" x14ac:dyDescent="0.25">
      <c r="A83" s="7">
        <v>28399</v>
      </c>
      <c r="B83" s="5">
        <v>56</v>
      </c>
    </row>
    <row r="84" spans="1:2" x14ac:dyDescent="0.25">
      <c r="A84" s="7">
        <v>28430</v>
      </c>
      <c r="B84" s="5">
        <v>97</v>
      </c>
    </row>
    <row r="85" spans="1:2" x14ac:dyDescent="0.25">
      <c r="A85" s="7">
        <v>28460</v>
      </c>
      <c r="B85" s="5">
        <v>210</v>
      </c>
    </row>
    <row r="86" spans="1:2" x14ac:dyDescent="0.25">
      <c r="A86" s="7">
        <v>28491</v>
      </c>
      <c r="B86" s="5">
        <v>260</v>
      </c>
    </row>
    <row r="87" spans="1:2" x14ac:dyDescent="0.25">
      <c r="A87" s="7">
        <v>28522</v>
      </c>
      <c r="B87" s="5">
        <v>257</v>
      </c>
    </row>
    <row r="88" spans="1:2" x14ac:dyDescent="0.25">
      <c r="A88" s="7">
        <v>28550</v>
      </c>
      <c r="B88" s="5">
        <v>210</v>
      </c>
    </row>
    <row r="89" spans="1:2" x14ac:dyDescent="0.25">
      <c r="A89" s="7">
        <v>28581</v>
      </c>
      <c r="B89" s="5">
        <v>125</v>
      </c>
    </row>
    <row r="90" spans="1:2" x14ac:dyDescent="0.25">
      <c r="A90" s="7">
        <v>28611</v>
      </c>
      <c r="B90" s="5">
        <v>80</v>
      </c>
    </row>
    <row r="91" spans="1:2" x14ac:dyDescent="0.25">
      <c r="A91" s="7">
        <v>28642</v>
      </c>
      <c r="B91" s="5">
        <v>42</v>
      </c>
    </row>
    <row r="92" spans="1:2" x14ac:dyDescent="0.25">
      <c r="A92" s="7">
        <v>28672</v>
      </c>
      <c r="B92" s="5">
        <v>35</v>
      </c>
    </row>
    <row r="93" spans="1:2" x14ac:dyDescent="0.25">
      <c r="A93" s="7">
        <v>28703</v>
      </c>
      <c r="B93" s="5">
        <v>31</v>
      </c>
    </row>
    <row r="94" spans="1:2" x14ac:dyDescent="0.25">
      <c r="A94" s="7">
        <v>28734</v>
      </c>
      <c r="B94" s="5">
        <v>32</v>
      </c>
    </row>
    <row r="95" spans="1:2" x14ac:dyDescent="0.25">
      <c r="A95" s="7">
        <v>28764</v>
      </c>
      <c r="B95" s="5">
        <v>50</v>
      </c>
    </row>
    <row r="96" spans="1:2" x14ac:dyDescent="0.25">
      <c r="A96" s="7">
        <v>28795</v>
      </c>
      <c r="B96" s="5">
        <v>92</v>
      </c>
    </row>
    <row r="97" spans="1:2" x14ac:dyDescent="0.25">
      <c r="A97" s="7">
        <v>28825</v>
      </c>
      <c r="B97" s="5">
        <v>189</v>
      </c>
    </row>
    <row r="98" spans="1:2" x14ac:dyDescent="0.25">
      <c r="A98" s="7">
        <v>28856</v>
      </c>
      <c r="B98" s="5">
        <v>256</v>
      </c>
    </row>
    <row r="99" spans="1:2" x14ac:dyDescent="0.25">
      <c r="A99" s="7">
        <v>28887</v>
      </c>
      <c r="B99" s="5">
        <v>250</v>
      </c>
    </row>
    <row r="100" spans="1:2" x14ac:dyDescent="0.25">
      <c r="A100" s="7">
        <v>28915</v>
      </c>
      <c r="B100" s="5">
        <v>198</v>
      </c>
    </row>
    <row r="101" spans="1:2" x14ac:dyDescent="0.25">
      <c r="A101" s="7">
        <v>28946</v>
      </c>
      <c r="B101" s="5">
        <v>136</v>
      </c>
    </row>
    <row r="102" spans="1:2" x14ac:dyDescent="0.25">
      <c r="A102" s="7">
        <v>28976</v>
      </c>
      <c r="B102" s="5">
        <v>73</v>
      </c>
    </row>
    <row r="103" spans="1:2" x14ac:dyDescent="0.25">
      <c r="A103" s="7">
        <v>29007</v>
      </c>
      <c r="B103" s="5">
        <v>39</v>
      </c>
    </row>
    <row r="104" spans="1:2" x14ac:dyDescent="0.25">
      <c r="A104" s="7">
        <v>29037</v>
      </c>
      <c r="B104" s="5">
        <v>32</v>
      </c>
    </row>
    <row r="105" spans="1:2" x14ac:dyDescent="0.25">
      <c r="A105" s="7">
        <v>29068</v>
      </c>
      <c r="B105" s="5">
        <v>30</v>
      </c>
    </row>
    <row r="106" spans="1:2" x14ac:dyDescent="0.25">
      <c r="A106" s="7">
        <v>29099</v>
      </c>
      <c r="B106" s="5">
        <v>31</v>
      </c>
    </row>
    <row r="107" spans="1:2" x14ac:dyDescent="0.25">
      <c r="A107" s="7">
        <v>29129</v>
      </c>
      <c r="B107" s="5">
        <v>45</v>
      </c>
    </row>
  </sheetData>
  <mergeCells count="1">
    <mergeCell ref="E3:F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selection activeCell="E14" sqref="E10:E14"/>
    </sheetView>
  </sheetViews>
  <sheetFormatPr defaultRowHeight="15" x14ac:dyDescent="0.25"/>
  <cols>
    <col min="1" max="1" width="14.42578125" customWidth="1"/>
    <col min="2" max="2" width="24.570312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53.25" x14ac:dyDescent="0.35">
      <c r="A1" s="6" t="s">
        <v>23</v>
      </c>
      <c r="B1" s="21" t="s">
        <v>206</v>
      </c>
      <c r="D1" s="1" t="s">
        <v>206</v>
      </c>
    </row>
    <row r="2" spans="1:6" ht="15.75" x14ac:dyDescent="0.25">
      <c r="A2" s="10" t="s">
        <v>99</v>
      </c>
      <c r="B2" s="5">
        <v>-203</v>
      </c>
      <c r="D2" s="2" t="s">
        <v>1</v>
      </c>
    </row>
    <row r="3" spans="1:6" x14ac:dyDescent="0.25">
      <c r="A3" s="10" t="s">
        <v>100</v>
      </c>
      <c r="B3" s="5">
        <v>1023</v>
      </c>
      <c r="D3" s="3" t="s">
        <v>2</v>
      </c>
      <c r="E3" s="24">
        <v>42706.881145833337</v>
      </c>
      <c r="F3" s="24"/>
    </row>
    <row r="4" spans="1:6" x14ac:dyDescent="0.25">
      <c r="A4" s="10" t="s">
        <v>101</v>
      </c>
      <c r="B4" s="5">
        <v>474</v>
      </c>
      <c r="D4" s="3" t="s">
        <v>3</v>
      </c>
      <c r="E4" s="4" t="str">
        <f>HYPERLINK("https://datamarket.com/data/set/22up/quarterly-increase-in-stocks-public-marketing-authorities-total-australia-sep-1974-to-march-1991#!ds=22up&amp;display=line","https://datamarket.com/data/set/22up/quarterly-increase-in-stocks-public-marketing-authorities-total-australia-sep-1974-to-march-1991#!ds=22up&amp;display=line")</f>
        <v>https://datamarket.com/data/set/22up/quarterly-increase-in-stocks-public-marketing-authorities-total-australia-sep-1974-to-march-1991#!ds=22up&amp;display=line</v>
      </c>
    </row>
    <row r="5" spans="1:6" x14ac:dyDescent="0.25">
      <c r="A5" s="10" t="s">
        <v>102</v>
      </c>
      <c r="B5" s="5">
        <v>-609</v>
      </c>
      <c r="D5" s="3" t="s">
        <v>4</v>
      </c>
      <c r="E5" s="5" t="s">
        <v>5</v>
      </c>
    </row>
    <row r="6" spans="1:6" x14ac:dyDescent="0.25">
      <c r="A6" s="10" t="s">
        <v>103</v>
      </c>
      <c r="B6" s="5">
        <v>-302</v>
      </c>
      <c r="D6" s="3" t="s">
        <v>6</v>
      </c>
      <c r="E6" s="5" t="s">
        <v>7</v>
      </c>
    </row>
    <row r="7" spans="1:6" x14ac:dyDescent="0.25">
      <c r="A7" s="10" t="s">
        <v>104</v>
      </c>
      <c r="B7" s="5">
        <v>875</v>
      </c>
      <c r="D7" s="3" t="s">
        <v>8</v>
      </c>
      <c r="E7" s="5"/>
    </row>
    <row r="8" spans="1:6" x14ac:dyDescent="0.25">
      <c r="A8" s="10" t="s">
        <v>105</v>
      </c>
      <c r="B8" s="5">
        <v>200</v>
      </c>
      <c r="D8" s="3" t="s">
        <v>9</v>
      </c>
      <c r="E8" s="5"/>
    </row>
    <row r="9" spans="1:6" x14ac:dyDescent="0.25">
      <c r="A9" s="10" t="s">
        <v>106</v>
      </c>
      <c r="B9" s="5">
        <v>-671</v>
      </c>
    </row>
    <row r="10" spans="1:6" x14ac:dyDescent="0.25">
      <c r="A10" s="10" t="s">
        <v>107</v>
      </c>
      <c r="B10" s="5">
        <v>-378</v>
      </c>
    </row>
    <row r="11" spans="1:6" x14ac:dyDescent="0.25">
      <c r="A11" s="10" t="s">
        <v>108</v>
      </c>
      <c r="B11" s="5">
        <v>868</v>
      </c>
    </row>
    <row r="12" spans="1:6" x14ac:dyDescent="0.25">
      <c r="A12" s="10" t="s">
        <v>109</v>
      </c>
      <c r="B12" s="5">
        <v>250</v>
      </c>
    </row>
    <row r="13" spans="1:6" x14ac:dyDescent="0.25">
      <c r="A13" s="10" t="s">
        <v>110</v>
      </c>
      <c r="B13" s="5">
        <v>-691</v>
      </c>
    </row>
    <row r="14" spans="1:6" x14ac:dyDescent="0.25">
      <c r="A14" s="10" t="s">
        <v>111</v>
      </c>
      <c r="B14" s="5">
        <v>-421</v>
      </c>
    </row>
    <row r="15" spans="1:6" x14ac:dyDescent="0.25">
      <c r="A15" s="10" t="s">
        <v>112</v>
      </c>
      <c r="B15" s="5">
        <v>663</v>
      </c>
    </row>
    <row r="16" spans="1:6" x14ac:dyDescent="0.25">
      <c r="A16" s="10" t="s">
        <v>113</v>
      </c>
      <c r="B16" s="5">
        <v>-342</v>
      </c>
    </row>
    <row r="17" spans="1:2" x14ac:dyDescent="0.25">
      <c r="A17" s="10" t="s">
        <v>114</v>
      </c>
      <c r="B17" s="5">
        <v>-773</v>
      </c>
    </row>
    <row r="18" spans="1:2" x14ac:dyDescent="0.25">
      <c r="A18" s="10" t="s">
        <v>115</v>
      </c>
      <c r="B18" s="5">
        <v>-321</v>
      </c>
    </row>
    <row r="19" spans="1:2" x14ac:dyDescent="0.25">
      <c r="A19" s="10" t="s">
        <v>116</v>
      </c>
      <c r="B19" s="5">
        <v>1637</v>
      </c>
    </row>
    <row r="20" spans="1:2" x14ac:dyDescent="0.25">
      <c r="A20" s="10" t="s">
        <v>117</v>
      </c>
      <c r="B20" s="5">
        <v>993</v>
      </c>
    </row>
    <row r="21" spans="1:2" x14ac:dyDescent="0.25">
      <c r="A21" s="10" t="s">
        <v>118</v>
      </c>
      <c r="B21" s="5">
        <v>-829</v>
      </c>
    </row>
    <row r="22" spans="1:2" x14ac:dyDescent="0.25">
      <c r="A22" s="10" t="s">
        <v>119</v>
      </c>
      <c r="B22" s="5">
        <v>-631</v>
      </c>
    </row>
    <row r="23" spans="1:2" x14ac:dyDescent="0.25">
      <c r="A23" s="10" t="s">
        <v>120</v>
      </c>
      <c r="B23" s="5">
        <v>1617</v>
      </c>
    </row>
    <row r="24" spans="1:2" x14ac:dyDescent="0.25">
      <c r="A24" s="10" t="s">
        <v>121</v>
      </c>
      <c r="B24" s="5">
        <v>-339</v>
      </c>
    </row>
    <row r="25" spans="1:2" x14ac:dyDescent="0.25">
      <c r="A25" s="10" t="s">
        <v>122</v>
      </c>
      <c r="B25" s="5">
        <v>-974</v>
      </c>
    </row>
    <row r="26" spans="1:2" x14ac:dyDescent="0.25">
      <c r="A26" s="10" t="s">
        <v>123</v>
      </c>
      <c r="B26" s="5">
        <v>-521</v>
      </c>
    </row>
    <row r="27" spans="1:2" x14ac:dyDescent="0.25">
      <c r="A27" s="10" t="s">
        <v>124</v>
      </c>
      <c r="B27" s="5">
        <v>1200</v>
      </c>
    </row>
    <row r="28" spans="1:2" x14ac:dyDescent="0.25">
      <c r="A28" s="10" t="s">
        <v>125</v>
      </c>
      <c r="B28" s="5">
        <v>-541</v>
      </c>
    </row>
    <row r="29" spans="1:2" x14ac:dyDescent="0.25">
      <c r="A29" s="10" t="s">
        <v>126</v>
      </c>
      <c r="B29" s="5">
        <v>-788</v>
      </c>
    </row>
    <row r="30" spans="1:2" x14ac:dyDescent="0.25">
      <c r="A30" s="10" t="s">
        <v>127</v>
      </c>
      <c r="B30" s="5">
        <v>-385</v>
      </c>
    </row>
    <row r="31" spans="1:2" x14ac:dyDescent="0.25">
      <c r="A31" s="10" t="s">
        <v>128</v>
      </c>
      <c r="B31" s="5">
        <v>2420</v>
      </c>
    </row>
    <row r="32" spans="1:2" x14ac:dyDescent="0.25">
      <c r="A32" s="10" t="s">
        <v>129</v>
      </c>
      <c r="B32" s="5">
        <v>-434</v>
      </c>
    </row>
    <row r="33" spans="1:2" x14ac:dyDescent="0.25">
      <c r="A33" s="10" t="s">
        <v>130</v>
      </c>
      <c r="B33" s="5">
        <v>-1013</v>
      </c>
    </row>
    <row r="34" spans="1:2" x14ac:dyDescent="0.25">
      <c r="A34" s="10" t="s">
        <v>131</v>
      </c>
      <c r="B34" s="5">
        <v>-279</v>
      </c>
    </row>
    <row r="35" spans="1:2" x14ac:dyDescent="0.25">
      <c r="A35" s="10" t="s">
        <v>132</v>
      </c>
      <c r="B35" s="5">
        <v>1031</v>
      </c>
    </row>
    <row r="36" spans="1:2" x14ac:dyDescent="0.25">
      <c r="A36" s="10" t="s">
        <v>133</v>
      </c>
      <c r="B36" s="5">
        <v>-424</v>
      </c>
    </row>
    <row r="37" spans="1:2" x14ac:dyDescent="0.25">
      <c r="A37" s="10" t="s">
        <v>134</v>
      </c>
      <c r="B37" s="5">
        <v>-633</v>
      </c>
    </row>
    <row r="38" spans="1:2" x14ac:dyDescent="0.25">
      <c r="A38" s="10" t="s">
        <v>135</v>
      </c>
      <c r="B38" s="5">
        <v>-220</v>
      </c>
    </row>
    <row r="39" spans="1:2" x14ac:dyDescent="0.25">
      <c r="A39" s="10" t="s">
        <v>136</v>
      </c>
      <c r="B39" s="5">
        <v>2853</v>
      </c>
    </row>
    <row r="40" spans="1:2" x14ac:dyDescent="0.25">
      <c r="A40" s="10" t="s">
        <v>137</v>
      </c>
      <c r="B40" s="5">
        <v>-40</v>
      </c>
    </row>
    <row r="41" spans="1:2" x14ac:dyDescent="0.25">
      <c r="A41" s="10" t="s">
        <v>138</v>
      </c>
      <c r="B41" s="5">
        <v>-1086</v>
      </c>
    </row>
    <row r="42" spans="1:2" x14ac:dyDescent="0.25">
      <c r="A42" s="10" t="s">
        <v>139</v>
      </c>
      <c r="B42" s="5">
        <v>-508</v>
      </c>
    </row>
    <row r="43" spans="1:2" x14ac:dyDescent="0.25">
      <c r="A43" s="10" t="s">
        <v>140</v>
      </c>
      <c r="B43" s="5">
        <v>2449</v>
      </c>
    </row>
    <row r="44" spans="1:2" x14ac:dyDescent="0.25">
      <c r="A44" s="10" t="s">
        <v>141</v>
      </c>
      <c r="B44" s="5">
        <v>-706</v>
      </c>
    </row>
    <row r="45" spans="1:2" x14ac:dyDescent="0.25">
      <c r="A45" s="10" t="s">
        <v>142</v>
      </c>
      <c r="B45" s="5">
        <v>-1209</v>
      </c>
    </row>
    <row r="46" spans="1:2" x14ac:dyDescent="0.25">
      <c r="A46" s="10" t="s">
        <v>143</v>
      </c>
      <c r="B46" s="5">
        <v>-519</v>
      </c>
    </row>
    <row r="47" spans="1:2" x14ac:dyDescent="0.25">
      <c r="A47" s="10" t="s">
        <v>144</v>
      </c>
      <c r="B47" s="5">
        <v>2206</v>
      </c>
    </row>
    <row r="48" spans="1:2" x14ac:dyDescent="0.25">
      <c r="A48" s="10" t="s">
        <v>145</v>
      </c>
      <c r="B48" s="5">
        <v>-1047</v>
      </c>
    </row>
    <row r="49" spans="1:2" x14ac:dyDescent="0.25">
      <c r="A49" s="10" t="s">
        <v>146</v>
      </c>
      <c r="B49" s="5">
        <v>-1164</v>
      </c>
    </row>
    <row r="50" spans="1:2" x14ac:dyDescent="0.25">
      <c r="A50" s="10" t="s">
        <v>147</v>
      </c>
      <c r="B50" s="5">
        <v>-475</v>
      </c>
    </row>
    <row r="51" spans="1:2" x14ac:dyDescent="0.25">
      <c r="A51" s="10" t="s">
        <v>148</v>
      </c>
      <c r="B51" s="5">
        <v>1699</v>
      </c>
    </row>
    <row r="52" spans="1:2" x14ac:dyDescent="0.25">
      <c r="A52" s="10" t="s">
        <v>149</v>
      </c>
      <c r="B52" s="5">
        <v>-598</v>
      </c>
    </row>
    <row r="53" spans="1:2" x14ac:dyDescent="0.25">
      <c r="A53" s="10" t="s">
        <v>150</v>
      </c>
      <c r="B53" s="5">
        <v>-1139</v>
      </c>
    </row>
    <row r="54" spans="1:2" x14ac:dyDescent="0.25">
      <c r="A54" s="10" t="s">
        <v>151</v>
      </c>
      <c r="B54" s="5">
        <v>-702</v>
      </c>
    </row>
    <row r="55" spans="1:2" x14ac:dyDescent="0.25">
      <c r="A55" s="10" t="s">
        <v>152</v>
      </c>
      <c r="B55" s="5">
        <v>1422</v>
      </c>
    </row>
    <row r="56" spans="1:2" x14ac:dyDescent="0.25">
      <c r="A56" s="10" t="s">
        <v>153</v>
      </c>
      <c r="B56" s="5">
        <v>-784</v>
      </c>
    </row>
    <row r="57" spans="1:2" x14ac:dyDescent="0.25">
      <c r="A57" s="10" t="s">
        <v>154</v>
      </c>
      <c r="B57" s="5">
        <v>-699</v>
      </c>
    </row>
    <row r="58" spans="1:2" x14ac:dyDescent="0.25">
      <c r="A58" s="10" t="s">
        <v>155</v>
      </c>
      <c r="B58" s="5">
        <v>-254</v>
      </c>
    </row>
    <row r="59" spans="1:2" x14ac:dyDescent="0.25">
      <c r="A59" s="10" t="s">
        <v>156</v>
      </c>
      <c r="B59" s="5">
        <v>2090</v>
      </c>
    </row>
    <row r="60" spans="1:2" x14ac:dyDescent="0.25">
      <c r="A60" s="10" t="s">
        <v>157</v>
      </c>
      <c r="B60" s="5">
        <v>-623</v>
      </c>
    </row>
    <row r="61" spans="1:2" x14ac:dyDescent="0.25">
      <c r="A61" s="10" t="s">
        <v>158</v>
      </c>
      <c r="B61" s="5">
        <v>-1030</v>
      </c>
    </row>
    <row r="62" spans="1:2" x14ac:dyDescent="0.25">
      <c r="A62" s="10" t="s">
        <v>159</v>
      </c>
      <c r="B62" s="5">
        <v>-76</v>
      </c>
    </row>
    <row r="63" spans="1:2" x14ac:dyDescent="0.25">
      <c r="A63" s="10" t="s">
        <v>160</v>
      </c>
      <c r="B63" s="5">
        <v>2894</v>
      </c>
    </row>
    <row r="64" spans="1:2" x14ac:dyDescent="0.25">
      <c r="A64" s="10" t="s">
        <v>161</v>
      </c>
      <c r="B64" s="5">
        <v>-455</v>
      </c>
    </row>
    <row r="65" spans="1:2" x14ac:dyDescent="0.25">
      <c r="A65" s="10" t="s">
        <v>162</v>
      </c>
      <c r="B65" s="5">
        <v>-478</v>
      </c>
    </row>
    <row r="66" spans="1:2" x14ac:dyDescent="0.25">
      <c r="A66" s="10" t="s">
        <v>163</v>
      </c>
      <c r="B66" s="5">
        <v>6</v>
      </c>
    </row>
    <row r="67" spans="1:2" x14ac:dyDescent="0.25">
      <c r="A67" s="10" t="s">
        <v>164</v>
      </c>
      <c r="B67" s="5">
        <v>2884</v>
      </c>
    </row>
    <row r="68" spans="1:2" x14ac:dyDescent="0.25">
      <c r="A68" s="10" t="s">
        <v>165</v>
      </c>
      <c r="B68" s="5">
        <v>-778</v>
      </c>
    </row>
  </sheetData>
  <mergeCells count="1">
    <mergeCell ref="E3:F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workbookViewId="0">
      <selection activeCell="E14" sqref="E10:E14"/>
    </sheetView>
  </sheetViews>
  <sheetFormatPr defaultRowHeight="15" x14ac:dyDescent="0.25"/>
  <cols>
    <col min="1" max="1" width="14.42578125" customWidth="1"/>
    <col min="2" max="2" width="19.85546875" customWidth="1"/>
    <col min="4" max="4" width="17.28515625" customWidth="1"/>
    <col min="5" max="5" width="42.8554687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5" ht="76.5" x14ac:dyDescent="0.25">
      <c r="A1" s="15" t="s">
        <v>299</v>
      </c>
      <c r="B1" s="16" t="s">
        <v>433</v>
      </c>
      <c r="D1" s="15" t="s">
        <v>232</v>
      </c>
      <c r="E1" s="16" t="s">
        <v>433</v>
      </c>
    </row>
    <row r="2" spans="1:5" ht="25.5" x14ac:dyDescent="0.25">
      <c r="A2" s="15" t="s">
        <v>425</v>
      </c>
      <c r="B2" s="18">
        <v>109837</v>
      </c>
      <c r="D2" s="15" t="s">
        <v>234</v>
      </c>
      <c r="E2" s="16" t="s">
        <v>424</v>
      </c>
    </row>
    <row r="3" spans="1:5" x14ac:dyDescent="0.25">
      <c r="A3" s="15" t="s">
        <v>423</v>
      </c>
      <c r="B3" s="18">
        <v>111317</v>
      </c>
      <c r="D3" s="15" t="s">
        <v>236</v>
      </c>
      <c r="E3" s="16" t="s">
        <v>422</v>
      </c>
    </row>
    <row r="4" spans="1:5" ht="51" x14ac:dyDescent="0.25">
      <c r="A4" s="15" t="s">
        <v>421</v>
      </c>
      <c r="B4" s="18">
        <v>113206</v>
      </c>
      <c r="D4" s="15" t="s">
        <v>238</v>
      </c>
      <c r="E4" s="16" t="s">
        <v>434</v>
      </c>
    </row>
    <row r="5" spans="1:5" ht="25.5" x14ac:dyDescent="0.25">
      <c r="A5" s="15" t="s">
        <v>419</v>
      </c>
      <c r="B5" s="18">
        <v>117559</v>
      </c>
      <c r="D5" s="15" t="s">
        <v>273</v>
      </c>
      <c r="E5" s="16" t="s">
        <v>435</v>
      </c>
    </row>
    <row r="6" spans="1:5" x14ac:dyDescent="0.25">
      <c r="A6" s="15" t="s">
        <v>417</v>
      </c>
      <c r="B6" s="18">
        <v>120333</v>
      </c>
      <c r="D6" s="14"/>
      <c r="E6" s="14"/>
    </row>
    <row r="7" spans="1:5" x14ac:dyDescent="0.25">
      <c r="A7" s="15" t="s">
        <v>416</v>
      </c>
      <c r="B7" s="18">
        <v>122814</v>
      </c>
      <c r="D7" s="14"/>
      <c r="E7" s="14"/>
    </row>
    <row r="8" spans="1:5" ht="25.5" x14ac:dyDescent="0.25">
      <c r="A8" s="15" t="s">
        <v>415</v>
      </c>
      <c r="B8" s="18">
        <v>124827</v>
      </c>
      <c r="D8" s="15" t="s">
        <v>241</v>
      </c>
      <c r="E8" s="16" t="s">
        <v>433</v>
      </c>
    </row>
    <row r="9" spans="1:5" x14ac:dyDescent="0.25">
      <c r="A9" s="15" t="s">
        <v>414</v>
      </c>
      <c r="B9" s="18">
        <v>128878</v>
      </c>
      <c r="D9" s="15" t="s">
        <v>430</v>
      </c>
      <c r="E9" s="16" t="s">
        <v>431</v>
      </c>
    </row>
    <row r="10" spans="1:5" x14ac:dyDescent="0.25">
      <c r="A10" s="15" t="s">
        <v>412</v>
      </c>
      <c r="B10" s="18">
        <v>124471</v>
      </c>
      <c r="D10" s="15" t="s">
        <v>236</v>
      </c>
      <c r="E10" s="16" t="s">
        <v>432</v>
      </c>
    </row>
    <row r="11" spans="1:5" x14ac:dyDescent="0.25">
      <c r="A11" s="15" t="s">
        <v>410</v>
      </c>
      <c r="B11" s="18">
        <v>108947</v>
      </c>
    </row>
    <row r="12" spans="1:5" x14ac:dyDescent="0.25">
      <c r="A12" s="15" t="s">
        <v>409</v>
      </c>
      <c r="B12" s="18">
        <v>99579</v>
      </c>
    </row>
    <row r="13" spans="1:5" x14ac:dyDescent="0.25">
      <c r="A13" s="15" t="s">
        <v>408</v>
      </c>
      <c r="B13" s="18">
        <v>89852</v>
      </c>
    </row>
    <row r="14" spans="1:5" x14ac:dyDescent="0.25">
      <c r="A14" s="15" t="s">
        <v>407</v>
      </c>
      <c r="B14" s="18">
        <v>80972</v>
      </c>
    </row>
    <row r="15" spans="1:5" x14ac:dyDescent="0.25">
      <c r="A15" s="15" t="s">
        <v>406</v>
      </c>
      <c r="B15" s="18">
        <v>81497</v>
      </c>
    </row>
    <row r="16" spans="1:5" x14ac:dyDescent="0.25">
      <c r="A16" s="15" t="s">
        <v>405</v>
      </c>
      <c r="B16" s="18">
        <v>83739</v>
      </c>
    </row>
    <row r="17" spans="1:2" x14ac:dyDescent="0.25">
      <c r="A17" s="15" t="s">
        <v>404</v>
      </c>
      <c r="B17" s="18">
        <v>87089</v>
      </c>
    </row>
    <row r="18" spans="1:2" x14ac:dyDescent="0.25">
      <c r="A18" s="15" t="s">
        <v>403</v>
      </c>
      <c r="B18" s="18">
        <v>91108</v>
      </c>
    </row>
    <row r="19" spans="1:2" x14ac:dyDescent="0.25">
      <c r="A19" s="15" t="s">
        <v>402</v>
      </c>
      <c r="B19" s="18">
        <v>93746</v>
      </c>
    </row>
    <row r="20" spans="1:2" x14ac:dyDescent="0.25">
      <c r="A20" s="15" t="s">
        <v>401</v>
      </c>
      <c r="B20" s="18">
        <v>94638</v>
      </c>
    </row>
    <row r="21" spans="1:2" x14ac:dyDescent="0.25">
      <c r="A21" s="15" t="s">
        <v>400</v>
      </c>
      <c r="B21" s="18">
        <v>95178</v>
      </c>
    </row>
    <row r="22" spans="1:2" x14ac:dyDescent="0.25">
      <c r="A22" s="15" t="s">
        <v>399</v>
      </c>
      <c r="B22" s="18">
        <v>97171</v>
      </c>
    </row>
    <row r="23" spans="1:2" x14ac:dyDescent="0.25">
      <c r="A23" s="15" t="s">
        <v>398</v>
      </c>
      <c r="B23" s="18">
        <v>101183</v>
      </c>
    </row>
    <row r="24" spans="1:2" x14ac:dyDescent="0.25">
      <c r="A24" s="15" t="s">
        <v>397</v>
      </c>
      <c r="B24" s="18">
        <v>104990</v>
      </c>
    </row>
    <row r="25" spans="1:2" x14ac:dyDescent="0.25">
      <c r="A25" s="15" t="s">
        <v>396</v>
      </c>
      <c r="B25" s="18">
        <v>113071</v>
      </c>
    </row>
    <row r="26" spans="1:2" x14ac:dyDescent="0.25">
      <c r="A26" s="15" t="s">
        <v>395</v>
      </c>
      <c r="B26" s="18">
        <v>115581</v>
      </c>
    </row>
    <row r="27" spans="1:2" x14ac:dyDescent="0.25">
      <c r="A27" s="15" t="s">
        <v>394</v>
      </c>
      <c r="B27" s="18">
        <v>120981</v>
      </c>
    </row>
    <row r="28" spans="1:2" x14ac:dyDescent="0.25">
      <c r="A28" s="15" t="s">
        <v>393</v>
      </c>
      <c r="B28" s="18">
        <v>127015</v>
      </c>
    </row>
    <row r="29" spans="1:2" x14ac:dyDescent="0.25">
      <c r="A29" s="15" t="s">
        <v>392</v>
      </c>
      <c r="B29" s="18">
        <v>134189</v>
      </c>
    </row>
    <row r="30" spans="1:2" x14ac:dyDescent="0.25">
      <c r="A30" s="15" t="s">
        <v>391</v>
      </c>
      <c r="B30" s="18">
        <v>138616</v>
      </c>
    </row>
    <row r="31" spans="1:2" x14ac:dyDescent="0.25">
      <c r="A31" s="15" t="s">
        <v>390</v>
      </c>
      <c r="B31" s="18">
        <v>142962</v>
      </c>
    </row>
    <row r="32" spans="1:2" x14ac:dyDescent="0.25">
      <c r="A32" s="15" t="s">
        <v>389</v>
      </c>
      <c r="B32" s="18">
        <v>147794</v>
      </c>
    </row>
    <row r="33" spans="1:2" x14ac:dyDescent="0.25">
      <c r="A33" s="15" t="s">
        <v>388</v>
      </c>
      <c r="B33" s="18">
        <v>151732</v>
      </c>
    </row>
    <row r="34" spans="1:2" x14ac:dyDescent="0.25">
      <c r="A34" s="15" t="s">
        <v>387</v>
      </c>
      <c r="B34" s="18">
        <v>154754</v>
      </c>
    </row>
    <row r="35" spans="1:2" x14ac:dyDescent="0.25">
      <c r="A35" s="15" t="s">
        <v>386</v>
      </c>
      <c r="B35" s="18">
        <v>158436</v>
      </c>
    </row>
    <row r="36" spans="1:2" x14ac:dyDescent="0.25">
      <c r="A36" s="15" t="s">
        <v>385</v>
      </c>
      <c r="B36" s="18">
        <v>164822</v>
      </c>
    </row>
    <row r="37" spans="1:2" x14ac:dyDescent="0.25">
      <c r="A37" s="15" t="s">
        <v>384</v>
      </c>
      <c r="B37" s="18">
        <v>172716</v>
      </c>
    </row>
    <row r="38" spans="1:2" x14ac:dyDescent="0.25">
      <c r="A38" s="15" t="s">
        <v>356</v>
      </c>
      <c r="B38" s="18">
        <v>174351</v>
      </c>
    </row>
    <row r="39" spans="1:2" x14ac:dyDescent="0.25">
      <c r="A39" s="15" t="s">
        <v>358</v>
      </c>
      <c r="B39" s="18">
        <v>178047</v>
      </c>
    </row>
    <row r="40" spans="1:2" x14ac:dyDescent="0.25">
      <c r="A40" s="15" t="s">
        <v>360</v>
      </c>
      <c r="B40" s="18">
        <v>181979</v>
      </c>
    </row>
    <row r="41" spans="1:2" x14ac:dyDescent="0.25">
      <c r="A41" s="15" t="s">
        <v>362</v>
      </c>
      <c r="B41" s="18">
        <v>186064</v>
      </c>
    </row>
    <row r="42" spans="1:2" x14ac:dyDescent="0.25">
      <c r="A42" s="15" t="s">
        <v>363</v>
      </c>
      <c r="B42" s="18">
        <v>188980</v>
      </c>
    </row>
    <row r="43" spans="1:2" x14ac:dyDescent="0.25">
      <c r="A43" s="15" t="s">
        <v>364</v>
      </c>
      <c r="B43" s="18">
        <v>192733</v>
      </c>
    </row>
    <row r="44" spans="1:2" x14ac:dyDescent="0.25">
      <c r="A44" s="15" t="s">
        <v>365</v>
      </c>
      <c r="B44" s="18">
        <v>197727</v>
      </c>
    </row>
    <row r="45" spans="1:2" x14ac:dyDescent="0.25">
      <c r="A45" s="15" t="s">
        <v>366</v>
      </c>
      <c r="B45" s="18">
        <v>200100</v>
      </c>
    </row>
    <row r="46" spans="1:2" x14ac:dyDescent="0.25">
      <c r="A46" s="15" t="s">
        <v>367</v>
      </c>
      <c r="B46" s="18">
        <v>200469</v>
      </c>
    </row>
    <row r="47" spans="1:2" x14ac:dyDescent="0.25">
      <c r="A47" s="15" t="s">
        <v>368</v>
      </c>
      <c r="B47" s="18">
        <v>201730</v>
      </c>
    </row>
    <row r="48" spans="1:2" x14ac:dyDescent="0.25">
      <c r="A48" s="15" t="s">
        <v>369</v>
      </c>
      <c r="B48" s="18">
        <v>206070</v>
      </c>
    </row>
    <row r="49" spans="1:2" x14ac:dyDescent="0.25">
      <c r="A49" s="15" t="s">
        <v>370</v>
      </c>
      <c r="B49" s="18">
        <v>218265</v>
      </c>
    </row>
    <row r="50" spans="1:2" x14ac:dyDescent="0.25">
      <c r="A50" s="15" t="s">
        <v>371</v>
      </c>
      <c r="B50" s="18">
        <v>219985</v>
      </c>
    </row>
    <row r="51" spans="1:2" x14ac:dyDescent="0.25">
      <c r="A51" s="15" t="s">
        <v>372</v>
      </c>
      <c r="B51" s="18">
        <v>223613</v>
      </c>
    </row>
    <row r="52" spans="1:2" x14ac:dyDescent="0.25">
      <c r="A52" s="15" t="s">
        <v>373</v>
      </c>
      <c r="B52" s="18">
        <v>227842</v>
      </c>
    </row>
    <row r="53" spans="1:2" x14ac:dyDescent="0.25">
      <c r="A53" s="15" t="s">
        <v>374</v>
      </c>
      <c r="B53" s="18">
        <v>234005</v>
      </c>
    </row>
    <row r="54" spans="1:2" x14ac:dyDescent="0.25">
      <c r="A54" s="15" t="s">
        <v>375</v>
      </c>
      <c r="B54" s="18">
        <v>238638</v>
      </c>
    </row>
    <row r="55" spans="1:2" x14ac:dyDescent="0.25">
      <c r="A55" s="15" t="s">
        <v>376</v>
      </c>
      <c r="B55" s="18">
        <v>243301</v>
      </c>
    </row>
    <row r="56" spans="1:2" x14ac:dyDescent="0.25">
      <c r="A56" s="15" t="s">
        <v>377</v>
      </c>
      <c r="B56" s="18">
        <v>277578</v>
      </c>
    </row>
    <row r="57" spans="1:2" x14ac:dyDescent="0.25">
      <c r="A57" s="15" t="s">
        <v>378</v>
      </c>
      <c r="B57" s="18">
        <v>280235</v>
      </c>
    </row>
    <row r="58" spans="1:2" x14ac:dyDescent="0.25">
      <c r="A58" s="15" t="s">
        <v>379</v>
      </c>
      <c r="B58" s="18">
        <v>280855</v>
      </c>
    </row>
    <row r="59" spans="1:2" x14ac:dyDescent="0.25">
      <c r="A59" s="15" t="s">
        <v>380</v>
      </c>
      <c r="B59" s="18">
        <v>284002</v>
      </c>
    </row>
    <row r="60" spans="1:2" x14ac:dyDescent="0.25">
      <c r="A60" s="15" t="s">
        <v>381</v>
      </c>
      <c r="B60" s="18">
        <v>288237</v>
      </c>
    </row>
    <row r="61" spans="1:2" x14ac:dyDescent="0.25">
      <c r="A61" s="15" t="s">
        <v>382</v>
      </c>
      <c r="B61" s="18">
        <v>309955</v>
      </c>
    </row>
    <row r="62" spans="1:2" x14ac:dyDescent="0.25">
      <c r="A62" s="15" t="s">
        <v>304</v>
      </c>
      <c r="B62" s="18">
        <v>295050</v>
      </c>
    </row>
    <row r="63" spans="1:2" x14ac:dyDescent="0.25">
      <c r="A63" s="15" t="s">
        <v>306</v>
      </c>
      <c r="B63" s="18">
        <v>302215</v>
      </c>
    </row>
    <row r="64" spans="1:2" x14ac:dyDescent="0.25">
      <c r="A64" s="15" t="s">
        <v>308</v>
      </c>
      <c r="B64" s="18">
        <v>311379</v>
      </c>
    </row>
    <row r="65" spans="1:2" x14ac:dyDescent="0.25">
      <c r="A65" s="15" t="s">
        <v>310</v>
      </c>
      <c r="B65" s="18">
        <v>324999</v>
      </c>
    </row>
    <row r="66" spans="1:2" x14ac:dyDescent="0.25">
      <c r="A66" s="15" t="s">
        <v>311</v>
      </c>
      <c r="B66" s="18">
        <v>323932</v>
      </c>
    </row>
    <row r="67" spans="1:2" x14ac:dyDescent="0.25">
      <c r="A67" s="15" t="s">
        <v>312</v>
      </c>
      <c r="B67" s="18">
        <v>331220</v>
      </c>
    </row>
    <row r="68" spans="1:2" x14ac:dyDescent="0.25">
      <c r="A68" s="15" t="s">
        <v>313</v>
      </c>
      <c r="B68" s="18">
        <v>333162</v>
      </c>
    </row>
    <row r="69" spans="1:2" x14ac:dyDescent="0.25">
      <c r="A69" s="15" t="s">
        <v>314</v>
      </c>
      <c r="B69" s="18">
        <v>336848</v>
      </c>
    </row>
    <row r="70" spans="1:2" x14ac:dyDescent="0.25">
      <c r="A70" s="15" t="s">
        <v>315</v>
      </c>
      <c r="B70" s="18">
        <v>335526</v>
      </c>
    </row>
    <row r="71" spans="1:2" x14ac:dyDescent="0.25">
      <c r="A71" s="15" t="s">
        <v>316</v>
      </c>
      <c r="B71" s="18">
        <v>339936</v>
      </c>
    </row>
    <row r="72" spans="1:2" x14ac:dyDescent="0.25">
      <c r="A72" s="15" t="s">
        <v>317</v>
      </c>
      <c r="B72" s="18">
        <v>341464</v>
      </c>
    </row>
    <row r="73" spans="1:2" x14ac:dyDescent="0.25">
      <c r="A73" s="15" t="s">
        <v>318</v>
      </c>
      <c r="B73" s="18">
        <v>359420</v>
      </c>
    </row>
    <row r="74" spans="1:2" x14ac:dyDescent="0.25">
      <c r="A74" s="15" t="s">
        <v>319</v>
      </c>
      <c r="B74" s="18">
        <v>339343</v>
      </c>
    </row>
    <row r="75" spans="1:2" x14ac:dyDescent="0.25">
      <c r="A75" s="15" t="s">
        <v>320</v>
      </c>
      <c r="B75" s="18">
        <v>340606</v>
      </c>
    </row>
    <row r="76" spans="1:2" x14ac:dyDescent="0.25">
      <c r="A76" s="15" t="s">
        <v>321</v>
      </c>
      <c r="B76" s="18">
        <v>328036</v>
      </c>
    </row>
    <row r="77" spans="1:2" x14ac:dyDescent="0.25">
      <c r="A77" s="15" t="s">
        <v>322</v>
      </c>
      <c r="B77" s="18">
        <v>332972</v>
      </c>
    </row>
    <row r="78" spans="1:2" x14ac:dyDescent="0.25">
      <c r="A78" s="15" t="s">
        <v>323</v>
      </c>
      <c r="B78" s="18">
        <v>329626</v>
      </c>
    </row>
    <row r="79" spans="1:2" x14ac:dyDescent="0.25">
      <c r="A79" s="15" t="s">
        <v>324</v>
      </c>
      <c r="B79" s="18">
        <v>331151</v>
      </c>
    </row>
    <row r="80" spans="1:2" x14ac:dyDescent="0.25">
      <c r="A80" s="15" t="s">
        <v>325</v>
      </c>
      <c r="B80" s="18">
        <v>334913</v>
      </c>
    </row>
    <row r="81" spans="1:2" x14ac:dyDescent="0.25">
      <c r="A81" s="15" t="s">
        <v>326</v>
      </c>
      <c r="B81" s="18">
        <v>338523</v>
      </c>
    </row>
    <row r="82" spans="1:2" x14ac:dyDescent="0.25">
      <c r="A82" s="15" t="s">
        <v>327</v>
      </c>
      <c r="B82" s="18">
        <v>336098</v>
      </c>
    </row>
    <row r="83" spans="1:2" x14ac:dyDescent="0.25">
      <c r="A83" s="15" t="s">
        <v>328</v>
      </c>
      <c r="B83" s="18">
        <v>332679</v>
      </c>
    </row>
    <row r="84" spans="1:2" x14ac:dyDescent="0.25">
      <c r="A84" s="15" t="s">
        <v>329</v>
      </c>
      <c r="B84" s="18">
        <v>330139</v>
      </c>
    </row>
    <row r="85" spans="1:2" x14ac:dyDescent="0.25">
      <c r="A85" s="15" t="s">
        <v>330</v>
      </c>
      <c r="B85" s="18">
        <v>325268</v>
      </c>
    </row>
    <row r="86" spans="1:2" x14ac:dyDescent="0.25">
      <c r="A86" s="15" t="s">
        <v>331</v>
      </c>
      <c r="B86" s="18">
        <v>318624</v>
      </c>
    </row>
    <row r="87" spans="1:2" x14ac:dyDescent="0.25">
      <c r="A87" s="15" t="s">
        <v>332</v>
      </c>
      <c r="B87" s="18">
        <v>324694</v>
      </c>
    </row>
    <row r="88" spans="1:2" x14ac:dyDescent="0.25">
      <c r="A88" s="15" t="s">
        <v>333</v>
      </c>
      <c r="B88" s="18">
        <v>329102</v>
      </c>
    </row>
    <row r="89" spans="1:2" x14ac:dyDescent="0.25">
      <c r="A89" s="15" t="s">
        <v>334</v>
      </c>
      <c r="B89" s="18">
        <v>336803</v>
      </c>
    </row>
    <row r="90" spans="1:2" x14ac:dyDescent="0.25">
      <c r="A90" s="15" t="s">
        <v>335</v>
      </c>
      <c r="B90" s="18">
        <v>335824</v>
      </c>
    </row>
    <row r="91" spans="1:2" x14ac:dyDescent="0.25">
      <c r="A91" s="15" t="s">
        <v>336</v>
      </c>
      <c r="B91" s="18">
        <v>341174</v>
      </c>
    </row>
    <row r="92" spans="1:2" x14ac:dyDescent="0.25">
      <c r="A92" s="15" t="s">
        <v>337</v>
      </c>
      <c r="B92" s="18">
        <v>343899</v>
      </c>
    </row>
    <row r="93" spans="1:2" x14ac:dyDescent="0.25">
      <c r="A93" s="15" t="s">
        <v>338</v>
      </c>
      <c r="B93" s="18">
        <v>345826</v>
      </c>
    </row>
    <row r="94" spans="1:2" x14ac:dyDescent="0.25">
      <c r="A94" s="15" t="s">
        <v>339</v>
      </c>
      <c r="B94" s="18">
        <v>344570</v>
      </c>
    </row>
    <row r="95" spans="1:2" x14ac:dyDescent="0.25">
      <c r="A95" s="15" t="s">
        <v>340</v>
      </c>
      <c r="B95" s="18">
        <v>344170</v>
      </c>
    </row>
    <row r="96" spans="1:2" x14ac:dyDescent="0.25">
      <c r="A96" s="15" t="s">
        <v>341</v>
      </c>
      <c r="B96" s="18">
        <v>345741</v>
      </c>
    </row>
    <row r="97" spans="1:2" x14ac:dyDescent="0.25">
      <c r="A97" s="15" t="s">
        <v>342</v>
      </c>
      <c r="B97" s="18">
        <v>374037</v>
      </c>
    </row>
    <row r="98" spans="1:2" x14ac:dyDescent="0.25">
      <c r="A98" s="15" t="s">
        <v>343</v>
      </c>
      <c r="B98" s="18">
        <v>361177</v>
      </c>
    </row>
    <row r="99" spans="1:2" x14ac:dyDescent="0.25">
      <c r="A99" s="15" t="s">
        <v>344</v>
      </c>
      <c r="B99" s="18">
        <v>364184</v>
      </c>
    </row>
    <row r="100" spans="1:2" x14ac:dyDescent="0.25">
      <c r="A100" s="15" t="s">
        <v>345</v>
      </c>
      <c r="B100" s="18">
        <v>369799</v>
      </c>
    </row>
    <row r="101" spans="1:2" x14ac:dyDescent="0.25">
      <c r="A101" s="15" t="s">
        <v>346</v>
      </c>
      <c r="B101" s="18">
        <v>377720</v>
      </c>
    </row>
    <row r="102" spans="1:2" x14ac:dyDescent="0.25">
      <c r="A102" s="15" t="s">
        <v>347</v>
      </c>
      <c r="B102" s="18">
        <v>379199</v>
      </c>
    </row>
    <row r="103" spans="1:2" x14ac:dyDescent="0.25">
      <c r="A103" s="15" t="s">
        <v>348</v>
      </c>
      <c r="B103" s="18">
        <v>384461</v>
      </c>
    </row>
    <row r="104" spans="1:2" x14ac:dyDescent="0.25">
      <c r="A104" s="15" t="s">
        <v>349</v>
      </c>
      <c r="B104" s="18">
        <v>387692</v>
      </c>
    </row>
    <row r="105" spans="1:2" x14ac:dyDescent="0.25">
      <c r="A105" s="15" t="s">
        <v>350</v>
      </c>
      <c r="B105" s="18">
        <v>385331</v>
      </c>
    </row>
    <row r="106" spans="1:2" x14ac:dyDescent="0.25">
      <c r="A106" s="15" t="s">
        <v>351</v>
      </c>
      <c r="B106" s="18">
        <v>389751</v>
      </c>
    </row>
    <row r="107" spans="1:2" x14ac:dyDescent="0.25">
      <c r="A107" s="15" t="s">
        <v>352</v>
      </c>
      <c r="B107" s="18">
        <v>392634</v>
      </c>
    </row>
    <row r="108" spans="1:2" x14ac:dyDescent="0.25">
      <c r="A108" s="15" t="s">
        <v>383</v>
      </c>
      <c r="B108" s="18">
        <v>396097</v>
      </c>
    </row>
    <row r="109" spans="1:2" x14ac:dyDescent="0.25">
      <c r="A109" s="15" t="s">
        <v>466</v>
      </c>
      <c r="B109" s="18">
        <v>421634</v>
      </c>
    </row>
    <row r="110" spans="1:2" x14ac:dyDescent="0.25">
      <c r="A110" s="15" t="s">
        <v>465</v>
      </c>
      <c r="B110" s="18">
        <v>412584</v>
      </c>
    </row>
    <row r="111" spans="1:2" x14ac:dyDescent="0.25">
      <c r="A111" s="15" t="s">
        <v>464</v>
      </c>
      <c r="B111" s="18">
        <v>416554</v>
      </c>
    </row>
    <row r="112" spans="1:2" x14ac:dyDescent="0.25">
      <c r="A112" s="15" t="s">
        <v>463</v>
      </c>
      <c r="B112" s="18">
        <v>417812</v>
      </c>
    </row>
    <row r="113" spans="1:2" x14ac:dyDescent="0.25">
      <c r="A113" s="15" t="s">
        <v>462</v>
      </c>
      <c r="B113" s="18">
        <v>426570</v>
      </c>
    </row>
    <row r="114" spans="1:2" x14ac:dyDescent="0.25">
      <c r="A114" s="15" t="s">
        <v>461</v>
      </c>
      <c r="B114" s="18">
        <v>427935</v>
      </c>
    </row>
    <row r="115" spans="1:2" x14ac:dyDescent="0.25">
      <c r="A115" s="15" t="s">
        <v>460</v>
      </c>
      <c r="B115" s="18">
        <v>437894</v>
      </c>
    </row>
    <row r="116" spans="1:2" x14ac:dyDescent="0.25">
      <c r="A116" s="15" t="s">
        <v>459</v>
      </c>
      <c r="B116" s="18">
        <v>439159</v>
      </c>
    </row>
    <row r="117" spans="1:2" x14ac:dyDescent="0.25">
      <c r="A117" s="15" t="s">
        <v>458</v>
      </c>
      <c r="B117" s="18">
        <v>438356</v>
      </c>
    </row>
    <row r="118" spans="1:2" x14ac:dyDescent="0.25">
      <c r="A118" s="15" t="s">
        <v>457</v>
      </c>
      <c r="B118" s="18">
        <v>441031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
  <sheetViews>
    <sheetView workbookViewId="0">
      <selection activeCell="E14" sqref="E10:E14"/>
    </sheetView>
  </sheetViews>
  <sheetFormatPr defaultRowHeight="15" x14ac:dyDescent="0.25"/>
  <cols>
    <col min="1" max="1" width="14.42578125" customWidth="1"/>
    <col min="2" max="2" width="27.140625" customWidth="1"/>
    <col min="4" max="4" width="15.5703125" customWidth="1"/>
    <col min="5" max="5" width="16.8554687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66" x14ac:dyDescent="0.35">
      <c r="A1" s="6" t="s">
        <v>23</v>
      </c>
      <c r="B1" s="21" t="s">
        <v>207</v>
      </c>
      <c r="D1" s="1" t="s">
        <v>207</v>
      </c>
    </row>
    <row r="2" spans="1:6" ht="15.75" x14ac:dyDescent="0.25">
      <c r="A2" s="10" t="s">
        <v>39</v>
      </c>
      <c r="B2" s="5">
        <v>16586</v>
      </c>
      <c r="D2" s="2" t="s">
        <v>1</v>
      </c>
    </row>
    <row r="3" spans="1:6" x14ac:dyDescent="0.25">
      <c r="A3" s="10" t="s">
        <v>40</v>
      </c>
      <c r="B3" s="5">
        <v>18284</v>
      </c>
      <c r="D3" s="3" t="s">
        <v>2</v>
      </c>
      <c r="E3" s="12">
        <v>42706.883298611108</v>
      </c>
      <c r="F3" s="12"/>
    </row>
    <row r="4" spans="1:6" x14ac:dyDescent="0.25">
      <c r="A4" s="10" t="s">
        <v>41</v>
      </c>
      <c r="B4" s="5">
        <v>17066</v>
      </c>
      <c r="D4" s="3" t="s">
        <v>3</v>
      </c>
      <c r="E4" s="4" t="str">
        <f>HYPERLINK("https://datamarket.com/data/set/22ym/quarterly-final-consumption-expenditure-total-private-australia-millions-of-dollars-198990-prices-sep-1959-jun-1995#!ds=22ym&amp;display=line","https://datamarket.com/data/set/22ym/quarterly-final-consumption-expenditure-total-private-australia-millions-of-dollars-198990-prices-sep-1959-jun-1995#!ds=22ym&amp;display=line")</f>
        <v>https://datamarket.com/data/set/22ym/quarterly-final-consumption-expenditure-total-private-australia-millions-of-dollars-198990-prices-sep-1959-jun-1995#!ds=22ym&amp;display=line</v>
      </c>
    </row>
    <row r="5" spans="1:6" x14ac:dyDescent="0.25">
      <c r="A5" s="10" t="s">
        <v>42</v>
      </c>
      <c r="B5" s="5">
        <v>17753</v>
      </c>
      <c r="D5" s="3" t="s">
        <v>4</v>
      </c>
      <c r="E5" s="5" t="s">
        <v>5</v>
      </c>
    </row>
    <row r="6" spans="1:6" x14ac:dyDescent="0.25">
      <c r="A6" s="10" t="s">
        <v>43</v>
      </c>
      <c r="B6" s="5">
        <v>17513</v>
      </c>
      <c r="D6" s="3" t="s">
        <v>6</v>
      </c>
      <c r="E6" s="5" t="s">
        <v>7</v>
      </c>
    </row>
    <row r="7" spans="1:6" x14ac:dyDescent="0.25">
      <c r="A7" s="10" t="s">
        <v>44</v>
      </c>
      <c r="B7" s="5">
        <v>18868</v>
      </c>
      <c r="D7" s="3" t="s">
        <v>8</v>
      </c>
      <c r="E7" s="5"/>
    </row>
    <row r="8" spans="1:6" x14ac:dyDescent="0.25">
      <c r="A8" s="10" t="s">
        <v>45</v>
      </c>
      <c r="B8" s="5">
        <v>17053</v>
      </c>
      <c r="D8" s="3" t="s">
        <v>9</v>
      </c>
      <c r="E8" s="5" t="s">
        <v>208</v>
      </c>
    </row>
    <row r="9" spans="1:6" x14ac:dyDescent="0.25">
      <c r="A9" s="10" t="s">
        <v>46</v>
      </c>
      <c r="B9" s="5">
        <v>17526</v>
      </c>
    </row>
    <row r="10" spans="1:6" x14ac:dyDescent="0.25">
      <c r="A10" s="10" t="s">
        <v>47</v>
      </c>
      <c r="B10" s="5">
        <v>17409</v>
      </c>
    </row>
    <row r="11" spans="1:6" x14ac:dyDescent="0.25">
      <c r="A11" s="10" t="s">
        <v>48</v>
      </c>
      <c r="B11" s="5">
        <v>18945</v>
      </c>
    </row>
    <row r="12" spans="1:6" x14ac:dyDescent="0.25">
      <c r="A12" s="10" t="s">
        <v>49</v>
      </c>
      <c r="B12" s="5">
        <v>17753</v>
      </c>
    </row>
    <row r="13" spans="1:6" x14ac:dyDescent="0.25">
      <c r="A13" s="10" t="s">
        <v>50</v>
      </c>
      <c r="B13" s="5">
        <v>18673</v>
      </c>
    </row>
    <row r="14" spans="1:6" x14ac:dyDescent="0.25">
      <c r="A14" s="10" t="s">
        <v>51</v>
      </c>
      <c r="B14" s="5">
        <v>18628</v>
      </c>
    </row>
    <row r="15" spans="1:6" x14ac:dyDescent="0.25">
      <c r="A15" s="10" t="s">
        <v>52</v>
      </c>
      <c r="B15" s="5">
        <v>20294</v>
      </c>
    </row>
    <row r="16" spans="1:6" x14ac:dyDescent="0.25">
      <c r="A16" s="10" t="s">
        <v>53</v>
      </c>
      <c r="B16" s="5">
        <v>18783</v>
      </c>
    </row>
    <row r="17" spans="1:2" x14ac:dyDescent="0.25">
      <c r="A17" s="10" t="s">
        <v>54</v>
      </c>
      <c r="B17" s="5">
        <v>19542</v>
      </c>
    </row>
    <row r="18" spans="1:2" x14ac:dyDescent="0.25">
      <c r="A18" s="10" t="s">
        <v>55</v>
      </c>
      <c r="B18" s="5">
        <v>19859</v>
      </c>
    </row>
    <row r="19" spans="1:2" x14ac:dyDescent="0.25">
      <c r="A19" s="10" t="s">
        <v>56</v>
      </c>
      <c r="B19" s="5">
        <v>21732</v>
      </c>
    </row>
    <row r="20" spans="1:2" x14ac:dyDescent="0.25">
      <c r="A20" s="10" t="s">
        <v>57</v>
      </c>
      <c r="B20" s="5">
        <v>19846</v>
      </c>
    </row>
    <row r="21" spans="1:2" x14ac:dyDescent="0.25">
      <c r="A21" s="10" t="s">
        <v>58</v>
      </c>
      <c r="B21" s="5">
        <v>20747</v>
      </c>
    </row>
    <row r="22" spans="1:2" x14ac:dyDescent="0.25">
      <c r="A22" s="10" t="s">
        <v>59</v>
      </c>
      <c r="B22" s="5">
        <v>20806</v>
      </c>
    </row>
    <row r="23" spans="1:2" x14ac:dyDescent="0.25">
      <c r="A23" s="10" t="s">
        <v>60</v>
      </c>
      <c r="B23" s="5">
        <v>22757</v>
      </c>
    </row>
    <row r="24" spans="1:2" x14ac:dyDescent="0.25">
      <c r="A24" s="10" t="s">
        <v>61</v>
      </c>
      <c r="B24" s="5">
        <v>20728</v>
      </c>
    </row>
    <row r="25" spans="1:2" x14ac:dyDescent="0.25">
      <c r="A25" s="10" t="s">
        <v>62</v>
      </c>
      <c r="B25" s="5">
        <v>21707</v>
      </c>
    </row>
    <row r="26" spans="1:2" x14ac:dyDescent="0.25">
      <c r="A26" s="10" t="s">
        <v>63</v>
      </c>
      <c r="B26" s="5">
        <v>21609</v>
      </c>
    </row>
    <row r="27" spans="1:2" x14ac:dyDescent="0.25">
      <c r="A27" s="10" t="s">
        <v>64</v>
      </c>
      <c r="B27" s="5">
        <v>23346</v>
      </c>
    </row>
    <row r="28" spans="1:2" x14ac:dyDescent="0.25">
      <c r="A28" s="10" t="s">
        <v>65</v>
      </c>
      <c r="B28" s="5">
        <v>21266</v>
      </c>
    </row>
    <row r="29" spans="1:2" x14ac:dyDescent="0.25">
      <c r="A29" s="10" t="s">
        <v>66</v>
      </c>
      <c r="B29" s="5">
        <v>22387</v>
      </c>
    </row>
    <row r="30" spans="1:2" x14ac:dyDescent="0.25">
      <c r="A30" s="10" t="s">
        <v>67</v>
      </c>
      <c r="B30" s="5">
        <v>22412</v>
      </c>
    </row>
    <row r="31" spans="1:2" x14ac:dyDescent="0.25">
      <c r="A31" s="10" t="s">
        <v>68</v>
      </c>
      <c r="B31" s="5">
        <v>24472</v>
      </c>
    </row>
    <row r="32" spans="1:2" x14ac:dyDescent="0.25">
      <c r="A32" s="10" t="s">
        <v>69</v>
      </c>
      <c r="B32" s="5">
        <v>22525</v>
      </c>
    </row>
    <row r="33" spans="1:2" x14ac:dyDescent="0.25">
      <c r="A33" s="10" t="s">
        <v>70</v>
      </c>
      <c r="B33" s="5">
        <v>23555</v>
      </c>
    </row>
    <row r="34" spans="1:2" x14ac:dyDescent="0.25">
      <c r="A34" s="10" t="s">
        <v>71</v>
      </c>
      <c r="B34" s="5">
        <v>23610</v>
      </c>
    </row>
    <row r="35" spans="1:2" x14ac:dyDescent="0.25">
      <c r="A35" s="10" t="s">
        <v>72</v>
      </c>
      <c r="B35" s="5">
        <v>25736</v>
      </c>
    </row>
    <row r="36" spans="1:2" x14ac:dyDescent="0.25">
      <c r="A36" s="10" t="s">
        <v>73</v>
      </c>
      <c r="B36" s="5">
        <v>23975</v>
      </c>
    </row>
    <row r="37" spans="1:2" x14ac:dyDescent="0.25">
      <c r="A37" s="10" t="s">
        <v>74</v>
      </c>
      <c r="B37" s="5">
        <v>24764</v>
      </c>
    </row>
    <row r="38" spans="1:2" x14ac:dyDescent="0.25">
      <c r="A38" s="10" t="s">
        <v>75</v>
      </c>
      <c r="B38" s="5">
        <v>24805</v>
      </c>
    </row>
    <row r="39" spans="1:2" x14ac:dyDescent="0.25">
      <c r="A39" s="10" t="s">
        <v>76</v>
      </c>
      <c r="B39" s="5">
        <v>27098</v>
      </c>
    </row>
    <row r="40" spans="1:2" x14ac:dyDescent="0.25">
      <c r="A40" s="10" t="s">
        <v>77</v>
      </c>
      <c r="B40" s="5">
        <v>25068</v>
      </c>
    </row>
    <row r="41" spans="1:2" x14ac:dyDescent="0.25">
      <c r="A41" s="10" t="s">
        <v>78</v>
      </c>
      <c r="B41" s="5">
        <v>26262</v>
      </c>
    </row>
    <row r="42" spans="1:2" x14ac:dyDescent="0.25">
      <c r="A42" s="10" t="s">
        <v>79</v>
      </c>
      <c r="B42" s="5">
        <v>26459</v>
      </c>
    </row>
    <row r="43" spans="1:2" x14ac:dyDescent="0.25">
      <c r="A43" s="10" t="s">
        <v>80</v>
      </c>
      <c r="B43" s="5">
        <v>28870</v>
      </c>
    </row>
    <row r="44" spans="1:2" x14ac:dyDescent="0.25">
      <c r="A44" s="10" t="s">
        <v>81</v>
      </c>
      <c r="B44" s="5">
        <v>26419</v>
      </c>
    </row>
    <row r="45" spans="1:2" x14ac:dyDescent="0.25">
      <c r="A45" s="10" t="s">
        <v>82</v>
      </c>
      <c r="B45" s="5">
        <v>27610</v>
      </c>
    </row>
    <row r="46" spans="1:2" x14ac:dyDescent="0.25">
      <c r="A46" s="10" t="s">
        <v>83</v>
      </c>
      <c r="B46" s="5">
        <v>27792</v>
      </c>
    </row>
    <row r="47" spans="1:2" x14ac:dyDescent="0.25">
      <c r="A47" s="10" t="s">
        <v>84</v>
      </c>
      <c r="B47" s="5">
        <v>30218</v>
      </c>
    </row>
    <row r="48" spans="1:2" x14ac:dyDescent="0.25">
      <c r="A48" s="10" t="s">
        <v>85</v>
      </c>
      <c r="B48" s="5">
        <v>27383</v>
      </c>
    </row>
    <row r="49" spans="1:2" x14ac:dyDescent="0.25">
      <c r="A49" s="10" t="s">
        <v>86</v>
      </c>
      <c r="B49" s="5">
        <v>28523</v>
      </c>
    </row>
    <row r="50" spans="1:2" x14ac:dyDescent="0.25">
      <c r="A50" s="10" t="s">
        <v>87</v>
      </c>
      <c r="B50" s="5">
        <v>29155</v>
      </c>
    </row>
    <row r="51" spans="1:2" x14ac:dyDescent="0.25">
      <c r="A51" s="10" t="s">
        <v>88</v>
      </c>
      <c r="B51" s="5">
        <v>31164</v>
      </c>
    </row>
    <row r="52" spans="1:2" x14ac:dyDescent="0.25">
      <c r="A52" s="10" t="s">
        <v>89</v>
      </c>
      <c r="B52" s="5">
        <v>28556</v>
      </c>
    </row>
    <row r="53" spans="1:2" x14ac:dyDescent="0.25">
      <c r="A53" s="10" t="s">
        <v>90</v>
      </c>
      <c r="B53" s="5">
        <v>29710</v>
      </c>
    </row>
    <row r="54" spans="1:2" x14ac:dyDescent="0.25">
      <c r="A54" s="10" t="s">
        <v>91</v>
      </c>
      <c r="B54" s="5">
        <v>30104</v>
      </c>
    </row>
    <row r="55" spans="1:2" x14ac:dyDescent="0.25">
      <c r="A55" s="10" t="s">
        <v>92</v>
      </c>
      <c r="B55" s="5">
        <v>32851</v>
      </c>
    </row>
    <row r="56" spans="1:2" x14ac:dyDescent="0.25">
      <c r="A56" s="10" t="s">
        <v>93</v>
      </c>
      <c r="B56" s="5">
        <v>30444</v>
      </c>
    </row>
    <row r="57" spans="1:2" x14ac:dyDescent="0.25">
      <c r="A57" s="10" t="s">
        <v>94</v>
      </c>
      <c r="B57" s="5">
        <v>31799</v>
      </c>
    </row>
    <row r="58" spans="1:2" x14ac:dyDescent="0.25">
      <c r="A58" s="10" t="s">
        <v>95</v>
      </c>
      <c r="B58" s="5">
        <v>32117</v>
      </c>
    </row>
    <row r="59" spans="1:2" x14ac:dyDescent="0.25">
      <c r="A59" s="10" t="s">
        <v>96</v>
      </c>
      <c r="B59" s="5">
        <v>34772</v>
      </c>
    </row>
    <row r="60" spans="1:2" x14ac:dyDescent="0.25">
      <c r="A60" s="10" t="s">
        <v>97</v>
      </c>
      <c r="B60" s="5">
        <v>31945</v>
      </c>
    </row>
    <row r="61" spans="1:2" x14ac:dyDescent="0.25">
      <c r="A61" s="10" t="s">
        <v>98</v>
      </c>
      <c r="B61" s="5">
        <v>33184</v>
      </c>
    </row>
    <row r="62" spans="1:2" x14ac:dyDescent="0.25">
      <c r="A62" s="10" t="s">
        <v>99</v>
      </c>
      <c r="B62" s="5">
        <v>33440</v>
      </c>
    </row>
    <row r="63" spans="1:2" x14ac:dyDescent="0.25">
      <c r="A63" s="10" t="s">
        <v>100</v>
      </c>
      <c r="B63" s="5">
        <v>35533</v>
      </c>
    </row>
    <row r="64" spans="1:2" x14ac:dyDescent="0.25">
      <c r="A64" s="10" t="s">
        <v>101</v>
      </c>
      <c r="B64" s="5">
        <v>32999</v>
      </c>
    </row>
    <row r="65" spans="1:2" x14ac:dyDescent="0.25">
      <c r="A65" s="10" t="s">
        <v>102</v>
      </c>
      <c r="B65" s="5">
        <v>34707</v>
      </c>
    </row>
    <row r="66" spans="1:2" x14ac:dyDescent="0.25">
      <c r="A66" s="10" t="s">
        <v>103</v>
      </c>
      <c r="B66" s="5">
        <v>34972</v>
      </c>
    </row>
    <row r="67" spans="1:2" x14ac:dyDescent="0.25">
      <c r="A67" s="10" t="s">
        <v>104</v>
      </c>
      <c r="B67" s="5">
        <v>36828</v>
      </c>
    </row>
    <row r="68" spans="1:2" x14ac:dyDescent="0.25">
      <c r="A68" s="10" t="s">
        <v>105</v>
      </c>
      <c r="B68" s="5">
        <v>33918</v>
      </c>
    </row>
    <row r="69" spans="1:2" x14ac:dyDescent="0.25">
      <c r="A69" s="10" t="s">
        <v>106</v>
      </c>
      <c r="B69" s="5">
        <v>35478</v>
      </c>
    </row>
    <row r="70" spans="1:2" x14ac:dyDescent="0.25">
      <c r="A70" s="10" t="s">
        <v>107</v>
      </c>
      <c r="B70" s="5">
        <v>35811</v>
      </c>
    </row>
    <row r="71" spans="1:2" x14ac:dyDescent="0.25">
      <c r="A71" s="10" t="s">
        <v>108</v>
      </c>
      <c r="B71" s="5">
        <v>38405</v>
      </c>
    </row>
    <row r="72" spans="1:2" x14ac:dyDescent="0.25">
      <c r="A72" s="10" t="s">
        <v>109</v>
      </c>
      <c r="B72" s="5">
        <v>34448</v>
      </c>
    </row>
    <row r="73" spans="1:2" x14ac:dyDescent="0.25">
      <c r="A73" s="10" t="s">
        <v>110</v>
      </c>
      <c r="B73" s="5">
        <v>36063</v>
      </c>
    </row>
    <row r="74" spans="1:2" x14ac:dyDescent="0.25">
      <c r="A74" s="10" t="s">
        <v>111</v>
      </c>
      <c r="B74" s="5">
        <v>36206</v>
      </c>
    </row>
    <row r="75" spans="1:2" x14ac:dyDescent="0.25">
      <c r="A75" s="10" t="s">
        <v>112</v>
      </c>
      <c r="B75" s="5">
        <v>38542</v>
      </c>
    </row>
    <row r="76" spans="1:2" x14ac:dyDescent="0.25">
      <c r="A76" s="10" t="s">
        <v>113</v>
      </c>
      <c r="B76" s="5">
        <v>35109</v>
      </c>
    </row>
    <row r="77" spans="1:2" x14ac:dyDescent="0.25">
      <c r="A77" s="10" t="s">
        <v>114</v>
      </c>
      <c r="B77" s="5">
        <v>37430</v>
      </c>
    </row>
    <row r="78" spans="1:2" x14ac:dyDescent="0.25">
      <c r="A78" s="10" t="s">
        <v>115</v>
      </c>
      <c r="B78" s="5">
        <v>37764</v>
      </c>
    </row>
    <row r="79" spans="1:2" x14ac:dyDescent="0.25">
      <c r="A79" s="10" t="s">
        <v>116</v>
      </c>
      <c r="B79" s="5">
        <v>39850</v>
      </c>
    </row>
    <row r="80" spans="1:2" x14ac:dyDescent="0.25">
      <c r="A80" s="10" t="s">
        <v>117</v>
      </c>
      <c r="B80" s="5">
        <v>36725</v>
      </c>
    </row>
    <row r="81" spans="1:2" x14ac:dyDescent="0.25">
      <c r="A81" s="10" t="s">
        <v>118</v>
      </c>
      <c r="B81" s="5">
        <v>38147</v>
      </c>
    </row>
    <row r="82" spans="1:2" x14ac:dyDescent="0.25">
      <c r="A82" s="10" t="s">
        <v>119</v>
      </c>
      <c r="B82" s="5">
        <v>38656</v>
      </c>
    </row>
    <row r="83" spans="1:2" x14ac:dyDescent="0.25">
      <c r="A83" s="10" t="s">
        <v>120</v>
      </c>
      <c r="B83" s="5">
        <v>40817</v>
      </c>
    </row>
    <row r="84" spans="1:2" x14ac:dyDescent="0.25">
      <c r="A84" s="10" t="s">
        <v>121</v>
      </c>
      <c r="B84" s="5">
        <v>37909</v>
      </c>
    </row>
    <row r="85" spans="1:2" x14ac:dyDescent="0.25">
      <c r="A85" s="10" t="s">
        <v>122</v>
      </c>
      <c r="B85" s="5">
        <v>39207</v>
      </c>
    </row>
    <row r="86" spans="1:2" x14ac:dyDescent="0.25">
      <c r="A86" s="10" t="s">
        <v>123</v>
      </c>
      <c r="B86" s="5">
        <v>40043</v>
      </c>
    </row>
    <row r="87" spans="1:2" x14ac:dyDescent="0.25">
      <c r="A87" s="10" t="s">
        <v>124</v>
      </c>
      <c r="B87" s="5">
        <v>42730</v>
      </c>
    </row>
    <row r="88" spans="1:2" x14ac:dyDescent="0.25">
      <c r="A88" s="10" t="s">
        <v>125</v>
      </c>
      <c r="B88" s="5">
        <v>39112</v>
      </c>
    </row>
    <row r="89" spans="1:2" x14ac:dyDescent="0.25">
      <c r="A89" s="10" t="s">
        <v>126</v>
      </c>
      <c r="B89" s="5">
        <v>41103</v>
      </c>
    </row>
    <row r="90" spans="1:2" x14ac:dyDescent="0.25">
      <c r="A90" s="10" t="s">
        <v>127</v>
      </c>
      <c r="B90" s="5">
        <v>42011</v>
      </c>
    </row>
    <row r="91" spans="1:2" x14ac:dyDescent="0.25">
      <c r="A91" s="10" t="s">
        <v>128</v>
      </c>
      <c r="B91" s="5">
        <v>44478</v>
      </c>
    </row>
    <row r="92" spans="1:2" x14ac:dyDescent="0.25">
      <c r="A92" s="10" t="s">
        <v>129</v>
      </c>
      <c r="B92" s="5">
        <v>40596</v>
      </c>
    </row>
    <row r="93" spans="1:2" x14ac:dyDescent="0.25">
      <c r="A93" s="10" t="s">
        <v>130</v>
      </c>
      <c r="B93" s="5">
        <v>42613</v>
      </c>
    </row>
    <row r="94" spans="1:2" x14ac:dyDescent="0.25">
      <c r="A94" s="10" t="s">
        <v>131</v>
      </c>
      <c r="B94" s="5">
        <v>42562</v>
      </c>
    </row>
    <row r="95" spans="1:2" x14ac:dyDescent="0.25">
      <c r="A95" s="10" t="s">
        <v>132</v>
      </c>
      <c r="B95" s="5">
        <v>45409</v>
      </c>
    </row>
    <row r="96" spans="1:2" x14ac:dyDescent="0.25">
      <c r="A96" s="10" t="s">
        <v>133</v>
      </c>
      <c r="B96" s="5">
        <v>41482</v>
      </c>
    </row>
    <row r="97" spans="1:2" x14ac:dyDescent="0.25">
      <c r="A97" s="10" t="s">
        <v>134</v>
      </c>
      <c r="B97" s="5">
        <v>42360</v>
      </c>
    </row>
    <row r="98" spans="1:2" x14ac:dyDescent="0.25">
      <c r="A98" s="10" t="s">
        <v>135</v>
      </c>
      <c r="B98" s="5">
        <v>43455</v>
      </c>
    </row>
    <row r="99" spans="1:2" x14ac:dyDescent="0.25">
      <c r="A99" s="10" t="s">
        <v>136</v>
      </c>
      <c r="B99" s="5">
        <v>46343</v>
      </c>
    </row>
    <row r="100" spans="1:2" x14ac:dyDescent="0.25">
      <c r="A100" s="10" t="s">
        <v>137</v>
      </c>
      <c r="B100" s="5">
        <v>42576</v>
      </c>
    </row>
    <row r="101" spans="1:2" x14ac:dyDescent="0.25">
      <c r="A101" s="10" t="s">
        <v>138</v>
      </c>
      <c r="B101" s="5">
        <v>43852</v>
      </c>
    </row>
    <row r="102" spans="1:2" x14ac:dyDescent="0.25">
      <c r="A102" s="10" t="s">
        <v>139</v>
      </c>
      <c r="B102" s="5">
        <v>44456</v>
      </c>
    </row>
    <row r="103" spans="1:2" x14ac:dyDescent="0.25">
      <c r="A103" s="10" t="s">
        <v>140</v>
      </c>
      <c r="B103" s="5">
        <v>47853</v>
      </c>
    </row>
    <row r="104" spans="1:2" x14ac:dyDescent="0.25">
      <c r="A104" s="10" t="s">
        <v>141</v>
      </c>
      <c r="B104" s="5">
        <v>44316</v>
      </c>
    </row>
    <row r="105" spans="1:2" x14ac:dyDescent="0.25">
      <c r="A105" s="10" t="s">
        <v>142</v>
      </c>
      <c r="B105" s="5">
        <v>45876</v>
      </c>
    </row>
    <row r="106" spans="1:2" x14ac:dyDescent="0.25">
      <c r="A106" s="10" t="s">
        <v>143</v>
      </c>
      <c r="B106" s="5">
        <v>46933</v>
      </c>
    </row>
    <row r="107" spans="1:2" x14ac:dyDescent="0.25">
      <c r="A107" s="10" t="s">
        <v>144</v>
      </c>
      <c r="B107" s="5">
        <v>50369</v>
      </c>
    </row>
    <row r="108" spans="1:2" x14ac:dyDescent="0.25">
      <c r="A108" s="10" t="s">
        <v>145</v>
      </c>
      <c r="B108" s="5">
        <v>44992</v>
      </c>
    </row>
    <row r="109" spans="1:2" x14ac:dyDescent="0.25">
      <c r="A109" s="10" t="s">
        <v>146</v>
      </c>
      <c r="B109" s="5">
        <v>47111</v>
      </c>
    </row>
    <row r="110" spans="1:2" x14ac:dyDescent="0.25">
      <c r="A110" s="10" t="s">
        <v>147</v>
      </c>
      <c r="B110" s="5">
        <v>47690</v>
      </c>
    </row>
    <row r="111" spans="1:2" x14ac:dyDescent="0.25">
      <c r="A111" s="10" t="s">
        <v>148</v>
      </c>
      <c r="B111" s="5">
        <v>50203</v>
      </c>
    </row>
    <row r="112" spans="1:2" x14ac:dyDescent="0.25">
      <c r="A112" s="10" t="s">
        <v>149</v>
      </c>
      <c r="B112" s="5">
        <v>45723</v>
      </c>
    </row>
    <row r="113" spans="1:2" x14ac:dyDescent="0.25">
      <c r="A113" s="10" t="s">
        <v>150</v>
      </c>
      <c r="B113" s="5">
        <v>47150</v>
      </c>
    </row>
    <row r="114" spans="1:2" x14ac:dyDescent="0.25">
      <c r="A114" s="10" t="s">
        <v>151</v>
      </c>
      <c r="B114" s="5">
        <v>48967</v>
      </c>
    </row>
    <row r="115" spans="1:2" x14ac:dyDescent="0.25">
      <c r="A115" s="10" t="s">
        <v>152</v>
      </c>
      <c r="B115" s="5">
        <v>52124</v>
      </c>
    </row>
    <row r="116" spans="1:2" x14ac:dyDescent="0.25">
      <c r="A116" s="10" t="s">
        <v>153</v>
      </c>
      <c r="B116" s="5">
        <v>48032</v>
      </c>
    </row>
    <row r="117" spans="1:2" x14ac:dyDescent="0.25">
      <c r="A117" s="10" t="s">
        <v>154</v>
      </c>
      <c r="B117" s="5">
        <v>49119</v>
      </c>
    </row>
    <row r="118" spans="1:2" x14ac:dyDescent="0.25">
      <c r="A118" s="10" t="s">
        <v>155</v>
      </c>
      <c r="B118" s="5">
        <v>50462</v>
      </c>
    </row>
    <row r="119" spans="1:2" x14ac:dyDescent="0.25">
      <c r="A119" s="10" t="s">
        <v>156</v>
      </c>
      <c r="B119" s="5">
        <v>54025</v>
      </c>
    </row>
    <row r="120" spans="1:2" x14ac:dyDescent="0.25">
      <c r="A120" s="10" t="s">
        <v>157</v>
      </c>
      <c r="B120" s="5">
        <v>50327</v>
      </c>
    </row>
    <row r="121" spans="1:2" x14ac:dyDescent="0.25">
      <c r="A121" s="10" t="s">
        <v>158</v>
      </c>
      <c r="B121" s="5">
        <v>51845</v>
      </c>
    </row>
    <row r="122" spans="1:2" x14ac:dyDescent="0.25">
      <c r="A122" s="10" t="s">
        <v>159</v>
      </c>
      <c r="B122" s="5">
        <v>53620</v>
      </c>
    </row>
    <row r="123" spans="1:2" x14ac:dyDescent="0.25">
      <c r="A123" s="10" t="s">
        <v>160</v>
      </c>
      <c r="B123" s="5">
        <v>56506</v>
      </c>
    </row>
    <row r="124" spans="1:2" x14ac:dyDescent="0.25">
      <c r="A124" s="10" t="s">
        <v>161</v>
      </c>
      <c r="B124" s="5">
        <v>52117</v>
      </c>
    </row>
    <row r="125" spans="1:2" x14ac:dyDescent="0.25">
      <c r="A125" s="10" t="s">
        <v>162</v>
      </c>
      <c r="B125" s="5">
        <v>53438</v>
      </c>
    </row>
    <row r="126" spans="1:2" x14ac:dyDescent="0.25">
      <c r="A126" s="10" t="s">
        <v>163</v>
      </c>
      <c r="B126" s="5">
        <v>54622</v>
      </c>
    </row>
    <row r="127" spans="1:2" x14ac:dyDescent="0.25">
      <c r="A127" s="10" t="s">
        <v>164</v>
      </c>
      <c r="B127" s="5">
        <v>56926</v>
      </c>
    </row>
    <row r="128" spans="1:2" x14ac:dyDescent="0.25">
      <c r="A128" s="10" t="s">
        <v>165</v>
      </c>
      <c r="B128" s="5">
        <v>51786</v>
      </c>
    </row>
    <row r="129" spans="1:2" x14ac:dyDescent="0.25">
      <c r="A129" s="10" t="s">
        <v>166</v>
      </c>
      <c r="B129" s="5">
        <v>53549</v>
      </c>
    </row>
    <row r="130" spans="1:2" x14ac:dyDescent="0.25">
      <c r="A130" s="10" t="s">
        <v>167</v>
      </c>
      <c r="B130" s="5">
        <v>54675</v>
      </c>
    </row>
    <row r="131" spans="1:2" x14ac:dyDescent="0.25">
      <c r="A131" s="10" t="s">
        <v>168</v>
      </c>
      <c r="B131" s="5">
        <v>58053</v>
      </c>
    </row>
    <row r="132" spans="1:2" x14ac:dyDescent="0.25">
      <c r="A132" s="10" t="s">
        <v>169</v>
      </c>
      <c r="B132" s="5">
        <v>54585</v>
      </c>
    </row>
    <row r="133" spans="1:2" x14ac:dyDescent="0.25">
      <c r="A133" s="10" t="s">
        <v>170</v>
      </c>
      <c r="B133" s="5">
        <v>56322</v>
      </c>
    </row>
    <row r="134" spans="1:2" x14ac:dyDescent="0.25">
      <c r="A134" s="10" t="s">
        <v>171</v>
      </c>
      <c r="B134" s="5">
        <v>57604</v>
      </c>
    </row>
    <row r="135" spans="1:2" x14ac:dyDescent="0.25">
      <c r="A135" s="10" t="s">
        <v>172</v>
      </c>
      <c r="B135" s="5">
        <v>60816</v>
      </c>
    </row>
    <row r="136" spans="1:2" x14ac:dyDescent="0.25">
      <c r="A136" s="10" t="s">
        <v>173</v>
      </c>
      <c r="B136" s="5">
        <v>55390</v>
      </c>
    </row>
    <row r="137" spans="1:2" x14ac:dyDescent="0.25">
      <c r="A137" s="10" t="s">
        <v>174</v>
      </c>
      <c r="B137" s="5">
        <v>57258</v>
      </c>
    </row>
    <row r="138" spans="1:2" x14ac:dyDescent="0.25">
      <c r="A138" s="10" t="s">
        <v>175</v>
      </c>
      <c r="B138" s="5">
        <v>58234</v>
      </c>
    </row>
    <row r="139" spans="1:2" x14ac:dyDescent="0.25">
      <c r="A139" s="10" t="s">
        <v>176</v>
      </c>
      <c r="B139" s="5">
        <v>62366</v>
      </c>
    </row>
    <row r="140" spans="1:2" x14ac:dyDescent="0.25">
      <c r="A140" s="10" t="s">
        <v>177</v>
      </c>
      <c r="B140" s="5">
        <v>57106</v>
      </c>
    </row>
    <row r="141" spans="1:2" x14ac:dyDescent="0.25">
      <c r="A141" s="10" t="s">
        <v>178</v>
      </c>
      <c r="B141" s="5">
        <v>59082</v>
      </c>
    </row>
    <row r="142" spans="1:2" x14ac:dyDescent="0.25">
      <c r="A142" s="10" t="s">
        <v>209</v>
      </c>
      <c r="B142" s="5">
        <v>61643</v>
      </c>
    </row>
    <row r="143" spans="1:2" x14ac:dyDescent="0.25">
      <c r="A143" s="10" t="s">
        <v>210</v>
      </c>
      <c r="B143" s="5">
        <v>65289</v>
      </c>
    </row>
    <row r="144" spans="1:2" x14ac:dyDescent="0.25">
      <c r="A144" s="10" t="s">
        <v>211</v>
      </c>
      <c r="B144" s="5">
        <v>59710</v>
      </c>
    </row>
    <row r="145" spans="1:2" x14ac:dyDescent="0.25">
      <c r="A145" s="10" t="s">
        <v>212</v>
      </c>
      <c r="B145" s="5">
        <v>62129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
  <sheetViews>
    <sheetView topLeftCell="A73" workbookViewId="0">
      <selection activeCell="E14" sqref="E10:E14"/>
    </sheetView>
  </sheetViews>
  <sheetFormatPr defaultRowHeight="15" x14ac:dyDescent="0.25"/>
  <cols>
    <col min="1" max="1" width="14.42578125" customWidth="1"/>
    <col min="2" max="2" width="16.570312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53.25" x14ac:dyDescent="0.35">
      <c r="A1" s="6" t="s">
        <v>11</v>
      </c>
      <c r="B1" s="21" t="s">
        <v>213</v>
      </c>
      <c r="D1" s="1" t="s">
        <v>213</v>
      </c>
    </row>
    <row r="2" spans="1:6" ht="15.75" x14ac:dyDescent="0.25">
      <c r="A2" s="7">
        <v>22828</v>
      </c>
      <c r="B2" s="5">
        <v>101.6</v>
      </c>
      <c r="D2" s="2" t="s">
        <v>1</v>
      </c>
    </row>
    <row r="3" spans="1:6" x14ac:dyDescent="0.25">
      <c r="A3" s="7">
        <v>22859</v>
      </c>
      <c r="B3" s="5">
        <v>101.5</v>
      </c>
      <c r="D3" s="3" t="s">
        <v>2</v>
      </c>
      <c r="E3" s="24">
        <v>42706.884837962964</v>
      </c>
      <c r="F3" s="24"/>
    </row>
    <row r="4" spans="1:6" x14ac:dyDescent="0.25">
      <c r="A4" s="7">
        <v>22890</v>
      </c>
      <c r="B4" s="5">
        <v>84.3</v>
      </c>
      <c r="D4" s="3" t="s">
        <v>3</v>
      </c>
      <c r="E4" s="4" t="str">
        <f>HYPERLINK("https://datamarket.com/data/set/22mb/passenger-miles-mil-flown-domestic-uk-jul-62-may-72#!ds=22mb&amp;display=line","https://datamarket.com/data/set/22mb/passenger-miles-mil-flown-domestic-uk-jul-62-may-72#!ds=22mb&amp;display=line")</f>
        <v>https://datamarket.com/data/set/22mb/passenger-miles-mil-flown-domestic-uk-jul-62-may-72#!ds=22mb&amp;display=line</v>
      </c>
    </row>
    <row r="5" spans="1:6" x14ac:dyDescent="0.25">
      <c r="A5" s="7">
        <v>22920</v>
      </c>
      <c r="B5" s="5">
        <v>51</v>
      </c>
      <c r="D5" s="3" t="s">
        <v>4</v>
      </c>
      <c r="E5" s="5" t="s">
        <v>5</v>
      </c>
    </row>
    <row r="6" spans="1:6" x14ac:dyDescent="0.25">
      <c r="A6" s="7">
        <v>22951</v>
      </c>
      <c r="B6" s="5">
        <v>38.5</v>
      </c>
      <c r="D6" s="3" t="s">
        <v>6</v>
      </c>
      <c r="E6" s="5" t="s">
        <v>7</v>
      </c>
    </row>
    <row r="7" spans="1:6" x14ac:dyDescent="0.25">
      <c r="A7" s="7">
        <v>22981</v>
      </c>
      <c r="B7" s="5">
        <v>33.700000000000003</v>
      </c>
      <c r="D7" s="3" t="s">
        <v>8</v>
      </c>
      <c r="E7" s="5"/>
    </row>
    <row r="8" spans="1:6" x14ac:dyDescent="0.25">
      <c r="A8" s="7">
        <v>23012</v>
      </c>
      <c r="B8" s="5">
        <v>32.200000000000003</v>
      </c>
      <c r="D8" s="3" t="s">
        <v>9</v>
      </c>
      <c r="E8" s="5"/>
    </row>
    <row r="9" spans="1:6" x14ac:dyDescent="0.25">
      <c r="A9" s="7">
        <v>23043</v>
      </c>
      <c r="B9" s="5">
        <v>33.1</v>
      </c>
    </row>
    <row r="10" spans="1:6" x14ac:dyDescent="0.25">
      <c r="A10" s="7">
        <v>23071</v>
      </c>
      <c r="B10" s="5">
        <v>48.1</v>
      </c>
    </row>
    <row r="11" spans="1:6" x14ac:dyDescent="0.25">
      <c r="A11" s="7">
        <v>23102</v>
      </c>
      <c r="B11" s="5">
        <v>63.2</v>
      </c>
    </row>
    <row r="12" spans="1:6" x14ac:dyDescent="0.25">
      <c r="A12" s="7">
        <v>23132</v>
      </c>
      <c r="B12" s="5">
        <v>71.5</v>
      </c>
    </row>
    <row r="13" spans="1:6" x14ac:dyDescent="0.25">
      <c r="A13" s="7">
        <v>23163</v>
      </c>
      <c r="B13" s="5">
        <v>94.1</v>
      </c>
    </row>
    <row r="14" spans="1:6" x14ac:dyDescent="0.25">
      <c r="A14" s="7">
        <v>23193</v>
      </c>
      <c r="B14" s="5">
        <v>109.4</v>
      </c>
    </row>
    <row r="15" spans="1:6" x14ac:dyDescent="0.25">
      <c r="A15" s="7">
        <v>23224</v>
      </c>
      <c r="B15" s="5">
        <v>113.9</v>
      </c>
    </row>
    <row r="16" spans="1:6" x14ac:dyDescent="0.25">
      <c r="A16" s="7">
        <v>23255</v>
      </c>
      <c r="B16" s="5">
        <v>92.9</v>
      </c>
    </row>
    <row r="17" spans="1:2" x14ac:dyDescent="0.25">
      <c r="A17" s="7">
        <v>23285</v>
      </c>
      <c r="B17" s="5">
        <v>61.8</v>
      </c>
    </row>
    <row r="18" spans="1:2" x14ac:dyDescent="0.25">
      <c r="A18" s="7">
        <v>23316</v>
      </c>
      <c r="B18" s="5">
        <v>46</v>
      </c>
    </row>
    <row r="19" spans="1:2" x14ac:dyDescent="0.25">
      <c r="A19" s="7">
        <v>23346</v>
      </c>
      <c r="B19" s="5">
        <v>47.9</v>
      </c>
    </row>
    <row r="20" spans="1:2" x14ac:dyDescent="0.25">
      <c r="A20" s="7">
        <v>23377</v>
      </c>
      <c r="B20" s="5">
        <v>44.9</v>
      </c>
    </row>
    <row r="21" spans="1:2" x14ac:dyDescent="0.25">
      <c r="A21" s="7">
        <v>23408</v>
      </c>
      <c r="B21" s="5">
        <v>45.5</v>
      </c>
    </row>
    <row r="22" spans="1:2" x14ac:dyDescent="0.25">
      <c r="A22" s="7">
        <v>23437</v>
      </c>
      <c r="B22" s="5">
        <v>61.1</v>
      </c>
    </row>
    <row r="23" spans="1:2" x14ac:dyDescent="0.25">
      <c r="A23" s="7">
        <v>23468</v>
      </c>
      <c r="B23" s="5">
        <v>69.5</v>
      </c>
    </row>
    <row r="24" spans="1:2" x14ac:dyDescent="0.25">
      <c r="A24" s="7">
        <v>23498</v>
      </c>
      <c r="B24" s="5">
        <v>86.1</v>
      </c>
    </row>
    <row r="25" spans="1:2" x14ac:dyDescent="0.25">
      <c r="A25" s="7">
        <v>23529</v>
      </c>
      <c r="B25" s="5">
        <v>99.2</v>
      </c>
    </row>
    <row r="26" spans="1:2" x14ac:dyDescent="0.25">
      <c r="A26" s="7">
        <v>23559</v>
      </c>
      <c r="B26" s="5">
        <v>123.5</v>
      </c>
    </row>
    <row r="27" spans="1:2" x14ac:dyDescent="0.25">
      <c r="A27" s="7">
        <v>23590</v>
      </c>
      <c r="B27" s="5">
        <v>127.4</v>
      </c>
    </row>
    <row r="28" spans="1:2" x14ac:dyDescent="0.25">
      <c r="A28" s="7">
        <v>23621</v>
      </c>
      <c r="B28" s="5">
        <v>106.2</v>
      </c>
    </row>
    <row r="29" spans="1:2" x14ac:dyDescent="0.25">
      <c r="A29" s="7">
        <v>23651</v>
      </c>
      <c r="B29" s="5">
        <v>73.2</v>
      </c>
    </row>
    <row r="30" spans="1:2" x14ac:dyDescent="0.25">
      <c r="A30" s="7">
        <v>23682</v>
      </c>
      <c r="B30" s="5">
        <v>51.2</v>
      </c>
    </row>
    <row r="31" spans="1:2" x14ac:dyDescent="0.25">
      <c r="A31" s="7">
        <v>23712</v>
      </c>
      <c r="B31" s="5">
        <v>55.9</v>
      </c>
    </row>
    <row r="32" spans="1:2" x14ac:dyDescent="0.25">
      <c r="A32" s="7">
        <v>23743</v>
      </c>
      <c r="B32" s="5">
        <v>53.3</v>
      </c>
    </row>
    <row r="33" spans="1:2" x14ac:dyDescent="0.25">
      <c r="A33" s="7">
        <v>23774</v>
      </c>
      <c r="B33" s="5">
        <v>53.2</v>
      </c>
    </row>
    <row r="34" spans="1:2" x14ac:dyDescent="0.25">
      <c r="A34" s="7">
        <v>23802</v>
      </c>
      <c r="B34" s="5">
        <v>66.8</v>
      </c>
    </row>
    <row r="35" spans="1:2" x14ac:dyDescent="0.25">
      <c r="A35" s="7">
        <v>23833</v>
      </c>
      <c r="B35" s="5">
        <v>86.6</v>
      </c>
    </row>
    <row r="36" spans="1:2" x14ac:dyDescent="0.25">
      <c r="A36" s="7">
        <v>23863</v>
      </c>
      <c r="B36" s="5">
        <v>93.7</v>
      </c>
    </row>
    <row r="37" spans="1:2" x14ac:dyDescent="0.25">
      <c r="A37" s="7">
        <v>23894</v>
      </c>
      <c r="B37" s="5">
        <v>111.7</v>
      </c>
    </row>
    <row r="38" spans="1:2" x14ac:dyDescent="0.25">
      <c r="A38" s="7">
        <v>23924</v>
      </c>
      <c r="B38" s="5">
        <v>140.4</v>
      </c>
    </row>
    <row r="39" spans="1:2" x14ac:dyDescent="0.25">
      <c r="A39" s="7">
        <v>23955</v>
      </c>
      <c r="B39" s="5">
        <v>134.4</v>
      </c>
    </row>
    <row r="40" spans="1:2" x14ac:dyDescent="0.25">
      <c r="A40" s="7">
        <v>23986</v>
      </c>
      <c r="B40" s="5">
        <v>116.9</v>
      </c>
    </row>
    <row r="41" spans="1:2" x14ac:dyDescent="0.25">
      <c r="A41" s="7">
        <v>24016</v>
      </c>
      <c r="B41" s="5">
        <v>77.8</v>
      </c>
    </row>
    <row r="42" spans="1:2" x14ac:dyDescent="0.25">
      <c r="A42" s="7">
        <v>24047</v>
      </c>
      <c r="B42" s="5">
        <v>53.4</v>
      </c>
    </row>
    <row r="43" spans="1:2" x14ac:dyDescent="0.25">
      <c r="A43" s="7">
        <v>24077</v>
      </c>
      <c r="B43" s="5">
        <v>58.3</v>
      </c>
    </row>
    <row r="44" spans="1:2" x14ac:dyDescent="0.25">
      <c r="A44" s="7">
        <v>24108</v>
      </c>
      <c r="B44" s="5">
        <v>58.7</v>
      </c>
    </row>
    <row r="45" spans="1:2" x14ac:dyDescent="0.25">
      <c r="A45" s="7">
        <v>24139</v>
      </c>
      <c r="B45" s="5">
        <v>56.1</v>
      </c>
    </row>
    <row r="46" spans="1:2" x14ac:dyDescent="0.25">
      <c r="A46" s="7">
        <v>24167</v>
      </c>
      <c r="B46" s="5">
        <v>73.400000000000006</v>
      </c>
    </row>
    <row r="47" spans="1:2" x14ac:dyDescent="0.25">
      <c r="A47" s="7">
        <v>24198</v>
      </c>
      <c r="B47" s="5">
        <v>88</v>
      </c>
    </row>
    <row r="48" spans="1:2" x14ac:dyDescent="0.25">
      <c r="A48" s="7">
        <v>24228</v>
      </c>
      <c r="B48" s="5">
        <v>105.5</v>
      </c>
    </row>
    <row r="49" spans="1:2" x14ac:dyDescent="0.25">
      <c r="A49" s="7">
        <v>24259</v>
      </c>
      <c r="B49" s="5">
        <v>132.6</v>
      </c>
    </row>
    <row r="50" spans="1:2" x14ac:dyDescent="0.25">
      <c r="A50" s="7">
        <v>24289</v>
      </c>
      <c r="B50" s="5">
        <v>157.80000000000001</v>
      </c>
    </row>
    <row r="51" spans="1:2" x14ac:dyDescent="0.25">
      <c r="A51" s="7">
        <v>24320</v>
      </c>
      <c r="B51" s="5">
        <v>144.19999999999999</v>
      </c>
    </row>
    <row r="52" spans="1:2" x14ac:dyDescent="0.25">
      <c r="A52" s="7">
        <v>24351</v>
      </c>
      <c r="B52" s="5">
        <v>121.6</v>
      </c>
    </row>
    <row r="53" spans="1:2" x14ac:dyDescent="0.25">
      <c r="A53" s="7">
        <v>24381</v>
      </c>
      <c r="B53" s="5">
        <v>82.6</v>
      </c>
    </row>
    <row r="54" spans="1:2" x14ac:dyDescent="0.25">
      <c r="A54" s="7">
        <v>24412</v>
      </c>
      <c r="B54" s="5">
        <v>60.3</v>
      </c>
    </row>
    <row r="55" spans="1:2" x14ac:dyDescent="0.25">
      <c r="A55" s="7">
        <v>24442</v>
      </c>
      <c r="B55" s="5">
        <v>65.3</v>
      </c>
    </row>
    <row r="56" spans="1:2" x14ac:dyDescent="0.25">
      <c r="A56" s="7">
        <v>24473</v>
      </c>
      <c r="B56" s="5">
        <v>64.8</v>
      </c>
    </row>
    <row r="57" spans="1:2" x14ac:dyDescent="0.25">
      <c r="A57" s="7">
        <v>24504</v>
      </c>
      <c r="B57" s="5">
        <v>61.5</v>
      </c>
    </row>
    <row r="58" spans="1:2" x14ac:dyDescent="0.25">
      <c r="A58" s="7">
        <v>24532</v>
      </c>
      <c r="B58" s="5">
        <v>84.8</v>
      </c>
    </row>
    <row r="59" spans="1:2" x14ac:dyDescent="0.25">
      <c r="A59" s="7">
        <v>24563</v>
      </c>
      <c r="B59" s="5">
        <v>91.5</v>
      </c>
    </row>
    <row r="60" spans="1:2" x14ac:dyDescent="0.25">
      <c r="A60" s="7">
        <v>24593</v>
      </c>
      <c r="B60" s="5">
        <v>112.7</v>
      </c>
    </row>
    <row r="61" spans="1:2" x14ac:dyDescent="0.25">
      <c r="A61" s="7">
        <v>24624</v>
      </c>
      <c r="B61" s="5">
        <v>129.9</v>
      </c>
    </row>
    <row r="62" spans="1:2" x14ac:dyDescent="0.25">
      <c r="A62" s="7">
        <v>24654</v>
      </c>
      <c r="B62" s="5">
        <v>157.69999999999999</v>
      </c>
    </row>
    <row r="63" spans="1:2" x14ac:dyDescent="0.25">
      <c r="A63" s="7">
        <v>24685</v>
      </c>
      <c r="B63" s="5">
        <v>153.5</v>
      </c>
    </row>
    <row r="64" spans="1:2" x14ac:dyDescent="0.25">
      <c r="A64" s="7">
        <v>24716</v>
      </c>
      <c r="B64" s="5">
        <v>133.80000000000001</v>
      </c>
    </row>
    <row r="65" spans="1:2" x14ac:dyDescent="0.25">
      <c r="A65" s="7">
        <v>24746</v>
      </c>
      <c r="B65" s="5">
        <v>92.5</v>
      </c>
    </row>
    <row r="66" spans="1:2" x14ac:dyDescent="0.25">
      <c r="A66" s="7">
        <v>24777</v>
      </c>
      <c r="B66" s="5">
        <v>62.5</v>
      </c>
    </row>
    <row r="67" spans="1:2" x14ac:dyDescent="0.25">
      <c r="A67" s="7">
        <v>24807</v>
      </c>
      <c r="B67" s="5">
        <v>61.5</v>
      </c>
    </row>
    <row r="68" spans="1:2" x14ac:dyDescent="0.25">
      <c r="A68" s="7">
        <v>24838</v>
      </c>
      <c r="B68" s="5">
        <v>60.6</v>
      </c>
    </row>
    <row r="69" spans="1:2" x14ac:dyDescent="0.25">
      <c r="A69" s="7">
        <v>24869</v>
      </c>
      <c r="B69" s="5">
        <v>59.6</v>
      </c>
    </row>
    <row r="70" spans="1:2" x14ac:dyDescent="0.25">
      <c r="A70" s="7">
        <v>24898</v>
      </c>
      <c r="B70" s="5">
        <v>74.2</v>
      </c>
    </row>
    <row r="71" spans="1:2" x14ac:dyDescent="0.25">
      <c r="A71" s="7">
        <v>24929</v>
      </c>
      <c r="B71" s="5">
        <v>88</v>
      </c>
    </row>
    <row r="72" spans="1:2" x14ac:dyDescent="0.25">
      <c r="A72" s="7">
        <v>24959</v>
      </c>
      <c r="B72" s="5">
        <v>103.1</v>
      </c>
    </row>
    <row r="73" spans="1:2" x14ac:dyDescent="0.25">
      <c r="A73" s="7">
        <v>24990</v>
      </c>
      <c r="B73" s="5">
        <v>128.4</v>
      </c>
    </row>
    <row r="74" spans="1:2" x14ac:dyDescent="0.25">
      <c r="A74" s="7">
        <v>25020</v>
      </c>
      <c r="B74" s="5">
        <v>154.9</v>
      </c>
    </row>
    <row r="75" spans="1:2" x14ac:dyDescent="0.25">
      <c r="A75" s="7">
        <v>25051</v>
      </c>
      <c r="B75" s="5">
        <v>147.1</v>
      </c>
    </row>
    <row r="76" spans="1:2" x14ac:dyDescent="0.25">
      <c r="A76" s="7">
        <v>25082</v>
      </c>
      <c r="B76" s="5">
        <v>123.4</v>
      </c>
    </row>
    <row r="77" spans="1:2" x14ac:dyDescent="0.25">
      <c r="A77" s="7">
        <v>25112</v>
      </c>
      <c r="B77" s="5">
        <v>85.1</v>
      </c>
    </row>
    <row r="78" spans="1:2" x14ac:dyDescent="0.25">
      <c r="A78" s="7">
        <v>25143</v>
      </c>
      <c r="B78" s="5">
        <v>66.400000000000006</v>
      </c>
    </row>
    <row r="79" spans="1:2" x14ac:dyDescent="0.25">
      <c r="A79" s="7">
        <v>25173</v>
      </c>
      <c r="B79" s="5">
        <v>65.400000000000006</v>
      </c>
    </row>
    <row r="80" spans="1:2" x14ac:dyDescent="0.25">
      <c r="A80" s="7">
        <v>25204</v>
      </c>
      <c r="B80" s="5">
        <v>64.2</v>
      </c>
    </row>
    <row r="81" spans="1:2" x14ac:dyDescent="0.25">
      <c r="A81" s="7">
        <v>25235</v>
      </c>
      <c r="B81" s="5">
        <v>55</v>
      </c>
    </row>
    <row r="82" spans="1:2" x14ac:dyDescent="0.25">
      <c r="A82" s="7">
        <v>25263</v>
      </c>
      <c r="B82" s="5">
        <v>74.5</v>
      </c>
    </row>
    <row r="83" spans="1:2" x14ac:dyDescent="0.25">
      <c r="A83" s="7">
        <v>25294</v>
      </c>
      <c r="B83" s="5">
        <v>92.6</v>
      </c>
    </row>
    <row r="84" spans="1:2" x14ac:dyDescent="0.25">
      <c r="A84" s="7">
        <v>25324</v>
      </c>
      <c r="B84" s="5">
        <v>110.5</v>
      </c>
    </row>
    <row r="85" spans="1:2" x14ac:dyDescent="0.25">
      <c r="A85" s="7">
        <v>25355</v>
      </c>
      <c r="B85" s="5">
        <v>122.5</v>
      </c>
    </row>
    <row r="86" spans="1:2" x14ac:dyDescent="0.25">
      <c r="A86" s="7">
        <v>25385</v>
      </c>
      <c r="B86" s="5">
        <v>146.80000000000001</v>
      </c>
    </row>
    <row r="87" spans="1:2" x14ac:dyDescent="0.25">
      <c r="A87" s="7">
        <v>25416</v>
      </c>
      <c r="B87" s="5">
        <v>149.5</v>
      </c>
    </row>
    <row r="88" spans="1:2" x14ac:dyDescent="0.25">
      <c r="A88" s="7">
        <v>25447</v>
      </c>
      <c r="B88" s="5">
        <v>127.5</v>
      </c>
    </row>
    <row r="89" spans="1:2" x14ac:dyDescent="0.25">
      <c r="A89" s="7">
        <v>25477</v>
      </c>
      <c r="B89" s="5">
        <v>96.5</v>
      </c>
    </row>
    <row r="90" spans="1:2" x14ac:dyDescent="0.25">
      <c r="A90" s="7">
        <v>25508</v>
      </c>
      <c r="B90" s="5">
        <v>74.099999999999994</v>
      </c>
    </row>
    <row r="91" spans="1:2" x14ac:dyDescent="0.25">
      <c r="A91" s="7">
        <v>25538</v>
      </c>
      <c r="B91" s="5">
        <v>72.2</v>
      </c>
    </row>
    <row r="92" spans="1:2" x14ac:dyDescent="0.25">
      <c r="A92" s="7">
        <v>25569</v>
      </c>
      <c r="B92" s="5">
        <v>70.599999999999994</v>
      </c>
    </row>
    <row r="93" spans="1:2" x14ac:dyDescent="0.25">
      <c r="A93" s="7">
        <v>25600</v>
      </c>
      <c r="B93" s="5">
        <v>66.8</v>
      </c>
    </row>
    <row r="94" spans="1:2" x14ac:dyDescent="0.25">
      <c r="A94" s="7">
        <v>25628</v>
      </c>
      <c r="B94" s="5">
        <v>81</v>
      </c>
    </row>
    <row r="95" spans="1:2" x14ac:dyDescent="0.25">
      <c r="A95" s="7">
        <v>25659</v>
      </c>
      <c r="B95" s="5">
        <v>95.7</v>
      </c>
    </row>
    <row r="96" spans="1:2" x14ac:dyDescent="0.25">
      <c r="A96" s="7">
        <v>25689</v>
      </c>
      <c r="B96" s="5">
        <v>114.5</v>
      </c>
    </row>
    <row r="97" spans="1:2" x14ac:dyDescent="0.25">
      <c r="A97" s="7">
        <v>25720</v>
      </c>
      <c r="B97" s="5">
        <v>124</v>
      </c>
    </row>
    <row r="98" spans="1:2" x14ac:dyDescent="0.25">
      <c r="A98" s="7">
        <v>25750</v>
      </c>
      <c r="B98" s="5">
        <v>149.1</v>
      </c>
    </row>
    <row r="99" spans="1:2" x14ac:dyDescent="0.25">
      <c r="A99" s="7">
        <v>25781</v>
      </c>
      <c r="B99" s="5">
        <v>149</v>
      </c>
    </row>
    <row r="100" spans="1:2" x14ac:dyDescent="0.25">
      <c r="A100" s="7">
        <v>25812</v>
      </c>
      <c r="B100" s="5">
        <v>131.80000000000001</v>
      </c>
    </row>
    <row r="101" spans="1:2" x14ac:dyDescent="0.25">
      <c r="A101" s="7">
        <v>25842</v>
      </c>
      <c r="B101" s="5">
        <v>100.9</v>
      </c>
    </row>
    <row r="102" spans="1:2" x14ac:dyDescent="0.25">
      <c r="A102" s="7">
        <v>25873</v>
      </c>
      <c r="B102" s="5">
        <v>77.599999999999994</v>
      </c>
    </row>
    <row r="103" spans="1:2" x14ac:dyDescent="0.25">
      <c r="A103" s="7">
        <v>25903</v>
      </c>
      <c r="B103" s="5">
        <v>76.8</v>
      </c>
    </row>
    <row r="104" spans="1:2" x14ac:dyDescent="0.25">
      <c r="A104" s="7">
        <v>25934</v>
      </c>
      <c r="B104" s="5">
        <v>63.6</v>
      </c>
    </row>
    <row r="105" spans="1:2" x14ac:dyDescent="0.25">
      <c r="A105" s="7">
        <v>25965</v>
      </c>
      <c r="B105" s="5">
        <v>68.099999999999994</v>
      </c>
    </row>
    <row r="106" spans="1:2" x14ac:dyDescent="0.25">
      <c r="A106" s="7">
        <v>25993</v>
      </c>
      <c r="B106" s="5">
        <v>86.2</v>
      </c>
    </row>
    <row r="107" spans="1:2" x14ac:dyDescent="0.25">
      <c r="A107" s="7">
        <v>26024</v>
      </c>
      <c r="B107" s="5">
        <v>99.3</v>
      </c>
    </row>
    <row r="108" spans="1:2" x14ac:dyDescent="0.25">
      <c r="A108" s="7">
        <v>26054</v>
      </c>
      <c r="B108" s="5">
        <v>111.6</v>
      </c>
    </row>
    <row r="109" spans="1:2" x14ac:dyDescent="0.25">
      <c r="A109" s="7">
        <v>26085</v>
      </c>
      <c r="B109" s="5">
        <v>124.5</v>
      </c>
    </row>
    <row r="110" spans="1:2" x14ac:dyDescent="0.25">
      <c r="A110" s="7">
        <v>26115</v>
      </c>
      <c r="B110" s="5">
        <v>149.6</v>
      </c>
    </row>
    <row r="111" spans="1:2" x14ac:dyDescent="0.25">
      <c r="A111" s="7">
        <v>26146</v>
      </c>
      <c r="B111" s="5">
        <v>143.30000000000001</v>
      </c>
    </row>
    <row r="112" spans="1:2" x14ac:dyDescent="0.25">
      <c r="A112" s="7">
        <v>26177</v>
      </c>
      <c r="B112" s="5">
        <v>131.30000000000001</v>
      </c>
    </row>
    <row r="113" spans="1:2" x14ac:dyDescent="0.25">
      <c r="A113" s="7">
        <v>26207</v>
      </c>
      <c r="B113" s="5">
        <v>100.4</v>
      </c>
    </row>
    <row r="114" spans="1:2" x14ac:dyDescent="0.25">
      <c r="A114" s="7">
        <v>26238</v>
      </c>
      <c r="B114" s="5">
        <v>70.900000000000006</v>
      </c>
    </row>
    <row r="115" spans="1:2" x14ac:dyDescent="0.25">
      <c r="A115" s="7">
        <v>26268</v>
      </c>
      <c r="B115" s="5">
        <v>76.400000000000006</v>
      </c>
    </row>
    <row r="116" spans="1:2" x14ac:dyDescent="0.25">
      <c r="A116" s="7">
        <v>26299</v>
      </c>
      <c r="B116" s="5">
        <v>76.8</v>
      </c>
    </row>
    <row r="117" spans="1:2" x14ac:dyDescent="0.25">
      <c r="A117" s="7">
        <v>26330</v>
      </c>
      <c r="B117" s="5">
        <v>68.8</v>
      </c>
    </row>
    <row r="118" spans="1:2" x14ac:dyDescent="0.25">
      <c r="A118" s="7">
        <v>26359</v>
      </c>
      <c r="B118" s="5">
        <v>90.5</v>
      </c>
    </row>
    <row r="119" spans="1:2" x14ac:dyDescent="0.25">
      <c r="A119" s="7">
        <v>26390</v>
      </c>
      <c r="B119" s="5">
        <v>102.6</v>
      </c>
    </row>
    <row r="120" spans="1:2" x14ac:dyDescent="0.25">
      <c r="A120" s="7">
        <v>26420</v>
      </c>
      <c r="B120" s="5">
        <v>128.30000000000001</v>
      </c>
    </row>
  </sheetData>
  <mergeCells count="1">
    <mergeCell ref="E3:F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14" sqref="E10:E14"/>
    </sheetView>
  </sheetViews>
  <sheetFormatPr defaultRowHeight="15" x14ac:dyDescent="0.25"/>
  <cols>
    <col min="1" max="1" width="14.42578125" customWidth="1"/>
    <col min="2" max="2" width="28" customWidth="1"/>
    <col min="4" max="4" width="21.42578125" customWidth="1"/>
    <col min="5" max="5" width="67.710937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5" ht="38.25" x14ac:dyDescent="0.25">
      <c r="A1" s="15" t="s">
        <v>436</v>
      </c>
      <c r="B1" s="20" t="s">
        <v>437</v>
      </c>
      <c r="C1" s="14"/>
      <c r="D1" s="15" t="s">
        <v>232</v>
      </c>
      <c r="E1" s="16" t="s">
        <v>438</v>
      </c>
    </row>
    <row r="2" spans="1:5" x14ac:dyDescent="0.25">
      <c r="A2" s="15" t="s">
        <v>304</v>
      </c>
      <c r="B2" s="18">
        <v>1238</v>
      </c>
      <c r="C2" s="14"/>
      <c r="D2" s="15" t="s">
        <v>234</v>
      </c>
      <c r="E2" s="16" t="s">
        <v>439</v>
      </c>
    </row>
    <row r="3" spans="1:5" x14ac:dyDescent="0.25">
      <c r="A3" s="15" t="s">
        <v>306</v>
      </c>
      <c r="B3" s="18">
        <v>1329.9</v>
      </c>
      <c r="C3" s="14"/>
      <c r="D3" s="15" t="s">
        <v>236</v>
      </c>
      <c r="E3" s="16" t="s">
        <v>422</v>
      </c>
    </row>
    <row r="4" spans="1:5" ht="25.5" x14ac:dyDescent="0.25">
      <c r="A4" s="15" t="s">
        <v>308</v>
      </c>
      <c r="B4" s="18">
        <v>1170.3</v>
      </c>
      <c r="C4" s="14"/>
      <c r="D4" s="15" t="s">
        <v>238</v>
      </c>
      <c r="E4" s="16" t="s">
        <v>440</v>
      </c>
    </row>
    <row r="5" spans="1:5" ht="25.5" x14ac:dyDescent="0.25">
      <c r="A5" s="15" t="s">
        <v>310</v>
      </c>
      <c r="B5" s="18">
        <v>1225.0999999999999</v>
      </c>
      <c r="C5" s="14"/>
      <c r="D5" s="15" t="s">
        <v>273</v>
      </c>
      <c r="E5" s="16" t="s">
        <v>435</v>
      </c>
    </row>
    <row r="6" spans="1:5" x14ac:dyDescent="0.25">
      <c r="A6" s="15" t="s">
        <v>311</v>
      </c>
      <c r="B6" s="18">
        <v>1201.4000000000001</v>
      </c>
      <c r="C6" s="14"/>
      <c r="D6" s="14"/>
      <c r="E6" s="14"/>
    </row>
    <row r="7" spans="1:5" x14ac:dyDescent="0.25">
      <c r="A7" s="15" t="s">
        <v>312</v>
      </c>
      <c r="B7" s="18">
        <v>1149.7</v>
      </c>
      <c r="C7" s="14"/>
      <c r="D7" s="14"/>
      <c r="E7" s="14"/>
    </row>
    <row r="8" spans="1:5" x14ac:dyDescent="0.25">
      <c r="A8" s="15" t="s">
        <v>313</v>
      </c>
      <c r="B8" s="18">
        <v>1232.8</v>
      </c>
      <c r="C8" s="14"/>
      <c r="D8" s="15" t="s">
        <v>241</v>
      </c>
      <c r="E8" s="16" t="s">
        <v>438</v>
      </c>
    </row>
    <row r="9" spans="1:5" x14ac:dyDescent="0.25">
      <c r="A9" s="15" t="s">
        <v>314</v>
      </c>
      <c r="B9" s="18">
        <v>1285.0999999999999</v>
      </c>
      <c r="C9" s="14"/>
      <c r="D9" s="15" t="s">
        <v>243</v>
      </c>
      <c r="E9" s="16" t="s">
        <v>245</v>
      </c>
    </row>
    <row r="10" spans="1:5" x14ac:dyDescent="0.25">
      <c r="A10" s="15" t="s">
        <v>315</v>
      </c>
      <c r="B10" s="18">
        <v>1345.5</v>
      </c>
      <c r="C10" s="14"/>
      <c r="D10" s="15" t="s">
        <v>430</v>
      </c>
      <c r="E10" s="16" t="s">
        <v>431</v>
      </c>
    </row>
    <row r="11" spans="1:5" x14ac:dyDescent="0.25">
      <c r="A11" s="15" t="s">
        <v>316</v>
      </c>
      <c r="B11" s="18">
        <v>1431.4</v>
      </c>
      <c r="C11" s="14"/>
      <c r="D11" s="15" t="s">
        <v>236</v>
      </c>
      <c r="E11" s="16" t="s">
        <v>441</v>
      </c>
    </row>
    <row r="12" spans="1:5" x14ac:dyDescent="0.25">
      <c r="A12" s="15" t="s">
        <v>317</v>
      </c>
      <c r="B12" s="18">
        <v>1624.1</v>
      </c>
      <c r="C12" s="14"/>
      <c r="D12" s="14"/>
      <c r="E12" s="14"/>
    </row>
    <row r="13" spans="1:5" x14ac:dyDescent="0.25">
      <c r="A13" s="15" t="s">
        <v>318</v>
      </c>
      <c r="B13" s="18">
        <v>1335.4</v>
      </c>
      <c r="C13" s="14"/>
      <c r="D13" s="14"/>
      <c r="E13" s="14"/>
    </row>
    <row r="14" spans="1:5" x14ac:dyDescent="0.25">
      <c r="A14" s="15" t="s">
        <v>319</v>
      </c>
      <c r="B14" s="18">
        <v>1363.1</v>
      </c>
      <c r="C14" s="14"/>
      <c r="D14" s="14"/>
      <c r="E14" s="14"/>
    </row>
    <row r="15" spans="1:5" x14ac:dyDescent="0.25">
      <c r="A15" s="15" t="s">
        <v>320</v>
      </c>
      <c r="B15" s="18">
        <v>1314.4</v>
      </c>
      <c r="C15" s="14"/>
      <c r="D15" s="14"/>
      <c r="E15" s="14"/>
    </row>
    <row r="16" spans="1:5" x14ac:dyDescent="0.25">
      <c r="A16" s="15" t="s">
        <v>321</v>
      </c>
      <c r="B16" s="18">
        <v>1284</v>
      </c>
      <c r="C16" s="14"/>
      <c r="D16" s="14"/>
      <c r="E16" s="14"/>
    </row>
    <row r="17" spans="1:5" x14ac:dyDescent="0.25">
      <c r="A17" s="15" t="s">
        <v>322</v>
      </c>
      <c r="B17" s="18">
        <v>1260.0999999999999</v>
      </c>
      <c r="C17" s="14"/>
      <c r="D17" s="14"/>
      <c r="E17" s="14"/>
    </row>
    <row r="18" spans="1:5" x14ac:dyDescent="0.25">
      <c r="A18" s="15" t="s">
        <v>323</v>
      </c>
      <c r="B18" s="18">
        <v>1220.5</v>
      </c>
      <c r="C18" s="14"/>
      <c r="D18" s="14"/>
      <c r="E18" s="14"/>
    </row>
    <row r="19" spans="1:5" x14ac:dyDescent="0.25">
      <c r="A19" s="15" t="s">
        <v>324</v>
      </c>
      <c r="B19" s="18">
        <v>1195.7</v>
      </c>
      <c r="C19" s="14"/>
      <c r="D19" s="14"/>
      <c r="E19" s="14"/>
    </row>
    <row r="20" spans="1:5" x14ac:dyDescent="0.25">
      <c r="A20" s="15" t="s">
        <v>325</v>
      </c>
      <c r="B20" s="18">
        <v>1180.2</v>
      </c>
      <c r="C20" s="14"/>
      <c r="D20" s="14"/>
      <c r="E20" s="14"/>
    </row>
    <row r="21" spans="1:5" x14ac:dyDescent="0.25">
      <c r="A21" s="15" t="s">
        <v>326</v>
      </c>
      <c r="B21" s="18">
        <v>1215.3</v>
      </c>
      <c r="C21" s="14"/>
      <c r="D21" s="14"/>
      <c r="E21" s="14"/>
    </row>
    <row r="22" spans="1:5" x14ac:dyDescent="0.25">
      <c r="A22" s="15" t="s">
        <v>327</v>
      </c>
      <c r="B22" s="18">
        <v>1304.0999999999999</v>
      </c>
      <c r="C22" s="14"/>
      <c r="D22" s="14"/>
      <c r="E22" s="14"/>
    </row>
    <row r="23" spans="1:5" x14ac:dyDescent="0.25">
      <c r="A23" s="15" t="s">
        <v>328</v>
      </c>
      <c r="B23" s="18">
        <v>1697.5</v>
      </c>
      <c r="C23" s="14"/>
      <c r="D23" s="14"/>
      <c r="E23" s="14"/>
    </row>
    <row r="24" spans="1:5" x14ac:dyDescent="0.25">
      <c r="A24" s="15" t="s">
        <v>329</v>
      </c>
      <c r="B24" s="18">
        <v>1596.9</v>
      </c>
      <c r="C24" s="14"/>
      <c r="D24" s="14"/>
      <c r="E24" s="14"/>
    </row>
    <row r="25" spans="1:5" x14ac:dyDescent="0.25">
      <c r="A25" s="15" t="s">
        <v>330</v>
      </c>
      <c r="B25" s="18">
        <v>1246.9000000000001</v>
      </c>
      <c r="C25" s="14"/>
      <c r="D25" s="14"/>
      <c r="E25" s="14"/>
    </row>
    <row r="26" spans="1:5" x14ac:dyDescent="0.25">
      <c r="A26" s="15" t="s">
        <v>331</v>
      </c>
      <c r="B26" s="18">
        <v>1160.4000000000001</v>
      </c>
      <c r="C26" s="14"/>
      <c r="D26" s="14"/>
      <c r="E26" s="14"/>
    </row>
    <row r="27" spans="1:5" x14ac:dyDescent="0.25">
      <c r="A27" s="15" t="s">
        <v>332</v>
      </c>
      <c r="B27" s="18">
        <v>1169.0999999999999</v>
      </c>
      <c r="C27" s="14"/>
      <c r="D27" s="14"/>
      <c r="E27" s="14"/>
    </row>
    <row r="28" spans="1:5" x14ac:dyDescent="0.25">
      <c r="A28" s="15" t="s">
        <v>333</v>
      </c>
      <c r="B28" s="18">
        <v>1113.5</v>
      </c>
      <c r="C28" s="14"/>
      <c r="D28" s="14"/>
      <c r="E28" s="14"/>
    </row>
    <row r="29" spans="1:5" x14ac:dyDescent="0.25">
      <c r="A29" s="15" t="s">
        <v>334</v>
      </c>
      <c r="B29" s="18">
        <v>1064.9000000000001</v>
      </c>
      <c r="C29" s="14"/>
      <c r="D29" s="14"/>
      <c r="E29" s="14"/>
    </row>
    <row r="30" spans="1:5" x14ac:dyDescent="0.25">
      <c r="A30" s="15" t="s">
        <v>335</v>
      </c>
      <c r="B30" s="18">
        <v>1024.5</v>
      </c>
      <c r="C30" s="14"/>
      <c r="D30" s="14"/>
      <c r="E30" s="14"/>
    </row>
    <row r="31" spans="1:5" x14ac:dyDescent="0.25">
      <c r="A31" s="15" t="s">
        <v>336</v>
      </c>
      <c r="B31" s="18">
        <v>1020.7</v>
      </c>
      <c r="C31" s="14"/>
      <c r="D31" s="14"/>
      <c r="E31" s="14"/>
    </row>
    <row r="32" spans="1:5" x14ac:dyDescent="0.25">
      <c r="A32" s="15" t="s">
        <v>337</v>
      </c>
      <c r="B32" s="18">
        <v>1005.1</v>
      </c>
      <c r="C32" s="14"/>
      <c r="D32" s="14"/>
      <c r="E32" s="14"/>
    </row>
    <row r="33" spans="1:5" x14ac:dyDescent="0.25">
      <c r="A33" s="15" t="s">
        <v>338</v>
      </c>
      <c r="B33" s="18">
        <v>965.1</v>
      </c>
      <c r="C33" s="14"/>
      <c r="D33" s="14"/>
      <c r="E33" s="14"/>
    </row>
    <row r="34" spans="1:5" x14ac:dyDescent="0.25">
      <c r="A34" s="15" t="s">
        <v>339</v>
      </c>
      <c r="B34" s="18">
        <v>964.6</v>
      </c>
      <c r="C34" s="14"/>
      <c r="D34" s="14"/>
      <c r="E34" s="14"/>
    </row>
    <row r="35" spans="1:5" x14ac:dyDescent="0.25">
      <c r="A35" s="15" t="s">
        <v>340</v>
      </c>
      <c r="B35" s="18">
        <v>1016.2</v>
      </c>
      <c r="C35" s="14"/>
      <c r="D35" s="14"/>
      <c r="E35" s="14"/>
    </row>
    <row r="36" spans="1:5" x14ac:dyDescent="0.25">
      <c r="A36" s="15" t="s">
        <v>341</v>
      </c>
      <c r="B36" s="18">
        <v>1003</v>
      </c>
      <c r="C36" s="14"/>
      <c r="D36" s="14"/>
      <c r="E36" s="14"/>
    </row>
    <row r="37" spans="1:5" x14ac:dyDescent="0.25">
      <c r="A37" s="15" t="s">
        <v>342</v>
      </c>
      <c r="B37" s="18">
        <v>755.9</v>
      </c>
      <c r="C37" s="14"/>
      <c r="D37" s="14"/>
      <c r="E37" s="14"/>
    </row>
    <row r="38" spans="1:5" x14ac:dyDescent="0.25">
      <c r="A38" s="15" t="s">
        <v>343</v>
      </c>
      <c r="B38" s="18">
        <v>717.3</v>
      </c>
      <c r="C38" s="14"/>
      <c r="D38" s="14"/>
      <c r="E38" s="14"/>
    </row>
    <row r="39" spans="1:5" x14ac:dyDescent="0.25">
      <c r="A39" s="15" t="s">
        <v>344</v>
      </c>
      <c r="B39" s="18">
        <v>695.8</v>
      </c>
      <c r="C39" s="14"/>
      <c r="D39" s="14"/>
      <c r="E39" s="14"/>
    </row>
    <row r="40" spans="1:5" x14ac:dyDescent="0.25">
      <c r="A40" s="15" t="s">
        <v>345</v>
      </c>
      <c r="B40" s="18">
        <v>742.9</v>
      </c>
      <c r="C40" s="14"/>
      <c r="D40" s="14"/>
      <c r="E40" s="14"/>
    </row>
    <row r="41" spans="1:5" x14ac:dyDescent="0.25">
      <c r="A41" s="15" t="s">
        <v>346</v>
      </c>
      <c r="B41" s="18">
        <v>800.1</v>
      </c>
      <c r="C41" s="14"/>
      <c r="D41" s="14"/>
      <c r="E41" s="14"/>
    </row>
    <row r="42" spans="1:5" x14ac:dyDescent="0.25">
      <c r="A42" s="15" t="s">
        <v>347</v>
      </c>
      <c r="B42" s="18">
        <v>848.7</v>
      </c>
      <c r="C42" s="14"/>
      <c r="D42" s="14"/>
      <c r="E42" s="14"/>
    </row>
    <row r="43" spans="1:5" x14ac:dyDescent="0.25">
      <c r="A43" s="15" t="s">
        <v>348</v>
      </c>
      <c r="B43" s="18">
        <v>806</v>
      </c>
      <c r="C43" s="14"/>
      <c r="D43" s="14"/>
      <c r="E43" s="14"/>
    </row>
    <row r="44" spans="1:5" x14ac:dyDescent="0.25">
      <c r="A44" s="15" t="s">
        <v>349</v>
      </c>
      <c r="B44" s="18">
        <v>796.6</v>
      </c>
      <c r="C44" s="14"/>
      <c r="D44" s="14"/>
      <c r="E44" s="14"/>
    </row>
    <row r="45" spans="1:5" x14ac:dyDescent="0.25">
      <c r="A45" s="15" t="s">
        <v>350</v>
      </c>
      <c r="B45" s="18">
        <v>760.2</v>
      </c>
      <c r="C45" s="14"/>
      <c r="D45" s="14"/>
      <c r="E45" s="14"/>
    </row>
    <row r="46" spans="1:5" x14ac:dyDescent="0.25">
      <c r="A46" s="15" t="s">
        <v>351</v>
      </c>
      <c r="B46" s="18">
        <v>733</v>
      </c>
      <c r="C46" s="14"/>
      <c r="D46" s="14"/>
      <c r="E46" s="14"/>
    </row>
    <row r="47" spans="1:5" x14ac:dyDescent="0.25">
      <c r="A47" s="15" t="s">
        <v>352</v>
      </c>
      <c r="B47" s="18">
        <v>810.9</v>
      </c>
      <c r="C47" s="14"/>
      <c r="D47" s="14"/>
      <c r="E47" s="14"/>
    </row>
    <row r="48" spans="1:5" x14ac:dyDescent="0.25">
      <c r="A48" s="15" t="s">
        <v>383</v>
      </c>
      <c r="B48" s="30">
        <v>875.7</v>
      </c>
    </row>
    <row r="49" spans="1:2" x14ac:dyDescent="0.25">
      <c r="A49" s="15" t="s">
        <v>466</v>
      </c>
      <c r="B49" s="31">
        <v>667.7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topLeftCell="A163" workbookViewId="0">
      <selection activeCell="E14" sqref="E10:E14"/>
    </sheetView>
  </sheetViews>
  <sheetFormatPr defaultRowHeight="15" x14ac:dyDescent="0.25"/>
  <cols>
    <col min="1" max="1" width="14.42578125" customWidth="1"/>
    <col min="2" max="2" width="19.2851562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40.5" x14ac:dyDescent="0.35">
      <c r="A1" s="6" t="s">
        <v>11</v>
      </c>
      <c r="B1" s="21" t="s">
        <v>214</v>
      </c>
      <c r="D1" s="1" t="s">
        <v>214</v>
      </c>
    </row>
    <row r="2" spans="1:6" ht="15.75" x14ac:dyDescent="0.25">
      <c r="A2" s="7">
        <v>21916</v>
      </c>
      <c r="B2" s="5">
        <v>61</v>
      </c>
      <c r="D2" s="2" t="s">
        <v>1</v>
      </c>
    </row>
    <row r="3" spans="1:6" x14ac:dyDescent="0.25">
      <c r="A3" s="7">
        <v>21947</v>
      </c>
      <c r="B3" s="5">
        <v>65</v>
      </c>
      <c r="D3" s="3" t="s">
        <v>2</v>
      </c>
      <c r="E3" s="24">
        <v>42706.925844907404</v>
      </c>
      <c r="F3" s="24"/>
    </row>
    <row r="4" spans="1:6" x14ac:dyDescent="0.25">
      <c r="A4" s="7">
        <v>21976</v>
      </c>
      <c r="B4" s="5">
        <v>55</v>
      </c>
      <c r="D4" s="3" t="s">
        <v>3</v>
      </c>
      <c r="E4" s="4" t="str">
        <f>HYPERLINK("https://datamarket.com/data/set/22ty/monthly-traffic-fatalities-in-ontario-1960-1974#!ds=22ty&amp;display=line","https://datamarket.com/data/set/22ty/monthly-traffic-fatalities-in-ontario-1960-1974#!ds=22ty&amp;display=line")</f>
        <v>https://datamarket.com/data/set/22ty/monthly-traffic-fatalities-in-ontario-1960-1974#!ds=22ty&amp;display=line</v>
      </c>
    </row>
    <row r="5" spans="1:6" x14ac:dyDescent="0.25">
      <c r="A5" s="7">
        <v>22007</v>
      </c>
      <c r="B5" s="5">
        <v>56</v>
      </c>
      <c r="D5" s="3" t="s">
        <v>4</v>
      </c>
      <c r="E5" s="5" t="s">
        <v>5</v>
      </c>
    </row>
    <row r="6" spans="1:6" x14ac:dyDescent="0.25">
      <c r="A6" s="7">
        <v>22037</v>
      </c>
      <c r="B6" s="5">
        <v>91</v>
      </c>
      <c r="D6" s="3" t="s">
        <v>6</v>
      </c>
      <c r="E6" s="5" t="s">
        <v>7</v>
      </c>
    </row>
    <row r="7" spans="1:6" x14ac:dyDescent="0.25">
      <c r="A7" s="7">
        <v>22068</v>
      </c>
      <c r="B7" s="5">
        <v>80</v>
      </c>
      <c r="D7" s="3" t="s">
        <v>8</v>
      </c>
      <c r="E7" s="5"/>
    </row>
    <row r="8" spans="1:6" x14ac:dyDescent="0.25">
      <c r="A8" s="7">
        <v>22098</v>
      </c>
      <c r="B8" s="5">
        <v>135</v>
      </c>
      <c r="D8" s="3" t="s">
        <v>9</v>
      </c>
      <c r="E8" s="5"/>
    </row>
    <row r="9" spans="1:6" x14ac:dyDescent="0.25">
      <c r="A9" s="7">
        <v>22129</v>
      </c>
      <c r="B9" s="5">
        <v>129</v>
      </c>
    </row>
    <row r="10" spans="1:6" x14ac:dyDescent="0.25">
      <c r="A10" s="7">
        <v>22160</v>
      </c>
      <c r="B10" s="5">
        <v>129</v>
      </c>
    </row>
    <row r="11" spans="1:6" x14ac:dyDescent="0.25">
      <c r="A11" s="7">
        <v>22190</v>
      </c>
      <c r="B11" s="5">
        <v>130</v>
      </c>
    </row>
    <row r="12" spans="1:6" x14ac:dyDescent="0.25">
      <c r="A12" s="7">
        <v>22221</v>
      </c>
      <c r="B12" s="5">
        <v>109</v>
      </c>
    </row>
    <row r="13" spans="1:6" x14ac:dyDescent="0.25">
      <c r="A13" s="7">
        <v>22251</v>
      </c>
      <c r="B13" s="5">
        <v>126</v>
      </c>
    </row>
    <row r="14" spans="1:6" x14ac:dyDescent="0.25">
      <c r="A14" s="7">
        <v>22282</v>
      </c>
      <c r="B14" s="5">
        <v>73</v>
      </c>
    </row>
    <row r="15" spans="1:6" x14ac:dyDescent="0.25">
      <c r="A15" s="7">
        <v>22313</v>
      </c>
      <c r="B15" s="5">
        <v>68</v>
      </c>
    </row>
    <row r="16" spans="1:6" x14ac:dyDescent="0.25">
      <c r="A16" s="7">
        <v>22341</v>
      </c>
      <c r="B16" s="5">
        <v>74</v>
      </c>
    </row>
    <row r="17" spans="1:2" x14ac:dyDescent="0.25">
      <c r="A17" s="7">
        <v>22372</v>
      </c>
      <c r="B17" s="5">
        <v>95</v>
      </c>
    </row>
    <row r="18" spans="1:2" x14ac:dyDescent="0.25">
      <c r="A18" s="7">
        <v>22402</v>
      </c>
      <c r="B18" s="5">
        <v>105</v>
      </c>
    </row>
    <row r="19" spans="1:2" x14ac:dyDescent="0.25">
      <c r="A19" s="7">
        <v>22433</v>
      </c>
      <c r="B19" s="5">
        <v>108</v>
      </c>
    </row>
    <row r="20" spans="1:2" x14ac:dyDescent="0.25">
      <c r="A20" s="7">
        <v>22463</v>
      </c>
      <c r="B20" s="5">
        <v>127</v>
      </c>
    </row>
    <row r="21" spans="1:2" x14ac:dyDescent="0.25">
      <c r="A21" s="7">
        <v>22494</v>
      </c>
      <c r="B21" s="5">
        <v>108</v>
      </c>
    </row>
    <row r="22" spans="1:2" x14ac:dyDescent="0.25">
      <c r="A22" s="7">
        <v>22525</v>
      </c>
      <c r="B22" s="5">
        <v>126</v>
      </c>
    </row>
    <row r="23" spans="1:2" x14ac:dyDescent="0.25">
      <c r="A23" s="7">
        <v>22555</v>
      </c>
      <c r="B23" s="5">
        <v>154</v>
      </c>
    </row>
    <row r="24" spans="1:2" x14ac:dyDescent="0.25">
      <c r="A24" s="7">
        <v>22586</v>
      </c>
      <c r="B24" s="5">
        <v>127</v>
      </c>
    </row>
    <row r="25" spans="1:2" x14ac:dyDescent="0.25">
      <c r="A25" s="7">
        <v>22616</v>
      </c>
      <c r="B25" s="5">
        <v>103</v>
      </c>
    </row>
    <row r="26" spans="1:2" x14ac:dyDescent="0.25">
      <c r="A26" s="7">
        <v>22647</v>
      </c>
      <c r="B26" s="5">
        <v>95</v>
      </c>
    </row>
    <row r="27" spans="1:2" x14ac:dyDescent="0.25">
      <c r="A27" s="7">
        <v>22678</v>
      </c>
      <c r="B27" s="5">
        <v>59</v>
      </c>
    </row>
    <row r="28" spans="1:2" x14ac:dyDescent="0.25">
      <c r="A28" s="7">
        <v>22706</v>
      </c>
      <c r="B28" s="5">
        <v>68</v>
      </c>
    </row>
    <row r="29" spans="1:2" x14ac:dyDescent="0.25">
      <c r="A29" s="7">
        <v>22737</v>
      </c>
      <c r="B29" s="5">
        <v>82</v>
      </c>
    </row>
    <row r="30" spans="1:2" x14ac:dyDescent="0.25">
      <c r="A30" s="7">
        <v>22767</v>
      </c>
      <c r="B30" s="5">
        <v>92</v>
      </c>
    </row>
    <row r="31" spans="1:2" x14ac:dyDescent="0.25">
      <c r="A31" s="7">
        <v>22798</v>
      </c>
      <c r="B31" s="5">
        <v>124</v>
      </c>
    </row>
    <row r="32" spans="1:2" x14ac:dyDescent="0.25">
      <c r="A32" s="7">
        <v>22828</v>
      </c>
      <c r="B32" s="5">
        <v>139</v>
      </c>
    </row>
    <row r="33" spans="1:2" x14ac:dyDescent="0.25">
      <c r="A33" s="7">
        <v>22859</v>
      </c>
      <c r="B33" s="5">
        <v>167</v>
      </c>
    </row>
    <row r="34" spans="1:2" x14ac:dyDescent="0.25">
      <c r="A34" s="7">
        <v>22890</v>
      </c>
      <c r="B34" s="5">
        <v>138</v>
      </c>
    </row>
    <row r="35" spans="1:2" x14ac:dyDescent="0.25">
      <c r="A35" s="7">
        <v>22920</v>
      </c>
      <c r="B35" s="5">
        <v>146</v>
      </c>
    </row>
    <row r="36" spans="1:2" x14ac:dyDescent="0.25">
      <c r="A36" s="7">
        <v>22951</v>
      </c>
      <c r="B36" s="5">
        <v>128</v>
      </c>
    </row>
    <row r="37" spans="1:2" x14ac:dyDescent="0.25">
      <c r="A37" s="7">
        <v>22981</v>
      </c>
      <c r="B37" s="5">
        <v>145</v>
      </c>
    </row>
    <row r="38" spans="1:2" x14ac:dyDescent="0.25">
      <c r="A38" s="7">
        <v>23012</v>
      </c>
      <c r="B38" s="5">
        <v>91</v>
      </c>
    </row>
    <row r="39" spans="1:2" x14ac:dyDescent="0.25">
      <c r="A39" s="7">
        <v>23043</v>
      </c>
      <c r="B39" s="5">
        <v>66</v>
      </c>
    </row>
    <row r="40" spans="1:2" x14ac:dyDescent="0.25">
      <c r="A40" s="7">
        <v>23071</v>
      </c>
      <c r="B40" s="5">
        <v>89</v>
      </c>
    </row>
    <row r="41" spans="1:2" x14ac:dyDescent="0.25">
      <c r="A41" s="7">
        <v>23102</v>
      </c>
      <c r="B41" s="5">
        <v>98</v>
      </c>
    </row>
    <row r="42" spans="1:2" x14ac:dyDescent="0.25">
      <c r="A42" s="7">
        <v>23132</v>
      </c>
      <c r="B42" s="5">
        <v>113</v>
      </c>
    </row>
    <row r="43" spans="1:2" x14ac:dyDescent="0.25">
      <c r="A43" s="7">
        <v>23163</v>
      </c>
      <c r="B43" s="5">
        <v>130</v>
      </c>
    </row>
    <row r="44" spans="1:2" x14ac:dyDescent="0.25">
      <c r="A44" s="7">
        <v>23193</v>
      </c>
      <c r="B44" s="5">
        <v>127</v>
      </c>
    </row>
    <row r="45" spans="1:2" x14ac:dyDescent="0.25">
      <c r="A45" s="7">
        <v>23224</v>
      </c>
      <c r="B45" s="5">
        <v>157</v>
      </c>
    </row>
    <row r="46" spans="1:2" x14ac:dyDescent="0.25">
      <c r="A46" s="7">
        <v>23255</v>
      </c>
      <c r="B46" s="5">
        <v>157</v>
      </c>
    </row>
    <row r="47" spans="1:2" x14ac:dyDescent="0.25">
      <c r="A47" s="7">
        <v>23285</v>
      </c>
      <c r="B47" s="5">
        <v>136</v>
      </c>
    </row>
    <row r="48" spans="1:2" x14ac:dyDescent="0.25">
      <c r="A48" s="7">
        <v>23316</v>
      </c>
      <c r="B48" s="5">
        <v>145</v>
      </c>
    </row>
    <row r="49" spans="1:2" x14ac:dyDescent="0.25">
      <c r="A49" s="7">
        <v>23346</v>
      </c>
      <c r="B49" s="5">
        <v>112</v>
      </c>
    </row>
    <row r="50" spans="1:2" x14ac:dyDescent="0.25">
      <c r="A50" s="7">
        <v>23377</v>
      </c>
      <c r="B50" s="5">
        <v>71</v>
      </c>
    </row>
    <row r="51" spans="1:2" x14ac:dyDescent="0.25">
      <c r="A51" s="7">
        <v>23408</v>
      </c>
      <c r="B51" s="5">
        <v>95</v>
      </c>
    </row>
    <row r="52" spans="1:2" x14ac:dyDescent="0.25">
      <c r="A52" s="7">
        <v>23437</v>
      </c>
      <c r="B52" s="5">
        <v>95</v>
      </c>
    </row>
    <row r="53" spans="1:2" x14ac:dyDescent="0.25">
      <c r="A53" s="7">
        <v>23468</v>
      </c>
      <c r="B53" s="5">
        <v>105</v>
      </c>
    </row>
    <row r="54" spans="1:2" x14ac:dyDescent="0.25">
      <c r="A54" s="7">
        <v>23498</v>
      </c>
      <c r="B54" s="5">
        <v>116</v>
      </c>
    </row>
    <row r="55" spans="1:2" x14ac:dyDescent="0.25">
      <c r="A55" s="7">
        <v>23529</v>
      </c>
      <c r="B55" s="5">
        <v>104</v>
      </c>
    </row>
    <row r="56" spans="1:2" x14ac:dyDescent="0.25">
      <c r="A56" s="7">
        <v>23559</v>
      </c>
      <c r="B56" s="5">
        <v>128</v>
      </c>
    </row>
    <row r="57" spans="1:2" x14ac:dyDescent="0.25">
      <c r="A57" s="7">
        <v>23590</v>
      </c>
      <c r="B57" s="5">
        <v>181</v>
      </c>
    </row>
    <row r="58" spans="1:2" x14ac:dyDescent="0.25">
      <c r="A58" s="7">
        <v>23621</v>
      </c>
      <c r="B58" s="5">
        <v>130</v>
      </c>
    </row>
    <row r="59" spans="1:2" x14ac:dyDescent="0.25">
      <c r="A59" s="7">
        <v>23651</v>
      </c>
      <c r="B59" s="5">
        <v>124</v>
      </c>
    </row>
    <row r="60" spans="1:2" x14ac:dyDescent="0.25">
      <c r="A60" s="7">
        <v>23682</v>
      </c>
      <c r="B60" s="5">
        <v>123</v>
      </c>
    </row>
    <row r="61" spans="1:2" x14ac:dyDescent="0.25">
      <c r="A61" s="7">
        <v>23712</v>
      </c>
      <c r="B61" s="5">
        <v>152</v>
      </c>
    </row>
    <row r="62" spans="1:2" x14ac:dyDescent="0.25">
      <c r="A62" s="7">
        <v>23743</v>
      </c>
      <c r="B62" s="5">
        <v>85</v>
      </c>
    </row>
    <row r="63" spans="1:2" x14ac:dyDescent="0.25">
      <c r="A63" s="7">
        <v>23774</v>
      </c>
      <c r="B63" s="5">
        <v>86</v>
      </c>
    </row>
    <row r="64" spans="1:2" x14ac:dyDescent="0.25">
      <c r="A64" s="7">
        <v>23802</v>
      </c>
      <c r="B64" s="5">
        <v>101</v>
      </c>
    </row>
    <row r="65" spans="1:2" x14ac:dyDescent="0.25">
      <c r="A65" s="7">
        <v>23833</v>
      </c>
      <c r="B65" s="5">
        <v>105</v>
      </c>
    </row>
    <row r="66" spans="1:2" x14ac:dyDescent="0.25">
      <c r="A66" s="7">
        <v>23863</v>
      </c>
      <c r="B66" s="5">
        <v>135</v>
      </c>
    </row>
    <row r="67" spans="1:2" x14ac:dyDescent="0.25">
      <c r="A67" s="7">
        <v>23894</v>
      </c>
      <c r="B67" s="5">
        <v>142</v>
      </c>
    </row>
    <row r="68" spans="1:2" x14ac:dyDescent="0.25">
      <c r="A68" s="7">
        <v>23924</v>
      </c>
      <c r="B68" s="5">
        <v>138</v>
      </c>
    </row>
    <row r="69" spans="1:2" x14ac:dyDescent="0.25">
      <c r="A69" s="7">
        <v>23955</v>
      </c>
      <c r="B69" s="5">
        <v>190</v>
      </c>
    </row>
    <row r="70" spans="1:2" x14ac:dyDescent="0.25">
      <c r="A70" s="7">
        <v>23986</v>
      </c>
      <c r="B70" s="5">
        <v>129</v>
      </c>
    </row>
    <row r="71" spans="1:2" x14ac:dyDescent="0.25">
      <c r="A71" s="7">
        <v>24016</v>
      </c>
      <c r="B71" s="5">
        <v>175</v>
      </c>
    </row>
    <row r="72" spans="1:2" x14ac:dyDescent="0.25">
      <c r="A72" s="7">
        <v>24047</v>
      </c>
      <c r="B72" s="5">
        <v>146</v>
      </c>
    </row>
    <row r="73" spans="1:2" x14ac:dyDescent="0.25">
      <c r="A73" s="7">
        <v>24077</v>
      </c>
      <c r="B73" s="5">
        <v>179</v>
      </c>
    </row>
    <row r="74" spans="1:2" x14ac:dyDescent="0.25">
      <c r="A74" s="7">
        <v>24108</v>
      </c>
      <c r="B74" s="5">
        <v>103</v>
      </c>
    </row>
    <row r="75" spans="1:2" x14ac:dyDescent="0.25">
      <c r="A75" s="7">
        <v>24139</v>
      </c>
      <c r="B75" s="5">
        <v>104</v>
      </c>
    </row>
    <row r="76" spans="1:2" x14ac:dyDescent="0.25">
      <c r="A76" s="7">
        <v>24167</v>
      </c>
      <c r="B76" s="5">
        <v>80</v>
      </c>
    </row>
    <row r="77" spans="1:2" x14ac:dyDescent="0.25">
      <c r="A77" s="7">
        <v>24198</v>
      </c>
      <c r="B77" s="5">
        <v>108</v>
      </c>
    </row>
    <row r="78" spans="1:2" x14ac:dyDescent="0.25">
      <c r="A78" s="7">
        <v>24228</v>
      </c>
      <c r="B78" s="5">
        <v>125</v>
      </c>
    </row>
    <row r="79" spans="1:2" x14ac:dyDescent="0.25">
      <c r="A79" s="7">
        <v>24259</v>
      </c>
      <c r="B79" s="5">
        <v>134</v>
      </c>
    </row>
    <row r="80" spans="1:2" x14ac:dyDescent="0.25">
      <c r="A80" s="7">
        <v>24289</v>
      </c>
      <c r="B80" s="5">
        <v>150</v>
      </c>
    </row>
    <row r="81" spans="1:2" x14ac:dyDescent="0.25">
      <c r="A81" s="7">
        <v>24320</v>
      </c>
      <c r="B81" s="5">
        <v>149</v>
      </c>
    </row>
    <row r="82" spans="1:2" x14ac:dyDescent="0.25">
      <c r="A82" s="7">
        <v>24351</v>
      </c>
      <c r="B82" s="5">
        <v>148</v>
      </c>
    </row>
    <row r="83" spans="1:2" x14ac:dyDescent="0.25">
      <c r="A83" s="7">
        <v>24381</v>
      </c>
      <c r="B83" s="5">
        <v>167</v>
      </c>
    </row>
    <row r="84" spans="1:2" x14ac:dyDescent="0.25">
      <c r="A84" s="7">
        <v>24412</v>
      </c>
      <c r="B84" s="5">
        <v>160</v>
      </c>
    </row>
    <row r="85" spans="1:2" x14ac:dyDescent="0.25">
      <c r="A85" s="7">
        <v>24442</v>
      </c>
      <c r="B85" s="5">
        <v>168</v>
      </c>
    </row>
    <row r="86" spans="1:2" x14ac:dyDescent="0.25">
      <c r="A86" s="7">
        <v>24473</v>
      </c>
      <c r="B86" s="5">
        <v>99</v>
      </c>
    </row>
    <row r="87" spans="1:2" x14ac:dyDescent="0.25">
      <c r="A87" s="7">
        <v>24504</v>
      </c>
      <c r="B87" s="5">
        <v>102</v>
      </c>
    </row>
    <row r="88" spans="1:2" x14ac:dyDescent="0.25">
      <c r="A88" s="7">
        <v>24532</v>
      </c>
      <c r="B88" s="5">
        <v>98</v>
      </c>
    </row>
    <row r="89" spans="1:2" x14ac:dyDescent="0.25">
      <c r="A89" s="7">
        <v>24563</v>
      </c>
      <c r="B89" s="5">
        <v>104</v>
      </c>
    </row>
    <row r="90" spans="1:2" x14ac:dyDescent="0.25">
      <c r="A90" s="7">
        <v>24593</v>
      </c>
      <c r="B90" s="5">
        <v>114</v>
      </c>
    </row>
    <row r="91" spans="1:2" x14ac:dyDescent="0.25">
      <c r="A91" s="7">
        <v>24624</v>
      </c>
      <c r="B91" s="5">
        <v>165</v>
      </c>
    </row>
    <row r="92" spans="1:2" x14ac:dyDescent="0.25">
      <c r="A92" s="7">
        <v>24654</v>
      </c>
      <c r="B92" s="5">
        <v>184</v>
      </c>
    </row>
    <row r="93" spans="1:2" x14ac:dyDescent="0.25">
      <c r="A93" s="7">
        <v>24685</v>
      </c>
      <c r="B93" s="5">
        <v>161</v>
      </c>
    </row>
    <row r="94" spans="1:2" x14ac:dyDescent="0.25">
      <c r="A94" s="7">
        <v>24716</v>
      </c>
      <c r="B94" s="5">
        <v>205</v>
      </c>
    </row>
    <row r="95" spans="1:2" x14ac:dyDescent="0.25">
      <c r="A95" s="7">
        <v>24746</v>
      </c>
      <c r="B95" s="5">
        <v>189</v>
      </c>
    </row>
    <row r="96" spans="1:2" x14ac:dyDescent="0.25">
      <c r="A96" s="7">
        <v>24777</v>
      </c>
      <c r="B96" s="5">
        <v>152</v>
      </c>
    </row>
    <row r="97" spans="1:2" x14ac:dyDescent="0.25">
      <c r="A97" s="7">
        <v>24807</v>
      </c>
      <c r="B97" s="5">
        <v>146</v>
      </c>
    </row>
    <row r="98" spans="1:2" x14ac:dyDescent="0.25">
      <c r="A98" s="7">
        <v>24838</v>
      </c>
      <c r="B98" s="5">
        <v>72</v>
      </c>
    </row>
    <row r="99" spans="1:2" x14ac:dyDescent="0.25">
      <c r="A99" s="7">
        <v>24869</v>
      </c>
      <c r="B99" s="5">
        <v>83</v>
      </c>
    </row>
    <row r="100" spans="1:2" x14ac:dyDescent="0.25">
      <c r="A100" s="7">
        <v>24898</v>
      </c>
      <c r="B100" s="5">
        <v>97</v>
      </c>
    </row>
    <row r="101" spans="1:2" x14ac:dyDescent="0.25">
      <c r="A101" s="7">
        <v>24929</v>
      </c>
      <c r="B101" s="5">
        <v>105</v>
      </c>
    </row>
    <row r="102" spans="1:2" x14ac:dyDescent="0.25">
      <c r="A102" s="7">
        <v>24959</v>
      </c>
      <c r="B102" s="5">
        <v>134</v>
      </c>
    </row>
    <row r="103" spans="1:2" x14ac:dyDescent="0.25">
      <c r="A103" s="7">
        <v>24990</v>
      </c>
      <c r="B103" s="5">
        <v>145</v>
      </c>
    </row>
    <row r="104" spans="1:2" x14ac:dyDescent="0.25">
      <c r="A104" s="7">
        <v>25020</v>
      </c>
      <c r="B104" s="5">
        <v>172</v>
      </c>
    </row>
    <row r="105" spans="1:2" x14ac:dyDescent="0.25">
      <c r="A105" s="7">
        <v>25051</v>
      </c>
      <c r="B105" s="5">
        <v>175</v>
      </c>
    </row>
    <row r="106" spans="1:2" x14ac:dyDescent="0.25">
      <c r="A106" s="7">
        <v>25082</v>
      </c>
      <c r="B106" s="5">
        <v>149</v>
      </c>
    </row>
    <row r="107" spans="1:2" x14ac:dyDescent="0.25">
      <c r="A107" s="7">
        <v>25112</v>
      </c>
      <c r="B107" s="5">
        <v>166</v>
      </c>
    </row>
    <row r="108" spans="1:2" x14ac:dyDescent="0.25">
      <c r="A108" s="7">
        <v>25143</v>
      </c>
      <c r="B108" s="5">
        <v>142</v>
      </c>
    </row>
    <row r="109" spans="1:2" x14ac:dyDescent="0.25">
      <c r="A109" s="7">
        <v>25173</v>
      </c>
      <c r="B109" s="5">
        <v>146</v>
      </c>
    </row>
    <row r="110" spans="1:2" x14ac:dyDescent="0.25">
      <c r="A110" s="7">
        <v>25204</v>
      </c>
      <c r="B110" s="5">
        <v>111</v>
      </c>
    </row>
    <row r="111" spans="1:2" x14ac:dyDescent="0.25">
      <c r="A111" s="7">
        <v>25235</v>
      </c>
      <c r="B111" s="5">
        <v>84</v>
      </c>
    </row>
    <row r="112" spans="1:2" x14ac:dyDescent="0.25">
      <c r="A112" s="7">
        <v>25263</v>
      </c>
      <c r="B112" s="5">
        <v>116</v>
      </c>
    </row>
    <row r="113" spans="1:2" x14ac:dyDescent="0.25">
      <c r="A113" s="7">
        <v>25294</v>
      </c>
      <c r="B113" s="5">
        <v>102</v>
      </c>
    </row>
    <row r="114" spans="1:2" x14ac:dyDescent="0.25">
      <c r="A114" s="7">
        <v>25324</v>
      </c>
      <c r="B114" s="5">
        <v>153</v>
      </c>
    </row>
    <row r="115" spans="1:2" x14ac:dyDescent="0.25">
      <c r="A115" s="7">
        <v>25355</v>
      </c>
      <c r="B115" s="5">
        <v>176</v>
      </c>
    </row>
    <row r="116" spans="1:2" x14ac:dyDescent="0.25">
      <c r="A116" s="7">
        <v>25385</v>
      </c>
      <c r="B116" s="5">
        <v>145</v>
      </c>
    </row>
    <row r="117" spans="1:2" x14ac:dyDescent="0.25">
      <c r="A117" s="7">
        <v>25416</v>
      </c>
      <c r="B117" s="5">
        <v>175</v>
      </c>
    </row>
    <row r="118" spans="1:2" x14ac:dyDescent="0.25">
      <c r="A118" s="7">
        <v>25447</v>
      </c>
      <c r="B118" s="5">
        <v>147</v>
      </c>
    </row>
    <row r="119" spans="1:2" x14ac:dyDescent="0.25">
      <c r="A119" s="7">
        <v>25477</v>
      </c>
      <c r="B119" s="5">
        <v>174</v>
      </c>
    </row>
    <row r="120" spans="1:2" x14ac:dyDescent="0.25">
      <c r="A120" s="7">
        <v>25508</v>
      </c>
      <c r="B120" s="5">
        <v>169</v>
      </c>
    </row>
    <row r="121" spans="1:2" x14ac:dyDescent="0.25">
      <c r="A121" s="7">
        <v>25538</v>
      </c>
      <c r="B121" s="5">
        <v>131</v>
      </c>
    </row>
    <row r="122" spans="1:2" x14ac:dyDescent="0.25">
      <c r="A122" s="7">
        <v>25569</v>
      </c>
      <c r="B122" s="5">
        <v>81</v>
      </c>
    </row>
    <row r="123" spans="1:2" x14ac:dyDescent="0.25">
      <c r="A123" s="7">
        <v>25600</v>
      </c>
      <c r="B123" s="5">
        <v>85</v>
      </c>
    </row>
    <row r="124" spans="1:2" x14ac:dyDescent="0.25">
      <c r="A124" s="7">
        <v>25628</v>
      </c>
      <c r="B124" s="5">
        <v>107</v>
      </c>
    </row>
    <row r="125" spans="1:2" x14ac:dyDescent="0.25">
      <c r="A125" s="7">
        <v>25659</v>
      </c>
      <c r="B125" s="5">
        <v>111</v>
      </c>
    </row>
    <row r="126" spans="1:2" x14ac:dyDescent="0.25">
      <c r="A126" s="7">
        <v>25689</v>
      </c>
      <c r="B126" s="5">
        <v>135</v>
      </c>
    </row>
    <row r="127" spans="1:2" x14ac:dyDescent="0.25">
      <c r="A127" s="7">
        <v>25720</v>
      </c>
      <c r="B127" s="5">
        <v>114</v>
      </c>
    </row>
    <row r="128" spans="1:2" x14ac:dyDescent="0.25">
      <c r="A128" s="7">
        <v>25750</v>
      </c>
      <c r="B128" s="5">
        <v>150</v>
      </c>
    </row>
    <row r="129" spans="1:2" x14ac:dyDescent="0.25">
      <c r="A129" s="7">
        <v>25781</v>
      </c>
      <c r="B129" s="5">
        <v>156</v>
      </c>
    </row>
    <row r="130" spans="1:2" x14ac:dyDescent="0.25">
      <c r="A130" s="7">
        <v>25812</v>
      </c>
      <c r="B130" s="5">
        <v>146</v>
      </c>
    </row>
    <row r="131" spans="1:2" x14ac:dyDescent="0.25">
      <c r="A131" s="7">
        <v>25842</v>
      </c>
      <c r="B131" s="5">
        <v>166</v>
      </c>
    </row>
    <row r="132" spans="1:2" x14ac:dyDescent="0.25">
      <c r="A132" s="7">
        <v>25873</v>
      </c>
      <c r="B132" s="5">
        <v>154</v>
      </c>
    </row>
    <row r="133" spans="1:2" x14ac:dyDescent="0.25">
      <c r="A133" s="7">
        <v>25903</v>
      </c>
      <c r="B133" s="5">
        <v>130</v>
      </c>
    </row>
    <row r="134" spans="1:2" x14ac:dyDescent="0.25">
      <c r="A134" s="7">
        <v>25934</v>
      </c>
      <c r="B134" s="5">
        <v>92</v>
      </c>
    </row>
    <row r="135" spans="1:2" x14ac:dyDescent="0.25">
      <c r="A135" s="7">
        <v>25965</v>
      </c>
      <c r="B135" s="5">
        <v>80</v>
      </c>
    </row>
    <row r="136" spans="1:2" x14ac:dyDescent="0.25">
      <c r="A136" s="7">
        <v>25993</v>
      </c>
      <c r="B136" s="5">
        <v>87</v>
      </c>
    </row>
    <row r="137" spans="1:2" x14ac:dyDescent="0.25">
      <c r="A137" s="7">
        <v>26024</v>
      </c>
      <c r="B137" s="5">
        <v>101</v>
      </c>
    </row>
    <row r="138" spans="1:2" x14ac:dyDescent="0.25">
      <c r="A138" s="7">
        <v>26054</v>
      </c>
      <c r="B138" s="5">
        <v>130</v>
      </c>
    </row>
    <row r="139" spans="1:2" x14ac:dyDescent="0.25">
      <c r="A139" s="7">
        <v>26085</v>
      </c>
      <c r="B139" s="5">
        <v>151</v>
      </c>
    </row>
    <row r="140" spans="1:2" x14ac:dyDescent="0.25">
      <c r="A140" s="7">
        <v>26115</v>
      </c>
      <c r="B140" s="5">
        <v>195</v>
      </c>
    </row>
    <row r="141" spans="1:2" x14ac:dyDescent="0.25">
      <c r="A141" s="7">
        <v>26146</v>
      </c>
      <c r="B141" s="5">
        <v>224</v>
      </c>
    </row>
    <row r="142" spans="1:2" x14ac:dyDescent="0.25">
      <c r="A142" s="7">
        <v>26177</v>
      </c>
      <c r="B142" s="5">
        <v>191</v>
      </c>
    </row>
    <row r="143" spans="1:2" x14ac:dyDescent="0.25">
      <c r="A143" s="7">
        <v>26207</v>
      </c>
      <c r="B143" s="5">
        <v>188</v>
      </c>
    </row>
    <row r="144" spans="1:2" x14ac:dyDescent="0.25">
      <c r="A144" s="7">
        <v>26238</v>
      </c>
      <c r="B144" s="5">
        <v>169</v>
      </c>
    </row>
    <row r="145" spans="1:2" x14ac:dyDescent="0.25">
      <c r="A145" s="7">
        <v>26268</v>
      </c>
      <c r="B145" s="5">
        <v>161</v>
      </c>
    </row>
    <row r="146" spans="1:2" x14ac:dyDescent="0.25">
      <c r="A146" s="7">
        <v>26299</v>
      </c>
      <c r="B146" s="5">
        <v>121</v>
      </c>
    </row>
    <row r="147" spans="1:2" x14ac:dyDescent="0.25">
      <c r="A147" s="7">
        <v>26330</v>
      </c>
      <c r="B147" s="5">
        <v>89</v>
      </c>
    </row>
    <row r="148" spans="1:2" x14ac:dyDescent="0.25">
      <c r="A148" s="7">
        <v>26359</v>
      </c>
      <c r="B148" s="5">
        <v>105</v>
      </c>
    </row>
    <row r="149" spans="1:2" x14ac:dyDescent="0.25">
      <c r="A149" s="7">
        <v>26390</v>
      </c>
      <c r="B149" s="5">
        <v>134</v>
      </c>
    </row>
    <row r="150" spans="1:2" x14ac:dyDescent="0.25">
      <c r="A150" s="7">
        <v>26420</v>
      </c>
      <c r="B150" s="5">
        <v>155</v>
      </c>
    </row>
    <row r="151" spans="1:2" x14ac:dyDescent="0.25">
      <c r="A151" s="7">
        <v>26451</v>
      </c>
      <c r="B151" s="5">
        <v>203</v>
      </c>
    </row>
    <row r="152" spans="1:2" x14ac:dyDescent="0.25">
      <c r="A152" s="7">
        <v>26481</v>
      </c>
      <c r="B152" s="5">
        <v>192</v>
      </c>
    </row>
    <row r="153" spans="1:2" x14ac:dyDescent="0.25">
      <c r="A153" s="7">
        <v>26512</v>
      </c>
      <c r="B153" s="5">
        <v>195</v>
      </c>
    </row>
    <row r="154" spans="1:2" x14ac:dyDescent="0.25">
      <c r="A154" s="7">
        <v>26543</v>
      </c>
      <c r="B154" s="5">
        <v>225</v>
      </c>
    </row>
    <row r="155" spans="1:2" x14ac:dyDescent="0.25">
      <c r="A155" s="7">
        <v>26573</v>
      </c>
      <c r="B155" s="5">
        <v>186</v>
      </c>
    </row>
    <row r="156" spans="1:2" x14ac:dyDescent="0.25">
      <c r="A156" s="7">
        <v>26604</v>
      </c>
      <c r="B156" s="5">
        <v>172</v>
      </c>
    </row>
    <row r="157" spans="1:2" x14ac:dyDescent="0.25">
      <c r="A157" s="7">
        <v>26634</v>
      </c>
      <c r="B157" s="5">
        <v>157</v>
      </c>
    </row>
    <row r="158" spans="1:2" x14ac:dyDescent="0.25">
      <c r="A158" s="7">
        <v>26665</v>
      </c>
      <c r="B158" s="5">
        <v>130</v>
      </c>
    </row>
    <row r="159" spans="1:2" x14ac:dyDescent="0.25">
      <c r="A159" s="7">
        <v>26696</v>
      </c>
      <c r="B159" s="5">
        <v>84</v>
      </c>
    </row>
    <row r="160" spans="1:2" x14ac:dyDescent="0.25">
      <c r="A160" s="7">
        <v>26724</v>
      </c>
      <c r="B160" s="5">
        <v>122</v>
      </c>
    </row>
    <row r="161" spans="1:2" x14ac:dyDescent="0.25">
      <c r="A161" s="7">
        <v>26755</v>
      </c>
      <c r="B161" s="5">
        <v>116</v>
      </c>
    </row>
    <row r="162" spans="1:2" x14ac:dyDescent="0.25">
      <c r="A162" s="7">
        <v>26785</v>
      </c>
      <c r="B162" s="5">
        <v>147</v>
      </c>
    </row>
    <row r="163" spans="1:2" x14ac:dyDescent="0.25">
      <c r="A163" s="7">
        <v>26816</v>
      </c>
      <c r="B163" s="5">
        <v>183</v>
      </c>
    </row>
    <row r="164" spans="1:2" x14ac:dyDescent="0.25">
      <c r="A164" s="7">
        <v>26846</v>
      </c>
      <c r="B164" s="5">
        <v>211</v>
      </c>
    </row>
    <row r="165" spans="1:2" x14ac:dyDescent="0.25">
      <c r="A165" s="7">
        <v>26877</v>
      </c>
      <c r="B165" s="5">
        <v>256</v>
      </c>
    </row>
    <row r="166" spans="1:2" x14ac:dyDescent="0.25">
      <c r="A166" s="7">
        <v>26908</v>
      </c>
      <c r="B166" s="5">
        <v>207</v>
      </c>
    </row>
    <row r="167" spans="1:2" x14ac:dyDescent="0.25">
      <c r="A167" s="7">
        <v>26938</v>
      </c>
      <c r="B167" s="5">
        <v>196</v>
      </c>
    </row>
    <row r="168" spans="1:2" x14ac:dyDescent="0.25">
      <c r="A168" s="7">
        <v>26969</v>
      </c>
      <c r="B168" s="5">
        <v>153</v>
      </c>
    </row>
    <row r="169" spans="1:2" x14ac:dyDescent="0.25">
      <c r="A169" s="7">
        <v>26999</v>
      </c>
      <c r="B169" s="5">
        <v>154</v>
      </c>
    </row>
    <row r="170" spans="1:2" x14ac:dyDescent="0.25">
      <c r="A170" s="7">
        <v>27030</v>
      </c>
      <c r="B170" s="5">
        <v>94</v>
      </c>
    </row>
    <row r="171" spans="1:2" x14ac:dyDescent="0.25">
      <c r="A171" s="7">
        <v>27061</v>
      </c>
      <c r="B171" s="5">
        <v>89</v>
      </c>
    </row>
    <row r="172" spans="1:2" x14ac:dyDescent="0.25">
      <c r="A172" s="7">
        <v>27089</v>
      </c>
      <c r="B172" s="5">
        <v>118</v>
      </c>
    </row>
    <row r="173" spans="1:2" x14ac:dyDescent="0.25">
      <c r="A173" s="7">
        <v>27120</v>
      </c>
      <c r="B173" s="5">
        <v>101</v>
      </c>
    </row>
    <row r="174" spans="1:2" x14ac:dyDescent="0.25">
      <c r="A174" s="7">
        <v>27150</v>
      </c>
      <c r="B174" s="5">
        <v>150</v>
      </c>
    </row>
    <row r="175" spans="1:2" x14ac:dyDescent="0.25">
      <c r="A175" s="7">
        <v>27181</v>
      </c>
      <c r="B175" s="5">
        <v>150</v>
      </c>
    </row>
    <row r="176" spans="1:2" x14ac:dyDescent="0.25">
      <c r="A176" s="7">
        <v>27211</v>
      </c>
      <c r="B176" s="5">
        <v>191</v>
      </c>
    </row>
    <row r="177" spans="1:2" x14ac:dyDescent="0.25">
      <c r="A177" s="7">
        <v>27242</v>
      </c>
      <c r="B177" s="5">
        <v>214</v>
      </c>
    </row>
    <row r="178" spans="1:2" x14ac:dyDescent="0.25">
      <c r="A178" s="7">
        <v>27273</v>
      </c>
      <c r="B178" s="5">
        <v>173</v>
      </c>
    </row>
    <row r="179" spans="1:2" x14ac:dyDescent="0.25">
      <c r="A179" s="7">
        <v>27303</v>
      </c>
      <c r="B179" s="5">
        <v>170</v>
      </c>
    </row>
    <row r="180" spans="1:2" x14ac:dyDescent="0.25">
      <c r="A180" s="7">
        <v>27334</v>
      </c>
      <c r="B180" s="5">
        <v>175</v>
      </c>
    </row>
    <row r="181" spans="1:2" x14ac:dyDescent="0.25">
      <c r="A181" s="7">
        <v>27364</v>
      </c>
      <c r="B181" s="5">
        <v>123</v>
      </c>
    </row>
  </sheetData>
  <mergeCells count="1">
    <mergeCell ref="E3:F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
  <sheetViews>
    <sheetView topLeftCell="A136" workbookViewId="0">
      <selection activeCell="E14" sqref="E10:E14"/>
    </sheetView>
  </sheetViews>
  <sheetFormatPr defaultRowHeight="15" x14ac:dyDescent="0.25"/>
  <cols>
    <col min="1" max="1" width="14.42578125" customWidth="1"/>
    <col min="2" max="2" width="22"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53.25" x14ac:dyDescent="0.35">
      <c r="A1" s="6" t="s">
        <v>11</v>
      </c>
      <c r="B1" s="21" t="s">
        <v>215</v>
      </c>
      <c r="D1" s="1" t="s">
        <v>215</v>
      </c>
    </row>
    <row r="2" spans="1:6" ht="15.75" x14ac:dyDescent="0.25">
      <c r="A2" s="7">
        <v>17899</v>
      </c>
      <c r="B2" s="5">
        <v>112</v>
      </c>
      <c r="D2" s="2" t="s">
        <v>1</v>
      </c>
    </row>
    <row r="3" spans="1:6" x14ac:dyDescent="0.25">
      <c r="A3" s="7">
        <v>17930</v>
      </c>
      <c r="B3" s="5">
        <v>118</v>
      </c>
      <c r="D3" s="3" t="s">
        <v>2</v>
      </c>
      <c r="E3" s="24">
        <v>42706.926631944443</v>
      </c>
      <c r="F3" s="24"/>
    </row>
    <row r="4" spans="1:6" x14ac:dyDescent="0.25">
      <c r="A4" s="7">
        <v>17958</v>
      </c>
      <c r="B4" s="5">
        <v>132</v>
      </c>
      <c r="D4" s="3" t="s">
        <v>3</v>
      </c>
      <c r="E4" s="4" t="str">
        <f>HYPERLINK("https://datamarket.com/data/set/22u3/international-airline-passengers-monthly-totals-in-thousands-jan-49-dec-60#!ds=22u3&amp;display=line","https://datamarket.com/data/set/22u3/international-airline-passengers-monthly-totals-in-thousands-jan-49-dec-60#!ds=22u3&amp;display=line")</f>
        <v>https://datamarket.com/data/set/22u3/international-airline-passengers-monthly-totals-in-thousands-jan-49-dec-60#!ds=22u3&amp;display=line</v>
      </c>
    </row>
    <row r="5" spans="1:6" x14ac:dyDescent="0.25">
      <c r="A5" s="7">
        <v>17989</v>
      </c>
      <c r="B5" s="5">
        <v>129</v>
      </c>
      <c r="D5" s="3" t="s">
        <v>4</v>
      </c>
      <c r="E5" s="5" t="s">
        <v>5</v>
      </c>
    </row>
    <row r="6" spans="1:6" x14ac:dyDescent="0.25">
      <c r="A6" s="7">
        <v>18019</v>
      </c>
      <c r="B6" s="5">
        <v>121</v>
      </c>
      <c r="D6" s="3" t="s">
        <v>6</v>
      </c>
      <c r="E6" s="5" t="s">
        <v>7</v>
      </c>
    </row>
    <row r="7" spans="1:6" x14ac:dyDescent="0.25">
      <c r="A7" s="7">
        <v>18050</v>
      </c>
      <c r="B7" s="5">
        <v>135</v>
      </c>
      <c r="D7" s="3" t="s">
        <v>8</v>
      </c>
      <c r="E7" s="5"/>
    </row>
    <row r="8" spans="1:6" x14ac:dyDescent="0.25">
      <c r="A8" s="7">
        <v>18080</v>
      </c>
      <c r="B8" s="5">
        <v>148</v>
      </c>
      <c r="D8" s="3" t="s">
        <v>9</v>
      </c>
      <c r="E8" s="5" t="s">
        <v>216</v>
      </c>
    </row>
    <row r="9" spans="1:6" x14ac:dyDescent="0.25">
      <c r="A9" s="7">
        <v>18111</v>
      </c>
      <c r="B9" s="5">
        <v>148</v>
      </c>
    </row>
    <row r="10" spans="1:6" x14ac:dyDescent="0.25">
      <c r="A10" s="7">
        <v>18142</v>
      </c>
      <c r="B10" s="5">
        <v>136</v>
      </c>
    </row>
    <row r="11" spans="1:6" x14ac:dyDescent="0.25">
      <c r="A11" s="7">
        <v>18172</v>
      </c>
      <c r="B11" s="5">
        <v>119</v>
      </c>
    </row>
    <row r="12" spans="1:6" x14ac:dyDescent="0.25">
      <c r="A12" s="7">
        <v>18203</v>
      </c>
      <c r="B12" s="5">
        <v>104</v>
      </c>
    </row>
    <row r="13" spans="1:6" x14ac:dyDescent="0.25">
      <c r="A13" s="7">
        <v>18233</v>
      </c>
      <c r="B13" s="5">
        <v>118</v>
      </c>
    </row>
    <row r="14" spans="1:6" x14ac:dyDescent="0.25">
      <c r="A14" s="7">
        <v>18264</v>
      </c>
      <c r="B14" s="5">
        <v>115</v>
      </c>
    </row>
    <row r="15" spans="1:6" x14ac:dyDescent="0.25">
      <c r="A15" s="7">
        <v>18295</v>
      </c>
      <c r="B15" s="5">
        <v>126</v>
      </c>
    </row>
    <row r="16" spans="1:6" x14ac:dyDescent="0.25">
      <c r="A16" s="7">
        <v>18323</v>
      </c>
      <c r="B16" s="5">
        <v>141</v>
      </c>
    </row>
    <row r="17" spans="1:2" x14ac:dyDescent="0.25">
      <c r="A17" s="7">
        <v>18354</v>
      </c>
      <c r="B17" s="5">
        <v>135</v>
      </c>
    </row>
    <row r="18" spans="1:2" x14ac:dyDescent="0.25">
      <c r="A18" s="7">
        <v>18384</v>
      </c>
      <c r="B18" s="5">
        <v>125</v>
      </c>
    </row>
    <row r="19" spans="1:2" x14ac:dyDescent="0.25">
      <c r="A19" s="7">
        <v>18415</v>
      </c>
      <c r="B19" s="5">
        <v>149</v>
      </c>
    </row>
    <row r="20" spans="1:2" x14ac:dyDescent="0.25">
      <c r="A20" s="7">
        <v>18445</v>
      </c>
      <c r="B20" s="5">
        <v>170</v>
      </c>
    </row>
    <row r="21" spans="1:2" x14ac:dyDescent="0.25">
      <c r="A21" s="7">
        <v>18476</v>
      </c>
      <c r="B21" s="5">
        <v>170</v>
      </c>
    </row>
    <row r="22" spans="1:2" x14ac:dyDescent="0.25">
      <c r="A22" s="7">
        <v>18507</v>
      </c>
      <c r="B22" s="5">
        <v>158</v>
      </c>
    </row>
    <row r="23" spans="1:2" x14ac:dyDescent="0.25">
      <c r="A23" s="7">
        <v>18537</v>
      </c>
      <c r="B23" s="5">
        <v>133</v>
      </c>
    </row>
    <row r="24" spans="1:2" x14ac:dyDescent="0.25">
      <c r="A24" s="7">
        <v>18568</v>
      </c>
      <c r="B24" s="5">
        <v>114</v>
      </c>
    </row>
    <row r="25" spans="1:2" x14ac:dyDescent="0.25">
      <c r="A25" s="7">
        <v>18598</v>
      </c>
      <c r="B25" s="5">
        <v>140</v>
      </c>
    </row>
    <row r="26" spans="1:2" x14ac:dyDescent="0.25">
      <c r="A26" s="7">
        <v>18629</v>
      </c>
      <c r="B26" s="5">
        <v>145</v>
      </c>
    </row>
    <row r="27" spans="1:2" x14ac:dyDescent="0.25">
      <c r="A27" s="7">
        <v>18660</v>
      </c>
      <c r="B27" s="5">
        <v>150</v>
      </c>
    </row>
    <row r="28" spans="1:2" x14ac:dyDescent="0.25">
      <c r="A28" s="7">
        <v>18688</v>
      </c>
      <c r="B28" s="5">
        <v>178</v>
      </c>
    </row>
    <row r="29" spans="1:2" x14ac:dyDescent="0.25">
      <c r="A29" s="7">
        <v>18719</v>
      </c>
      <c r="B29" s="5">
        <v>163</v>
      </c>
    </row>
    <row r="30" spans="1:2" x14ac:dyDescent="0.25">
      <c r="A30" s="7">
        <v>18749</v>
      </c>
      <c r="B30" s="5">
        <v>172</v>
      </c>
    </row>
    <row r="31" spans="1:2" x14ac:dyDescent="0.25">
      <c r="A31" s="7">
        <v>18780</v>
      </c>
      <c r="B31" s="5">
        <v>178</v>
      </c>
    </row>
    <row r="32" spans="1:2" x14ac:dyDescent="0.25">
      <c r="A32" s="7">
        <v>18810</v>
      </c>
      <c r="B32" s="5">
        <v>199</v>
      </c>
    </row>
    <row r="33" spans="1:2" x14ac:dyDescent="0.25">
      <c r="A33" s="7">
        <v>18841</v>
      </c>
      <c r="B33" s="5">
        <v>199</v>
      </c>
    </row>
    <row r="34" spans="1:2" x14ac:dyDescent="0.25">
      <c r="A34" s="7">
        <v>18872</v>
      </c>
      <c r="B34" s="5">
        <v>184</v>
      </c>
    </row>
    <row r="35" spans="1:2" x14ac:dyDescent="0.25">
      <c r="A35" s="7">
        <v>18902</v>
      </c>
      <c r="B35" s="5">
        <v>162</v>
      </c>
    </row>
    <row r="36" spans="1:2" x14ac:dyDescent="0.25">
      <c r="A36" s="7">
        <v>18933</v>
      </c>
      <c r="B36" s="5">
        <v>146</v>
      </c>
    </row>
    <row r="37" spans="1:2" x14ac:dyDescent="0.25">
      <c r="A37" s="7">
        <v>18963</v>
      </c>
      <c r="B37" s="5">
        <v>166</v>
      </c>
    </row>
    <row r="38" spans="1:2" x14ac:dyDescent="0.25">
      <c r="A38" s="7">
        <v>18994</v>
      </c>
      <c r="B38" s="5">
        <v>171</v>
      </c>
    </row>
    <row r="39" spans="1:2" x14ac:dyDescent="0.25">
      <c r="A39" s="7">
        <v>19025</v>
      </c>
      <c r="B39" s="5">
        <v>180</v>
      </c>
    </row>
    <row r="40" spans="1:2" x14ac:dyDescent="0.25">
      <c r="A40" s="7">
        <v>19054</v>
      </c>
      <c r="B40" s="5">
        <v>193</v>
      </c>
    </row>
    <row r="41" spans="1:2" x14ac:dyDescent="0.25">
      <c r="A41" s="7">
        <v>19085</v>
      </c>
      <c r="B41" s="5">
        <v>181</v>
      </c>
    </row>
    <row r="42" spans="1:2" x14ac:dyDescent="0.25">
      <c r="A42" s="7">
        <v>19115</v>
      </c>
      <c r="B42" s="5">
        <v>183</v>
      </c>
    </row>
    <row r="43" spans="1:2" x14ac:dyDescent="0.25">
      <c r="A43" s="7">
        <v>19146</v>
      </c>
      <c r="B43" s="5">
        <v>218</v>
      </c>
    </row>
    <row r="44" spans="1:2" x14ac:dyDescent="0.25">
      <c r="A44" s="7">
        <v>19176</v>
      </c>
      <c r="B44" s="5">
        <v>230</v>
      </c>
    </row>
    <row r="45" spans="1:2" x14ac:dyDescent="0.25">
      <c r="A45" s="7">
        <v>19207</v>
      </c>
      <c r="B45" s="5">
        <v>242</v>
      </c>
    </row>
    <row r="46" spans="1:2" x14ac:dyDescent="0.25">
      <c r="A46" s="7">
        <v>19238</v>
      </c>
      <c r="B46" s="5">
        <v>209</v>
      </c>
    </row>
    <row r="47" spans="1:2" x14ac:dyDescent="0.25">
      <c r="A47" s="7">
        <v>19268</v>
      </c>
      <c r="B47" s="5">
        <v>191</v>
      </c>
    </row>
    <row r="48" spans="1:2" x14ac:dyDescent="0.25">
      <c r="A48" s="7">
        <v>19299</v>
      </c>
      <c r="B48" s="5">
        <v>172</v>
      </c>
    </row>
    <row r="49" spans="1:2" x14ac:dyDescent="0.25">
      <c r="A49" s="7">
        <v>19329</v>
      </c>
      <c r="B49" s="5">
        <v>194</v>
      </c>
    </row>
    <row r="50" spans="1:2" x14ac:dyDescent="0.25">
      <c r="A50" s="7">
        <v>19360</v>
      </c>
      <c r="B50" s="5">
        <v>196</v>
      </c>
    </row>
    <row r="51" spans="1:2" x14ac:dyDescent="0.25">
      <c r="A51" s="7">
        <v>19391</v>
      </c>
      <c r="B51" s="5">
        <v>196</v>
      </c>
    </row>
    <row r="52" spans="1:2" x14ac:dyDescent="0.25">
      <c r="A52" s="7">
        <v>19419</v>
      </c>
      <c r="B52" s="5">
        <v>236</v>
      </c>
    </row>
    <row r="53" spans="1:2" x14ac:dyDescent="0.25">
      <c r="A53" s="7">
        <v>19450</v>
      </c>
      <c r="B53" s="5">
        <v>235</v>
      </c>
    </row>
    <row r="54" spans="1:2" x14ac:dyDescent="0.25">
      <c r="A54" s="7">
        <v>19480</v>
      </c>
      <c r="B54" s="5">
        <v>229</v>
      </c>
    </row>
    <row r="55" spans="1:2" x14ac:dyDescent="0.25">
      <c r="A55" s="7">
        <v>19511</v>
      </c>
      <c r="B55" s="5">
        <v>243</v>
      </c>
    </row>
    <row r="56" spans="1:2" x14ac:dyDescent="0.25">
      <c r="A56" s="7">
        <v>19541</v>
      </c>
      <c r="B56" s="5">
        <v>264</v>
      </c>
    </row>
    <row r="57" spans="1:2" x14ac:dyDescent="0.25">
      <c r="A57" s="7">
        <v>19572</v>
      </c>
      <c r="B57" s="5">
        <v>272</v>
      </c>
    </row>
    <row r="58" spans="1:2" x14ac:dyDescent="0.25">
      <c r="A58" s="7">
        <v>19603</v>
      </c>
      <c r="B58" s="5">
        <v>237</v>
      </c>
    </row>
    <row r="59" spans="1:2" x14ac:dyDescent="0.25">
      <c r="A59" s="7">
        <v>19633</v>
      </c>
      <c r="B59" s="5">
        <v>211</v>
      </c>
    </row>
    <row r="60" spans="1:2" x14ac:dyDescent="0.25">
      <c r="A60" s="7">
        <v>19664</v>
      </c>
      <c r="B60" s="5">
        <v>180</v>
      </c>
    </row>
    <row r="61" spans="1:2" x14ac:dyDescent="0.25">
      <c r="A61" s="7">
        <v>19694</v>
      </c>
      <c r="B61" s="5">
        <v>201</v>
      </c>
    </row>
    <row r="62" spans="1:2" x14ac:dyDescent="0.25">
      <c r="A62" s="7">
        <v>19725</v>
      </c>
      <c r="B62" s="5">
        <v>204</v>
      </c>
    </row>
    <row r="63" spans="1:2" x14ac:dyDescent="0.25">
      <c r="A63" s="7">
        <v>19756</v>
      </c>
      <c r="B63" s="5">
        <v>188</v>
      </c>
    </row>
    <row r="64" spans="1:2" x14ac:dyDescent="0.25">
      <c r="A64" s="7">
        <v>19784</v>
      </c>
      <c r="B64" s="5">
        <v>235</v>
      </c>
    </row>
    <row r="65" spans="1:2" x14ac:dyDescent="0.25">
      <c r="A65" s="7">
        <v>19815</v>
      </c>
      <c r="B65" s="5">
        <v>227</v>
      </c>
    </row>
    <row r="66" spans="1:2" x14ac:dyDescent="0.25">
      <c r="A66" s="7">
        <v>19845</v>
      </c>
      <c r="B66" s="5">
        <v>234</v>
      </c>
    </row>
    <row r="67" spans="1:2" x14ac:dyDescent="0.25">
      <c r="A67" s="7">
        <v>19876</v>
      </c>
      <c r="B67" s="5">
        <v>264</v>
      </c>
    </row>
    <row r="68" spans="1:2" x14ac:dyDescent="0.25">
      <c r="A68" s="7">
        <v>19906</v>
      </c>
      <c r="B68" s="5">
        <v>302</v>
      </c>
    </row>
    <row r="69" spans="1:2" x14ac:dyDescent="0.25">
      <c r="A69" s="7">
        <v>19937</v>
      </c>
      <c r="B69" s="5">
        <v>293</v>
      </c>
    </row>
    <row r="70" spans="1:2" x14ac:dyDescent="0.25">
      <c r="A70" s="7">
        <v>19968</v>
      </c>
      <c r="B70" s="5">
        <v>259</v>
      </c>
    </row>
    <row r="71" spans="1:2" x14ac:dyDescent="0.25">
      <c r="A71" s="7">
        <v>19998</v>
      </c>
      <c r="B71" s="5">
        <v>229</v>
      </c>
    </row>
    <row r="72" spans="1:2" x14ac:dyDescent="0.25">
      <c r="A72" s="7">
        <v>20029</v>
      </c>
      <c r="B72" s="5">
        <v>203</v>
      </c>
    </row>
    <row r="73" spans="1:2" x14ac:dyDescent="0.25">
      <c r="A73" s="7">
        <v>20059</v>
      </c>
      <c r="B73" s="5">
        <v>229</v>
      </c>
    </row>
    <row r="74" spans="1:2" x14ac:dyDescent="0.25">
      <c r="A74" s="7">
        <v>20090</v>
      </c>
      <c r="B74" s="5">
        <v>242</v>
      </c>
    </row>
    <row r="75" spans="1:2" x14ac:dyDescent="0.25">
      <c r="A75" s="7">
        <v>20121</v>
      </c>
      <c r="B75" s="5">
        <v>233</v>
      </c>
    </row>
    <row r="76" spans="1:2" x14ac:dyDescent="0.25">
      <c r="A76" s="7">
        <v>20149</v>
      </c>
      <c r="B76" s="5">
        <v>267</v>
      </c>
    </row>
    <row r="77" spans="1:2" x14ac:dyDescent="0.25">
      <c r="A77" s="7">
        <v>20180</v>
      </c>
      <c r="B77" s="5">
        <v>269</v>
      </c>
    </row>
    <row r="78" spans="1:2" x14ac:dyDescent="0.25">
      <c r="A78" s="7">
        <v>20210</v>
      </c>
      <c r="B78" s="5">
        <v>270</v>
      </c>
    </row>
    <row r="79" spans="1:2" x14ac:dyDescent="0.25">
      <c r="A79" s="7">
        <v>20241</v>
      </c>
      <c r="B79" s="5">
        <v>315</v>
      </c>
    </row>
    <row r="80" spans="1:2" x14ac:dyDescent="0.25">
      <c r="A80" s="7">
        <v>20271</v>
      </c>
      <c r="B80" s="5">
        <v>364</v>
      </c>
    </row>
    <row r="81" spans="1:2" x14ac:dyDescent="0.25">
      <c r="A81" s="7">
        <v>20302</v>
      </c>
      <c r="B81" s="5">
        <v>347</v>
      </c>
    </row>
    <row r="82" spans="1:2" x14ac:dyDescent="0.25">
      <c r="A82" s="7">
        <v>20333</v>
      </c>
      <c r="B82" s="5">
        <v>312</v>
      </c>
    </row>
    <row r="83" spans="1:2" x14ac:dyDescent="0.25">
      <c r="A83" s="7">
        <v>20363</v>
      </c>
      <c r="B83" s="5">
        <v>274</v>
      </c>
    </row>
    <row r="84" spans="1:2" x14ac:dyDescent="0.25">
      <c r="A84" s="7">
        <v>20394</v>
      </c>
      <c r="B84" s="5">
        <v>237</v>
      </c>
    </row>
    <row r="85" spans="1:2" x14ac:dyDescent="0.25">
      <c r="A85" s="7">
        <v>20424</v>
      </c>
      <c r="B85" s="5">
        <v>278</v>
      </c>
    </row>
    <row r="86" spans="1:2" x14ac:dyDescent="0.25">
      <c r="A86" s="7">
        <v>20455</v>
      </c>
      <c r="B86" s="5">
        <v>284</v>
      </c>
    </row>
    <row r="87" spans="1:2" x14ac:dyDescent="0.25">
      <c r="A87" s="7">
        <v>20486</v>
      </c>
      <c r="B87" s="5">
        <v>277</v>
      </c>
    </row>
    <row r="88" spans="1:2" x14ac:dyDescent="0.25">
      <c r="A88" s="7">
        <v>20515</v>
      </c>
      <c r="B88" s="5">
        <v>317</v>
      </c>
    </row>
    <row r="89" spans="1:2" x14ac:dyDescent="0.25">
      <c r="A89" s="7">
        <v>20546</v>
      </c>
      <c r="B89" s="5">
        <v>313</v>
      </c>
    </row>
    <row r="90" spans="1:2" x14ac:dyDescent="0.25">
      <c r="A90" s="7">
        <v>20576</v>
      </c>
      <c r="B90" s="5">
        <v>318</v>
      </c>
    </row>
    <row r="91" spans="1:2" x14ac:dyDescent="0.25">
      <c r="A91" s="7">
        <v>20607</v>
      </c>
      <c r="B91" s="5">
        <v>374</v>
      </c>
    </row>
    <row r="92" spans="1:2" x14ac:dyDescent="0.25">
      <c r="A92" s="7">
        <v>20637</v>
      </c>
      <c r="B92" s="5">
        <v>413</v>
      </c>
    </row>
    <row r="93" spans="1:2" x14ac:dyDescent="0.25">
      <c r="A93" s="7">
        <v>20668</v>
      </c>
      <c r="B93" s="5">
        <v>405</v>
      </c>
    </row>
    <row r="94" spans="1:2" x14ac:dyDescent="0.25">
      <c r="A94" s="7">
        <v>20699</v>
      </c>
      <c r="B94" s="5">
        <v>355</v>
      </c>
    </row>
    <row r="95" spans="1:2" x14ac:dyDescent="0.25">
      <c r="A95" s="7">
        <v>20729</v>
      </c>
      <c r="B95" s="5">
        <v>306</v>
      </c>
    </row>
    <row r="96" spans="1:2" x14ac:dyDescent="0.25">
      <c r="A96" s="7">
        <v>20760</v>
      </c>
      <c r="B96" s="5">
        <v>271</v>
      </c>
    </row>
    <row r="97" spans="1:2" x14ac:dyDescent="0.25">
      <c r="A97" s="7">
        <v>20790</v>
      </c>
      <c r="B97" s="5">
        <v>306</v>
      </c>
    </row>
    <row r="98" spans="1:2" x14ac:dyDescent="0.25">
      <c r="A98" s="7">
        <v>20821</v>
      </c>
      <c r="B98" s="5">
        <v>315</v>
      </c>
    </row>
    <row r="99" spans="1:2" x14ac:dyDescent="0.25">
      <c r="A99" s="7">
        <v>20852</v>
      </c>
      <c r="B99" s="5">
        <v>301</v>
      </c>
    </row>
    <row r="100" spans="1:2" x14ac:dyDescent="0.25">
      <c r="A100" s="7">
        <v>20880</v>
      </c>
      <c r="B100" s="5">
        <v>356</v>
      </c>
    </row>
    <row r="101" spans="1:2" x14ac:dyDescent="0.25">
      <c r="A101" s="7">
        <v>20911</v>
      </c>
      <c r="B101" s="5">
        <v>348</v>
      </c>
    </row>
    <row r="102" spans="1:2" x14ac:dyDescent="0.25">
      <c r="A102" s="7">
        <v>20941</v>
      </c>
      <c r="B102" s="5">
        <v>355</v>
      </c>
    </row>
    <row r="103" spans="1:2" x14ac:dyDescent="0.25">
      <c r="A103" s="7">
        <v>20972</v>
      </c>
      <c r="B103" s="5">
        <v>422</v>
      </c>
    </row>
    <row r="104" spans="1:2" x14ac:dyDescent="0.25">
      <c r="A104" s="7">
        <v>21002</v>
      </c>
      <c r="B104" s="5">
        <v>465</v>
      </c>
    </row>
    <row r="105" spans="1:2" x14ac:dyDescent="0.25">
      <c r="A105" s="7">
        <v>21033</v>
      </c>
      <c r="B105" s="5">
        <v>467</v>
      </c>
    </row>
    <row r="106" spans="1:2" x14ac:dyDescent="0.25">
      <c r="A106" s="7">
        <v>21064</v>
      </c>
      <c r="B106" s="5">
        <v>404</v>
      </c>
    </row>
    <row r="107" spans="1:2" x14ac:dyDescent="0.25">
      <c r="A107" s="7">
        <v>21094</v>
      </c>
      <c r="B107" s="5">
        <v>347</v>
      </c>
    </row>
    <row r="108" spans="1:2" x14ac:dyDescent="0.25">
      <c r="A108" s="7">
        <v>21125</v>
      </c>
      <c r="B108" s="5">
        <v>305</v>
      </c>
    </row>
    <row r="109" spans="1:2" x14ac:dyDescent="0.25">
      <c r="A109" s="7">
        <v>21155</v>
      </c>
      <c r="B109" s="5">
        <v>336</v>
      </c>
    </row>
    <row r="110" spans="1:2" x14ac:dyDescent="0.25">
      <c r="A110" s="7">
        <v>21186</v>
      </c>
      <c r="B110" s="5">
        <v>340</v>
      </c>
    </row>
    <row r="111" spans="1:2" x14ac:dyDescent="0.25">
      <c r="A111" s="7">
        <v>21217</v>
      </c>
      <c r="B111" s="5">
        <v>318</v>
      </c>
    </row>
    <row r="112" spans="1:2" x14ac:dyDescent="0.25">
      <c r="A112" s="7">
        <v>21245</v>
      </c>
      <c r="B112" s="5">
        <v>362</v>
      </c>
    </row>
    <row r="113" spans="1:2" x14ac:dyDescent="0.25">
      <c r="A113" s="7">
        <v>21276</v>
      </c>
      <c r="B113" s="5">
        <v>348</v>
      </c>
    </row>
    <row r="114" spans="1:2" x14ac:dyDescent="0.25">
      <c r="A114" s="7">
        <v>21306</v>
      </c>
      <c r="B114" s="5">
        <v>363</v>
      </c>
    </row>
    <row r="115" spans="1:2" x14ac:dyDescent="0.25">
      <c r="A115" s="7">
        <v>21337</v>
      </c>
      <c r="B115" s="5">
        <v>435</v>
      </c>
    </row>
    <row r="116" spans="1:2" x14ac:dyDescent="0.25">
      <c r="A116" s="7">
        <v>21367</v>
      </c>
      <c r="B116" s="5">
        <v>491</v>
      </c>
    </row>
    <row r="117" spans="1:2" x14ac:dyDescent="0.25">
      <c r="A117" s="7">
        <v>21398</v>
      </c>
      <c r="B117" s="5">
        <v>505</v>
      </c>
    </row>
    <row r="118" spans="1:2" x14ac:dyDescent="0.25">
      <c r="A118" s="7">
        <v>21429</v>
      </c>
      <c r="B118" s="5">
        <v>404</v>
      </c>
    </row>
    <row r="119" spans="1:2" x14ac:dyDescent="0.25">
      <c r="A119" s="7">
        <v>21459</v>
      </c>
      <c r="B119" s="5">
        <v>359</v>
      </c>
    </row>
    <row r="120" spans="1:2" x14ac:dyDescent="0.25">
      <c r="A120" s="7">
        <v>21490</v>
      </c>
      <c r="B120" s="5">
        <v>310</v>
      </c>
    </row>
    <row r="121" spans="1:2" x14ac:dyDescent="0.25">
      <c r="A121" s="7">
        <v>21520</v>
      </c>
      <c r="B121" s="5">
        <v>337</v>
      </c>
    </row>
    <row r="122" spans="1:2" x14ac:dyDescent="0.25">
      <c r="A122" s="7">
        <v>21551</v>
      </c>
      <c r="B122" s="5">
        <v>360</v>
      </c>
    </row>
    <row r="123" spans="1:2" x14ac:dyDescent="0.25">
      <c r="A123" s="7">
        <v>21582</v>
      </c>
      <c r="B123" s="5">
        <v>342</v>
      </c>
    </row>
    <row r="124" spans="1:2" x14ac:dyDescent="0.25">
      <c r="A124" s="7">
        <v>21610</v>
      </c>
      <c r="B124" s="5">
        <v>406</v>
      </c>
    </row>
    <row r="125" spans="1:2" x14ac:dyDescent="0.25">
      <c r="A125" s="7">
        <v>21641</v>
      </c>
      <c r="B125" s="5">
        <v>396</v>
      </c>
    </row>
    <row r="126" spans="1:2" x14ac:dyDescent="0.25">
      <c r="A126" s="7">
        <v>21671</v>
      </c>
      <c r="B126" s="5">
        <v>420</v>
      </c>
    </row>
    <row r="127" spans="1:2" x14ac:dyDescent="0.25">
      <c r="A127" s="7">
        <v>21702</v>
      </c>
      <c r="B127" s="5">
        <v>472</v>
      </c>
    </row>
    <row r="128" spans="1:2" x14ac:dyDescent="0.25">
      <c r="A128" s="7">
        <v>21732</v>
      </c>
      <c r="B128" s="5">
        <v>548</v>
      </c>
    </row>
    <row r="129" spans="1:2" x14ac:dyDescent="0.25">
      <c r="A129" s="7">
        <v>21763</v>
      </c>
      <c r="B129" s="5">
        <v>559</v>
      </c>
    </row>
    <row r="130" spans="1:2" x14ac:dyDescent="0.25">
      <c r="A130" s="7">
        <v>21794</v>
      </c>
      <c r="B130" s="5">
        <v>463</v>
      </c>
    </row>
    <row r="131" spans="1:2" x14ac:dyDescent="0.25">
      <c r="A131" s="7">
        <v>21824</v>
      </c>
      <c r="B131" s="5">
        <v>407</v>
      </c>
    </row>
    <row r="132" spans="1:2" x14ac:dyDescent="0.25">
      <c r="A132" s="7">
        <v>21855</v>
      </c>
      <c r="B132" s="5">
        <v>362</v>
      </c>
    </row>
    <row r="133" spans="1:2" x14ac:dyDescent="0.25">
      <c r="A133" s="7">
        <v>21885</v>
      </c>
      <c r="B133" s="5">
        <v>405</v>
      </c>
    </row>
    <row r="134" spans="1:2" x14ac:dyDescent="0.25">
      <c r="A134" s="7">
        <v>21916</v>
      </c>
      <c r="B134" s="5">
        <v>417</v>
      </c>
    </row>
    <row r="135" spans="1:2" x14ac:dyDescent="0.25">
      <c r="A135" s="7">
        <v>21947</v>
      </c>
      <c r="B135" s="5">
        <v>391</v>
      </c>
    </row>
    <row r="136" spans="1:2" x14ac:dyDescent="0.25">
      <c r="A136" s="7">
        <v>21976</v>
      </c>
      <c r="B136" s="5">
        <v>419</v>
      </c>
    </row>
    <row r="137" spans="1:2" x14ac:dyDescent="0.25">
      <c r="A137" s="7">
        <v>22007</v>
      </c>
      <c r="B137" s="5">
        <v>461</v>
      </c>
    </row>
    <row r="138" spans="1:2" x14ac:dyDescent="0.25">
      <c r="A138" s="7">
        <v>22037</v>
      </c>
      <c r="B138" s="5">
        <v>472</v>
      </c>
    </row>
    <row r="139" spans="1:2" x14ac:dyDescent="0.25">
      <c r="A139" s="7">
        <v>22068</v>
      </c>
      <c r="B139" s="5">
        <v>535</v>
      </c>
    </row>
    <row r="140" spans="1:2" x14ac:dyDescent="0.25">
      <c r="A140" s="7">
        <v>22098</v>
      </c>
      <c r="B140" s="5">
        <v>622</v>
      </c>
    </row>
    <row r="141" spans="1:2" x14ac:dyDescent="0.25">
      <c r="A141" s="7">
        <v>22129</v>
      </c>
      <c r="B141" s="5">
        <v>606</v>
      </c>
    </row>
    <row r="142" spans="1:2" x14ac:dyDescent="0.25">
      <c r="A142" s="7">
        <v>22160</v>
      </c>
      <c r="B142" s="5">
        <v>508</v>
      </c>
    </row>
    <row r="143" spans="1:2" x14ac:dyDescent="0.25">
      <c r="A143" s="7">
        <v>22190</v>
      </c>
      <c r="B143" s="5">
        <v>461</v>
      </c>
    </row>
    <row r="144" spans="1:2" x14ac:dyDescent="0.25">
      <c r="A144" s="7">
        <v>22221</v>
      </c>
      <c r="B144" s="5">
        <v>390</v>
      </c>
    </row>
    <row r="145" spans="1:2" x14ac:dyDescent="0.25">
      <c r="A145" s="7">
        <v>22251</v>
      </c>
      <c r="B145" s="5">
        <v>432</v>
      </c>
    </row>
  </sheetData>
  <mergeCells count="1">
    <mergeCell ref="E3:F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
  <sheetViews>
    <sheetView topLeftCell="A136" workbookViewId="0">
      <selection activeCell="E14" sqref="E10:E14"/>
    </sheetView>
  </sheetViews>
  <sheetFormatPr defaultRowHeight="15" x14ac:dyDescent="0.25"/>
  <cols>
    <col min="1" max="1" width="14.42578125" customWidth="1"/>
    <col min="2" max="2" width="28"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53.25" x14ac:dyDescent="0.35">
      <c r="A1" s="6" t="s">
        <v>11</v>
      </c>
      <c r="B1" s="21" t="s">
        <v>217</v>
      </c>
      <c r="D1" s="1" t="s">
        <v>217</v>
      </c>
    </row>
    <row r="2" spans="1:6" ht="15.75" x14ac:dyDescent="0.25">
      <c r="A2" s="7">
        <v>26177</v>
      </c>
      <c r="B2" s="5">
        <v>3603</v>
      </c>
      <c r="D2" s="2" t="s">
        <v>1</v>
      </c>
    </row>
    <row r="3" spans="1:6" x14ac:dyDescent="0.25">
      <c r="A3" s="7">
        <v>26207</v>
      </c>
      <c r="B3" s="5">
        <v>4448</v>
      </c>
      <c r="D3" s="3" t="s">
        <v>2</v>
      </c>
      <c r="E3" s="24">
        <v>42706.927175925928</v>
      </c>
      <c r="F3" s="24"/>
    </row>
    <row r="4" spans="1:6" x14ac:dyDescent="0.25">
      <c r="A4" s="7">
        <v>26238</v>
      </c>
      <c r="B4" s="5">
        <v>4734</v>
      </c>
      <c r="D4" s="3" t="s">
        <v>3</v>
      </c>
      <c r="E4" s="4" t="str">
        <f>HYPERLINK("https://datamarket.com/data/set/22zc/weekday-bus-ridership-iowa-city-iowa-monthly-averages-september-1971-through-december-1982-n148#!ds=22zc&amp;display=line","https://datamarket.com/data/set/22zc/weekday-bus-ridership-iowa-city-iowa-monthly-averages-september-1971-through-december-1982-n148#!ds=22zc&amp;display=line")</f>
        <v>https://datamarket.com/data/set/22zc/weekday-bus-ridership-iowa-city-iowa-monthly-averages-september-1971-through-december-1982-n148#!ds=22zc&amp;display=line</v>
      </c>
    </row>
    <row r="5" spans="1:6" x14ac:dyDescent="0.25">
      <c r="A5" s="7">
        <v>26268</v>
      </c>
      <c r="B5" s="5">
        <v>4353</v>
      </c>
      <c r="D5" s="3" t="s">
        <v>4</v>
      </c>
      <c r="E5" s="5" t="s">
        <v>5</v>
      </c>
    </row>
    <row r="6" spans="1:6" x14ac:dyDescent="0.25">
      <c r="A6" s="7">
        <v>26299</v>
      </c>
      <c r="B6" s="5">
        <v>5438</v>
      </c>
      <c r="D6" s="3" t="s">
        <v>6</v>
      </c>
      <c r="E6" s="5" t="s">
        <v>7</v>
      </c>
    </row>
    <row r="7" spans="1:6" x14ac:dyDescent="0.25">
      <c r="A7" s="7">
        <v>26330</v>
      </c>
      <c r="B7" s="5">
        <v>5954</v>
      </c>
      <c r="D7" s="3" t="s">
        <v>8</v>
      </c>
      <c r="E7" s="5"/>
    </row>
    <row r="8" spans="1:6" x14ac:dyDescent="0.25">
      <c r="A8" s="7">
        <v>26359</v>
      </c>
      <c r="B8" s="5">
        <v>4838</v>
      </c>
      <c r="D8" s="3" t="s">
        <v>9</v>
      </c>
      <c r="E8" s="5"/>
    </row>
    <row r="9" spans="1:6" x14ac:dyDescent="0.25">
      <c r="A9" s="7">
        <v>26390</v>
      </c>
      <c r="B9" s="5">
        <v>4532</v>
      </c>
    </row>
    <row r="10" spans="1:6" x14ac:dyDescent="0.25">
      <c r="A10" s="7">
        <v>26420</v>
      </c>
      <c r="B10" s="5">
        <v>3599</v>
      </c>
    </row>
    <row r="11" spans="1:6" x14ac:dyDescent="0.25">
      <c r="A11" s="7">
        <v>26451</v>
      </c>
      <c r="B11" s="5">
        <v>3248</v>
      </c>
    </row>
    <row r="12" spans="1:6" x14ac:dyDescent="0.25">
      <c r="A12" s="7">
        <v>26481</v>
      </c>
      <c r="B12" s="5">
        <v>3230</v>
      </c>
    </row>
    <row r="13" spans="1:6" x14ac:dyDescent="0.25">
      <c r="A13" s="7">
        <v>26512</v>
      </c>
      <c r="B13" s="5">
        <v>2790</v>
      </c>
    </row>
    <row r="14" spans="1:6" x14ac:dyDescent="0.25">
      <c r="A14" s="7">
        <v>26543</v>
      </c>
      <c r="B14" s="5">
        <v>4738</v>
      </c>
    </row>
    <row r="15" spans="1:6" x14ac:dyDescent="0.25">
      <c r="A15" s="7">
        <v>26573</v>
      </c>
      <c r="B15" s="5">
        <v>5043</v>
      </c>
    </row>
    <row r="16" spans="1:6" x14ac:dyDescent="0.25">
      <c r="A16" s="7">
        <v>26604</v>
      </c>
      <c r="B16" s="5">
        <v>5367</v>
      </c>
    </row>
    <row r="17" spans="1:2" x14ac:dyDescent="0.25">
      <c r="A17" s="7">
        <v>26634</v>
      </c>
      <c r="B17" s="5">
        <v>5262</v>
      </c>
    </row>
    <row r="18" spans="1:2" x14ac:dyDescent="0.25">
      <c r="A18" s="7">
        <v>26665</v>
      </c>
      <c r="B18" s="5">
        <v>5065</v>
      </c>
    </row>
    <row r="19" spans="1:2" x14ac:dyDescent="0.25">
      <c r="A19" s="7">
        <v>26696</v>
      </c>
      <c r="B19" s="5">
        <v>5824</v>
      </c>
    </row>
    <row r="20" spans="1:2" x14ac:dyDescent="0.25">
      <c r="A20" s="7">
        <v>26724</v>
      </c>
      <c r="B20" s="5">
        <v>4612</v>
      </c>
    </row>
    <row r="21" spans="1:2" x14ac:dyDescent="0.25">
      <c r="A21" s="7">
        <v>26755</v>
      </c>
      <c r="B21" s="5">
        <v>4823</v>
      </c>
    </row>
    <row r="22" spans="1:2" x14ac:dyDescent="0.25">
      <c r="A22" s="7">
        <v>26785</v>
      </c>
      <c r="B22" s="5">
        <v>3564</v>
      </c>
    </row>
    <row r="23" spans="1:2" x14ac:dyDescent="0.25">
      <c r="A23" s="7">
        <v>26816</v>
      </c>
      <c r="B23" s="5">
        <v>3651</v>
      </c>
    </row>
    <row r="24" spans="1:2" x14ac:dyDescent="0.25">
      <c r="A24" s="7">
        <v>26846</v>
      </c>
      <c r="B24" s="5">
        <v>3625</v>
      </c>
    </row>
    <row r="25" spans="1:2" x14ac:dyDescent="0.25">
      <c r="A25" s="7">
        <v>26877</v>
      </c>
      <c r="B25" s="5">
        <v>3170</v>
      </c>
    </row>
    <row r="26" spans="1:2" x14ac:dyDescent="0.25">
      <c r="A26" s="7">
        <v>26908</v>
      </c>
      <c r="B26" s="5">
        <v>5022</v>
      </c>
    </row>
    <row r="27" spans="1:2" x14ac:dyDescent="0.25">
      <c r="A27" s="7">
        <v>26938</v>
      </c>
      <c r="B27" s="5">
        <v>5018</v>
      </c>
    </row>
    <row r="28" spans="1:2" x14ac:dyDescent="0.25">
      <c r="A28" s="7">
        <v>26969</v>
      </c>
      <c r="B28" s="5">
        <v>5326</v>
      </c>
    </row>
    <row r="29" spans="1:2" x14ac:dyDescent="0.25">
      <c r="A29" s="7">
        <v>26999</v>
      </c>
      <c r="B29" s="5">
        <v>5412</v>
      </c>
    </row>
    <row r="30" spans="1:2" x14ac:dyDescent="0.25">
      <c r="A30" s="7">
        <v>27030</v>
      </c>
      <c r="B30" s="5">
        <v>6345</v>
      </c>
    </row>
    <row r="31" spans="1:2" x14ac:dyDescent="0.25">
      <c r="A31" s="7">
        <v>27061</v>
      </c>
      <c r="B31" s="5">
        <v>6698</v>
      </c>
    </row>
    <row r="32" spans="1:2" x14ac:dyDescent="0.25">
      <c r="A32" s="7">
        <v>27089</v>
      </c>
      <c r="B32" s="5">
        <v>5605</v>
      </c>
    </row>
    <row r="33" spans="1:2" x14ac:dyDescent="0.25">
      <c r="A33" s="7">
        <v>27120</v>
      </c>
      <c r="B33" s="5">
        <v>5260</v>
      </c>
    </row>
    <row r="34" spans="1:2" x14ac:dyDescent="0.25">
      <c r="A34" s="7">
        <v>27150</v>
      </c>
      <c r="B34" s="5">
        <v>3789</v>
      </c>
    </row>
    <row r="35" spans="1:2" x14ac:dyDescent="0.25">
      <c r="A35" s="7">
        <v>27181</v>
      </c>
      <c r="B35" s="5">
        <v>4023</v>
      </c>
    </row>
    <row r="36" spans="1:2" x14ac:dyDescent="0.25">
      <c r="A36" s="7">
        <v>27211</v>
      </c>
      <c r="B36" s="5">
        <v>3775</v>
      </c>
    </row>
    <row r="37" spans="1:2" x14ac:dyDescent="0.25">
      <c r="A37" s="7">
        <v>27242</v>
      </c>
      <c r="B37" s="5">
        <v>3384</v>
      </c>
    </row>
    <row r="38" spans="1:2" x14ac:dyDescent="0.25">
      <c r="A38" s="7">
        <v>27273</v>
      </c>
      <c r="B38" s="5">
        <v>5303</v>
      </c>
    </row>
    <row r="39" spans="1:2" x14ac:dyDescent="0.25">
      <c r="A39" s="7">
        <v>27303</v>
      </c>
      <c r="B39" s="5">
        <v>5506</v>
      </c>
    </row>
    <row r="40" spans="1:2" x14ac:dyDescent="0.25">
      <c r="A40" s="7">
        <v>27334</v>
      </c>
      <c r="B40" s="5">
        <v>5645</v>
      </c>
    </row>
    <row r="41" spans="1:2" x14ac:dyDescent="0.25">
      <c r="A41" s="7">
        <v>27364</v>
      </c>
      <c r="B41" s="5">
        <v>5168</v>
      </c>
    </row>
    <row r="42" spans="1:2" x14ac:dyDescent="0.25">
      <c r="A42" s="7">
        <v>27395</v>
      </c>
      <c r="B42" s="5">
        <v>6173</v>
      </c>
    </row>
    <row r="43" spans="1:2" x14ac:dyDescent="0.25">
      <c r="A43" s="7">
        <v>27426</v>
      </c>
      <c r="B43" s="5">
        <v>6776</v>
      </c>
    </row>
    <row r="44" spans="1:2" x14ac:dyDescent="0.25">
      <c r="A44" s="7">
        <v>27454</v>
      </c>
      <c r="B44" s="5">
        <v>5957</v>
      </c>
    </row>
    <row r="45" spans="1:2" x14ac:dyDescent="0.25">
      <c r="A45" s="7">
        <v>27485</v>
      </c>
      <c r="B45" s="5">
        <v>5777</v>
      </c>
    </row>
    <row r="46" spans="1:2" x14ac:dyDescent="0.25">
      <c r="A46" s="7">
        <v>27515</v>
      </c>
      <c r="B46" s="5">
        <v>3833</v>
      </c>
    </row>
    <row r="47" spans="1:2" x14ac:dyDescent="0.25">
      <c r="A47" s="7">
        <v>27546</v>
      </c>
      <c r="B47" s="5">
        <v>4200</v>
      </c>
    </row>
    <row r="48" spans="1:2" x14ac:dyDescent="0.25">
      <c r="A48" s="7">
        <v>27576</v>
      </c>
      <c r="B48" s="5">
        <v>3891</v>
      </c>
    </row>
    <row r="49" spans="1:2" x14ac:dyDescent="0.25">
      <c r="A49" s="7">
        <v>27607</v>
      </c>
      <c r="B49" s="5">
        <v>3595</v>
      </c>
    </row>
    <row r="50" spans="1:2" x14ac:dyDescent="0.25">
      <c r="A50" s="7">
        <v>27638</v>
      </c>
      <c r="B50" s="5">
        <v>5862</v>
      </c>
    </row>
    <row r="51" spans="1:2" x14ac:dyDescent="0.25">
      <c r="A51" s="7">
        <v>27668</v>
      </c>
      <c r="B51" s="5">
        <v>5719</v>
      </c>
    </row>
    <row r="52" spans="1:2" x14ac:dyDescent="0.25">
      <c r="A52" s="7">
        <v>27699</v>
      </c>
      <c r="B52" s="5">
        <v>5957</v>
      </c>
    </row>
    <row r="53" spans="1:2" x14ac:dyDescent="0.25">
      <c r="A53" s="7">
        <v>27729</v>
      </c>
      <c r="B53" s="5">
        <v>5226</v>
      </c>
    </row>
    <row r="54" spans="1:2" x14ac:dyDescent="0.25">
      <c r="A54" s="7">
        <v>27760</v>
      </c>
      <c r="B54" s="5">
        <v>6467</v>
      </c>
    </row>
    <row r="55" spans="1:2" x14ac:dyDescent="0.25">
      <c r="A55" s="7">
        <v>27791</v>
      </c>
      <c r="B55" s="5">
        <v>6383</v>
      </c>
    </row>
    <row r="56" spans="1:2" x14ac:dyDescent="0.25">
      <c r="A56" s="7">
        <v>27820</v>
      </c>
      <c r="B56" s="5">
        <v>5589</v>
      </c>
    </row>
    <row r="57" spans="1:2" x14ac:dyDescent="0.25">
      <c r="A57" s="7">
        <v>27851</v>
      </c>
      <c r="B57" s="5">
        <v>5296</v>
      </c>
    </row>
    <row r="58" spans="1:2" x14ac:dyDescent="0.25">
      <c r="A58" s="7">
        <v>27881</v>
      </c>
      <c r="B58" s="5">
        <v>3943</v>
      </c>
    </row>
    <row r="59" spans="1:2" x14ac:dyDescent="0.25">
      <c r="A59" s="7">
        <v>27912</v>
      </c>
      <c r="B59" s="5">
        <v>4188</v>
      </c>
    </row>
    <row r="60" spans="1:2" x14ac:dyDescent="0.25">
      <c r="A60" s="7">
        <v>27942</v>
      </c>
      <c r="B60" s="5">
        <v>3673</v>
      </c>
    </row>
    <row r="61" spans="1:2" x14ac:dyDescent="0.25">
      <c r="A61" s="7">
        <v>27973</v>
      </c>
      <c r="B61" s="5">
        <v>3475</v>
      </c>
    </row>
    <row r="62" spans="1:2" x14ac:dyDescent="0.25">
      <c r="A62" s="7">
        <v>28004</v>
      </c>
      <c r="B62" s="5">
        <v>5392</v>
      </c>
    </row>
    <row r="63" spans="1:2" x14ac:dyDescent="0.25">
      <c r="A63" s="7">
        <v>28034</v>
      </c>
      <c r="B63" s="5">
        <v>5583</v>
      </c>
    </row>
    <row r="64" spans="1:2" x14ac:dyDescent="0.25">
      <c r="A64" s="7">
        <v>28065</v>
      </c>
      <c r="B64" s="5">
        <v>5738</v>
      </c>
    </row>
    <row r="65" spans="1:2" x14ac:dyDescent="0.25">
      <c r="A65" s="7">
        <v>28095</v>
      </c>
      <c r="B65" s="5">
        <v>4944</v>
      </c>
    </row>
    <row r="66" spans="1:2" x14ac:dyDescent="0.25">
      <c r="A66" s="7">
        <v>28126</v>
      </c>
      <c r="B66" s="5">
        <v>6552</v>
      </c>
    </row>
    <row r="67" spans="1:2" x14ac:dyDescent="0.25">
      <c r="A67" s="7">
        <v>28157</v>
      </c>
      <c r="B67" s="5">
        <v>6451</v>
      </c>
    </row>
    <row r="68" spans="1:2" x14ac:dyDescent="0.25">
      <c r="A68" s="7">
        <v>28185</v>
      </c>
      <c r="B68" s="5">
        <v>5354</v>
      </c>
    </row>
    <row r="69" spans="1:2" x14ac:dyDescent="0.25">
      <c r="A69" s="7">
        <v>28216</v>
      </c>
      <c r="B69" s="5">
        <v>5081</v>
      </c>
    </row>
    <row r="70" spans="1:2" x14ac:dyDescent="0.25">
      <c r="A70" s="7">
        <v>28246</v>
      </c>
      <c r="B70" s="5">
        <v>3874</v>
      </c>
    </row>
    <row r="71" spans="1:2" x14ac:dyDescent="0.25">
      <c r="A71" s="7">
        <v>28277</v>
      </c>
      <c r="B71" s="5">
        <v>3973</v>
      </c>
    </row>
    <row r="72" spans="1:2" x14ac:dyDescent="0.25">
      <c r="A72" s="7">
        <v>28307</v>
      </c>
      <c r="B72" s="5">
        <v>3751</v>
      </c>
    </row>
    <row r="73" spans="1:2" x14ac:dyDescent="0.25">
      <c r="A73" s="7">
        <v>28338</v>
      </c>
      <c r="B73" s="5">
        <v>3621</v>
      </c>
    </row>
    <row r="74" spans="1:2" x14ac:dyDescent="0.25">
      <c r="A74" s="7">
        <v>28369</v>
      </c>
      <c r="B74" s="5">
        <v>5328</v>
      </c>
    </row>
    <row r="75" spans="1:2" x14ac:dyDescent="0.25">
      <c r="A75" s="7">
        <v>28399</v>
      </c>
      <c r="B75" s="5">
        <v>5427</v>
      </c>
    </row>
    <row r="76" spans="1:2" x14ac:dyDescent="0.25">
      <c r="A76" s="7">
        <v>28430</v>
      </c>
      <c r="B76" s="5">
        <v>5419</v>
      </c>
    </row>
    <row r="77" spans="1:2" x14ac:dyDescent="0.25">
      <c r="A77" s="7">
        <v>28460</v>
      </c>
      <c r="B77" s="5">
        <v>5983</v>
      </c>
    </row>
    <row r="78" spans="1:2" x14ac:dyDescent="0.25">
      <c r="A78" s="7">
        <v>28491</v>
      </c>
      <c r="B78" s="5">
        <v>6568</v>
      </c>
    </row>
    <row r="79" spans="1:2" x14ac:dyDescent="0.25">
      <c r="A79" s="7">
        <v>28522</v>
      </c>
      <c r="B79" s="5">
        <v>8346</v>
      </c>
    </row>
    <row r="80" spans="1:2" x14ac:dyDescent="0.25">
      <c r="A80" s="7">
        <v>28550</v>
      </c>
      <c r="B80" s="5">
        <v>6800</v>
      </c>
    </row>
    <row r="81" spans="1:2" x14ac:dyDescent="0.25">
      <c r="A81" s="7">
        <v>28581</v>
      </c>
      <c r="B81" s="5">
        <v>6308</v>
      </c>
    </row>
    <row r="82" spans="1:2" x14ac:dyDescent="0.25">
      <c r="A82" s="7">
        <v>28611</v>
      </c>
      <c r="B82" s="5">
        <v>4857</v>
      </c>
    </row>
    <row r="83" spans="1:2" x14ac:dyDescent="0.25">
      <c r="A83" s="7">
        <v>28642</v>
      </c>
      <c r="B83" s="5">
        <v>4663</v>
      </c>
    </row>
    <row r="84" spans="1:2" x14ac:dyDescent="0.25">
      <c r="A84" s="7">
        <v>28672</v>
      </c>
      <c r="B84" s="5">
        <v>4499</v>
      </c>
    </row>
    <row r="85" spans="1:2" x14ac:dyDescent="0.25">
      <c r="A85" s="7">
        <v>28703</v>
      </c>
      <c r="B85" s="5">
        <v>3878</v>
      </c>
    </row>
    <row r="86" spans="1:2" x14ac:dyDescent="0.25">
      <c r="A86" s="7">
        <v>28734</v>
      </c>
      <c r="B86" s="5">
        <v>6031</v>
      </c>
    </row>
    <row r="87" spans="1:2" x14ac:dyDescent="0.25">
      <c r="A87" s="7">
        <v>28764</v>
      </c>
      <c r="B87" s="5">
        <v>6325</v>
      </c>
    </row>
    <row r="88" spans="1:2" x14ac:dyDescent="0.25">
      <c r="A88" s="7">
        <v>28795</v>
      </c>
      <c r="B88" s="5">
        <v>6764</v>
      </c>
    </row>
    <row r="89" spans="1:2" x14ac:dyDescent="0.25">
      <c r="A89" s="7">
        <v>28825</v>
      </c>
      <c r="B89" s="5">
        <v>6929</v>
      </c>
    </row>
    <row r="90" spans="1:2" x14ac:dyDescent="0.25">
      <c r="A90" s="7">
        <v>28856</v>
      </c>
      <c r="B90" s="5">
        <v>7557</v>
      </c>
    </row>
    <row r="91" spans="1:2" x14ac:dyDescent="0.25">
      <c r="A91" s="7">
        <v>28887</v>
      </c>
      <c r="B91" s="5">
        <v>8182</v>
      </c>
    </row>
    <row r="92" spans="1:2" x14ac:dyDescent="0.25">
      <c r="A92" s="7">
        <v>28915</v>
      </c>
      <c r="B92" s="5">
        <v>6892</v>
      </c>
    </row>
    <row r="93" spans="1:2" x14ac:dyDescent="0.25">
      <c r="A93" s="7">
        <v>28946</v>
      </c>
      <c r="B93" s="5">
        <v>6860</v>
      </c>
    </row>
    <row r="94" spans="1:2" x14ac:dyDescent="0.25">
      <c r="A94" s="7">
        <v>28976</v>
      </c>
      <c r="B94" s="5">
        <v>5181</v>
      </c>
    </row>
    <row r="95" spans="1:2" x14ac:dyDescent="0.25">
      <c r="A95" s="7">
        <v>29007</v>
      </c>
      <c r="B95" s="5">
        <v>5462</v>
      </c>
    </row>
    <row r="96" spans="1:2" x14ac:dyDescent="0.25">
      <c r="A96" s="7">
        <v>29037</v>
      </c>
      <c r="B96" s="5">
        <v>5328</v>
      </c>
    </row>
    <row r="97" spans="1:2" x14ac:dyDescent="0.25">
      <c r="A97" s="7">
        <v>29068</v>
      </c>
      <c r="B97" s="5">
        <v>4331</v>
      </c>
    </row>
    <row r="98" spans="1:2" x14ac:dyDescent="0.25">
      <c r="A98" s="7">
        <v>29099</v>
      </c>
      <c r="B98" s="5">
        <v>7279</v>
      </c>
    </row>
    <row r="99" spans="1:2" x14ac:dyDescent="0.25">
      <c r="A99" s="7">
        <v>29129</v>
      </c>
      <c r="B99" s="5">
        <v>7772</v>
      </c>
    </row>
    <row r="100" spans="1:2" x14ac:dyDescent="0.25">
      <c r="A100" s="7">
        <v>29160</v>
      </c>
      <c r="B100" s="5">
        <v>8262</v>
      </c>
    </row>
    <row r="101" spans="1:2" x14ac:dyDescent="0.25">
      <c r="A101" s="7">
        <v>29190</v>
      </c>
      <c r="B101" s="5">
        <v>7499</v>
      </c>
    </row>
    <row r="102" spans="1:2" x14ac:dyDescent="0.25">
      <c r="A102" s="7">
        <v>29221</v>
      </c>
      <c r="B102" s="5">
        <v>8081</v>
      </c>
    </row>
    <row r="103" spans="1:2" x14ac:dyDescent="0.25">
      <c r="A103" s="7">
        <v>29252</v>
      </c>
      <c r="B103" s="5">
        <v>10121</v>
      </c>
    </row>
    <row r="104" spans="1:2" x14ac:dyDescent="0.25">
      <c r="A104" s="7">
        <v>29281</v>
      </c>
      <c r="B104" s="5">
        <v>8745</v>
      </c>
    </row>
    <row r="105" spans="1:2" x14ac:dyDescent="0.25">
      <c r="A105" s="7">
        <v>29312</v>
      </c>
      <c r="B105" s="5">
        <v>8045</v>
      </c>
    </row>
    <row r="106" spans="1:2" x14ac:dyDescent="0.25">
      <c r="A106" s="7">
        <v>29342</v>
      </c>
      <c r="B106" s="5">
        <v>5906</v>
      </c>
    </row>
    <row r="107" spans="1:2" x14ac:dyDescent="0.25">
      <c r="A107" s="7">
        <v>29373</v>
      </c>
      <c r="B107" s="5">
        <v>5274</v>
      </c>
    </row>
    <row r="108" spans="1:2" x14ac:dyDescent="0.25">
      <c r="A108" s="7">
        <v>29403</v>
      </c>
      <c r="B108" s="5">
        <v>5283</v>
      </c>
    </row>
    <row r="109" spans="1:2" x14ac:dyDescent="0.25">
      <c r="A109" s="7">
        <v>29434</v>
      </c>
      <c r="B109" s="5">
        <v>4956</v>
      </c>
    </row>
    <row r="110" spans="1:2" x14ac:dyDescent="0.25">
      <c r="A110" s="7">
        <v>29465</v>
      </c>
      <c r="B110" s="5">
        <v>7879</v>
      </c>
    </row>
    <row r="111" spans="1:2" x14ac:dyDescent="0.25">
      <c r="A111" s="7">
        <v>29495</v>
      </c>
      <c r="B111" s="5">
        <v>8289</v>
      </c>
    </row>
    <row r="112" spans="1:2" x14ac:dyDescent="0.25">
      <c r="A112" s="7">
        <v>29526</v>
      </c>
      <c r="B112" s="5">
        <v>8422</v>
      </c>
    </row>
    <row r="113" spans="1:2" x14ac:dyDescent="0.25">
      <c r="A113" s="7">
        <v>29556</v>
      </c>
      <c r="B113" s="5">
        <v>7832</v>
      </c>
    </row>
    <row r="114" spans="1:2" x14ac:dyDescent="0.25">
      <c r="A114" s="7">
        <v>29587</v>
      </c>
      <c r="B114" s="5">
        <v>7857</v>
      </c>
    </row>
    <row r="115" spans="1:2" x14ac:dyDescent="0.25">
      <c r="A115" s="7">
        <v>29618</v>
      </c>
      <c r="B115" s="5">
        <v>10008</v>
      </c>
    </row>
    <row r="116" spans="1:2" x14ac:dyDescent="0.25">
      <c r="A116" s="7">
        <v>29646</v>
      </c>
      <c r="B116" s="5">
        <v>8057</v>
      </c>
    </row>
    <row r="117" spans="1:2" x14ac:dyDescent="0.25">
      <c r="A117" s="7">
        <v>29677</v>
      </c>
      <c r="B117" s="5">
        <v>7791</v>
      </c>
    </row>
    <row r="118" spans="1:2" x14ac:dyDescent="0.25">
      <c r="A118" s="7">
        <v>29707</v>
      </c>
      <c r="B118" s="5">
        <v>6147</v>
      </c>
    </row>
    <row r="119" spans="1:2" x14ac:dyDescent="0.25">
      <c r="A119" s="7">
        <v>29738</v>
      </c>
      <c r="B119" s="5">
        <v>5438</v>
      </c>
    </row>
    <row r="120" spans="1:2" x14ac:dyDescent="0.25">
      <c r="A120" s="7">
        <v>29768</v>
      </c>
      <c r="B120" s="5">
        <v>5494</v>
      </c>
    </row>
    <row r="121" spans="1:2" x14ac:dyDescent="0.25">
      <c r="A121" s="7">
        <v>29799</v>
      </c>
      <c r="B121" s="5">
        <v>5253</v>
      </c>
    </row>
    <row r="122" spans="1:2" x14ac:dyDescent="0.25">
      <c r="A122" s="7">
        <v>29830</v>
      </c>
      <c r="B122" s="5">
        <v>8154</v>
      </c>
    </row>
    <row r="123" spans="1:2" x14ac:dyDescent="0.25">
      <c r="A123" s="7">
        <v>29860</v>
      </c>
      <c r="B123" s="5">
        <v>8604</v>
      </c>
    </row>
    <row r="124" spans="1:2" x14ac:dyDescent="0.25">
      <c r="A124" s="7">
        <v>29891</v>
      </c>
      <c r="B124" s="5">
        <v>8832</v>
      </c>
    </row>
    <row r="125" spans="1:2" x14ac:dyDescent="0.25">
      <c r="A125" s="7">
        <v>29921</v>
      </c>
      <c r="B125" s="5">
        <v>7815</v>
      </c>
    </row>
    <row r="126" spans="1:2" x14ac:dyDescent="0.25">
      <c r="A126" s="7">
        <v>29952</v>
      </c>
      <c r="B126" s="5">
        <v>10179</v>
      </c>
    </row>
    <row r="127" spans="1:2" x14ac:dyDescent="0.25">
      <c r="A127" s="7">
        <v>29983</v>
      </c>
      <c r="B127" s="5">
        <v>11460</v>
      </c>
    </row>
    <row r="128" spans="1:2" x14ac:dyDescent="0.25">
      <c r="A128" s="7">
        <v>30011</v>
      </c>
      <c r="B128" s="5">
        <v>9641</v>
      </c>
    </row>
    <row r="129" spans="1:2" x14ac:dyDescent="0.25">
      <c r="A129" s="7">
        <v>30042</v>
      </c>
      <c r="B129" s="5">
        <v>9243</v>
      </c>
    </row>
    <row r="130" spans="1:2" x14ac:dyDescent="0.25">
      <c r="A130" s="7">
        <v>30072</v>
      </c>
      <c r="B130" s="5">
        <v>6824</v>
      </c>
    </row>
    <row r="131" spans="1:2" x14ac:dyDescent="0.25">
      <c r="A131" s="7">
        <v>30103</v>
      </c>
      <c r="B131" s="5">
        <v>6149</v>
      </c>
    </row>
    <row r="132" spans="1:2" x14ac:dyDescent="0.25">
      <c r="A132" s="7">
        <v>30133</v>
      </c>
      <c r="B132" s="5">
        <v>6161</v>
      </c>
    </row>
    <row r="133" spans="1:2" x14ac:dyDescent="0.25">
      <c r="A133" s="7">
        <v>30164</v>
      </c>
      <c r="B133" s="5">
        <v>5962</v>
      </c>
    </row>
    <row r="134" spans="1:2" x14ac:dyDescent="0.25">
      <c r="A134" s="7">
        <v>30195</v>
      </c>
      <c r="B134" s="5">
        <v>9068</v>
      </c>
    </row>
    <row r="135" spans="1:2" x14ac:dyDescent="0.25">
      <c r="A135" s="7">
        <v>30225</v>
      </c>
      <c r="B135" s="5">
        <v>9538</v>
      </c>
    </row>
    <row r="136" spans="1:2" x14ac:dyDescent="0.25">
      <c r="A136" s="7">
        <v>30256</v>
      </c>
      <c r="B136" s="5">
        <v>9988</v>
      </c>
    </row>
    <row r="137" spans="1:2" x14ac:dyDescent="0.25">
      <c r="A137" s="7">
        <v>30286</v>
      </c>
      <c r="B137" s="5">
        <v>7916</v>
      </c>
    </row>
  </sheetData>
  <mergeCells count="1">
    <mergeCell ref="E3:F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topLeftCell="A91" workbookViewId="0">
      <selection activeCell="E14" sqref="E10:E14"/>
    </sheetView>
  </sheetViews>
  <sheetFormatPr defaultRowHeight="15" x14ac:dyDescent="0.25"/>
  <cols>
    <col min="1" max="1" width="14.42578125" customWidth="1"/>
    <col min="2" max="2" width="24.14062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53.25" x14ac:dyDescent="0.35">
      <c r="A1" s="6" t="s">
        <v>11</v>
      </c>
      <c r="B1" s="21" t="s">
        <v>218</v>
      </c>
      <c r="D1" s="1" t="s">
        <v>218</v>
      </c>
    </row>
    <row r="2" spans="1:6" ht="15.75" x14ac:dyDescent="0.25">
      <c r="A2" s="7">
        <v>21916</v>
      </c>
      <c r="B2" s="5">
        <v>648</v>
      </c>
      <c r="D2" s="2" t="s">
        <v>1</v>
      </c>
    </row>
    <row r="3" spans="1:6" x14ac:dyDescent="0.25">
      <c r="A3" s="7">
        <v>21947</v>
      </c>
      <c r="B3" s="5">
        <v>646</v>
      </c>
      <c r="D3" s="3" t="s">
        <v>2</v>
      </c>
      <c r="E3" s="24">
        <v>42706.927708333336</v>
      </c>
      <c r="F3" s="24"/>
    </row>
    <row r="4" spans="1:6" x14ac:dyDescent="0.25">
      <c r="A4" s="7">
        <v>21976</v>
      </c>
      <c r="B4" s="5">
        <v>639</v>
      </c>
      <c r="D4" s="3" t="s">
        <v>3</v>
      </c>
      <c r="E4" s="4" t="str">
        <f>HYPERLINK("https://datamarket.com/data/set/22w6/portland-oregon-average-monthly-bus-ridership-100-january-1973-through-june-1982-n114#!ds=22w6&amp;display=line","https://datamarket.com/data/set/22w6/portland-oregon-average-monthly-bus-ridership-100-january-1973-through-june-1982-n114#!ds=22w6&amp;display=line")</f>
        <v>https://datamarket.com/data/set/22w6/portland-oregon-average-monthly-bus-ridership-100-january-1973-through-june-1982-n114#!ds=22w6&amp;display=line</v>
      </c>
    </row>
    <row r="5" spans="1:6" x14ac:dyDescent="0.25">
      <c r="A5" s="7">
        <v>22007</v>
      </c>
      <c r="B5" s="5">
        <v>654</v>
      </c>
      <c r="D5" s="3" t="s">
        <v>4</v>
      </c>
      <c r="E5" s="5" t="s">
        <v>5</v>
      </c>
    </row>
    <row r="6" spans="1:6" x14ac:dyDescent="0.25">
      <c r="A6" s="7">
        <v>22037</v>
      </c>
      <c r="B6" s="5">
        <v>630</v>
      </c>
      <c r="D6" s="3" t="s">
        <v>6</v>
      </c>
      <c r="E6" s="5" t="s">
        <v>7</v>
      </c>
    </row>
    <row r="7" spans="1:6" x14ac:dyDescent="0.25">
      <c r="A7" s="7">
        <v>22068</v>
      </c>
      <c r="B7" s="5">
        <v>622</v>
      </c>
      <c r="D7" s="3" t="s">
        <v>8</v>
      </c>
      <c r="E7" s="5"/>
    </row>
    <row r="8" spans="1:6" x14ac:dyDescent="0.25">
      <c r="A8" s="7">
        <v>22098</v>
      </c>
      <c r="B8" s="5">
        <v>617</v>
      </c>
      <c r="D8" s="3" t="s">
        <v>9</v>
      </c>
      <c r="E8" s="5"/>
    </row>
    <row r="9" spans="1:6" x14ac:dyDescent="0.25">
      <c r="A9" s="7">
        <v>22129</v>
      </c>
      <c r="B9" s="5">
        <v>613</v>
      </c>
    </row>
    <row r="10" spans="1:6" x14ac:dyDescent="0.25">
      <c r="A10" s="7">
        <v>22160</v>
      </c>
      <c r="B10" s="5">
        <v>661</v>
      </c>
    </row>
    <row r="11" spans="1:6" x14ac:dyDescent="0.25">
      <c r="A11" s="7">
        <v>22190</v>
      </c>
      <c r="B11" s="5">
        <v>695</v>
      </c>
    </row>
    <row r="12" spans="1:6" x14ac:dyDescent="0.25">
      <c r="A12" s="7">
        <v>22221</v>
      </c>
      <c r="B12" s="5">
        <v>690</v>
      </c>
    </row>
    <row r="13" spans="1:6" x14ac:dyDescent="0.25">
      <c r="A13" s="7">
        <v>22251</v>
      </c>
      <c r="B13" s="5">
        <v>707</v>
      </c>
    </row>
    <row r="14" spans="1:6" x14ac:dyDescent="0.25">
      <c r="A14" s="7">
        <v>22282</v>
      </c>
      <c r="B14" s="5">
        <v>817</v>
      </c>
    </row>
    <row r="15" spans="1:6" x14ac:dyDescent="0.25">
      <c r="A15" s="7">
        <v>22313</v>
      </c>
      <c r="B15" s="5">
        <v>839</v>
      </c>
    </row>
    <row r="16" spans="1:6" x14ac:dyDescent="0.25">
      <c r="A16" s="7">
        <v>22341</v>
      </c>
      <c r="B16" s="5">
        <v>810</v>
      </c>
    </row>
    <row r="17" spans="1:2" x14ac:dyDescent="0.25">
      <c r="A17" s="7">
        <v>22372</v>
      </c>
      <c r="B17" s="5">
        <v>789</v>
      </c>
    </row>
    <row r="18" spans="1:2" x14ac:dyDescent="0.25">
      <c r="A18" s="7">
        <v>22402</v>
      </c>
      <c r="B18" s="5">
        <v>760</v>
      </c>
    </row>
    <row r="19" spans="1:2" x14ac:dyDescent="0.25">
      <c r="A19" s="7">
        <v>22433</v>
      </c>
      <c r="B19" s="5">
        <v>724</v>
      </c>
    </row>
    <row r="20" spans="1:2" x14ac:dyDescent="0.25">
      <c r="A20" s="7">
        <v>22463</v>
      </c>
      <c r="B20" s="5">
        <v>704</v>
      </c>
    </row>
    <row r="21" spans="1:2" x14ac:dyDescent="0.25">
      <c r="A21" s="7">
        <v>22494</v>
      </c>
      <c r="B21" s="5">
        <v>691</v>
      </c>
    </row>
    <row r="22" spans="1:2" x14ac:dyDescent="0.25">
      <c r="A22" s="7">
        <v>22525</v>
      </c>
      <c r="B22" s="5">
        <v>745</v>
      </c>
    </row>
    <row r="23" spans="1:2" x14ac:dyDescent="0.25">
      <c r="A23" s="7">
        <v>22555</v>
      </c>
      <c r="B23" s="5">
        <v>803</v>
      </c>
    </row>
    <row r="24" spans="1:2" x14ac:dyDescent="0.25">
      <c r="A24" s="7">
        <v>22586</v>
      </c>
      <c r="B24" s="5">
        <v>780</v>
      </c>
    </row>
    <row r="25" spans="1:2" x14ac:dyDescent="0.25">
      <c r="A25" s="7">
        <v>22616</v>
      </c>
      <c r="B25" s="5">
        <v>761</v>
      </c>
    </row>
    <row r="26" spans="1:2" x14ac:dyDescent="0.25">
      <c r="A26" s="7">
        <v>22647</v>
      </c>
      <c r="B26" s="5">
        <v>857</v>
      </c>
    </row>
    <row r="27" spans="1:2" x14ac:dyDescent="0.25">
      <c r="A27" s="7">
        <v>22678</v>
      </c>
      <c r="B27" s="5">
        <v>907</v>
      </c>
    </row>
    <row r="28" spans="1:2" x14ac:dyDescent="0.25">
      <c r="A28" s="7">
        <v>22706</v>
      </c>
      <c r="B28" s="5">
        <v>873</v>
      </c>
    </row>
    <row r="29" spans="1:2" x14ac:dyDescent="0.25">
      <c r="A29" s="7">
        <v>22737</v>
      </c>
      <c r="B29" s="5">
        <v>910</v>
      </c>
    </row>
    <row r="30" spans="1:2" x14ac:dyDescent="0.25">
      <c r="A30" s="7">
        <v>22767</v>
      </c>
      <c r="B30" s="5">
        <v>900</v>
      </c>
    </row>
    <row r="31" spans="1:2" x14ac:dyDescent="0.25">
      <c r="A31" s="7">
        <v>22798</v>
      </c>
      <c r="B31" s="5">
        <v>880</v>
      </c>
    </row>
    <row r="32" spans="1:2" x14ac:dyDescent="0.25">
      <c r="A32" s="7">
        <v>22828</v>
      </c>
      <c r="B32" s="5">
        <v>867</v>
      </c>
    </row>
    <row r="33" spans="1:2" x14ac:dyDescent="0.25">
      <c r="A33" s="7">
        <v>22859</v>
      </c>
      <c r="B33" s="5">
        <v>854</v>
      </c>
    </row>
    <row r="34" spans="1:2" x14ac:dyDescent="0.25">
      <c r="A34" s="7">
        <v>22890</v>
      </c>
      <c r="B34" s="5">
        <v>928</v>
      </c>
    </row>
    <row r="35" spans="1:2" x14ac:dyDescent="0.25">
      <c r="A35" s="7">
        <v>22920</v>
      </c>
      <c r="B35" s="5">
        <v>1064</v>
      </c>
    </row>
    <row r="36" spans="1:2" x14ac:dyDescent="0.25">
      <c r="A36" s="7">
        <v>22951</v>
      </c>
      <c r="B36" s="5">
        <v>1103</v>
      </c>
    </row>
    <row r="37" spans="1:2" x14ac:dyDescent="0.25">
      <c r="A37" s="7">
        <v>22981</v>
      </c>
      <c r="B37" s="5">
        <v>1026</v>
      </c>
    </row>
    <row r="38" spans="1:2" x14ac:dyDescent="0.25">
      <c r="A38" s="7">
        <v>23012</v>
      </c>
      <c r="B38" s="5">
        <v>1102</v>
      </c>
    </row>
    <row r="39" spans="1:2" x14ac:dyDescent="0.25">
      <c r="A39" s="7">
        <v>23043</v>
      </c>
      <c r="B39" s="5">
        <v>1080</v>
      </c>
    </row>
    <row r="40" spans="1:2" x14ac:dyDescent="0.25">
      <c r="A40" s="7">
        <v>23071</v>
      </c>
      <c r="B40" s="5">
        <v>1034</v>
      </c>
    </row>
    <row r="41" spans="1:2" x14ac:dyDescent="0.25">
      <c r="A41" s="7">
        <v>23102</v>
      </c>
      <c r="B41" s="5">
        <v>1083</v>
      </c>
    </row>
    <row r="42" spans="1:2" x14ac:dyDescent="0.25">
      <c r="A42" s="7">
        <v>23132</v>
      </c>
      <c r="B42" s="5">
        <v>1078</v>
      </c>
    </row>
    <row r="43" spans="1:2" x14ac:dyDescent="0.25">
      <c r="A43" s="7">
        <v>23163</v>
      </c>
      <c r="B43" s="5">
        <v>1020</v>
      </c>
    </row>
    <row r="44" spans="1:2" x14ac:dyDescent="0.25">
      <c r="A44" s="7">
        <v>23193</v>
      </c>
      <c r="B44" s="5">
        <v>984</v>
      </c>
    </row>
    <row r="45" spans="1:2" x14ac:dyDescent="0.25">
      <c r="A45" s="7">
        <v>23224</v>
      </c>
      <c r="B45" s="5">
        <v>952</v>
      </c>
    </row>
    <row r="46" spans="1:2" x14ac:dyDescent="0.25">
      <c r="A46" s="7">
        <v>23255</v>
      </c>
      <c r="B46" s="5">
        <v>1033</v>
      </c>
    </row>
    <row r="47" spans="1:2" x14ac:dyDescent="0.25">
      <c r="A47" s="7">
        <v>23285</v>
      </c>
      <c r="B47" s="5">
        <v>1114</v>
      </c>
    </row>
    <row r="48" spans="1:2" x14ac:dyDescent="0.25">
      <c r="A48" s="7">
        <v>23316</v>
      </c>
      <c r="B48" s="5">
        <v>1160</v>
      </c>
    </row>
    <row r="49" spans="1:2" x14ac:dyDescent="0.25">
      <c r="A49" s="7">
        <v>23346</v>
      </c>
      <c r="B49" s="5">
        <v>1058</v>
      </c>
    </row>
    <row r="50" spans="1:2" x14ac:dyDescent="0.25">
      <c r="A50" s="7">
        <v>23377</v>
      </c>
      <c r="B50" s="5">
        <v>1209</v>
      </c>
    </row>
    <row r="51" spans="1:2" x14ac:dyDescent="0.25">
      <c r="A51" s="7">
        <v>23408</v>
      </c>
      <c r="B51" s="5">
        <v>1200</v>
      </c>
    </row>
    <row r="52" spans="1:2" x14ac:dyDescent="0.25">
      <c r="A52" s="7">
        <v>23437</v>
      </c>
      <c r="B52" s="5">
        <v>1130</v>
      </c>
    </row>
    <row r="53" spans="1:2" x14ac:dyDescent="0.25">
      <c r="A53" s="7">
        <v>23468</v>
      </c>
      <c r="B53" s="5">
        <v>1182</v>
      </c>
    </row>
    <row r="54" spans="1:2" x14ac:dyDescent="0.25">
      <c r="A54" s="7">
        <v>23498</v>
      </c>
      <c r="B54" s="5">
        <v>1152</v>
      </c>
    </row>
    <row r="55" spans="1:2" x14ac:dyDescent="0.25">
      <c r="A55" s="7">
        <v>23529</v>
      </c>
      <c r="B55" s="5">
        <v>1116</v>
      </c>
    </row>
    <row r="56" spans="1:2" x14ac:dyDescent="0.25">
      <c r="A56" s="7">
        <v>23559</v>
      </c>
      <c r="B56" s="5">
        <v>1098</v>
      </c>
    </row>
    <row r="57" spans="1:2" x14ac:dyDescent="0.25">
      <c r="A57" s="7">
        <v>23590</v>
      </c>
      <c r="B57" s="5">
        <v>1044</v>
      </c>
    </row>
    <row r="58" spans="1:2" x14ac:dyDescent="0.25">
      <c r="A58" s="7">
        <v>23621</v>
      </c>
      <c r="B58" s="5">
        <v>1142</v>
      </c>
    </row>
    <row r="59" spans="1:2" x14ac:dyDescent="0.25">
      <c r="A59" s="7">
        <v>23651</v>
      </c>
      <c r="B59" s="5">
        <v>1222</v>
      </c>
    </row>
    <row r="60" spans="1:2" x14ac:dyDescent="0.25">
      <c r="A60" s="7">
        <v>23682</v>
      </c>
      <c r="B60" s="5">
        <v>1234</v>
      </c>
    </row>
    <row r="61" spans="1:2" x14ac:dyDescent="0.25">
      <c r="A61" s="7">
        <v>23712</v>
      </c>
      <c r="B61" s="5">
        <v>1155</v>
      </c>
    </row>
    <row r="62" spans="1:2" x14ac:dyDescent="0.25">
      <c r="A62" s="7">
        <v>23743</v>
      </c>
      <c r="B62" s="5">
        <v>1286</v>
      </c>
    </row>
    <row r="63" spans="1:2" x14ac:dyDescent="0.25">
      <c r="A63" s="7">
        <v>23774</v>
      </c>
      <c r="B63" s="5">
        <v>1281</v>
      </c>
    </row>
    <row r="64" spans="1:2" x14ac:dyDescent="0.25">
      <c r="A64" s="7">
        <v>23802</v>
      </c>
      <c r="B64" s="5">
        <v>1224</v>
      </c>
    </row>
    <row r="65" spans="1:2" x14ac:dyDescent="0.25">
      <c r="A65" s="7">
        <v>23833</v>
      </c>
      <c r="B65" s="5">
        <v>1280</v>
      </c>
    </row>
    <row r="66" spans="1:2" x14ac:dyDescent="0.25">
      <c r="A66" s="7">
        <v>23863</v>
      </c>
      <c r="B66" s="5">
        <v>1228</v>
      </c>
    </row>
    <row r="67" spans="1:2" x14ac:dyDescent="0.25">
      <c r="A67" s="7">
        <v>23894</v>
      </c>
      <c r="B67" s="5">
        <v>1181</v>
      </c>
    </row>
    <row r="68" spans="1:2" x14ac:dyDescent="0.25">
      <c r="A68" s="7">
        <v>23924</v>
      </c>
      <c r="B68" s="5">
        <v>1156</v>
      </c>
    </row>
    <row r="69" spans="1:2" x14ac:dyDescent="0.25">
      <c r="A69" s="7">
        <v>23955</v>
      </c>
      <c r="B69" s="5">
        <v>1124</v>
      </c>
    </row>
    <row r="70" spans="1:2" x14ac:dyDescent="0.25">
      <c r="A70" s="7">
        <v>23986</v>
      </c>
      <c r="B70" s="5">
        <v>1152</v>
      </c>
    </row>
    <row r="71" spans="1:2" x14ac:dyDescent="0.25">
      <c r="A71" s="7">
        <v>24016</v>
      </c>
      <c r="B71" s="5">
        <v>1205</v>
      </c>
    </row>
    <row r="72" spans="1:2" x14ac:dyDescent="0.25">
      <c r="A72" s="7">
        <v>24047</v>
      </c>
      <c r="B72" s="5">
        <v>1260</v>
      </c>
    </row>
    <row r="73" spans="1:2" x14ac:dyDescent="0.25">
      <c r="A73" s="7">
        <v>24077</v>
      </c>
      <c r="B73" s="5">
        <v>1188</v>
      </c>
    </row>
    <row r="74" spans="1:2" x14ac:dyDescent="0.25">
      <c r="A74" s="7">
        <v>24108</v>
      </c>
      <c r="B74" s="5">
        <v>1212</v>
      </c>
    </row>
    <row r="75" spans="1:2" x14ac:dyDescent="0.25">
      <c r="A75" s="7">
        <v>24139</v>
      </c>
      <c r="B75" s="5">
        <v>1269</v>
      </c>
    </row>
    <row r="76" spans="1:2" x14ac:dyDescent="0.25">
      <c r="A76" s="7">
        <v>24167</v>
      </c>
      <c r="B76" s="5">
        <v>1246</v>
      </c>
    </row>
    <row r="77" spans="1:2" x14ac:dyDescent="0.25">
      <c r="A77" s="7">
        <v>24198</v>
      </c>
      <c r="B77" s="5">
        <v>1299</v>
      </c>
    </row>
    <row r="78" spans="1:2" x14ac:dyDescent="0.25">
      <c r="A78" s="7">
        <v>24228</v>
      </c>
      <c r="B78" s="5">
        <v>1284</v>
      </c>
    </row>
    <row r="79" spans="1:2" x14ac:dyDescent="0.25">
      <c r="A79" s="7">
        <v>24259</v>
      </c>
      <c r="B79" s="5">
        <v>1345</v>
      </c>
    </row>
    <row r="80" spans="1:2" x14ac:dyDescent="0.25">
      <c r="A80" s="7">
        <v>24289</v>
      </c>
      <c r="B80" s="5">
        <v>1341</v>
      </c>
    </row>
    <row r="81" spans="1:2" x14ac:dyDescent="0.25">
      <c r="A81" s="7">
        <v>24320</v>
      </c>
      <c r="B81" s="5">
        <v>1308</v>
      </c>
    </row>
    <row r="82" spans="1:2" x14ac:dyDescent="0.25">
      <c r="A82" s="7">
        <v>24351</v>
      </c>
      <c r="B82" s="5">
        <v>1448</v>
      </c>
    </row>
    <row r="83" spans="1:2" x14ac:dyDescent="0.25">
      <c r="A83" s="7">
        <v>24381</v>
      </c>
      <c r="B83" s="5">
        <v>1454</v>
      </c>
    </row>
    <row r="84" spans="1:2" x14ac:dyDescent="0.25">
      <c r="A84" s="7">
        <v>24412</v>
      </c>
      <c r="B84" s="5">
        <v>1467</v>
      </c>
    </row>
    <row r="85" spans="1:2" x14ac:dyDescent="0.25">
      <c r="A85" s="7">
        <v>24442</v>
      </c>
      <c r="B85" s="5">
        <v>1431</v>
      </c>
    </row>
    <row r="86" spans="1:2" x14ac:dyDescent="0.25">
      <c r="A86" s="7">
        <v>24473</v>
      </c>
      <c r="B86" s="5">
        <v>1510</v>
      </c>
    </row>
    <row r="87" spans="1:2" x14ac:dyDescent="0.25">
      <c r="A87" s="7">
        <v>24504</v>
      </c>
      <c r="B87" s="5">
        <v>1558</v>
      </c>
    </row>
    <row r="88" spans="1:2" x14ac:dyDescent="0.25">
      <c r="A88" s="7">
        <v>24532</v>
      </c>
      <c r="B88" s="5">
        <v>1536</v>
      </c>
    </row>
    <row r="89" spans="1:2" x14ac:dyDescent="0.25">
      <c r="A89" s="7">
        <v>24563</v>
      </c>
      <c r="B89" s="5">
        <v>1523</v>
      </c>
    </row>
    <row r="90" spans="1:2" x14ac:dyDescent="0.25">
      <c r="A90" s="7">
        <v>24593</v>
      </c>
      <c r="B90" s="5">
        <v>1492</v>
      </c>
    </row>
    <row r="91" spans="1:2" x14ac:dyDescent="0.25">
      <c r="A91" s="7">
        <v>24624</v>
      </c>
      <c r="B91" s="5">
        <v>1437</v>
      </c>
    </row>
    <row r="92" spans="1:2" x14ac:dyDescent="0.25">
      <c r="A92" s="7">
        <v>24654</v>
      </c>
      <c r="B92" s="5">
        <v>1365</v>
      </c>
    </row>
    <row r="93" spans="1:2" x14ac:dyDescent="0.25">
      <c r="A93" s="7">
        <v>24685</v>
      </c>
      <c r="B93" s="5">
        <v>1310</v>
      </c>
    </row>
    <row r="94" spans="1:2" x14ac:dyDescent="0.25">
      <c r="A94" s="7">
        <v>24716</v>
      </c>
      <c r="B94" s="5">
        <v>1441</v>
      </c>
    </row>
    <row r="95" spans="1:2" x14ac:dyDescent="0.25">
      <c r="A95" s="7">
        <v>24746</v>
      </c>
      <c r="B95" s="5">
        <v>1450</v>
      </c>
    </row>
    <row r="96" spans="1:2" x14ac:dyDescent="0.25">
      <c r="A96" s="7">
        <v>24777</v>
      </c>
      <c r="B96" s="5">
        <v>1424</v>
      </c>
    </row>
    <row r="97" spans="1:2" x14ac:dyDescent="0.25">
      <c r="A97" s="7">
        <v>24807</v>
      </c>
      <c r="B97" s="5">
        <v>1360</v>
      </c>
    </row>
    <row r="98" spans="1:2" x14ac:dyDescent="0.25">
      <c r="A98" s="7">
        <v>24838</v>
      </c>
      <c r="B98" s="5">
        <v>1429</v>
      </c>
    </row>
    <row r="99" spans="1:2" x14ac:dyDescent="0.25">
      <c r="A99" s="7">
        <v>24869</v>
      </c>
      <c r="B99" s="5">
        <v>1440</v>
      </c>
    </row>
    <row r="100" spans="1:2" x14ac:dyDescent="0.25">
      <c r="A100" s="7">
        <v>24898</v>
      </c>
      <c r="B100" s="5">
        <v>1414</v>
      </c>
    </row>
    <row r="101" spans="1:2" x14ac:dyDescent="0.25">
      <c r="A101" s="7">
        <v>24929</v>
      </c>
      <c r="B101" s="5">
        <v>1424</v>
      </c>
    </row>
    <row r="102" spans="1:2" x14ac:dyDescent="0.25">
      <c r="A102" s="7">
        <v>24959</v>
      </c>
      <c r="B102" s="5">
        <v>1408</v>
      </c>
    </row>
    <row r="103" spans="1:2" x14ac:dyDescent="0.25">
      <c r="A103" s="7">
        <v>24990</v>
      </c>
      <c r="B103" s="5">
        <v>1337</v>
      </c>
    </row>
    <row r="104" spans="1:2" x14ac:dyDescent="0.25">
      <c r="A104" s="7">
        <v>25020</v>
      </c>
      <c r="B104" s="5">
        <v>1258</v>
      </c>
    </row>
    <row r="105" spans="1:2" x14ac:dyDescent="0.25">
      <c r="A105" s="7">
        <v>25051</v>
      </c>
      <c r="B105" s="5">
        <v>1214</v>
      </c>
    </row>
    <row r="106" spans="1:2" x14ac:dyDescent="0.25">
      <c r="A106" s="7">
        <v>25082</v>
      </c>
      <c r="B106" s="5">
        <v>1326</v>
      </c>
    </row>
    <row r="107" spans="1:2" x14ac:dyDescent="0.25">
      <c r="A107" s="7">
        <v>25112</v>
      </c>
      <c r="B107" s="5">
        <v>1417</v>
      </c>
    </row>
    <row r="108" spans="1:2" x14ac:dyDescent="0.25">
      <c r="A108" s="7">
        <v>25143</v>
      </c>
      <c r="B108" s="5">
        <v>1417</v>
      </c>
    </row>
    <row r="109" spans="1:2" x14ac:dyDescent="0.25">
      <c r="A109" s="7">
        <v>25173</v>
      </c>
      <c r="B109" s="5">
        <v>1329</v>
      </c>
    </row>
    <row r="110" spans="1:2" x14ac:dyDescent="0.25">
      <c r="A110" s="7">
        <v>25204</v>
      </c>
      <c r="B110" s="5">
        <v>1461</v>
      </c>
    </row>
    <row r="111" spans="1:2" x14ac:dyDescent="0.25">
      <c r="A111" s="7">
        <v>25235</v>
      </c>
      <c r="B111" s="5">
        <v>1425</v>
      </c>
    </row>
    <row r="112" spans="1:2" x14ac:dyDescent="0.25">
      <c r="A112" s="7">
        <v>25263</v>
      </c>
      <c r="B112" s="5">
        <v>1419</v>
      </c>
    </row>
    <row r="113" spans="1:2" x14ac:dyDescent="0.25">
      <c r="A113" s="7">
        <v>25294</v>
      </c>
      <c r="B113" s="5">
        <v>1432</v>
      </c>
    </row>
    <row r="114" spans="1:2" x14ac:dyDescent="0.25">
      <c r="A114" s="7">
        <v>25324</v>
      </c>
      <c r="B114" s="5">
        <v>1394</v>
      </c>
    </row>
    <row r="115" spans="1:2" x14ac:dyDescent="0.25">
      <c r="A115" s="7">
        <v>25355</v>
      </c>
      <c r="B115" s="5">
        <v>1327</v>
      </c>
    </row>
  </sheetData>
  <mergeCells count="1">
    <mergeCell ref="E3:F3"/>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topLeftCell="A88" workbookViewId="0">
      <selection activeCell="E14" sqref="E10:E14"/>
    </sheetView>
  </sheetViews>
  <sheetFormatPr defaultRowHeight="15" x14ac:dyDescent="0.25"/>
  <cols>
    <col min="1" max="1" width="14.42578125" customWidth="1"/>
    <col min="2" max="2" width="17.4257812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66" x14ac:dyDescent="0.35">
      <c r="A1" s="6" t="s">
        <v>11</v>
      </c>
      <c r="B1" s="21" t="s">
        <v>219</v>
      </c>
      <c r="D1" s="1" t="s">
        <v>219</v>
      </c>
    </row>
    <row r="2" spans="1:6" ht="15.75" x14ac:dyDescent="0.25">
      <c r="A2" s="7">
        <v>23012</v>
      </c>
      <c r="B2" s="5">
        <v>6827</v>
      </c>
      <c r="D2" s="2" t="s">
        <v>1</v>
      </c>
    </row>
    <row r="3" spans="1:6" x14ac:dyDescent="0.25">
      <c r="A3" s="7">
        <v>23043</v>
      </c>
      <c r="B3" s="5">
        <v>6178</v>
      </c>
      <c r="D3" s="3" t="s">
        <v>2</v>
      </c>
      <c r="E3" s="24">
        <v>42706.928865740738</v>
      </c>
      <c r="F3" s="24"/>
    </row>
    <row r="4" spans="1:6" x14ac:dyDescent="0.25">
      <c r="A4" s="7">
        <v>23071</v>
      </c>
      <c r="B4" s="5">
        <v>7084</v>
      </c>
      <c r="D4" s="3" t="s">
        <v>3</v>
      </c>
      <c r="E4" s="4" t="str">
        <f>HYPERLINK("https://datamarket.com/data/set/22pu/us-airlines-monthly-aircraft-miles-flown-millions-1963-1970#!ds=22pu&amp;display=line","https://datamarket.com/data/set/22pu/us-airlines-monthly-aircraft-miles-flown-millions-1963-1970#!ds=22pu&amp;display=line")</f>
        <v>https://datamarket.com/data/set/22pu/us-airlines-monthly-aircraft-miles-flown-millions-1963-1970#!ds=22pu&amp;display=line</v>
      </c>
    </row>
    <row r="5" spans="1:6" x14ac:dyDescent="0.25">
      <c r="A5" s="7">
        <v>23102</v>
      </c>
      <c r="B5" s="5">
        <v>8162</v>
      </c>
      <c r="D5" s="3" t="s">
        <v>4</v>
      </c>
      <c r="E5" s="5" t="s">
        <v>5</v>
      </c>
    </row>
    <row r="6" spans="1:6" x14ac:dyDescent="0.25">
      <c r="A6" s="7">
        <v>23132</v>
      </c>
      <c r="B6" s="5">
        <v>8462</v>
      </c>
      <c r="D6" s="3" t="s">
        <v>6</v>
      </c>
      <c r="E6" s="5" t="s">
        <v>7</v>
      </c>
    </row>
    <row r="7" spans="1:6" x14ac:dyDescent="0.25">
      <c r="A7" s="7">
        <v>23163</v>
      </c>
      <c r="B7" s="5">
        <v>9644</v>
      </c>
      <c r="D7" s="3" t="s">
        <v>8</v>
      </c>
      <c r="E7" s="5"/>
    </row>
    <row r="8" spans="1:6" x14ac:dyDescent="0.25">
      <c r="A8" s="7">
        <v>23193</v>
      </c>
      <c r="B8" s="5">
        <v>10466</v>
      </c>
      <c r="D8" s="3" t="s">
        <v>9</v>
      </c>
      <c r="E8" s="5"/>
    </row>
    <row r="9" spans="1:6" x14ac:dyDescent="0.25">
      <c r="A9" s="7">
        <v>23224</v>
      </c>
      <c r="B9" s="5">
        <v>10748</v>
      </c>
    </row>
    <row r="10" spans="1:6" x14ac:dyDescent="0.25">
      <c r="A10" s="7">
        <v>23255</v>
      </c>
      <c r="B10" s="5">
        <v>9963</v>
      </c>
    </row>
    <row r="11" spans="1:6" x14ac:dyDescent="0.25">
      <c r="A11" s="7">
        <v>23285</v>
      </c>
      <c r="B11" s="5">
        <v>8194</v>
      </c>
    </row>
    <row r="12" spans="1:6" x14ac:dyDescent="0.25">
      <c r="A12" s="7">
        <v>23316</v>
      </c>
      <c r="B12" s="5">
        <v>6848</v>
      </c>
    </row>
    <row r="13" spans="1:6" x14ac:dyDescent="0.25">
      <c r="A13" s="7">
        <v>23346</v>
      </c>
      <c r="B13" s="5">
        <v>7027</v>
      </c>
    </row>
    <row r="14" spans="1:6" x14ac:dyDescent="0.25">
      <c r="A14" s="7">
        <v>23377</v>
      </c>
      <c r="B14" s="5">
        <v>7269</v>
      </c>
    </row>
    <row r="15" spans="1:6" x14ac:dyDescent="0.25">
      <c r="A15" s="7">
        <v>23408</v>
      </c>
      <c r="B15" s="5">
        <v>6775</v>
      </c>
    </row>
    <row r="16" spans="1:6" x14ac:dyDescent="0.25">
      <c r="A16" s="7">
        <v>23437</v>
      </c>
      <c r="B16" s="5">
        <v>7819</v>
      </c>
    </row>
    <row r="17" spans="1:2" x14ac:dyDescent="0.25">
      <c r="A17" s="7">
        <v>23468</v>
      </c>
      <c r="B17" s="5">
        <v>8371</v>
      </c>
    </row>
    <row r="18" spans="1:2" x14ac:dyDescent="0.25">
      <c r="A18" s="7">
        <v>23498</v>
      </c>
      <c r="B18" s="5">
        <v>9069</v>
      </c>
    </row>
    <row r="19" spans="1:2" x14ac:dyDescent="0.25">
      <c r="A19" s="7">
        <v>23529</v>
      </c>
      <c r="B19" s="5">
        <v>10248</v>
      </c>
    </row>
    <row r="20" spans="1:2" x14ac:dyDescent="0.25">
      <c r="A20" s="7">
        <v>23559</v>
      </c>
      <c r="B20" s="5">
        <v>11030</v>
      </c>
    </row>
    <row r="21" spans="1:2" x14ac:dyDescent="0.25">
      <c r="A21" s="7">
        <v>23590</v>
      </c>
      <c r="B21" s="5">
        <v>10882</v>
      </c>
    </row>
    <row r="22" spans="1:2" x14ac:dyDescent="0.25">
      <c r="A22" s="7">
        <v>23621</v>
      </c>
      <c r="B22" s="5">
        <v>10333</v>
      </c>
    </row>
    <row r="23" spans="1:2" x14ac:dyDescent="0.25">
      <c r="A23" s="7">
        <v>23651</v>
      </c>
      <c r="B23" s="5">
        <v>9109</v>
      </c>
    </row>
    <row r="24" spans="1:2" x14ac:dyDescent="0.25">
      <c r="A24" s="7">
        <v>23682</v>
      </c>
      <c r="B24" s="5">
        <v>7685</v>
      </c>
    </row>
    <row r="25" spans="1:2" x14ac:dyDescent="0.25">
      <c r="A25" s="7">
        <v>23712</v>
      </c>
      <c r="B25" s="5">
        <v>7602</v>
      </c>
    </row>
    <row r="26" spans="1:2" x14ac:dyDescent="0.25">
      <c r="A26" s="7">
        <v>23743</v>
      </c>
      <c r="B26" s="5">
        <v>8350</v>
      </c>
    </row>
    <row r="27" spans="1:2" x14ac:dyDescent="0.25">
      <c r="A27" s="7">
        <v>23774</v>
      </c>
      <c r="B27" s="5">
        <v>7829</v>
      </c>
    </row>
    <row r="28" spans="1:2" x14ac:dyDescent="0.25">
      <c r="A28" s="7">
        <v>23802</v>
      </c>
      <c r="B28" s="5">
        <v>8829</v>
      </c>
    </row>
    <row r="29" spans="1:2" x14ac:dyDescent="0.25">
      <c r="A29" s="7">
        <v>23833</v>
      </c>
      <c r="B29" s="5">
        <v>9948</v>
      </c>
    </row>
    <row r="30" spans="1:2" x14ac:dyDescent="0.25">
      <c r="A30" s="7">
        <v>23863</v>
      </c>
      <c r="B30" s="5">
        <v>10638</v>
      </c>
    </row>
    <row r="31" spans="1:2" x14ac:dyDescent="0.25">
      <c r="A31" s="7">
        <v>23894</v>
      </c>
      <c r="B31" s="5">
        <v>11253</v>
      </c>
    </row>
    <row r="32" spans="1:2" x14ac:dyDescent="0.25">
      <c r="A32" s="7">
        <v>23924</v>
      </c>
      <c r="B32" s="5">
        <v>11424</v>
      </c>
    </row>
    <row r="33" spans="1:2" x14ac:dyDescent="0.25">
      <c r="A33" s="7">
        <v>23955</v>
      </c>
      <c r="B33" s="5">
        <v>11391</v>
      </c>
    </row>
    <row r="34" spans="1:2" x14ac:dyDescent="0.25">
      <c r="A34" s="7">
        <v>23986</v>
      </c>
      <c r="B34" s="5">
        <v>10665</v>
      </c>
    </row>
    <row r="35" spans="1:2" x14ac:dyDescent="0.25">
      <c r="A35" s="7">
        <v>24016</v>
      </c>
      <c r="B35" s="5">
        <v>9396</v>
      </c>
    </row>
    <row r="36" spans="1:2" x14ac:dyDescent="0.25">
      <c r="A36" s="7">
        <v>24047</v>
      </c>
      <c r="B36" s="5">
        <v>7775</v>
      </c>
    </row>
    <row r="37" spans="1:2" x14ac:dyDescent="0.25">
      <c r="A37" s="7">
        <v>24077</v>
      </c>
      <c r="B37" s="5">
        <v>7933</v>
      </c>
    </row>
    <row r="38" spans="1:2" x14ac:dyDescent="0.25">
      <c r="A38" s="7">
        <v>24108</v>
      </c>
      <c r="B38" s="5">
        <v>8186</v>
      </c>
    </row>
    <row r="39" spans="1:2" x14ac:dyDescent="0.25">
      <c r="A39" s="7">
        <v>24139</v>
      </c>
      <c r="B39" s="5">
        <v>7444</v>
      </c>
    </row>
    <row r="40" spans="1:2" x14ac:dyDescent="0.25">
      <c r="A40" s="7">
        <v>24167</v>
      </c>
      <c r="B40" s="5">
        <v>8484</v>
      </c>
    </row>
    <row r="41" spans="1:2" x14ac:dyDescent="0.25">
      <c r="A41" s="7">
        <v>24198</v>
      </c>
      <c r="B41" s="5">
        <v>9864</v>
      </c>
    </row>
    <row r="42" spans="1:2" x14ac:dyDescent="0.25">
      <c r="A42" s="7">
        <v>24228</v>
      </c>
      <c r="B42" s="5">
        <v>10252</v>
      </c>
    </row>
    <row r="43" spans="1:2" x14ac:dyDescent="0.25">
      <c r="A43" s="7">
        <v>24259</v>
      </c>
      <c r="B43" s="5">
        <v>12282</v>
      </c>
    </row>
    <row r="44" spans="1:2" x14ac:dyDescent="0.25">
      <c r="A44" s="7">
        <v>24289</v>
      </c>
      <c r="B44" s="5">
        <v>11637</v>
      </c>
    </row>
    <row r="45" spans="1:2" x14ac:dyDescent="0.25">
      <c r="A45" s="7">
        <v>24320</v>
      </c>
      <c r="B45" s="5">
        <v>11577</v>
      </c>
    </row>
    <row r="46" spans="1:2" x14ac:dyDescent="0.25">
      <c r="A46" s="7">
        <v>24351</v>
      </c>
      <c r="B46" s="5">
        <v>12417</v>
      </c>
    </row>
    <row r="47" spans="1:2" x14ac:dyDescent="0.25">
      <c r="A47" s="7">
        <v>24381</v>
      </c>
      <c r="B47" s="5">
        <v>9637</v>
      </c>
    </row>
    <row r="48" spans="1:2" x14ac:dyDescent="0.25">
      <c r="A48" s="7">
        <v>24412</v>
      </c>
      <c r="B48" s="5">
        <v>8094</v>
      </c>
    </row>
    <row r="49" spans="1:2" x14ac:dyDescent="0.25">
      <c r="A49" s="7">
        <v>24442</v>
      </c>
      <c r="B49" s="5">
        <v>9280</v>
      </c>
    </row>
    <row r="50" spans="1:2" x14ac:dyDescent="0.25">
      <c r="A50" s="7">
        <v>24473</v>
      </c>
      <c r="B50" s="5">
        <v>8334</v>
      </c>
    </row>
    <row r="51" spans="1:2" x14ac:dyDescent="0.25">
      <c r="A51" s="7">
        <v>24504</v>
      </c>
      <c r="B51" s="5">
        <v>7899</v>
      </c>
    </row>
    <row r="52" spans="1:2" x14ac:dyDescent="0.25">
      <c r="A52" s="7">
        <v>24532</v>
      </c>
      <c r="B52" s="5">
        <v>9994</v>
      </c>
    </row>
    <row r="53" spans="1:2" x14ac:dyDescent="0.25">
      <c r="A53" s="7">
        <v>24563</v>
      </c>
      <c r="B53" s="5">
        <v>10078</v>
      </c>
    </row>
    <row r="54" spans="1:2" x14ac:dyDescent="0.25">
      <c r="A54" s="7">
        <v>24593</v>
      </c>
      <c r="B54" s="5">
        <v>10801</v>
      </c>
    </row>
    <row r="55" spans="1:2" x14ac:dyDescent="0.25">
      <c r="A55" s="7">
        <v>24624</v>
      </c>
      <c r="B55" s="5">
        <v>12950</v>
      </c>
    </row>
    <row r="56" spans="1:2" x14ac:dyDescent="0.25">
      <c r="A56" s="7">
        <v>24654</v>
      </c>
      <c r="B56" s="5">
        <v>12222</v>
      </c>
    </row>
    <row r="57" spans="1:2" x14ac:dyDescent="0.25">
      <c r="A57" s="7">
        <v>24685</v>
      </c>
      <c r="B57" s="5">
        <v>12246</v>
      </c>
    </row>
    <row r="58" spans="1:2" x14ac:dyDescent="0.25">
      <c r="A58" s="7">
        <v>24716</v>
      </c>
      <c r="B58" s="5">
        <v>13281</v>
      </c>
    </row>
    <row r="59" spans="1:2" x14ac:dyDescent="0.25">
      <c r="A59" s="7">
        <v>24746</v>
      </c>
      <c r="B59" s="5">
        <v>10366</v>
      </c>
    </row>
    <row r="60" spans="1:2" x14ac:dyDescent="0.25">
      <c r="A60" s="7">
        <v>24777</v>
      </c>
      <c r="B60" s="5">
        <v>8730</v>
      </c>
    </row>
    <row r="61" spans="1:2" x14ac:dyDescent="0.25">
      <c r="A61" s="7">
        <v>24807</v>
      </c>
      <c r="B61" s="5">
        <v>9614</v>
      </c>
    </row>
    <row r="62" spans="1:2" x14ac:dyDescent="0.25">
      <c r="A62" s="7">
        <v>24838</v>
      </c>
      <c r="B62" s="5">
        <v>8639</v>
      </c>
    </row>
    <row r="63" spans="1:2" x14ac:dyDescent="0.25">
      <c r="A63" s="7">
        <v>24869</v>
      </c>
      <c r="B63" s="5">
        <v>8772</v>
      </c>
    </row>
    <row r="64" spans="1:2" x14ac:dyDescent="0.25">
      <c r="A64" s="7">
        <v>24898</v>
      </c>
      <c r="B64" s="5">
        <v>10894</v>
      </c>
    </row>
    <row r="65" spans="1:2" x14ac:dyDescent="0.25">
      <c r="A65" s="7">
        <v>24929</v>
      </c>
      <c r="B65" s="5">
        <v>10455</v>
      </c>
    </row>
    <row r="66" spans="1:2" x14ac:dyDescent="0.25">
      <c r="A66" s="7">
        <v>24959</v>
      </c>
      <c r="B66" s="5">
        <v>11179</v>
      </c>
    </row>
    <row r="67" spans="1:2" x14ac:dyDescent="0.25">
      <c r="A67" s="7">
        <v>24990</v>
      </c>
      <c r="B67" s="5">
        <v>10588</v>
      </c>
    </row>
    <row r="68" spans="1:2" x14ac:dyDescent="0.25">
      <c r="A68" s="7">
        <v>25020</v>
      </c>
      <c r="B68" s="5">
        <v>10794</v>
      </c>
    </row>
    <row r="69" spans="1:2" x14ac:dyDescent="0.25">
      <c r="A69" s="7">
        <v>25051</v>
      </c>
      <c r="B69" s="5">
        <v>12770</v>
      </c>
    </row>
    <row r="70" spans="1:2" x14ac:dyDescent="0.25">
      <c r="A70" s="7">
        <v>25082</v>
      </c>
      <c r="B70" s="5">
        <v>13812</v>
      </c>
    </row>
    <row r="71" spans="1:2" x14ac:dyDescent="0.25">
      <c r="A71" s="7">
        <v>25112</v>
      </c>
      <c r="B71" s="5">
        <v>10857</v>
      </c>
    </row>
    <row r="72" spans="1:2" x14ac:dyDescent="0.25">
      <c r="A72" s="7">
        <v>25143</v>
      </c>
      <c r="B72" s="5">
        <v>9290</v>
      </c>
    </row>
    <row r="73" spans="1:2" x14ac:dyDescent="0.25">
      <c r="A73" s="7">
        <v>25173</v>
      </c>
      <c r="B73" s="5">
        <v>10925</v>
      </c>
    </row>
    <row r="74" spans="1:2" x14ac:dyDescent="0.25">
      <c r="A74" s="7">
        <v>25204</v>
      </c>
      <c r="B74" s="5">
        <v>9491</v>
      </c>
    </row>
    <row r="75" spans="1:2" x14ac:dyDescent="0.25">
      <c r="A75" s="7">
        <v>25235</v>
      </c>
      <c r="B75" s="5">
        <v>8919</v>
      </c>
    </row>
    <row r="76" spans="1:2" x14ac:dyDescent="0.25">
      <c r="A76" s="7">
        <v>25263</v>
      </c>
      <c r="B76" s="5">
        <v>11607</v>
      </c>
    </row>
    <row r="77" spans="1:2" x14ac:dyDescent="0.25">
      <c r="A77" s="7">
        <v>25294</v>
      </c>
      <c r="B77" s="5">
        <v>8852</v>
      </c>
    </row>
    <row r="78" spans="1:2" x14ac:dyDescent="0.25">
      <c r="A78" s="7">
        <v>25324</v>
      </c>
      <c r="B78" s="5">
        <v>12537</v>
      </c>
    </row>
    <row r="79" spans="1:2" x14ac:dyDescent="0.25">
      <c r="A79" s="7">
        <v>25355</v>
      </c>
      <c r="B79" s="5">
        <v>14759</v>
      </c>
    </row>
    <row r="80" spans="1:2" x14ac:dyDescent="0.25">
      <c r="A80" s="7">
        <v>25385</v>
      </c>
      <c r="B80" s="5">
        <v>13667</v>
      </c>
    </row>
    <row r="81" spans="1:2" x14ac:dyDescent="0.25">
      <c r="A81" s="7">
        <v>25416</v>
      </c>
      <c r="B81" s="5">
        <v>13731</v>
      </c>
    </row>
    <row r="82" spans="1:2" x14ac:dyDescent="0.25">
      <c r="A82" s="7">
        <v>25447</v>
      </c>
      <c r="B82" s="5">
        <v>15110</v>
      </c>
    </row>
    <row r="83" spans="1:2" x14ac:dyDescent="0.25">
      <c r="A83" s="7">
        <v>25477</v>
      </c>
      <c r="B83" s="5">
        <v>12185</v>
      </c>
    </row>
    <row r="84" spans="1:2" x14ac:dyDescent="0.25">
      <c r="A84" s="7">
        <v>25508</v>
      </c>
      <c r="B84" s="5">
        <v>10645</v>
      </c>
    </row>
    <row r="85" spans="1:2" x14ac:dyDescent="0.25">
      <c r="A85" s="7">
        <v>25538</v>
      </c>
      <c r="B85" s="5">
        <v>12161</v>
      </c>
    </row>
    <row r="86" spans="1:2" x14ac:dyDescent="0.25">
      <c r="A86" s="7">
        <v>25569</v>
      </c>
      <c r="B86" s="5">
        <v>10840</v>
      </c>
    </row>
    <row r="87" spans="1:2" x14ac:dyDescent="0.25">
      <c r="A87" s="7">
        <v>25600</v>
      </c>
      <c r="B87" s="5">
        <v>10436</v>
      </c>
    </row>
    <row r="88" spans="1:2" x14ac:dyDescent="0.25">
      <c r="A88" s="7">
        <v>25628</v>
      </c>
      <c r="B88" s="5">
        <v>13589</v>
      </c>
    </row>
    <row r="89" spans="1:2" x14ac:dyDescent="0.25">
      <c r="A89" s="7">
        <v>25659</v>
      </c>
      <c r="B89" s="5">
        <v>13402</v>
      </c>
    </row>
    <row r="90" spans="1:2" x14ac:dyDescent="0.25">
      <c r="A90" s="7">
        <v>25689</v>
      </c>
      <c r="B90" s="5">
        <v>13103</v>
      </c>
    </row>
    <row r="91" spans="1:2" x14ac:dyDescent="0.25">
      <c r="A91" s="7">
        <v>25720</v>
      </c>
      <c r="B91" s="5">
        <v>14933</v>
      </c>
    </row>
    <row r="92" spans="1:2" x14ac:dyDescent="0.25">
      <c r="A92" s="7">
        <v>25750</v>
      </c>
      <c r="B92" s="5">
        <v>14147</v>
      </c>
    </row>
    <row r="93" spans="1:2" x14ac:dyDescent="0.25">
      <c r="A93" s="7">
        <v>25781</v>
      </c>
      <c r="B93" s="5">
        <v>14057</v>
      </c>
    </row>
    <row r="94" spans="1:2" x14ac:dyDescent="0.25">
      <c r="A94" s="7">
        <v>25812</v>
      </c>
      <c r="B94" s="5">
        <v>16234</v>
      </c>
    </row>
    <row r="95" spans="1:2" x14ac:dyDescent="0.25">
      <c r="A95" s="7">
        <v>25842</v>
      </c>
      <c r="B95" s="5">
        <v>12389</v>
      </c>
    </row>
    <row r="96" spans="1:2" x14ac:dyDescent="0.25">
      <c r="A96" s="7">
        <v>25873</v>
      </c>
      <c r="B96" s="5">
        <v>11595</v>
      </c>
    </row>
    <row r="97" spans="1:2" x14ac:dyDescent="0.25">
      <c r="A97" s="7">
        <v>25903</v>
      </c>
      <c r="B97" s="5">
        <v>12772</v>
      </c>
    </row>
  </sheetData>
  <mergeCells count="1">
    <mergeCell ref="E3:F3"/>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
  <sheetViews>
    <sheetView topLeftCell="A139" workbookViewId="0">
      <selection activeCell="E14" sqref="E10:E14"/>
    </sheetView>
  </sheetViews>
  <sheetFormatPr defaultRowHeight="15" x14ac:dyDescent="0.25"/>
  <cols>
    <col min="1" max="1" width="14.42578125" customWidth="1"/>
    <col min="2" max="2" width="24.14062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53.25" x14ac:dyDescent="0.35">
      <c r="A1" s="6" t="s">
        <v>23</v>
      </c>
      <c r="B1" s="21" t="s">
        <v>220</v>
      </c>
      <c r="D1" s="1" t="s">
        <v>220</v>
      </c>
    </row>
    <row r="2" spans="1:6" ht="15.75" x14ac:dyDescent="0.25">
      <c r="A2" s="10" t="s">
        <v>24</v>
      </c>
      <c r="B2" s="5">
        <v>3923</v>
      </c>
      <c r="D2" s="2" t="s">
        <v>1</v>
      </c>
    </row>
    <row r="3" spans="1:6" x14ac:dyDescent="0.25">
      <c r="A3" s="10" t="s">
        <v>25</v>
      </c>
      <c r="B3" s="5">
        <v>4436</v>
      </c>
      <c r="D3" s="3" t="s">
        <v>2</v>
      </c>
      <c r="E3" s="24">
        <v>42706.929803240739</v>
      </c>
      <c r="F3" s="24"/>
    </row>
    <row r="4" spans="1:6" x14ac:dyDescent="0.25">
      <c r="A4" s="10" t="s">
        <v>26</v>
      </c>
      <c r="B4" s="5">
        <v>4806</v>
      </c>
      <c r="D4" s="3" t="s">
        <v>3</v>
      </c>
      <c r="E4" s="4" t="str">
        <f>HYPERLINK("https://datamarket.com/data/set/22pv/quarterly-electricity-production-in-australia-million-kilowatt-hours-mar-1956-sep-1994#!ds=22pv&amp;display=line","https://datamarket.com/data/set/22pv/quarterly-electricity-production-in-australia-million-kilowatt-hours-mar-1956-sep-1994#!ds=22pv&amp;display=line")</f>
        <v>https://datamarket.com/data/set/22pv/quarterly-electricity-production-in-australia-million-kilowatt-hours-mar-1956-sep-1994#!ds=22pv&amp;display=line</v>
      </c>
    </row>
    <row r="5" spans="1:6" x14ac:dyDescent="0.25">
      <c r="A5" s="10" t="s">
        <v>27</v>
      </c>
      <c r="B5" s="5">
        <v>4418</v>
      </c>
      <c r="D5" s="3" t="s">
        <v>4</v>
      </c>
      <c r="E5" s="5" t="s">
        <v>5</v>
      </c>
    </row>
    <row r="6" spans="1:6" x14ac:dyDescent="0.25">
      <c r="A6" s="10" t="s">
        <v>28</v>
      </c>
      <c r="B6" s="5">
        <v>4339</v>
      </c>
      <c r="D6" s="3" t="s">
        <v>6</v>
      </c>
      <c r="E6" s="5" t="s">
        <v>7</v>
      </c>
    </row>
    <row r="7" spans="1:6" x14ac:dyDescent="0.25">
      <c r="A7" s="10" t="s">
        <v>29</v>
      </c>
      <c r="B7" s="5">
        <v>4811</v>
      </c>
      <c r="D7" s="3" t="s">
        <v>9</v>
      </c>
      <c r="E7" s="5" t="s">
        <v>221</v>
      </c>
    </row>
    <row r="8" spans="1:6" x14ac:dyDescent="0.25">
      <c r="A8" s="10" t="s">
        <v>30</v>
      </c>
      <c r="B8" s="5">
        <v>5259</v>
      </c>
    </row>
    <row r="9" spans="1:6" x14ac:dyDescent="0.25">
      <c r="A9" s="10" t="s">
        <v>31</v>
      </c>
      <c r="B9" s="5">
        <v>4735</v>
      </c>
    </row>
    <row r="10" spans="1:6" x14ac:dyDescent="0.25">
      <c r="A10" s="10" t="s">
        <v>32</v>
      </c>
      <c r="B10" s="5">
        <v>4608</v>
      </c>
    </row>
    <row r="11" spans="1:6" x14ac:dyDescent="0.25">
      <c r="A11" s="10" t="s">
        <v>33</v>
      </c>
      <c r="B11" s="5">
        <v>5196</v>
      </c>
    </row>
    <row r="12" spans="1:6" x14ac:dyDescent="0.25">
      <c r="A12" s="10" t="s">
        <v>34</v>
      </c>
      <c r="B12" s="5">
        <v>5616</v>
      </c>
    </row>
    <row r="13" spans="1:6" x14ac:dyDescent="0.25">
      <c r="A13" s="10" t="s">
        <v>35</v>
      </c>
      <c r="B13" s="5">
        <v>4977</v>
      </c>
    </row>
    <row r="14" spans="1:6" x14ac:dyDescent="0.25">
      <c r="A14" s="10" t="s">
        <v>36</v>
      </c>
      <c r="B14" s="5">
        <v>4883</v>
      </c>
    </row>
    <row r="15" spans="1:6" x14ac:dyDescent="0.25">
      <c r="A15" s="10" t="s">
        <v>37</v>
      </c>
      <c r="B15" s="5">
        <v>5744</v>
      </c>
    </row>
    <row r="16" spans="1:6" x14ac:dyDescent="0.25">
      <c r="A16" s="10" t="s">
        <v>38</v>
      </c>
      <c r="B16" s="5">
        <v>6035</v>
      </c>
    </row>
    <row r="17" spans="1:2" x14ac:dyDescent="0.25">
      <c r="A17" s="10" t="s">
        <v>39</v>
      </c>
      <c r="B17" s="5">
        <v>5514</v>
      </c>
    </row>
    <row r="18" spans="1:2" x14ac:dyDescent="0.25">
      <c r="A18" s="10" t="s">
        <v>40</v>
      </c>
      <c r="B18" s="5">
        <v>5387</v>
      </c>
    </row>
    <row r="19" spans="1:2" x14ac:dyDescent="0.25">
      <c r="A19" s="10" t="s">
        <v>41</v>
      </c>
      <c r="B19" s="5">
        <v>6211</v>
      </c>
    </row>
    <row r="20" spans="1:2" x14ac:dyDescent="0.25">
      <c r="A20" s="10" t="s">
        <v>42</v>
      </c>
      <c r="B20" s="5">
        <v>6659</v>
      </c>
    </row>
    <row r="21" spans="1:2" x14ac:dyDescent="0.25">
      <c r="A21" s="10" t="s">
        <v>43</v>
      </c>
      <c r="B21" s="5">
        <v>5983</v>
      </c>
    </row>
    <row r="22" spans="1:2" x14ac:dyDescent="0.25">
      <c r="A22" s="10" t="s">
        <v>44</v>
      </c>
      <c r="B22" s="5">
        <v>5709</v>
      </c>
    </row>
    <row r="23" spans="1:2" x14ac:dyDescent="0.25">
      <c r="A23" s="10" t="s">
        <v>45</v>
      </c>
      <c r="B23" s="5">
        <v>6458</v>
      </c>
    </row>
    <row r="24" spans="1:2" x14ac:dyDescent="0.25">
      <c r="A24" s="10" t="s">
        <v>46</v>
      </c>
      <c r="B24" s="5">
        <v>6875</v>
      </c>
    </row>
    <row r="25" spans="1:2" x14ac:dyDescent="0.25">
      <c r="A25" s="10" t="s">
        <v>47</v>
      </c>
      <c r="B25" s="5">
        <v>6162</v>
      </c>
    </row>
    <row r="26" spans="1:2" x14ac:dyDescent="0.25">
      <c r="A26" s="10" t="s">
        <v>48</v>
      </c>
      <c r="B26" s="5">
        <v>6098</v>
      </c>
    </row>
    <row r="27" spans="1:2" x14ac:dyDescent="0.25">
      <c r="A27" s="10" t="s">
        <v>49</v>
      </c>
      <c r="B27" s="5">
        <v>7075</v>
      </c>
    </row>
    <row r="28" spans="1:2" x14ac:dyDescent="0.25">
      <c r="A28" s="10" t="s">
        <v>50</v>
      </c>
      <c r="B28" s="5">
        <v>7595</v>
      </c>
    </row>
    <row r="29" spans="1:2" x14ac:dyDescent="0.25">
      <c r="A29" s="10" t="s">
        <v>51</v>
      </c>
      <c r="B29" s="5">
        <v>6882</v>
      </c>
    </row>
    <row r="30" spans="1:2" x14ac:dyDescent="0.25">
      <c r="A30" s="10" t="s">
        <v>52</v>
      </c>
      <c r="B30" s="5">
        <v>6707</v>
      </c>
    </row>
    <row r="31" spans="1:2" x14ac:dyDescent="0.25">
      <c r="A31" s="10" t="s">
        <v>53</v>
      </c>
      <c r="B31" s="5">
        <v>7874</v>
      </c>
    </row>
    <row r="32" spans="1:2" x14ac:dyDescent="0.25">
      <c r="A32" s="10" t="s">
        <v>54</v>
      </c>
      <c r="B32" s="5">
        <v>8555</v>
      </c>
    </row>
    <row r="33" spans="1:2" x14ac:dyDescent="0.25">
      <c r="A33" s="10" t="s">
        <v>55</v>
      </c>
      <c r="B33" s="5">
        <v>7503</v>
      </c>
    </row>
    <row r="34" spans="1:2" x14ac:dyDescent="0.25">
      <c r="A34" s="10" t="s">
        <v>56</v>
      </c>
      <c r="B34" s="5">
        <v>7469</v>
      </c>
    </row>
    <row r="35" spans="1:2" x14ac:dyDescent="0.25">
      <c r="A35" s="10" t="s">
        <v>57</v>
      </c>
      <c r="B35" s="5">
        <v>8829</v>
      </c>
    </row>
    <row r="36" spans="1:2" x14ac:dyDescent="0.25">
      <c r="A36" s="10" t="s">
        <v>58</v>
      </c>
      <c r="B36" s="5">
        <v>9513</v>
      </c>
    </row>
    <row r="37" spans="1:2" x14ac:dyDescent="0.25">
      <c r="A37" s="10" t="s">
        <v>59</v>
      </c>
      <c r="B37" s="5">
        <v>8415</v>
      </c>
    </row>
    <row r="38" spans="1:2" x14ac:dyDescent="0.25">
      <c r="A38" s="10" t="s">
        <v>60</v>
      </c>
      <c r="B38" s="5">
        <v>8270</v>
      </c>
    </row>
    <row r="39" spans="1:2" x14ac:dyDescent="0.25">
      <c r="A39" s="10" t="s">
        <v>61</v>
      </c>
      <c r="B39" s="5">
        <v>9503</v>
      </c>
    </row>
    <row r="40" spans="1:2" x14ac:dyDescent="0.25">
      <c r="A40" s="10" t="s">
        <v>62</v>
      </c>
      <c r="B40" s="5">
        <v>10306</v>
      </c>
    </row>
    <row r="41" spans="1:2" x14ac:dyDescent="0.25">
      <c r="A41" s="10" t="s">
        <v>63</v>
      </c>
      <c r="B41" s="5">
        <v>9077</v>
      </c>
    </row>
    <row r="42" spans="1:2" x14ac:dyDescent="0.25">
      <c r="A42" s="10" t="s">
        <v>64</v>
      </c>
      <c r="B42" s="5">
        <v>8650</v>
      </c>
    </row>
    <row r="43" spans="1:2" x14ac:dyDescent="0.25">
      <c r="A43" s="10" t="s">
        <v>65</v>
      </c>
      <c r="B43" s="5">
        <v>10180</v>
      </c>
    </row>
    <row r="44" spans="1:2" x14ac:dyDescent="0.25">
      <c r="A44" s="10" t="s">
        <v>66</v>
      </c>
      <c r="B44" s="5">
        <v>11234</v>
      </c>
    </row>
    <row r="45" spans="1:2" x14ac:dyDescent="0.25">
      <c r="A45" s="10" t="s">
        <v>67</v>
      </c>
      <c r="B45" s="5">
        <v>9836</v>
      </c>
    </row>
    <row r="46" spans="1:2" x14ac:dyDescent="0.25">
      <c r="A46" s="10" t="s">
        <v>68</v>
      </c>
      <c r="B46" s="5">
        <v>9489</v>
      </c>
    </row>
    <row r="47" spans="1:2" x14ac:dyDescent="0.25">
      <c r="A47" s="10" t="s">
        <v>69</v>
      </c>
      <c r="B47" s="5">
        <v>10991</v>
      </c>
    </row>
    <row r="48" spans="1:2" x14ac:dyDescent="0.25">
      <c r="A48" s="10" t="s">
        <v>70</v>
      </c>
      <c r="B48" s="5">
        <v>12170</v>
      </c>
    </row>
    <row r="49" spans="1:2" x14ac:dyDescent="0.25">
      <c r="A49" s="10" t="s">
        <v>71</v>
      </c>
      <c r="B49" s="5">
        <v>10470</v>
      </c>
    </row>
    <row r="50" spans="1:2" x14ac:dyDescent="0.25">
      <c r="A50" s="10" t="s">
        <v>72</v>
      </c>
      <c r="B50" s="5">
        <v>10089</v>
      </c>
    </row>
    <row r="51" spans="1:2" x14ac:dyDescent="0.25">
      <c r="A51" s="10" t="s">
        <v>73</v>
      </c>
      <c r="B51" s="5">
        <v>11858</v>
      </c>
    </row>
    <row r="52" spans="1:2" x14ac:dyDescent="0.25">
      <c r="A52" s="10" t="s">
        <v>74</v>
      </c>
      <c r="B52" s="5">
        <v>13198</v>
      </c>
    </row>
    <row r="53" spans="1:2" x14ac:dyDescent="0.25">
      <c r="A53" s="10" t="s">
        <v>75</v>
      </c>
      <c r="B53" s="5">
        <v>11413</v>
      </c>
    </row>
    <row r="54" spans="1:2" x14ac:dyDescent="0.25">
      <c r="A54" s="10" t="s">
        <v>76</v>
      </c>
      <c r="B54" s="5">
        <v>11136</v>
      </c>
    </row>
    <row r="55" spans="1:2" x14ac:dyDescent="0.25">
      <c r="A55" s="10" t="s">
        <v>77</v>
      </c>
      <c r="B55" s="5">
        <v>13040</v>
      </c>
    </row>
    <row r="56" spans="1:2" x14ac:dyDescent="0.25">
      <c r="A56" s="10" t="s">
        <v>78</v>
      </c>
      <c r="B56" s="5">
        <v>14248</v>
      </c>
    </row>
    <row r="57" spans="1:2" x14ac:dyDescent="0.25">
      <c r="A57" s="10" t="s">
        <v>79</v>
      </c>
      <c r="B57" s="5">
        <v>12762</v>
      </c>
    </row>
    <row r="58" spans="1:2" x14ac:dyDescent="0.25">
      <c r="A58" s="10" t="s">
        <v>80</v>
      </c>
      <c r="B58" s="5">
        <v>12328</v>
      </c>
    </row>
    <row r="59" spans="1:2" x14ac:dyDescent="0.25">
      <c r="A59" s="10" t="s">
        <v>81</v>
      </c>
      <c r="B59" s="5">
        <v>14493</v>
      </c>
    </row>
    <row r="60" spans="1:2" x14ac:dyDescent="0.25">
      <c r="A60" s="10" t="s">
        <v>82</v>
      </c>
      <c r="B60" s="5">
        <v>15661</v>
      </c>
    </row>
    <row r="61" spans="1:2" x14ac:dyDescent="0.25">
      <c r="A61" s="10" t="s">
        <v>83</v>
      </c>
      <c r="B61" s="5">
        <v>13781</v>
      </c>
    </row>
    <row r="62" spans="1:2" x14ac:dyDescent="0.25">
      <c r="A62" s="10" t="s">
        <v>84</v>
      </c>
      <c r="B62" s="5">
        <v>13299</v>
      </c>
    </row>
    <row r="63" spans="1:2" x14ac:dyDescent="0.25">
      <c r="A63" s="10" t="s">
        <v>85</v>
      </c>
      <c r="B63" s="5">
        <v>15230</v>
      </c>
    </row>
    <row r="64" spans="1:2" x14ac:dyDescent="0.25">
      <c r="A64" s="10" t="s">
        <v>86</v>
      </c>
      <c r="B64" s="5">
        <v>16667</v>
      </c>
    </row>
    <row r="65" spans="1:2" x14ac:dyDescent="0.25">
      <c r="A65" s="10" t="s">
        <v>87</v>
      </c>
      <c r="B65" s="5">
        <v>14484</v>
      </c>
    </row>
    <row r="66" spans="1:2" x14ac:dyDescent="0.25">
      <c r="A66" s="10" t="s">
        <v>88</v>
      </c>
      <c r="B66" s="5">
        <v>13838</v>
      </c>
    </row>
    <row r="67" spans="1:2" x14ac:dyDescent="0.25">
      <c r="A67" s="10" t="s">
        <v>89</v>
      </c>
      <c r="B67" s="5">
        <v>15919</v>
      </c>
    </row>
    <row r="68" spans="1:2" x14ac:dyDescent="0.25">
      <c r="A68" s="10" t="s">
        <v>90</v>
      </c>
      <c r="B68" s="5">
        <v>17149</v>
      </c>
    </row>
    <row r="69" spans="1:2" x14ac:dyDescent="0.25">
      <c r="A69" s="10" t="s">
        <v>91</v>
      </c>
      <c r="B69" s="5">
        <v>15564</v>
      </c>
    </row>
    <row r="70" spans="1:2" x14ac:dyDescent="0.25">
      <c r="A70" s="10" t="s">
        <v>92</v>
      </c>
      <c r="B70" s="5">
        <v>15024</v>
      </c>
    </row>
    <row r="71" spans="1:2" x14ac:dyDescent="0.25">
      <c r="A71" s="10" t="s">
        <v>93</v>
      </c>
      <c r="B71" s="5">
        <v>17064</v>
      </c>
    </row>
    <row r="72" spans="1:2" x14ac:dyDescent="0.25">
      <c r="A72" s="10" t="s">
        <v>94</v>
      </c>
      <c r="B72" s="5">
        <v>18512</v>
      </c>
    </row>
    <row r="73" spans="1:2" x14ac:dyDescent="0.25">
      <c r="A73" s="10" t="s">
        <v>95</v>
      </c>
      <c r="B73" s="5">
        <v>16467</v>
      </c>
    </row>
    <row r="74" spans="1:2" x14ac:dyDescent="0.25">
      <c r="A74" s="10" t="s">
        <v>96</v>
      </c>
      <c r="B74" s="5">
        <v>16249</v>
      </c>
    </row>
    <row r="75" spans="1:2" x14ac:dyDescent="0.25">
      <c r="A75" s="10" t="s">
        <v>97</v>
      </c>
      <c r="B75" s="5">
        <v>18515</v>
      </c>
    </row>
    <row r="76" spans="1:2" x14ac:dyDescent="0.25">
      <c r="A76" s="10" t="s">
        <v>98</v>
      </c>
      <c r="B76" s="5">
        <v>20377</v>
      </c>
    </row>
    <row r="77" spans="1:2" x14ac:dyDescent="0.25">
      <c r="A77" s="10" t="s">
        <v>99</v>
      </c>
      <c r="B77" s="5">
        <v>17681</v>
      </c>
    </row>
    <row r="78" spans="1:2" x14ac:dyDescent="0.25">
      <c r="A78" s="10" t="s">
        <v>100</v>
      </c>
      <c r="B78" s="5">
        <v>16692</v>
      </c>
    </row>
    <row r="79" spans="1:2" x14ac:dyDescent="0.25">
      <c r="A79" s="10" t="s">
        <v>101</v>
      </c>
      <c r="B79" s="5">
        <v>19184</v>
      </c>
    </row>
    <row r="80" spans="1:2" x14ac:dyDescent="0.25">
      <c r="A80" s="10" t="s">
        <v>102</v>
      </c>
      <c r="B80" s="5">
        <v>20078</v>
      </c>
    </row>
    <row r="81" spans="1:2" x14ac:dyDescent="0.25">
      <c r="A81" s="10" t="s">
        <v>103</v>
      </c>
      <c r="B81" s="5">
        <v>18260</v>
      </c>
    </row>
    <row r="82" spans="1:2" x14ac:dyDescent="0.25">
      <c r="A82" s="10" t="s">
        <v>104</v>
      </c>
      <c r="B82" s="5">
        <v>18023</v>
      </c>
    </row>
    <row r="83" spans="1:2" x14ac:dyDescent="0.25">
      <c r="A83" s="10" t="s">
        <v>105</v>
      </c>
      <c r="B83" s="5">
        <v>20234</v>
      </c>
    </row>
    <row r="84" spans="1:2" x14ac:dyDescent="0.25">
      <c r="A84" s="10" t="s">
        <v>106</v>
      </c>
      <c r="B84" s="5">
        <v>22272</v>
      </c>
    </row>
    <row r="85" spans="1:2" x14ac:dyDescent="0.25">
      <c r="A85" s="10" t="s">
        <v>107</v>
      </c>
      <c r="B85" s="5">
        <v>19684</v>
      </c>
    </row>
    <row r="86" spans="1:2" x14ac:dyDescent="0.25">
      <c r="A86" s="10" t="s">
        <v>108</v>
      </c>
      <c r="B86" s="5">
        <v>19031</v>
      </c>
    </row>
    <row r="87" spans="1:2" x14ac:dyDescent="0.25">
      <c r="A87" s="10" t="s">
        <v>109</v>
      </c>
      <c r="B87" s="5">
        <v>21545</v>
      </c>
    </row>
    <row r="88" spans="1:2" x14ac:dyDescent="0.25">
      <c r="A88" s="10" t="s">
        <v>110</v>
      </c>
      <c r="B88" s="5">
        <v>23270</v>
      </c>
    </row>
    <row r="89" spans="1:2" x14ac:dyDescent="0.25">
      <c r="A89" s="10" t="s">
        <v>111</v>
      </c>
      <c r="B89" s="5">
        <v>20107</v>
      </c>
    </row>
    <row r="90" spans="1:2" x14ac:dyDescent="0.25">
      <c r="A90" s="10" t="s">
        <v>112</v>
      </c>
      <c r="B90" s="5">
        <v>20084</v>
      </c>
    </row>
    <row r="91" spans="1:2" x14ac:dyDescent="0.25">
      <c r="A91" s="10" t="s">
        <v>113</v>
      </c>
      <c r="B91" s="5">
        <v>22634</v>
      </c>
    </row>
    <row r="92" spans="1:2" x14ac:dyDescent="0.25">
      <c r="A92" s="10" t="s">
        <v>114</v>
      </c>
      <c r="B92" s="5">
        <v>24494</v>
      </c>
    </row>
    <row r="93" spans="1:2" x14ac:dyDescent="0.25">
      <c r="A93" s="10" t="s">
        <v>115</v>
      </c>
      <c r="B93" s="5">
        <v>21396</v>
      </c>
    </row>
    <row r="94" spans="1:2" x14ac:dyDescent="0.25">
      <c r="A94" s="10" t="s">
        <v>116</v>
      </c>
      <c r="B94" s="5">
        <v>21323</v>
      </c>
    </row>
    <row r="95" spans="1:2" x14ac:dyDescent="0.25">
      <c r="A95" s="10" t="s">
        <v>117</v>
      </c>
      <c r="B95" s="5">
        <v>23644</v>
      </c>
    </row>
    <row r="96" spans="1:2" x14ac:dyDescent="0.25">
      <c r="A96" s="10" t="s">
        <v>118</v>
      </c>
      <c r="B96" s="5">
        <v>25994</v>
      </c>
    </row>
    <row r="97" spans="1:2" x14ac:dyDescent="0.25">
      <c r="A97" s="10" t="s">
        <v>119</v>
      </c>
      <c r="B97" s="5">
        <v>22802</v>
      </c>
    </row>
    <row r="98" spans="1:2" x14ac:dyDescent="0.25">
      <c r="A98" s="10" t="s">
        <v>120</v>
      </c>
      <c r="B98" s="5">
        <v>22604</v>
      </c>
    </row>
    <row r="99" spans="1:2" x14ac:dyDescent="0.25">
      <c r="A99" s="10" t="s">
        <v>121</v>
      </c>
      <c r="B99" s="5">
        <v>24510</v>
      </c>
    </row>
    <row r="100" spans="1:2" x14ac:dyDescent="0.25">
      <c r="A100" s="10" t="s">
        <v>122</v>
      </c>
      <c r="B100" s="5">
        <v>26690</v>
      </c>
    </row>
    <row r="101" spans="1:2" x14ac:dyDescent="0.25">
      <c r="A101" s="10" t="s">
        <v>123</v>
      </c>
      <c r="B101" s="5">
        <v>24132</v>
      </c>
    </row>
    <row r="102" spans="1:2" x14ac:dyDescent="0.25">
      <c r="A102" s="10" t="s">
        <v>124</v>
      </c>
      <c r="B102" s="5">
        <v>23639</v>
      </c>
    </row>
    <row r="103" spans="1:2" x14ac:dyDescent="0.25">
      <c r="A103" s="10" t="s">
        <v>125</v>
      </c>
      <c r="B103" s="5">
        <v>26320</v>
      </c>
    </row>
    <row r="104" spans="1:2" x14ac:dyDescent="0.25">
      <c r="A104" s="10" t="s">
        <v>126</v>
      </c>
      <c r="B104" s="5">
        <v>28345</v>
      </c>
    </row>
    <row r="105" spans="1:2" x14ac:dyDescent="0.25">
      <c r="A105" s="10" t="s">
        <v>127</v>
      </c>
      <c r="B105" s="5">
        <v>24890</v>
      </c>
    </row>
    <row r="106" spans="1:2" x14ac:dyDescent="0.25">
      <c r="A106" s="10" t="s">
        <v>128</v>
      </c>
      <c r="B106" s="5">
        <v>24675</v>
      </c>
    </row>
    <row r="107" spans="1:2" x14ac:dyDescent="0.25">
      <c r="A107" s="10" t="s">
        <v>129</v>
      </c>
      <c r="B107" s="5">
        <v>27122</v>
      </c>
    </row>
    <row r="108" spans="1:2" x14ac:dyDescent="0.25">
      <c r="A108" s="10" t="s">
        <v>130</v>
      </c>
      <c r="B108" s="5">
        <v>28590</v>
      </c>
    </row>
    <row r="109" spans="1:2" x14ac:dyDescent="0.25">
      <c r="A109" s="10" t="s">
        <v>131</v>
      </c>
      <c r="B109" s="5">
        <v>25371</v>
      </c>
    </row>
    <row r="110" spans="1:2" x14ac:dyDescent="0.25">
      <c r="A110" s="10" t="s">
        <v>132</v>
      </c>
      <c r="B110" s="5">
        <v>24687</v>
      </c>
    </row>
    <row r="111" spans="1:2" x14ac:dyDescent="0.25">
      <c r="A111" s="10" t="s">
        <v>133</v>
      </c>
      <c r="B111" s="5">
        <v>27285</v>
      </c>
    </row>
    <row r="112" spans="1:2" x14ac:dyDescent="0.25">
      <c r="A112" s="10" t="s">
        <v>134</v>
      </c>
      <c r="B112" s="5">
        <v>29290</v>
      </c>
    </row>
    <row r="113" spans="1:2" x14ac:dyDescent="0.25">
      <c r="A113" s="10" t="s">
        <v>135</v>
      </c>
      <c r="B113" s="5">
        <v>26684</v>
      </c>
    </row>
    <row r="114" spans="1:2" x14ac:dyDescent="0.25">
      <c r="A114" s="10" t="s">
        <v>136</v>
      </c>
      <c r="B114" s="5">
        <v>26641</v>
      </c>
    </row>
    <row r="115" spans="1:2" x14ac:dyDescent="0.25">
      <c r="A115" s="10" t="s">
        <v>137</v>
      </c>
      <c r="B115" s="5">
        <v>29042</v>
      </c>
    </row>
    <row r="116" spans="1:2" x14ac:dyDescent="0.25">
      <c r="A116" s="10" t="s">
        <v>138</v>
      </c>
      <c r="B116" s="5">
        <v>31876</v>
      </c>
    </row>
    <row r="117" spans="1:2" x14ac:dyDescent="0.25">
      <c r="A117" s="10" t="s">
        <v>139</v>
      </c>
      <c r="B117" s="5">
        <v>28357</v>
      </c>
    </row>
    <row r="118" spans="1:2" x14ac:dyDescent="0.25">
      <c r="A118" s="10" t="s">
        <v>140</v>
      </c>
      <c r="B118" s="5">
        <v>28114</v>
      </c>
    </row>
    <row r="119" spans="1:2" x14ac:dyDescent="0.25">
      <c r="A119" s="10" t="s">
        <v>141</v>
      </c>
      <c r="B119" s="5">
        <v>30843</v>
      </c>
    </row>
    <row r="120" spans="1:2" x14ac:dyDescent="0.25">
      <c r="A120" s="10" t="s">
        <v>142</v>
      </c>
      <c r="B120" s="5">
        <v>33175</v>
      </c>
    </row>
    <row r="121" spans="1:2" x14ac:dyDescent="0.25">
      <c r="A121" s="10" t="s">
        <v>143</v>
      </c>
      <c r="B121" s="5">
        <v>29658</v>
      </c>
    </row>
    <row r="122" spans="1:2" x14ac:dyDescent="0.25">
      <c r="A122" s="10" t="s">
        <v>144</v>
      </c>
      <c r="B122" s="5">
        <v>29518</v>
      </c>
    </row>
    <row r="123" spans="1:2" x14ac:dyDescent="0.25">
      <c r="A123" s="10" t="s">
        <v>145</v>
      </c>
      <c r="B123" s="5">
        <v>32017</v>
      </c>
    </row>
    <row r="124" spans="1:2" x14ac:dyDescent="0.25">
      <c r="A124" s="10" t="s">
        <v>146</v>
      </c>
      <c r="B124" s="5">
        <v>34390</v>
      </c>
    </row>
    <row r="125" spans="1:2" x14ac:dyDescent="0.25">
      <c r="A125" s="10" t="s">
        <v>147</v>
      </c>
      <c r="B125" s="5">
        <v>31065</v>
      </c>
    </row>
    <row r="126" spans="1:2" x14ac:dyDescent="0.25">
      <c r="A126" s="10" t="s">
        <v>148</v>
      </c>
      <c r="B126" s="5">
        <v>31039</v>
      </c>
    </row>
    <row r="127" spans="1:2" x14ac:dyDescent="0.25">
      <c r="A127" s="10" t="s">
        <v>149</v>
      </c>
      <c r="B127" s="5">
        <v>33712</v>
      </c>
    </row>
    <row r="128" spans="1:2" x14ac:dyDescent="0.25">
      <c r="A128" s="10" t="s">
        <v>150</v>
      </c>
      <c r="B128" s="5">
        <v>35850</v>
      </c>
    </row>
    <row r="129" spans="1:2" x14ac:dyDescent="0.25">
      <c r="A129" s="10" t="s">
        <v>151</v>
      </c>
      <c r="B129" s="5">
        <v>33111</v>
      </c>
    </row>
    <row r="130" spans="1:2" x14ac:dyDescent="0.25">
      <c r="A130" s="10" t="s">
        <v>152</v>
      </c>
      <c r="B130" s="5">
        <v>33140</v>
      </c>
    </row>
    <row r="131" spans="1:2" x14ac:dyDescent="0.25">
      <c r="A131" s="10" t="s">
        <v>153</v>
      </c>
      <c r="B131" s="5">
        <v>34664</v>
      </c>
    </row>
    <row r="132" spans="1:2" x14ac:dyDescent="0.25">
      <c r="A132" s="10" t="s">
        <v>154</v>
      </c>
      <c r="B132" s="5">
        <v>37170</v>
      </c>
    </row>
    <row r="133" spans="1:2" x14ac:dyDescent="0.25">
      <c r="A133" s="10" t="s">
        <v>155</v>
      </c>
      <c r="B133" s="5">
        <v>35352</v>
      </c>
    </row>
    <row r="134" spans="1:2" x14ac:dyDescent="0.25">
      <c r="A134" s="10" t="s">
        <v>156</v>
      </c>
      <c r="B134" s="5">
        <v>34948</v>
      </c>
    </row>
    <row r="135" spans="1:2" x14ac:dyDescent="0.25">
      <c r="A135" s="10" t="s">
        <v>157</v>
      </c>
      <c r="B135" s="5">
        <v>37382</v>
      </c>
    </row>
    <row r="136" spans="1:2" x14ac:dyDescent="0.25">
      <c r="A136" s="10" t="s">
        <v>158</v>
      </c>
      <c r="B136" s="5">
        <v>40171</v>
      </c>
    </row>
    <row r="137" spans="1:2" x14ac:dyDescent="0.25">
      <c r="A137" s="10" t="s">
        <v>159</v>
      </c>
      <c r="B137" s="5">
        <v>36561</v>
      </c>
    </row>
    <row r="138" spans="1:2" x14ac:dyDescent="0.25">
      <c r="A138" s="10" t="s">
        <v>160</v>
      </c>
      <c r="B138" s="5">
        <v>37006</v>
      </c>
    </row>
    <row r="139" spans="1:2" x14ac:dyDescent="0.25">
      <c r="A139" s="10" t="s">
        <v>161</v>
      </c>
      <c r="B139" s="5">
        <v>39217</v>
      </c>
    </row>
    <row r="140" spans="1:2" x14ac:dyDescent="0.25">
      <c r="A140" s="10" t="s">
        <v>162</v>
      </c>
      <c r="B140" s="5">
        <v>41205</v>
      </c>
    </row>
    <row r="141" spans="1:2" x14ac:dyDescent="0.25">
      <c r="A141" s="10" t="s">
        <v>163</v>
      </c>
      <c r="B141" s="5">
        <v>37856</v>
      </c>
    </row>
    <row r="142" spans="1:2" x14ac:dyDescent="0.25">
      <c r="A142" s="10" t="s">
        <v>164</v>
      </c>
      <c r="B142" s="5">
        <v>37713</v>
      </c>
    </row>
    <row r="143" spans="1:2" x14ac:dyDescent="0.25">
      <c r="A143" s="10" t="s">
        <v>165</v>
      </c>
      <c r="B143" s="5">
        <v>38944</v>
      </c>
    </row>
    <row r="144" spans="1:2" x14ac:dyDescent="0.25">
      <c r="A144" s="10" t="s">
        <v>166</v>
      </c>
      <c r="B144" s="5">
        <v>41238</v>
      </c>
    </row>
    <row r="145" spans="1:2" x14ac:dyDescent="0.25">
      <c r="A145" s="10" t="s">
        <v>167</v>
      </c>
      <c r="B145" s="5">
        <v>37800</v>
      </c>
    </row>
    <row r="146" spans="1:2" x14ac:dyDescent="0.25">
      <c r="A146" s="10" t="s">
        <v>168</v>
      </c>
      <c r="B146" s="5">
        <v>38024</v>
      </c>
    </row>
    <row r="147" spans="1:2" x14ac:dyDescent="0.25">
      <c r="A147" s="10" t="s">
        <v>169</v>
      </c>
      <c r="B147" s="5">
        <v>39466</v>
      </c>
    </row>
    <row r="148" spans="1:2" x14ac:dyDescent="0.25">
      <c r="A148" s="10" t="s">
        <v>170</v>
      </c>
      <c r="B148" s="5">
        <v>41934</v>
      </c>
    </row>
    <row r="149" spans="1:2" x14ac:dyDescent="0.25">
      <c r="A149" s="10" t="s">
        <v>171</v>
      </c>
      <c r="B149" s="5">
        <v>38185</v>
      </c>
    </row>
    <row r="150" spans="1:2" x14ac:dyDescent="0.25">
      <c r="A150" s="10" t="s">
        <v>172</v>
      </c>
      <c r="B150" s="5">
        <v>38930</v>
      </c>
    </row>
    <row r="151" spans="1:2" x14ac:dyDescent="0.25">
      <c r="A151" s="10" t="s">
        <v>173</v>
      </c>
      <c r="B151" s="5">
        <v>40822</v>
      </c>
    </row>
    <row r="152" spans="1:2" x14ac:dyDescent="0.25">
      <c r="A152" s="10" t="s">
        <v>174</v>
      </c>
      <c r="B152" s="5">
        <v>42198</v>
      </c>
    </row>
    <row r="153" spans="1:2" x14ac:dyDescent="0.25">
      <c r="A153" s="10" t="s">
        <v>175</v>
      </c>
      <c r="B153" s="5">
        <v>40222</v>
      </c>
    </row>
    <row r="154" spans="1:2" x14ac:dyDescent="0.25">
      <c r="A154" s="10" t="s">
        <v>176</v>
      </c>
      <c r="B154" s="5">
        <v>39177</v>
      </c>
    </row>
    <row r="155" spans="1:2" x14ac:dyDescent="0.25">
      <c r="A155" s="10" t="s">
        <v>177</v>
      </c>
      <c r="B155" s="5">
        <v>40215</v>
      </c>
    </row>
    <row r="156" spans="1:2" x14ac:dyDescent="0.25">
      <c r="A156" s="10" t="s">
        <v>178</v>
      </c>
      <c r="B156" s="5">
        <v>42855</v>
      </c>
    </row>
  </sheetData>
  <mergeCells count="1">
    <mergeCell ref="E3:F3"/>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opLeftCell="A46" workbookViewId="0">
      <selection activeCell="E14" sqref="E10:E14"/>
    </sheetView>
  </sheetViews>
  <sheetFormatPr defaultRowHeight="15" x14ac:dyDescent="0.25"/>
  <cols>
    <col min="1" max="1" width="14.42578125" customWidth="1"/>
    <col min="2" max="2" width="14.8554687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53.25" x14ac:dyDescent="0.35">
      <c r="A1" s="6" t="s">
        <v>23</v>
      </c>
      <c r="B1" s="21" t="s">
        <v>222</v>
      </c>
      <c r="D1" s="1" t="s">
        <v>222</v>
      </c>
    </row>
    <row r="2" spans="1:6" ht="15.75" x14ac:dyDescent="0.25">
      <c r="A2" s="10" t="s">
        <v>103</v>
      </c>
      <c r="B2" s="5">
        <v>54.1</v>
      </c>
      <c r="D2" s="2" t="s">
        <v>1</v>
      </c>
    </row>
    <row r="3" spans="1:6" x14ac:dyDescent="0.25">
      <c r="A3" s="10" t="s">
        <v>104</v>
      </c>
      <c r="B3" s="5">
        <v>59.5</v>
      </c>
      <c r="D3" s="3" t="s">
        <v>2</v>
      </c>
      <c r="E3" s="24">
        <v>42706.930405092593</v>
      </c>
      <c r="F3" s="24"/>
    </row>
    <row r="4" spans="1:6" x14ac:dyDescent="0.25">
      <c r="A4" s="10" t="s">
        <v>105</v>
      </c>
      <c r="B4" s="5">
        <v>56.5</v>
      </c>
      <c r="D4" s="3" t="s">
        <v>3</v>
      </c>
      <c r="E4" s="4" t="str">
        <f>HYPERLINK("https://datamarket.com/data/set/22nl/industrial-production-austria-quarterly#!ds=22nl&amp;display=line","https://datamarket.com/data/set/22nl/industrial-production-austria-quarterly#!ds=22nl&amp;display=line")</f>
        <v>https://datamarket.com/data/set/22nl/industrial-production-austria-quarterly#!ds=22nl&amp;display=line</v>
      </c>
    </row>
    <row r="5" spans="1:6" x14ac:dyDescent="0.25">
      <c r="A5" s="10" t="s">
        <v>106</v>
      </c>
      <c r="B5" s="5">
        <v>63.9</v>
      </c>
      <c r="D5" s="3" t="s">
        <v>4</v>
      </c>
      <c r="E5" s="5" t="s">
        <v>5</v>
      </c>
    </row>
    <row r="6" spans="1:6" x14ac:dyDescent="0.25">
      <c r="A6" s="10" t="s">
        <v>107</v>
      </c>
      <c r="B6" s="5">
        <v>57.8</v>
      </c>
      <c r="D6" s="3" t="s">
        <v>6</v>
      </c>
      <c r="E6" s="5" t="s">
        <v>7</v>
      </c>
    </row>
    <row r="7" spans="1:6" x14ac:dyDescent="0.25">
      <c r="A7" s="10" t="s">
        <v>108</v>
      </c>
      <c r="B7" s="5">
        <v>62</v>
      </c>
      <c r="D7" s="3" t="s">
        <v>8</v>
      </c>
      <c r="E7" s="5"/>
    </row>
    <row r="8" spans="1:6" x14ac:dyDescent="0.25">
      <c r="A8" s="10" t="s">
        <v>109</v>
      </c>
      <c r="B8" s="5">
        <v>58.5</v>
      </c>
      <c r="D8" s="3" t="s">
        <v>9</v>
      </c>
      <c r="E8" s="5"/>
    </row>
    <row r="9" spans="1:6" x14ac:dyDescent="0.25">
      <c r="A9" s="10" t="s">
        <v>110</v>
      </c>
      <c r="B9" s="5">
        <v>65</v>
      </c>
    </row>
    <row r="10" spans="1:6" x14ac:dyDescent="0.25">
      <c r="A10" s="10" t="s">
        <v>111</v>
      </c>
      <c r="B10" s="5">
        <v>59.6</v>
      </c>
    </row>
    <row r="11" spans="1:6" x14ac:dyDescent="0.25">
      <c r="A11" s="10" t="s">
        <v>112</v>
      </c>
      <c r="B11" s="5">
        <v>63.6</v>
      </c>
    </row>
    <row r="12" spans="1:6" x14ac:dyDescent="0.25">
      <c r="A12" s="10" t="s">
        <v>113</v>
      </c>
      <c r="B12" s="5">
        <v>60.4</v>
      </c>
    </row>
    <row r="13" spans="1:6" x14ac:dyDescent="0.25">
      <c r="A13" s="10" t="s">
        <v>114</v>
      </c>
      <c r="B13" s="5">
        <v>66.3</v>
      </c>
    </row>
    <row r="14" spans="1:6" x14ac:dyDescent="0.25">
      <c r="A14" s="10" t="s">
        <v>115</v>
      </c>
      <c r="B14" s="5">
        <v>60.6</v>
      </c>
    </row>
    <row r="15" spans="1:6" x14ac:dyDescent="0.25">
      <c r="A15" s="10" t="s">
        <v>116</v>
      </c>
      <c r="B15" s="5">
        <v>66.8</v>
      </c>
    </row>
    <row r="16" spans="1:6" x14ac:dyDescent="0.25">
      <c r="A16" s="10" t="s">
        <v>117</v>
      </c>
      <c r="B16" s="5">
        <v>63.2</v>
      </c>
    </row>
    <row r="17" spans="1:2" x14ac:dyDescent="0.25">
      <c r="A17" s="10" t="s">
        <v>118</v>
      </c>
      <c r="B17" s="5">
        <v>71</v>
      </c>
    </row>
    <row r="18" spans="1:2" x14ac:dyDescent="0.25">
      <c r="A18" s="10" t="s">
        <v>119</v>
      </c>
      <c r="B18" s="5">
        <v>66.5</v>
      </c>
    </row>
    <row r="19" spans="1:2" x14ac:dyDescent="0.25">
      <c r="A19" s="10" t="s">
        <v>120</v>
      </c>
      <c r="B19" s="5">
        <v>72</v>
      </c>
    </row>
    <row r="20" spans="1:2" x14ac:dyDescent="0.25">
      <c r="A20" s="10" t="s">
        <v>121</v>
      </c>
      <c r="B20" s="5">
        <v>67.8</v>
      </c>
    </row>
    <row r="21" spans="1:2" x14ac:dyDescent="0.25">
      <c r="A21" s="10" t="s">
        <v>122</v>
      </c>
      <c r="B21" s="5">
        <v>75.599999999999994</v>
      </c>
    </row>
    <row r="22" spans="1:2" x14ac:dyDescent="0.25">
      <c r="A22" s="10" t="s">
        <v>123</v>
      </c>
      <c r="B22" s="5">
        <v>69.2</v>
      </c>
    </row>
    <row r="23" spans="1:2" x14ac:dyDescent="0.25">
      <c r="A23" s="10" t="s">
        <v>124</v>
      </c>
      <c r="B23" s="5">
        <v>74.099999999999994</v>
      </c>
    </row>
    <row r="24" spans="1:2" x14ac:dyDescent="0.25">
      <c r="A24" s="10" t="s">
        <v>125</v>
      </c>
      <c r="B24" s="5">
        <v>70.7</v>
      </c>
    </row>
    <row r="25" spans="1:2" x14ac:dyDescent="0.25">
      <c r="A25" s="10" t="s">
        <v>126</v>
      </c>
      <c r="B25" s="5">
        <v>77.8</v>
      </c>
    </row>
    <row r="26" spans="1:2" x14ac:dyDescent="0.25">
      <c r="A26" s="10" t="s">
        <v>127</v>
      </c>
      <c r="B26" s="5">
        <v>72.3</v>
      </c>
    </row>
    <row r="27" spans="1:2" x14ac:dyDescent="0.25">
      <c r="A27" s="10" t="s">
        <v>128</v>
      </c>
      <c r="B27" s="5">
        <v>78.099999999999994</v>
      </c>
    </row>
    <row r="28" spans="1:2" x14ac:dyDescent="0.25">
      <c r="A28" s="10" t="s">
        <v>129</v>
      </c>
      <c r="B28" s="5">
        <v>72.400000000000006</v>
      </c>
    </row>
    <row r="29" spans="1:2" x14ac:dyDescent="0.25">
      <c r="A29" s="10" t="s">
        <v>130</v>
      </c>
      <c r="B29" s="5">
        <v>82.6</v>
      </c>
    </row>
    <row r="30" spans="1:2" x14ac:dyDescent="0.25">
      <c r="A30" s="10" t="s">
        <v>131</v>
      </c>
      <c r="B30" s="5">
        <v>72.900000000000006</v>
      </c>
    </row>
    <row r="31" spans="1:2" x14ac:dyDescent="0.25">
      <c r="A31" s="10" t="s">
        <v>132</v>
      </c>
      <c r="B31" s="5">
        <v>79.5</v>
      </c>
    </row>
    <row r="32" spans="1:2" x14ac:dyDescent="0.25">
      <c r="A32" s="10" t="s">
        <v>133</v>
      </c>
      <c r="B32" s="5">
        <v>72.599999999999994</v>
      </c>
    </row>
    <row r="33" spans="1:2" x14ac:dyDescent="0.25">
      <c r="A33" s="10" t="s">
        <v>134</v>
      </c>
      <c r="B33" s="5">
        <v>82.8</v>
      </c>
    </row>
    <row r="34" spans="1:2" x14ac:dyDescent="0.25">
      <c r="A34" s="10" t="s">
        <v>135</v>
      </c>
      <c r="B34" s="5">
        <v>76</v>
      </c>
    </row>
    <row r="35" spans="1:2" x14ac:dyDescent="0.25">
      <c r="A35" s="10" t="s">
        <v>136</v>
      </c>
      <c r="B35" s="5">
        <v>85.1</v>
      </c>
    </row>
    <row r="36" spans="1:2" x14ac:dyDescent="0.25">
      <c r="A36" s="10" t="s">
        <v>137</v>
      </c>
      <c r="B36" s="5">
        <v>80.5</v>
      </c>
    </row>
    <row r="37" spans="1:2" x14ac:dyDescent="0.25">
      <c r="A37" s="10" t="s">
        <v>138</v>
      </c>
      <c r="B37" s="5">
        <v>89.1</v>
      </c>
    </row>
    <row r="38" spans="1:2" x14ac:dyDescent="0.25">
      <c r="A38" s="10" t="s">
        <v>139</v>
      </c>
      <c r="B38" s="5">
        <v>84.8</v>
      </c>
    </row>
    <row r="39" spans="1:2" x14ac:dyDescent="0.25">
      <c r="A39" s="10" t="s">
        <v>140</v>
      </c>
      <c r="B39" s="5">
        <v>94.2</v>
      </c>
    </row>
    <row r="40" spans="1:2" x14ac:dyDescent="0.25">
      <c r="A40" s="10" t="s">
        <v>141</v>
      </c>
      <c r="B40" s="5">
        <v>89.5</v>
      </c>
    </row>
    <row r="41" spans="1:2" x14ac:dyDescent="0.25">
      <c r="A41" s="10" t="s">
        <v>142</v>
      </c>
      <c r="B41" s="5">
        <v>99.3</v>
      </c>
    </row>
    <row r="42" spans="1:2" x14ac:dyDescent="0.25">
      <c r="A42" s="10" t="s">
        <v>143</v>
      </c>
      <c r="B42" s="5">
        <v>93.1</v>
      </c>
    </row>
    <row r="43" spans="1:2" x14ac:dyDescent="0.25">
      <c r="A43" s="10" t="s">
        <v>144</v>
      </c>
      <c r="B43" s="5">
        <v>103.5</v>
      </c>
    </row>
    <row r="44" spans="1:2" x14ac:dyDescent="0.25">
      <c r="A44" s="10" t="s">
        <v>145</v>
      </c>
      <c r="B44" s="5">
        <v>96.4</v>
      </c>
    </row>
    <row r="45" spans="1:2" x14ac:dyDescent="0.25">
      <c r="A45" s="10" t="s">
        <v>146</v>
      </c>
      <c r="B45" s="5">
        <v>107.2</v>
      </c>
    </row>
    <row r="46" spans="1:2" x14ac:dyDescent="0.25">
      <c r="A46" s="10" t="s">
        <v>147</v>
      </c>
      <c r="B46" s="5">
        <v>101.7</v>
      </c>
    </row>
    <row r="47" spans="1:2" x14ac:dyDescent="0.25">
      <c r="A47" s="10" t="s">
        <v>148</v>
      </c>
      <c r="B47" s="5">
        <v>109.5</v>
      </c>
    </row>
    <row r="48" spans="1:2" x14ac:dyDescent="0.25">
      <c r="A48" s="10" t="s">
        <v>149</v>
      </c>
      <c r="B48" s="5">
        <v>101.3</v>
      </c>
    </row>
    <row r="49" spans="1:2" x14ac:dyDescent="0.25">
      <c r="A49" s="10" t="s">
        <v>150</v>
      </c>
      <c r="B49" s="5">
        <v>112.6</v>
      </c>
    </row>
    <row r="50" spans="1:2" x14ac:dyDescent="0.25">
      <c r="A50" s="10" t="s">
        <v>151</v>
      </c>
      <c r="B50" s="5">
        <v>105.5</v>
      </c>
    </row>
    <row r="51" spans="1:2" x14ac:dyDescent="0.25">
      <c r="A51" s="10" t="s">
        <v>152</v>
      </c>
      <c r="B51" s="5">
        <v>115.4</v>
      </c>
    </row>
    <row r="52" spans="1:2" x14ac:dyDescent="0.25">
      <c r="A52" s="10" t="s">
        <v>153</v>
      </c>
      <c r="B52" s="5">
        <v>108</v>
      </c>
    </row>
    <row r="53" spans="1:2" x14ac:dyDescent="0.25">
      <c r="A53" s="10" t="s">
        <v>154</v>
      </c>
      <c r="B53" s="5">
        <v>129.9</v>
      </c>
    </row>
    <row r="54" spans="1:2" x14ac:dyDescent="0.25">
      <c r="A54" s="10" t="s">
        <v>155</v>
      </c>
      <c r="B54" s="5">
        <v>112.4</v>
      </c>
    </row>
    <row r="55" spans="1:2" x14ac:dyDescent="0.25">
      <c r="A55" s="10" t="s">
        <v>156</v>
      </c>
      <c r="B55" s="5">
        <v>123.6</v>
      </c>
    </row>
    <row r="56" spans="1:2" x14ac:dyDescent="0.25">
      <c r="A56" s="10" t="s">
        <v>157</v>
      </c>
      <c r="B56" s="5">
        <v>114.9</v>
      </c>
    </row>
    <row r="57" spans="1:2" x14ac:dyDescent="0.25">
      <c r="A57" s="10" t="s">
        <v>158</v>
      </c>
      <c r="B57" s="5">
        <v>131</v>
      </c>
    </row>
    <row r="58" spans="1:2" x14ac:dyDescent="0.25">
      <c r="A58" s="10" t="s">
        <v>159</v>
      </c>
      <c r="B58" s="5">
        <v>122.6</v>
      </c>
    </row>
    <row r="59" spans="1:2" x14ac:dyDescent="0.25">
      <c r="A59" s="10" t="s">
        <v>160</v>
      </c>
      <c r="B59" s="5">
        <v>131.9</v>
      </c>
    </row>
    <row r="60" spans="1:2" x14ac:dyDescent="0.25">
      <c r="A60" s="10" t="s">
        <v>161</v>
      </c>
      <c r="B60" s="5">
        <v>120.5</v>
      </c>
    </row>
    <row r="61" spans="1:2" x14ac:dyDescent="0.25">
      <c r="A61" s="10" t="s">
        <v>162</v>
      </c>
      <c r="B61" s="5">
        <v>130.69999999999999</v>
      </c>
    </row>
    <row r="62" spans="1:2" x14ac:dyDescent="0.25">
      <c r="A62" s="10" t="s">
        <v>163</v>
      </c>
      <c r="B62" s="5">
        <v>115.7</v>
      </c>
    </row>
    <row r="63" spans="1:2" x14ac:dyDescent="0.25">
      <c r="A63" s="10" t="s">
        <v>164</v>
      </c>
      <c r="B63" s="5">
        <v>119.7</v>
      </c>
    </row>
    <row r="64" spans="1:2" x14ac:dyDescent="0.25">
      <c r="A64" s="10" t="s">
        <v>165</v>
      </c>
      <c r="B64" s="5">
        <v>109.7</v>
      </c>
    </row>
    <row r="65" spans="1:2" x14ac:dyDescent="0.25">
      <c r="A65" s="10" t="s">
        <v>166</v>
      </c>
      <c r="B65" s="5">
        <v>125.1</v>
      </c>
    </row>
  </sheetData>
  <mergeCells count="1">
    <mergeCell ref="E3:F3"/>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workbookViewId="0">
      <selection activeCell="E14" sqref="E10:E14"/>
    </sheetView>
  </sheetViews>
  <sheetFormatPr defaultRowHeight="15" x14ac:dyDescent="0.25"/>
  <cols>
    <col min="1" max="1" width="20.140625" customWidth="1"/>
    <col min="2" max="2" width="15.42578125" customWidth="1"/>
    <col min="4" max="4" width="23" customWidth="1"/>
    <col min="5" max="5" width="50.14062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5" ht="63.75" x14ac:dyDescent="0.25">
      <c r="A1" s="15" t="s">
        <v>299</v>
      </c>
      <c r="B1" s="16" t="s">
        <v>468</v>
      </c>
      <c r="C1" s="14"/>
      <c r="D1" s="15" t="s">
        <v>232</v>
      </c>
      <c r="E1" s="16" t="s">
        <v>442</v>
      </c>
    </row>
    <row r="2" spans="1:5" x14ac:dyDescent="0.25">
      <c r="A2" s="23" t="s">
        <v>425</v>
      </c>
      <c r="B2" s="18">
        <v>93.1</v>
      </c>
      <c r="C2" s="14"/>
      <c r="D2" s="15" t="s">
        <v>234</v>
      </c>
      <c r="E2" s="16" t="s">
        <v>443</v>
      </c>
    </row>
    <row r="3" spans="1:5" x14ac:dyDescent="0.25">
      <c r="A3" s="23" t="s">
        <v>423</v>
      </c>
      <c r="B3" s="18">
        <v>99.3</v>
      </c>
      <c r="C3" s="14"/>
      <c r="D3" s="15" t="s">
        <v>236</v>
      </c>
      <c r="E3" s="16" t="s">
        <v>422</v>
      </c>
    </row>
    <row r="4" spans="1:5" ht="38.25" x14ac:dyDescent="0.25">
      <c r="A4" s="23" t="s">
        <v>421</v>
      </c>
      <c r="B4" s="18">
        <v>118</v>
      </c>
      <c r="C4" s="14"/>
      <c r="D4" s="15" t="s">
        <v>238</v>
      </c>
      <c r="E4" s="16" t="s">
        <v>444</v>
      </c>
    </row>
    <row r="5" spans="1:5" ht="25.5" x14ac:dyDescent="0.25">
      <c r="A5" s="23" t="s">
        <v>419</v>
      </c>
      <c r="B5" s="18">
        <v>121.5</v>
      </c>
      <c r="C5" s="14"/>
      <c r="D5" s="15" t="s">
        <v>273</v>
      </c>
      <c r="E5" s="16" t="s">
        <v>445</v>
      </c>
    </row>
    <row r="6" spans="1:5" x14ac:dyDescent="0.25">
      <c r="A6" s="23" t="s">
        <v>417</v>
      </c>
      <c r="B6" s="18">
        <v>108.4</v>
      </c>
      <c r="C6" s="14"/>
      <c r="D6" s="14"/>
      <c r="E6" s="14"/>
    </row>
    <row r="7" spans="1:5" x14ac:dyDescent="0.25">
      <c r="A7" s="23" t="s">
        <v>416</v>
      </c>
      <c r="B7" s="18">
        <v>104.5</v>
      </c>
      <c r="C7" s="14"/>
      <c r="D7" s="14"/>
      <c r="E7" s="14"/>
    </row>
    <row r="8" spans="1:5" x14ac:dyDescent="0.25">
      <c r="A8" s="23" t="s">
        <v>415</v>
      </c>
      <c r="B8" s="18">
        <v>94.1</v>
      </c>
      <c r="C8" s="14"/>
      <c r="D8" s="15" t="s">
        <v>241</v>
      </c>
      <c r="E8" s="16" t="s">
        <v>442</v>
      </c>
    </row>
    <row r="9" spans="1:5" x14ac:dyDescent="0.25">
      <c r="A9" s="23" t="s">
        <v>414</v>
      </c>
      <c r="B9" s="18">
        <v>87.5</v>
      </c>
      <c r="C9" s="14"/>
      <c r="D9" s="15" t="s">
        <v>430</v>
      </c>
      <c r="E9" s="16" t="s">
        <v>431</v>
      </c>
    </row>
    <row r="10" spans="1:5" x14ac:dyDescent="0.25">
      <c r="A10" s="23" t="s">
        <v>412</v>
      </c>
      <c r="B10" s="18">
        <v>109</v>
      </c>
      <c r="C10" s="14"/>
      <c r="D10" s="15" t="s">
        <v>236</v>
      </c>
      <c r="E10" s="16" t="s">
        <v>432</v>
      </c>
    </row>
    <row r="11" spans="1:5" x14ac:dyDescent="0.25">
      <c r="A11" s="23" t="s">
        <v>410</v>
      </c>
      <c r="B11" s="18">
        <v>119.7</v>
      </c>
      <c r="C11" s="14"/>
      <c r="D11" s="14"/>
      <c r="E11" s="14"/>
    </row>
    <row r="12" spans="1:5" x14ac:dyDescent="0.25">
      <c r="A12" s="23" t="s">
        <v>409</v>
      </c>
      <c r="B12" s="18">
        <v>112.2</v>
      </c>
      <c r="C12" s="14"/>
      <c r="D12" s="14"/>
      <c r="E12" s="14"/>
    </row>
    <row r="13" spans="1:5" x14ac:dyDescent="0.25">
      <c r="A13" s="23" t="s">
        <v>408</v>
      </c>
      <c r="B13" s="18">
        <v>121.7</v>
      </c>
      <c r="C13" s="14"/>
      <c r="D13" s="14"/>
      <c r="E13" s="14"/>
    </row>
    <row r="14" spans="1:5" x14ac:dyDescent="0.25">
      <c r="A14" s="23" t="s">
        <v>407</v>
      </c>
      <c r="B14" s="18">
        <v>90.9</v>
      </c>
      <c r="C14" s="14"/>
      <c r="D14" s="14"/>
      <c r="E14" s="14"/>
    </row>
    <row r="15" spans="1:5" x14ac:dyDescent="0.25">
      <c r="A15" s="23" t="s">
        <v>406</v>
      </c>
      <c r="B15" s="18">
        <v>104.8</v>
      </c>
      <c r="C15" s="14"/>
      <c r="D15" s="14"/>
      <c r="E15" s="14"/>
    </row>
    <row r="16" spans="1:5" x14ac:dyDescent="0.25">
      <c r="A16" s="23" t="s">
        <v>405</v>
      </c>
      <c r="B16" s="18">
        <v>117</v>
      </c>
      <c r="C16" s="14"/>
      <c r="D16" s="14"/>
      <c r="E16" s="14"/>
    </row>
    <row r="17" spans="1:5" x14ac:dyDescent="0.25">
      <c r="A17" s="23" t="s">
        <v>404</v>
      </c>
      <c r="B17" s="18">
        <v>117.6</v>
      </c>
      <c r="C17" s="14"/>
      <c r="D17" s="14"/>
      <c r="E17" s="14"/>
    </row>
    <row r="18" spans="1:5" x14ac:dyDescent="0.25">
      <c r="A18" s="23" t="s">
        <v>403</v>
      </c>
      <c r="B18" s="18">
        <v>103.1</v>
      </c>
      <c r="C18" s="14"/>
      <c r="D18" s="14"/>
      <c r="E18" s="14"/>
    </row>
    <row r="19" spans="1:5" x14ac:dyDescent="0.25">
      <c r="A19" s="23" t="s">
        <v>402</v>
      </c>
      <c r="B19" s="18">
        <v>101.6</v>
      </c>
      <c r="C19" s="14"/>
      <c r="D19" s="14"/>
      <c r="E19" s="14"/>
    </row>
    <row r="20" spans="1:5" x14ac:dyDescent="0.25">
      <c r="A20" s="23" t="s">
        <v>401</v>
      </c>
      <c r="B20" s="18">
        <v>88.5</v>
      </c>
      <c r="C20" s="14"/>
      <c r="D20" s="14"/>
      <c r="E20" s="14"/>
    </row>
    <row r="21" spans="1:5" x14ac:dyDescent="0.25">
      <c r="A21" s="23" t="s">
        <v>400</v>
      </c>
      <c r="B21" s="18">
        <v>86.3</v>
      </c>
      <c r="C21" s="14"/>
      <c r="D21" s="14"/>
      <c r="E21" s="14"/>
    </row>
    <row r="22" spans="1:5" x14ac:dyDescent="0.25">
      <c r="A22" s="23" t="s">
        <v>399</v>
      </c>
      <c r="B22" s="18">
        <v>108.5</v>
      </c>
      <c r="C22" s="14"/>
      <c r="D22" s="14"/>
      <c r="E22" s="14"/>
    </row>
    <row r="23" spans="1:5" x14ac:dyDescent="0.25">
      <c r="A23" s="23" t="s">
        <v>398</v>
      </c>
      <c r="B23" s="18">
        <v>112.9</v>
      </c>
      <c r="C23" s="14"/>
      <c r="D23" s="14"/>
      <c r="E23" s="14"/>
    </row>
    <row r="24" spans="1:5" x14ac:dyDescent="0.25">
      <c r="A24" s="23" t="s">
        <v>397</v>
      </c>
      <c r="B24" s="18">
        <v>109.9</v>
      </c>
      <c r="C24" s="14"/>
      <c r="D24" s="14"/>
      <c r="E24" s="14"/>
    </row>
    <row r="25" spans="1:5" x14ac:dyDescent="0.25">
      <c r="A25" s="23" t="s">
        <v>396</v>
      </c>
      <c r="B25" s="18">
        <v>110.8</v>
      </c>
      <c r="C25" s="14"/>
      <c r="D25" s="14"/>
      <c r="E25" s="14"/>
    </row>
    <row r="26" spans="1:5" x14ac:dyDescent="0.25">
      <c r="A26" s="23" t="s">
        <v>395</v>
      </c>
      <c r="B26" s="18">
        <v>86.5</v>
      </c>
      <c r="C26" s="14"/>
      <c r="D26" s="14"/>
      <c r="E26" s="14"/>
    </row>
    <row r="27" spans="1:5" x14ac:dyDescent="0.25">
      <c r="A27" s="23" t="s">
        <v>394</v>
      </c>
      <c r="B27" s="18">
        <v>102.3</v>
      </c>
      <c r="C27" s="14"/>
      <c r="D27" s="14"/>
      <c r="E27" s="14"/>
    </row>
    <row r="28" spans="1:5" x14ac:dyDescent="0.25">
      <c r="A28" s="23" t="s">
        <v>393</v>
      </c>
      <c r="B28" s="18">
        <v>117.8</v>
      </c>
      <c r="C28" s="14"/>
      <c r="D28" s="14"/>
      <c r="E28" s="14"/>
    </row>
    <row r="29" spans="1:5" x14ac:dyDescent="0.25">
      <c r="A29" s="23" t="s">
        <v>392</v>
      </c>
      <c r="B29" s="18">
        <v>116.4</v>
      </c>
      <c r="C29" s="14"/>
      <c r="D29" s="14"/>
      <c r="E29" s="14"/>
    </row>
    <row r="30" spans="1:5" x14ac:dyDescent="0.25">
      <c r="A30" s="23" t="s">
        <v>391</v>
      </c>
      <c r="B30" s="18">
        <v>104.7</v>
      </c>
      <c r="C30" s="14"/>
      <c r="D30" s="14"/>
      <c r="E30" s="14"/>
    </row>
    <row r="31" spans="1:5" x14ac:dyDescent="0.25">
      <c r="A31" s="23" t="s">
        <v>390</v>
      </c>
      <c r="B31" s="18">
        <v>96.2</v>
      </c>
      <c r="C31" s="14"/>
      <c r="D31" s="14"/>
      <c r="E31" s="14"/>
    </row>
    <row r="32" spans="1:5" x14ac:dyDescent="0.25">
      <c r="A32" s="23" t="s">
        <v>389</v>
      </c>
      <c r="B32" s="18">
        <v>86.1</v>
      </c>
      <c r="C32" s="14"/>
      <c r="D32" s="14"/>
      <c r="E32" s="14"/>
    </row>
    <row r="33" spans="1:5" x14ac:dyDescent="0.25">
      <c r="A33" s="23" t="s">
        <v>388</v>
      </c>
      <c r="B33" s="18">
        <v>79.8</v>
      </c>
      <c r="C33" s="14"/>
      <c r="D33" s="14"/>
      <c r="E33" s="14"/>
    </row>
    <row r="34" spans="1:5" x14ac:dyDescent="0.25">
      <c r="A34" s="23" t="s">
        <v>387</v>
      </c>
      <c r="B34" s="18">
        <v>110.3</v>
      </c>
      <c r="C34" s="14"/>
      <c r="D34" s="14"/>
      <c r="E34" s="14"/>
    </row>
    <row r="35" spans="1:5" x14ac:dyDescent="0.25">
      <c r="A35" s="23" t="s">
        <v>386</v>
      </c>
      <c r="B35" s="18">
        <v>111.5</v>
      </c>
      <c r="C35" s="14"/>
      <c r="D35" s="14"/>
      <c r="E35" s="14"/>
    </row>
    <row r="36" spans="1:5" x14ac:dyDescent="0.25">
      <c r="A36" s="23" t="s">
        <v>385</v>
      </c>
      <c r="B36" s="18">
        <v>109.8</v>
      </c>
      <c r="C36" s="14"/>
      <c r="D36" s="14"/>
      <c r="E36" s="14"/>
    </row>
    <row r="37" spans="1:5" x14ac:dyDescent="0.25">
      <c r="A37" s="23" t="s">
        <v>384</v>
      </c>
      <c r="B37" s="18">
        <v>111.4</v>
      </c>
      <c r="C37" s="14"/>
      <c r="D37" s="14"/>
      <c r="E37" s="14"/>
    </row>
    <row r="38" spans="1:5" x14ac:dyDescent="0.25">
      <c r="A38" s="23" t="s">
        <v>356</v>
      </c>
      <c r="B38" s="18">
        <v>87.7</v>
      </c>
      <c r="C38" s="14"/>
      <c r="D38" s="14"/>
      <c r="E38" s="14"/>
    </row>
    <row r="39" spans="1:5" x14ac:dyDescent="0.25">
      <c r="A39" s="23" t="s">
        <v>358</v>
      </c>
      <c r="B39" s="18">
        <v>101.1</v>
      </c>
      <c r="C39" s="14"/>
      <c r="D39" s="14"/>
      <c r="E39" s="14"/>
    </row>
    <row r="40" spans="1:5" x14ac:dyDescent="0.25">
      <c r="A40" s="23" t="s">
        <v>360</v>
      </c>
      <c r="B40" s="18">
        <v>113.4</v>
      </c>
      <c r="C40" s="14"/>
      <c r="D40" s="14"/>
      <c r="E40" s="14"/>
    </row>
    <row r="41" spans="1:5" x14ac:dyDescent="0.25">
      <c r="A41" s="23" t="s">
        <v>362</v>
      </c>
      <c r="B41" s="18">
        <v>119.5</v>
      </c>
      <c r="C41" s="14"/>
      <c r="D41" s="14"/>
      <c r="E41" s="14"/>
    </row>
    <row r="42" spans="1:5" x14ac:dyDescent="0.25">
      <c r="A42" s="23" t="s">
        <v>363</v>
      </c>
      <c r="B42" s="18">
        <v>107.7</v>
      </c>
      <c r="C42" s="14"/>
      <c r="D42" s="14"/>
      <c r="E42" s="14"/>
    </row>
    <row r="43" spans="1:5" x14ac:dyDescent="0.25">
      <c r="A43" s="23" t="s">
        <v>364</v>
      </c>
      <c r="B43" s="18">
        <v>95.6</v>
      </c>
      <c r="C43" s="14"/>
      <c r="D43" s="14"/>
      <c r="E43" s="14"/>
    </row>
    <row r="44" spans="1:5" x14ac:dyDescent="0.25">
      <c r="A44" s="23" t="s">
        <v>365</v>
      </c>
      <c r="B44" s="18">
        <v>88.1</v>
      </c>
      <c r="C44" s="14"/>
      <c r="D44" s="14"/>
      <c r="E44" s="14"/>
    </row>
    <row r="45" spans="1:5" x14ac:dyDescent="0.25">
      <c r="A45" s="23" t="s">
        <v>366</v>
      </c>
      <c r="B45" s="18">
        <v>84.7</v>
      </c>
      <c r="C45" s="14"/>
      <c r="D45" s="14"/>
      <c r="E45" s="14"/>
    </row>
    <row r="46" spans="1:5" x14ac:dyDescent="0.25">
      <c r="A46" s="23" t="s">
        <v>367</v>
      </c>
      <c r="B46" s="18">
        <v>103.2</v>
      </c>
      <c r="C46" s="14"/>
      <c r="D46" s="14"/>
      <c r="E46" s="14"/>
    </row>
    <row r="47" spans="1:5" x14ac:dyDescent="0.25">
      <c r="A47" s="23" t="s">
        <v>368</v>
      </c>
      <c r="B47" s="18">
        <v>113.1</v>
      </c>
      <c r="C47" s="14"/>
      <c r="D47" s="14"/>
      <c r="E47" s="14"/>
    </row>
    <row r="48" spans="1:5" x14ac:dyDescent="0.25">
      <c r="A48" s="23" t="s">
        <v>369</v>
      </c>
      <c r="B48" s="18">
        <v>106.7</v>
      </c>
      <c r="C48" s="14"/>
      <c r="D48" s="14"/>
      <c r="E48" s="14"/>
    </row>
    <row r="49" spans="1:5" x14ac:dyDescent="0.25">
      <c r="A49" s="23" t="s">
        <v>370</v>
      </c>
      <c r="B49" s="18">
        <v>116.9</v>
      </c>
      <c r="C49" s="14"/>
      <c r="D49" s="14"/>
      <c r="E49" s="14"/>
    </row>
    <row r="50" spans="1:5" x14ac:dyDescent="0.25">
      <c r="A50" s="23" t="s">
        <v>371</v>
      </c>
      <c r="B50" s="18">
        <v>88.8</v>
      </c>
      <c r="C50" s="14"/>
      <c r="D50" s="14"/>
      <c r="E50" s="14"/>
    </row>
    <row r="51" spans="1:5" x14ac:dyDescent="0.25">
      <c r="A51" s="23" t="s">
        <v>372</v>
      </c>
      <c r="B51" s="18">
        <v>97.3</v>
      </c>
      <c r="C51" s="14"/>
      <c r="D51" s="14"/>
      <c r="E51" s="14"/>
    </row>
    <row r="52" spans="1:5" x14ac:dyDescent="0.25">
      <c r="A52" s="23" t="s">
        <v>373</v>
      </c>
      <c r="B52" s="18">
        <v>105.4</v>
      </c>
      <c r="C52" s="14"/>
      <c r="D52" s="14"/>
      <c r="E52" s="14"/>
    </row>
    <row r="53" spans="1:5" x14ac:dyDescent="0.25">
      <c r="A53" s="23" t="s">
        <v>374</v>
      </c>
      <c r="B53" s="18">
        <v>127.2</v>
      </c>
      <c r="C53" s="14"/>
      <c r="D53" s="14"/>
      <c r="E53" s="14"/>
    </row>
    <row r="54" spans="1:5" x14ac:dyDescent="0.25">
      <c r="A54" s="23" t="s">
        <v>375</v>
      </c>
      <c r="B54" s="18">
        <v>103.8</v>
      </c>
      <c r="C54" s="14"/>
      <c r="D54" s="14"/>
      <c r="E54" s="14"/>
    </row>
    <row r="55" spans="1:5" x14ac:dyDescent="0.25">
      <c r="A55" s="23" t="s">
        <v>376</v>
      </c>
      <c r="B55" s="18">
        <v>97.9</v>
      </c>
      <c r="C55" s="14"/>
      <c r="D55" s="14"/>
      <c r="E55" s="14"/>
    </row>
    <row r="56" spans="1:5" x14ac:dyDescent="0.25">
      <c r="A56" s="23" t="s">
        <v>377</v>
      </c>
      <c r="B56" s="18">
        <v>89.9</v>
      </c>
      <c r="C56" s="14"/>
      <c r="D56" s="14"/>
      <c r="E56" s="14"/>
    </row>
    <row r="57" spans="1:5" x14ac:dyDescent="0.25">
      <c r="A57" s="23" t="s">
        <v>378</v>
      </c>
      <c r="B57" s="18">
        <v>87.4</v>
      </c>
      <c r="C57" s="14"/>
      <c r="D57" s="14"/>
      <c r="E57" s="14"/>
    </row>
    <row r="58" spans="1:5" x14ac:dyDescent="0.25">
      <c r="A58" s="23" t="s">
        <v>379</v>
      </c>
      <c r="B58" s="18">
        <v>101.6</v>
      </c>
      <c r="C58" s="14"/>
      <c r="D58" s="14"/>
      <c r="E58" s="14"/>
    </row>
    <row r="59" spans="1:5" x14ac:dyDescent="0.25">
      <c r="A59" s="23" t="s">
        <v>380</v>
      </c>
      <c r="B59" s="18">
        <v>114.5</v>
      </c>
      <c r="C59" s="14"/>
      <c r="D59" s="14"/>
      <c r="E59" s="14"/>
    </row>
    <row r="60" spans="1:5" x14ac:dyDescent="0.25">
      <c r="A60" s="23" t="s">
        <v>381</v>
      </c>
      <c r="B60" s="18">
        <v>111.7</v>
      </c>
      <c r="C60" s="14"/>
      <c r="D60" s="14"/>
      <c r="E60" s="14"/>
    </row>
    <row r="61" spans="1:5" x14ac:dyDescent="0.25">
      <c r="A61" s="23" t="s">
        <v>382</v>
      </c>
      <c r="B61" s="18">
        <v>111.3</v>
      </c>
      <c r="C61" s="14"/>
      <c r="D61" s="14"/>
      <c r="E61" s="14"/>
    </row>
    <row r="62" spans="1:5" x14ac:dyDescent="0.25">
      <c r="A62" s="23" t="s">
        <v>304</v>
      </c>
      <c r="B62" s="18">
        <v>91.9</v>
      </c>
      <c r="C62" s="14"/>
      <c r="D62" s="14"/>
      <c r="E62" s="14"/>
    </row>
    <row r="63" spans="1:5" x14ac:dyDescent="0.25">
      <c r="A63" s="23" t="s">
        <v>306</v>
      </c>
      <c r="B63" s="18">
        <v>106.2</v>
      </c>
      <c r="C63" s="14"/>
      <c r="D63" s="14"/>
      <c r="E63" s="14"/>
    </row>
    <row r="64" spans="1:5" x14ac:dyDescent="0.25">
      <c r="A64" s="23" t="s">
        <v>308</v>
      </c>
      <c r="B64" s="18">
        <v>110.7</v>
      </c>
      <c r="C64" s="14"/>
      <c r="D64" s="14"/>
      <c r="E64" s="14"/>
    </row>
    <row r="65" spans="1:5" x14ac:dyDescent="0.25">
      <c r="A65" s="23" t="s">
        <v>310</v>
      </c>
      <c r="B65" s="18">
        <v>125.3</v>
      </c>
      <c r="C65" s="14"/>
      <c r="D65" s="14"/>
      <c r="E65" s="14"/>
    </row>
    <row r="66" spans="1:5" x14ac:dyDescent="0.25">
      <c r="A66" s="23" t="s">
        <v>311</v>
      </c>
      <c r="B66" s="18">
        <v>101</v>
      </c>
      <c r="C66" s="14"/>
      <c r="D66" s="14"/>
      <c r="E66" s="14"/>
    </row>
    <row r="67" spans="1:5" x14ac:dyDescent="0.25">
      <c r="A67" s="23" t="s">
        <v>312</v>
      </c>
      <c r="B67" s="18">
        <v>80.5</v>
      </c>
      <c r="C67" s="14"/>
      <c r="D67" s="14"/>
      <c r="E67" s="14"/>
    </row>
    <row r="68" spans="1:5" x14ac:dyDescent="0.25">
      <c r="A68" s="23" t="s">
        <v>313</v>
      </c>
      <c r="B68" s="18">
        <v>85.7</v>
      </c>
      <c r="C68" s="14"/>
      <c r="D68" s="14"/>
      <c r="E68" s="14"/>
    </row>
    <row r="69" spans="1:5" x14ac:dyDescent="0.25">
      <c r="A69" s="23" t="s">
        <v>314</v>
      </c>
      <c r="B69" s="18">
        <v>84.1</v>
      </c>
      <c r="C69" s="14"/>
      <c r="D69" s="14"/>
      <c r="E69" s="14"/>
    </row>
    <row r="70" spans="1:5" x14ac:dyDescent="0.25">
      <c r="A70" s="23" t="s">
        <v>315</v>
      </c>
      <c r="B70" s="18">
        <v>106.4</v>
      </c>
      <c r="C70" s="14"/>
      <c r="D70" s="14"/>
      <c r="E70" s="14"/>
    </row>
    <row r="71" spans="1:5" x14ac:dyDescent="0.25">
      <c r="A71" s="23" t="s">
        <v>316</v>
      </c>
      <c r="B71" s="18">
        <v>113.1</v>
      </c>
      <c r="C71" s="14"/>
      <c r="D71" s="14"/>
      <c r="E71" s="14"/>
    </row>
    <row r="72" spans="1:5" x14ac:dyDescent="0.25">
      <c r="A72" s="23" t="s">
        <v>317</v>
      </c>
      <c r="B72" s="18">
        <v>109.2</v>
      </c>
      <c r="C72" s="14"/>
      <c r="D72" s="14"/>
      <c r="E72" s="14"/>
    </row>
    <row r="73" spans="1:5" x14ac:dyDescent="0.25">
      <c r="A73" s="23" t="s">
        <v>318</v>
      </c>
      <c r="B73" s="18">
        <v>113.1</v>
      </c>
      <c r="C73" s="14"/>
      <c r="D73" s="14"/>
      <c r="E73" s="14"/>
    </row>
    <row r="74" spans="1:5" x14ac:dyDescent="0.25">
      <c r="A74" s="23" t="s">
        <v>319</v>
      </c>
      <c r="B74" s="18">
        <v>89.3</v>
      </c>
      <c r="C74" s="14"/>
      <c r="D74" s="14"/>
      <c r="E74" s="14"/>
    </row>
    <row r="75" spans="1:5" x14ac:dyDescent="0.25">
      <c r="A75" s="23" t="s">
        <v>320</v>
      </c>
      <c r="B75" s="18">
        <v>106.6</v>
      </c>
      <c r="C75" s="14"/>
      <c r="D75" s="14"/>
      <c r="E75" s="14"/>
    </row>
    <row r="76" spans="1:5" x14ac:dyDescent="0.25">
      <c r="A76" s="23" t="s">
        <v>321</v>
      </c>
      <c r="B76" s="18">
        <v>112.5</v>
      </c>
      <c r="C76" s="14"/>
      <c r="D76" s="14"/>
      <c r="E76" s="14"/>
    </row>
    <row r="77" spans="1:5" x14ac:dyDescent="0.25">
      <c r="A77" s="23" t="s">
        <v>322</v>
      </c>
      <c r="B77" s="18">
        <v>116.5</v>
      </c>
      <c r="C77" s="14"/>
      <c r="D77" s="14"/>
      <c r="E77" s="14"/>
    </row>
    <row r="78" spans="1:5" x14ac:dyDescent="0.25">
      <c r="A78" s="23" t="s">
        <v>323</v>
      </c>
      <c r="B78" s="18">
        <v>112.7</v>
      </c>
      <c r="C78" s="14"/>
      <c r="D78" s="14"/>
      <c r="E78" s="14"/>
    </row>
    <row r="79" spans="1:5" x14ac:dyDescent="0.25">
      <c r="A79" s="23" t="s">
        <v>324</v>
      </c>
      <c r="B79" s="18">
        <v>90.6</v>
      </c>
      <c r="C79" s="14"/>
      <c r="D79" s="14"/>
      <c r="E79" s="14"/>
    </row>
    <row r="80" spans="1:5" x14ac:dyDescent="0.25">
      <c r="A80" s="23" t="s">
        <v>325</v>
      </c>
      <c r="B80" s="18">
        <v>90.4</v>
      </c>
      <c r="C80" s="14"/>
      <c r="D80" s="14"/>
      <c r="E80" s="14"/>
    </row>
    <row r="81" spans="1:5" x14ac:dyDescent="0.25">
      <c r="A81" s="23" t="s">
        <v>326</v>
      </c>
      <c r="B81" s="18">
        <v>86.7</v>
      </c>
      <c r="C81" s="14"/>
      <c r="D81" s="14"/>
      <c r="E81" s="14"/>
    </row>
    <row r="82" spans="1:5" x14ac:dyDescent="0.25">
      <c r="A82" s="23" t="s">
        <v>327</v>
      </c>
      <c r="B82" s="18">
        <v>107.4</v>
      </c>
      <c r="C82" s="14"/>
      <c r="D82" s="14"/>
      <c r="E82" s="14"/>
    </row>
    <row r="83" spans="1:5" x14ac:dyDescent="0.25">
      <c r="A83" s="23" t="s">
        <v>328</v>
      </c>
      <c r="B83" s="18">
        <v>119.6</v>
      </c>
      <c r="C83" s="14"/>
      <c r="D83" s="14"/>
      <c r="E83" s="14"/>
    </row>
    <row r="84" spans="1:5" x14ac:dyDescent="0.25">
      <c r="A84" s="23" t="s">
        <v>329</v>
      </c>
      <c r="B84" s="18">
        <v>108.1</v>
      </c>
      <c r="C84" s="14"/>
      <c r="D84" s="14"/>
      <c r="E84" s="14"/>
    </row>
    <row r="85" spans="1:5" x14ac:dyDescent="0.25">
      <c r="A85" s="23" t="s">
        <v>330</v>
      </c>
      <c r="B85" s="18">
        <v>119.7</v>
      </c>
      <c r="C85" s="14"/>
      <c r="D85" s="14"/>
      <c r="E85" s="14"/>
    </row>
    <row r="86" spans="1:5" x14ac:dyDescent="0.25">
      <c r="A86" s="23" t="s">
        <v>331</v>
      </c>
      <c r="B86" s="18">
        <v>93.7</v>
      </c>
      <c r="C86" s="14"/>
      <c r="D86" s="14"/>
      <c r="E86" s="14"/>
    </row>
    <row r="87" spans="1:5" x14ac:dyDescent="0.25">
      <c r="A87" s="23" t="s">
        <v>332</v>
      </c>
      <c r="B87" s="18">
        <v>101</v>
      </c>
      <c r="C87" s="14"/>
      <c r="D87" s="14"/>
      <c r="E87" s="14"/>
    </row>
    <row r="88" spans="1:5" x14ac:dyDescent="0.25">
      <c r="A88" s="23" t="s">
        <v>333</v>
      </c>
      <c r="B88" s="18">
        <v>114.6</v>
      </c>
      <c r="C88" s="14"/>
      <c r="D88" s="14"/>
      <c r="E88" s="14"/>
    </row>
    <row r="89" spans="1:5" x14ac:dyDescent="0.25">
      <c r="A89" s="23" t="s">
        <v>334</v>
      </c>
      <c r="B89" s="18">
        <v>115.9</v>
      </c>
      <c r="C89" s="14"/>
      <c r="D89" s="14"/>
      <c r="E89" s="14"/>
    </row>
    <row r="90" spans="1:5" x14ac:dyDescent="0.25">
      <c r="A90" s="23" t="s">
        <v>335</v>
      </c>
      <c r="B90" s="18">
        <v>97.6</v>
      </c>
      <c r="C90" s="14"/>
      <c r="D90" s="14"/>
      <c r="E90" s="14"/>
    </row>
    <row r="91" spans="1:5" x14ac:dyDescent="0.25">
      <c r="A91" s="23" t="s">
        <v>336</v>
      </c>
      <c r="B91" s="18">
        <v>93.2</v>
      </c>
      <c r="C91" s="14"/>
      <c r="D91" s="14"/>
      <c r="E91" s="14"/>
    </row>
    <row r="92" spans="1:5" x14ac:dyDescent="0.25">
      <c r="A92" s="23" t="s">
        <v>337</v>
      </c>
      <c r="B92" s="18">
        <v>86.9</v>
      </c>
      <c r="C92" s="14"/>
      <c r="D92" s="14"/>
      <c r="E92" s="14"/>
    </row>
    <row r="93" spans="1:5" x14ac:dyDescent="0.25">
      <c r="A93" s="23" t="s">
        <v>338</v>
      </c>
      <c r="B93" s="18">
        <v>83.4</v>
      </c>
      <c r="C93" s="14"/>
      <c r="D93" s="14"/>
      <c r="E93" s="14"/>
    </row>
    <row r="94" spans="1:5" x14ac:dyDescent="0.25">
      <c r="A94" s="23" t="s">
        <v>339</v>
      </c>
      <c r="B94" s="18">
        <v>100.6</v>
      </c>
      <c r="C94" s="14"/>
      <c r="D94" s="14"/>
      <c r="E94" s="14"/>
    </row>
    <row r="95" spans="1:5" x14ac:dyDescent="0.25">
      <c r="A95" s="23" t="s">
        <v>340</v>
      </c>
      <c r="B95" s="18">
        <v>109.4</v>
      </c>
      <c r="C95" s="14"/>
      <c r="D95" s="14"/>
      <c r="E95" s="14"/>
    </row>
    <row r="96" spans="1:5" x14ac:dyDescent="0.25">
      <c r="A96" s="23" t="s">
        <v>341</v>
      </c>
      <c r="B96" s="18">
        <v>104.9</v>
      </c>
      <c r="C96" s="14"/>
      <c r="D96" s="14"/>
      <c r="E96" s="14"/>
    </row>
    <row r="97" spans="1:5" x14ac:dyDescent="0.25">
      <c r="A97" s="23" t="s">
        <v>342</v>
      </c>
      <c r="B97" s="18">
        <v>112.9</v>
      </c>
      <c r="C97" s="14"/>
      <c r="D97" s="14"/>
      <c r="E97" s="14"/>
    </row>
    <row r="98" spans="1:5" x14ac:dyDescent="0.25">
      <c r="A98" s="23" t="s">
        <v>343</v>
      </c>
      <c r="B98" s="18">
        <v>85.1</v>
      </c>
      <c r="C98" s="14"/>
      <c r="D98" s="14"/>
      <c r="E98" s="14"/>
    </row>
    <row r="99" spans="1:5" x14ac:dyDescent="0.25">
      <c r="A99" s="23" t="s">
        <v>344</v>
      </c>
      <c r="B99" s="18">
        <v>108.4</v>
      </c>
      <c r="C99" s="14"/>
      <c r="D99" s="14"/>
      <c r="E99" s="14"/>
    </row>
    <row r="100" spans="1:5" x14ac:dyDescent="0.25">
      <c r="A100" s="23" t="s">
        <v>345</v>
      </c>
      <c r="B100" s="18">
        <v>113.6</v>
      </c>
      <c r="C100" s="14"/>
      <c r="D100" s="14"/>
      <c r="E100" s="14"/>
    </row>
    <row r="101" spans="1:5" x14ac:dyDescent="0.25">
      <c r="A101" s="23" t="s">
        <v>346</v>
      </c>
      <c r="B101" s="18">
        <v>112.1</v>
      </c>
      <c r="C101" s="14"/>
      <c r="D101" s="14"/>
      <c r="E101" s="14"/>
    </row>
    <row r="102" spans="1:5" x14ac:dyDescent="0.25">
      <c r="A102" s="23" t="s">
        <v>347</v>
      </c>
      <c r="B102" s="18">
        <v>99.3</v>
      </c>
      <c r="C102" s="14"/>
      <c r="D102" s="14"/>
      <c r="E102" s="14"/>
    </row>
    <row r="103" spans="1:5" x14ac:dyDescent="0.25">
      <c r="A103" s="23" t="s">
        <v>348</v>
      </c>
      <c r="B103" s="18">
        <v>94</v>
      </c>
      <c r="C103" s="14"/>
      <c r="D103" s="14"/>
      <c r="E103" s="14"/>
    </row>
    <row r="104" spans="1:5" x14ac:dyDescent="0.25">
      <c r="A104" s="23" t="s">
        <v>349</v>
      </c>
      <c r="B104" s="18">
        <v>82</v>
      </c>
      <c r="C104" s="14"/>
      <c r="D104" s="14"/>
      <c r="E104" s="14"/>
    </row>
    <row r="105" spans="1:5" x14ac:dyDescent="0.25">
      <c r="A105" s="23" t="s">
        <v>350</v>
      </c>
      <c r="B105" s="18">
        <v>93.4</v>
      </c>
      <c r="C105" s="14"/>
      <c r="D105" s="14"/>
      <c r="E105" s="14"/>
    </row>
    <row r="106" spans="1:5" x14ac:dyDescent="0.25">
      <c r="A106" s="23" t="s">
        <v>351</v>
      </c>
      <c r="B106" s="18">
        <v>105.8</v>
      </c>
      <c r="C106" s="14"/>
      <c r="D106" s="14"/>
      <c r="E106" s="14"/>
    </row>
    <row r="107" spans="1:5" x14ac:dyDescent="0.25">
      <c r="A107" s="23" t="s">
        <v>352</v>
      </c>
      <c r="B107" s="18">
        <v>115.4</v>
      </c>
      <c r="C107" s="14"/>
      <c r="D107" s="14"/>
      <c r="E107" s="14"/>
    </row>
    <row r="108" spans="1:5" x14ac:dyDescent="0.25">
      <c r="A108" s="23" t="s">
        <v>383</v>
      </c>
      <c r="B108" s="18">
        <v>115.2</v>
      </c>
    </row>
    <row r="109" spans="1:5" x14ac:dyDescent="0.25">
      <c r="A109" s="23" t="s">
        <v>466</v>
      </c>
      <c r="B109" s="18">
        <v>163.4</v>
      </c>
    </row>
    <row r="110" spans="1:5" x14ac:dyDescent="0.25">
      <c r="A110" s="23" t="s">
        <v>465</v>
      </c>
      <c r="B110" s="18">
        <v>98.5</v>
      </c>
    </row>
    <row r="111" spans="1:5" x14ac:dyDescent="0.25">
      <c r="A111" s="23" t="s">
        <v>464</v>
      </c>
      <c r="B111" s="18">
        <v>104</v>
      </c>
    </row>
    <row r="112" spans="1:5" x14ac:dyDescent="0.25">
      <c r="A112" s="23" t="s">
        <v>463</v>
      </c>
      <c r="B112" s="18">
        <v>122.5</v>
      </c>
    </row>
    <row r="113" spans="1:2" x14ac:dyDescent="0.25">
      <c r="A113" s="23" t="s">
        <v>462</v>
      </c>
      <c r="B113" s="18">
        <v>116.9</v>
      </c>
    </row>
    <row r="114" spans="1:2" x14ac:dyDescent="0.25">
      <c r="A114" s="23" t="s">
        <v>461</v>
      </c>
      <c r="B114" s="18">
        <v>110.4</v>
      </c>
    </row>
    <row r="115" spans="1:2" x14ac:dyDescent="0.25">
      <c r="A115" s="23" t="s">
        <v>460</v>
      </c>
      <c r="B115" s="18">
        <v>103.9</v>
      </c>
    </row>
    <row r="116" spans="1:2" x14ac:dyDescent="0.25">
      <c r="A116" s="23" t="s">
        <v>459</v>
      </c>
      <c r="B116" s="18">
        <v>94.7</v>
      </c>
    </row>
    <row r="117" spans="1:2" x14ac:dyDescent="0.25">
      <c r="A117" s="23" t="s">
        <v>458</v>
      </c>
      <c r="B117" s="18">
        <v>98.9</v>
      </c>
    </row>
    <row r="118" spans="1:2" x14ac:dyDescent="0.25">
      <c r="A118" s="23" t="s">
        <v>457</v>
      </c>
      <c r="B118" s="18">
        <v>111.6</v>
      </c>
    </row>
    <row r="119" spans="1:2" x14ac:dyDescent="0.25">
      <c r="A119" s="23" t="s">
        <v>456</v>
      </c>
      <c r="B119" s="18">
        <v>122.5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7"/>
  <sheetViews>
    <sheetView workbookViewId="0">
      <selection activeCell="E14" sqref="E10:E14"/>
    </sheetView>
  </sheetViews>
  <sheetFormatPr defaultRowHeight="15" x14ac:dyDescent="0.25"/>
  <cols>
    <col min="1" max="1" width="14.42578125" customWidth="1"/>
    <col min="2" max="2" width="23.570312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53.25" x14ac:dyDescent="0.35">
      <c r="A1" s="6" t="s">
        <v>11</v>
      </c>
      <c r="B1" s="21" t="s">
        <v>223</v>
      </c>
      <c r="D1" s="1" t="s">
        <v>223</v>
      </c>
    </row>
    <row r="2" spans="1:6" ht="15.75" x14ac:dyDescent="0.25">
      <c r="A2" s="7">
        <v>20455</v>
      </c>
      <c r="B2" s="5">
        <v>137</v>
      </c>
      <c r="D2" s="2" t="s">
        <v>1</v>
      </c>
    </row>
    <row r="3" spans="1:6" x14ac:dyDescent="0.25">
      <c r="A3" s="7">
        <v>20486</v>
      </c>
      <c r="B3" s="5">
        <v>154</v>
      </c>
      <c r="D3" s="3" t="s">
        <v>2</v>
      </c>
      <c r="E3" s="24">
        <v>42706.93209490741</v>
      </c>
      <c r="F3" s="24"/>
    </row>
    <row r="4" spans="1:6" x14ac:dyDescent="0.25">
      <c r="A4" s="7">
        <v>20515</v>
      </c>
      <c r="B4" s="5">
        <v>174</v>
      </c>
      <c r="D4" s="3" t="s">
        <v>3</v>
      </c>
      <c r="E4" s="4" t="str">
        <f>HYPERLINK("https://datamarket.com/data/set/22ql/monthly-production-of-portland-cement-thousands-of-tonnes-jan-1956-aug-1995#!ds=22ql&amp;display=line","https://datamarket.com/data/set/22ql/monthly-production-of-portland-cement-thousands-of-tonnes-jan-1956-aug-1995#!ds=22ql&amp;display=line")</f>
        <v>https://datamarket.com/data/set/22ql/monthly-production-of-portland-cement-thousands-of-tonnes-jan-1956-aug-1995#!ds=22ql&amp;display=line</v>
      </c>
    </row>
    <row r="5" spans="1:6" x14ac:dyDescent="0.25">
      <c r="A5" s="7">
        <v>20546</v>
      </c>
      <c r="B5" s="5">
        <v>171</v>
      </c>
      <c r="D5" s="3" t="s">
        <v>4</v>
      </c>
      <c r="E5" s="5" t="s">
        <v>5</v>
      </c>
    </row>
    <row r="6" spans="1:6" x14ac:dyDescent="0.25">
      <c r="A6" s="7">
        <v>20576</v>
      </c>
      <c r="B6" s="5">
        <v>183</v>
      </c>
      <c r="D6" s="3" t="s">
        <v>6</v>
      </c>
      <c r="E6" s="5" t="s">
        <v>7</v>
      </c>
    </row>
    <row r="7" spans="1:6" x14ac:dyDescent="0.25">
      <c r="A7" s="7">
        <v>20607</v>
      </c>
      <c r="B7" s="5">
        <v>178</v>
      </c>
      <c r="D7" s="3" t="s">
        <v>8</v>
      </c>
      <c r="E7" s="5"/>
    </row>
    <row r="8" spans="1:6" x14ac:dyDescent="0.25">
      <c r="A8" s="7">
        <v>20637</v>
      </c>
      <c r="B8" s="5">
        <v>182</v>
      </c>
      <c r="D8" s="3" t="s">
        <v>9</v>
      </c>
      <c r="E8" s="5" t="s">
        <v>224</v>
      </c>
    </row>
    <row r="9" spans="1:6" x14ac:dyDescent="0.25">
      <c r="A9" s="7">
        <v>20668</v>
      </c>
      <c r="B9" s="5">
        <v>200</v>
      </c>
    </row>
    <row r="10" spans="1:6" x14ac:dyDescent="0.25">
      <c r="A10" s="7">
        <v>20699</v>
      </c>
      <c r="B10" s="5">
        <v>179</v>
      </c>
    </row>
    <row r="11" spans="1:6" x14ac:dyDescent="0.25">
      <c r="A11" s="7">
        <v>20729</v>
      </c>
      <c r="B11" s="5">
        <v>206</v>
      </c>
    </row>
    <row r="12" spans="1:6" x14ac:dyDescent="0.25">
      <c r="A12" s="7">
        <v>20760</v>
      </c>
      <c r="B12" s="5">
        <v>194</v>
      </c>
    </row>
    <row r="13" spans="1:6" x14ac:dyDescent="0.25">
      <c r="A13" s="7">
        <v>20790</v>
      </c>
      <c r="B13" s="5">
        <v>170</v>
      </c>
    </row>
    <row r="14" spans="1:6" x14ac:dyDescent="0.25">
      <c r="A14" s="7">
        <v>20821</v>
      </c>
      <c r="B14" s="5">
        <v>153</v>
      </c>
    </row>
    <row r="15" spans="1:6" x14ac:dyDescent="0.25">
      <c r="A15" s="7">
        <v>20852</v>
      </c>
      <c r="B15" s="5">
        <v>174</v>
      </c>
    </row>
    <row r="16" spans="1:6" x14ac:dyDescent="0.25">
      <c r="A16" s="7">
        <v>20880</v>
      </c>
      <c r="B16" s="5">
        <v>202</v>
      </c>
    </row>
    <row r="17" spans="1:2" x14ac:dyDescent="0.25">
      <c r="A17" s="7">
        <v>20911</v>
      </c>
      <c r="B17" s="5">
        <v>200</v>
      </c>
    </row>
    <row r="18" spans="1:2" x14ac:dyDescent="0.25">
      <c r="A18" s="7">
        <v>20941</v>
      </c>
      <c r="B18" s="5">
        <v>206</v>
      </c>
    </row>
    <row r="19" spans="1:2" x14ac:dyDescent="0.25">
      <c r="A19" s="7">
        <v>20972</v>
      </c>
      <c r="B19" s="5">
        <v>198</v>
      </c>
    </row>
    <row r="20" spans="1:2" x14ac:dyDescent="0.25">
      <c r="A20" s="7">
        <v>21002</v>
      </c>
      <c r="B20" s="5">
        <v>210</v>
      </c>
    </row>
    <row r="21" spans="1:2" x14ac:dyDescent="0.25">
      <c r="A21" s="7">
        <v>21033</v>
      </c>
      <c r="B21" s="5">
        <v>204</v>
      </c>
    </row>
    <row r="22" spans="1:2" x14ac:dyDescent="0.25">
      <c r="A22" s="7">
        <v>21064</v>
      </c>
      <c r="B22" s="5">
        <v>189</v>
      </c>
    </row>
    <row r="23" spans="1:2" x14ac:dyDescent="0.25">
      <c r="A23" s="7">
        <v>21094</v>
      </c>
      <c r="B23" s="5">
        <v>205</v>
      </c>
    </row>
    <row r="24" spans="1:2" x14ac:dyDescent="0.25">
      <c r="A24" s="7">
        <v>21125</v>
      </c>
      <c r="B24" s="5">
        <v>204</v>
      </c>
    </row>
    <row r="25" spans="1:2" x14ac:dyDescent="0.25">
      <c r="A25" s="7">
        <v>21155</v>
      </c>
      <c r="B25" s="5">
        <v>173</v>
      </c>
    </row>
    <row r="26" spans="1:2" x14ac:dyDescent="0.25">
      <c r="A26" s="7">
        <v>21186</v>
      </c>
      <c r="B26" s="5">
        <v>170</v>
      </c>
    </row>
    <row r="27" spans="1:2" x14ac:dyDescent="0.25">
      <c r="A27" s="7">
        <v>21217</v>
      </c>
      <c r="B27" s="5">
        <v>181</v>
      </c>
    </row>
    <row r="28" spans="1:2" x14ac:dyDescent="0.25">
      <c r="A28" s="7">
        <v>21245</v>
      </c>
      <c r="B28" s="5">
        <v>203</v>
      </c>
    </row>
    <row r="29" spans="1:2" x14ac:dyDescent="0.25">
      <c r="A29" s="7">
        <v>21276</v>
      </c>
      <c r="B29" s="5">
        <v>199</v>
      </c>
    </row>
    <row r="30" spans="1:2" x14ac:dyDescent="0.25">
      <c r="A30" s="7">
        <v>21306</v>
      </c>
      <c r="B30" s="5">
        <v>212</v>
      </c>
    </row>
    <row r="31" spans="1:2" x14ac:dyDescent="0.25">
      <c r="A31" s="7">
        <v>21337</v>
      </c>
      <c r="B31" s="5">
        <v>209</v>
      </c>
    </row>
    <row r="32" spans="1:2" x14ac:dyDescent="0.25">
      <c r="A32" s="7">
        <v>21367</v>
      </c>
      <c r="B32" s="5">
        <v>212</v>
      </c>
    </row>
    <row r="33" spans="1:2" x14ac:dyDescent="0.25">
      <c r="A33" s="7">
        <v>21398</v>
      </c>
      <c r="B33" s="5">
        <v>218</v>
      </c>
    </row>
    <row r="34" spans="1:2" x14ac:dyDescent="0.25">
      <c r="A34" s="7">
        <v>21429</v>
      </c>
      <c r="B34" s="5">
        <v>216</v>
      </c>
    </row>
    <row r="35" spans="1:2" x14ac:dyDescent="0.25">
      <c r="A35" s="7">
        <v>21459</v>
      </c>
      <c r="B35" s="5">
        <v>228</v>
      </c>
    </row>
    <row r="36" spans="1:2" x14ac:dyDescent="0.25">
      <c r="A36" s="7">
        <v>21490</v>
      </c>
      <c r="B36" s="5">
        <v>213</v>
      </c>
    </row>
    <row r="37" spans="1:2" x14ac:dyDescent="0.25">
      <c r="A37" s="7">
        <v>21520</v>
      </c>
      <c r="B37" s="5">
        <v>196</v>
      </c>
    </row>
    <row r="38" spans="1:2" x14ac:dyDescent="0.25">
      <c r="A38" s="7">
        <v>21551</v>
      </c>
      <c r="B38" s="5">
        <v>162</v>
      </c>
    </row>
    <row r="39" spans="1:2" x14ac:dyDescent="0.25">
      <c r="A39" s="7">
        <v>21582</v>
      </c>
      <c r="B39" s="5">
        <v>193</v>
      </c>
    </row>
    <row r="40" spans="1:2" x14ac:dyDescent="0.25">
      <c r="A40" s="7">
        <v>21610</v>
      </c>
      <c r="B40" s="5">
        <v>218</v>
      </c>
    </row>
    <row r="41" spans="1:2" x14ac:dyDescent="0.25">
      <c r="A41" s="7">
        <v>21641</v>
      </c>
      <c r="B41" s="5">
        <v>221</v>
      </c>
    </row>
    <row r="42" spans="1:2" x14ac:dyDescent="0.25">
      <c r="A42" s="7">
        <v>21671</v>
      </c>
      <c r="B42" s="5">
        <v>236</v>
      </c>
    </row>
    <row r="43" spans="1:2" x14ac:dyDescent="0.25">
      <c r="A43" s="7">
        <v>21702</v>
      </c>
      <c r="B43" s="5">
        <v>216</v>
      </c>
    </row>
    <row r="44" spans="1:2" x14ac:dyDescent="0.25">
      <c r="A44" s="7">
        <v>21732</v>
      </c>
      <c r="B44" s="5">
        <v>227</v>
      </c>
    </row>
    <row r="45" spans="1:2" x14ac:dyDescent="0.25">
      <c r="A45" s="7">
        <v>21763</v>
      </c>
      <c r="B45" s="5">
        <v>233</v>
      </c>
    </row>
    <row r="46" spans="1:2" x14ac:dyDescent="0.25">
      <c r="A46" s="7">
        <v>21794</v>
      </c>
      <c r="B46" s="5">
        <v>230</v>
      </c>
    </row>
    <row r="47" spans="1:2" x14ac:dyDescent="0.25">
      <c r="A47" s="7">
        <v>21824</v>
      </c>
      <c r="B47" s="5">
        <v>231</v>
      </c>
    </row>
    <row r="48" spans="1:2" x14ac:dyDescent="0.25">
      <c r="A48" s="7">
        <v>21855</v>
      </c>
      <c r="B48" s="5">
        <v>229</v>
      </c>
    </row>
    <row r="49" spans="1:2" x14ac:dyDescent="0.25">
      <c r="A49" s="7">
        <v>21885</v>
      </c>
      <c r="B49" s="5">
        <v>221</v>
      </c>
    </row>
    <row r="50" spans="1:2" x14ac:dyDescent="0.25">
      <c r="A50" s="7">
        <v>21916</v>
      </c>
      <c r="B50" s="5">
        <v>174</v>
      </c>
    </row>
    <row r="51" spans="1:2" x14ac:dyDescent="0.25">
      <c r="A51" s="7">
        <v>21947</v>
      </c>
      <c r="B51" s="5">
        <v>215</v>
      </c>
    </row>
    <row r="52" spans="1:2" x14ac:dyDescent="0.25">
      <c r="A52" s="7">
        <v>21976</v>
      </c>
      <c r="B52" s="5">
        <v>232</v>
      </c>
    </row>
    <row r="53" spans="1:2" x14ac:dyDescent="0.25">
      <c r="A53" s="7">
        <v>22007</v>
      </c>
      <c r="B53" s="5">
        <v>225</v>
      </c>
    </row>
    <row r="54" spans="1:2" x14ac:dyDescent="0.25">
      <c r="A54" s="7">
        <v>22037</v>
      </c>
      <c r="B54" s="5">
        <v>235</v>
      </c>
    </row>
    <row r="55" spans="1:2" x14ac:dyDescent="0.25">
      <c r="A55" s="7">
        <v>22068</v>
      </c>
      <c r="B55" s="5">
        <v>238</v>
      </c>
    </row>
    <row r="56" spans="1:2" x14ac:dyDescent="0.25">
      <c r="A56" s="7">
        <v>22098</v>
      </c>
      <c r="B56" s="5">
        <v>247</v>
      </c>
    </row>
    <row r="57" spans="1:2" x14ac:dyDescent="0.25">
      <c r="A57" s="7">
        <v>22129</v>
      </c>
      <c r="B57" s="5">
        <v>249</v>
      </c>
    </row>
    <row r="58" spans="1:2" x14ac:dyDescent="0.25">
      <c r="A58" s="7">
        <v>22160</v>
      </c>
      <c r="B58" s="5">
        <v>257</v>
      </c>
    </row>
    <row r="59" spans="1:2" x14ac:dyDescent="0.25">
      <c r="A59" s="7">
        <v>22190</v>
      </c>
      <c r="B59" s="5">
        <v>256</v>
      </c>
    </row>
    <row r="60" spans="1:2" x14ac:dyDescent="0.25">
      <c r="A60" s="7">
        <v>22221</v>
      </c>
      <c r="B60" s="5">
        <v>251</v>
      </c>
    </row>
    <row r="61" spans="1:2" x14ac:dyDescent="0.25">
      <c r="A61" s="7">
        <v>22251</v>
      </c>
      <c r="B61" s="5">
        <v>221</v>
      </c>
    </row>
    <row r="62" spans="1:2" x14ac:dyDescent="0.25">
      <c r="A62" s="7">
        <v>22282</v>
      </c>
      <c r="B62" s="5">
        <v>196</v>
      </c>
    </row>
    <row r="63" spans="1:2" x14ac:dyDescent="0.25">
      <c r="A63" s="7">
        <v>22313</v>
      </c>
      <c r="B63" s="5">
        <v>232</v>
      </c>
    </row>
    <row r="64" spans="1:2" x14ac:dyDescent="0.25">
      <c r="A64" s="7">
        <v>22341</v>
      </c>
      <c r="B64" s="5">
        <v>260</v>
      </c>
    </row>
    <row r="65" spans="1:2" x14ac:dyDescent="0.25">
      <c r="A65" s="7">
        <v>22372</v>
      </c>
      <c r="B65" s="5">
        <v>235</v>
      </c>
    </row>
    <row r="66" spans="1:2" x14ac:dyDescent="0.25">
      <c r="A66" s="7">
        <v>22402</v>
      </c>
      <c r="B66" s="5">
        <v>255</v>
      </c>
    </row>
    <row r="67" spans="1:2" x14ac:dyDescent="0.25">
      <c r="A67" s="7">
        <v>22433</v>
      </c>
      <c r="B67" s="5">
        <v>247</v>
      </c>
    </row>
    <row r="68" spans="1:2" x14ac:dyDescent="0.25">
      <c r="A68" s="7">
        <v>22463</v>
      </c>
      <c r="B68" s="5">
        <v>286</v>
      </c>
    </row>
    <row r="69" spans="1:2" x14ac:dyDescent="0.25">
      <c r="A69" s="7">
        <v>22494</v>
      </c>
      <c r="B69" s="5">
        <v>253</v>
      </c>
    </row>
    <row r="70" spans="1:2" x14ac:dyDescent="0.25">
      <c r="A70" s="7">
        <v>22525</v>
      </c>
      <c r="B70" s="5">
        <v>243</v>
      </c>
    </row>
    <row r="71" spans="1:2" x14ac:dyDescent="0.25">
      <c r="A71" s="7">
        <v>22555</v>
      </c>
      <c r="B71" s="5">
        <v>249</v>
      </c>
    </row>
    <row r="72" spans="1:2" x14ac:dyDescent="0.25">
      <c r="A72" s="7">
        <v>22586</v>
      </c>
      <c r="B72" s="5">
        <v>233</v>
      </c>
    </row>
    <row r="73" spans="1:2" x14ac:dyDescent="0.25">
      <c r="A73" s="7">
        <v>22616</v>
      </c>
      <c r="B73" s="5">
        <v>210</v>
      </c>
    </row>
    <row r="74" spans="1:2" x14ac:dyDescent="0.25">
      <c r="A74" s="7">
        <v>22647</v>
      </c>
      <c r="B74" s="5">
        <v>179</v>
      </c>
    </row>
    <row r="75" spans="1:2" x14ac:dyDescent="0.25">
      <c r="A75" s="7">
        <v>22678</v>
      </c>
      <c r="B75" s="5">
        <v>210</v>
      </c>
    </row>
    <row r="76" spans="1:2" x14ac:dyDescent="0.25">
      <c r="A76" s="7">
        <v>22706</v>
      </c>
      <c r="B76" s="5">
        <v>248</v>
      </c>
    </row>
    <row r="77" spans="1:2" x14ac:dyDescent="0.25">
      <c r="A77" s="7">
        <v>22737</v>
      </c>
      <c r="B77" s="5">
        <v>241</v>
      </c>
    </row>
    <row r="78" spans="1:2" x14ac:dyDescent="0.25">
      <c r="A78" s="7">
        <v>22767</v>
      </c>
      <c r="B78" s="5">
        <v>258</v>
      </c>
    </row>
    <row r="79" spans="1:2" x14ac:dyDescent="0.25">
      <c r="A79" s="7">
        <v>22798</v>
      </c>
      <c r="B79" s="5">
        <v>258</v>
      </c>
    </row>
    <row r="80" spans="1:2" x14ac:dyDescent="0.25">
      <c r="A80" s="7">
        <v>22828</v>
      </c>
      <c r="B80" s="5">
        <v>273</v>
      </c>
    </row>
    <row r="81" spans="1:2" x14ac:dyDescent="0.25">
      <c r="A81" s="7">
        <v>22859</v>
      </c>
      <c r="B81" s="5">
        <v>258</v>
      </c>
    </row>
    <row r="82" spans="1:2" x14ac:dyDescent="0.25">
      <c r="A82" s="7">
        <v>22890</v>
      </c>
      <c r="B82" s="5">
        <v>252</v>
      </c>
    </row>
    <row r="83" spans="1:2" x14ac:dyDescent="0.25">
      <c r="A83" s="7">
        <v>22920</v>
      </c>
      <c r="B83" s="5">
        <v>266</v>
      </c>
    </row>
    <row r="84" spans="1:2" x14ac:dyDescent="0.25">
      <c r="A84" s="7">
        <v>22951</v>
      </c>
      <c r="B84" s="5">
        <v>272</v>
      </c>
    </row>
    <row r="85" spans="1:2" x14ac:dyDescent="0.25">
      <c r="A85" s="7">
        <v>22981</v>
      </c>
      <c r="B85" s="5">
        <v>219</v>
      </c>
    </row>
    <row r="86" spans="1:2" x14ac:dyDescent="0.25">
      <c r="A86" s="7">
        <v>23012</v>
      </c>
      <c r="B86" s="5">
        <v>161</v>
      </c>
    </row>
    <row r="87" spans="1:2" x14ac:dyDescent="0.25">
      <c r="A87" s="7">
        <v>23043</v>
      </c>
      <c r="B87" s="5">
        <v>236</v>
      </c>
    </row>
    <row r="88" spans="1:2" x14ac:dyDescent="0.25">
      <c r="A88" s="7">
        <v>23071</v>
      </c>
      <c r="B88" s="5">
        <v>277</v>
      </c>
    </row>
    <row r="89" spans="1:2" x14ac:dyDescent="0.25">
      <c r="A89" s="7">
        <v>23102</v>
      </c>
      <c r="B89" s="5">
        <v>249</v>
      </c>
    </row>
    <row r="90" spans="1:2" x14ac:dyDescent="0.25">
      <c r="A90" s="7">
        <v>23132</v>
      </c>
      <c r="B90" s="5">
        <v>266</v>
      </c>
    </row>
    <row r="91" spans="1:2" x14ac:dyDescent="0.25">
      <c r="A91" s="7">
        <v>23163</v>
      </c>
      <c r="B91" s="5">
        <v>219</v>
      </c>
    </row>
    <row r="92" spans="1:2" x14ac:dyDescent="0.25">
      <c r="A92" s="7">
        <v>23193</v>
      </c>
      <c r="B92" s="5">
        <v>268</v>
      </c>
    </row>
    <row r="93" spans="1:2" x14ac:dyDescent="0.25">
      <c r="A93" s="7">
        <v>23224</v>
      </c>
      <c r="B93" s="5">
        <v>297</v>
      </c>
    </row>
    <row r="94" spans="1:2" x14ac:dyDescent="0.25">
      <c r="A94" s="7">
        <v>23255</v>
      </c>
      <c r="B94" s="5">
        <v>270</v>
      </c>
    </row>
    <row r="95" spans="1:2" x14ac:dyDescent="0.25">
      <c r="A95" s="7">
        <v>23285</v>
      </c>
      <c r="B95" s="5">
        <v>301</v>
      </c>
    </row>
    <row r="96" spans="1:2" x14ac:dyDescent="0.25">
      <c r="A96" s="7">
        <v>23316</v>
      </c>
      <c r="B96" s="5">
        <v>281</v>
      </c>
    </row>
    <row r="97" spans="1:2" x14ac:dyDescent="0.25">
      <c r="A97" s="7">
        <v>23346</v>
      </c>
      <c r="B97" s="5">
        <v>256</v>
      </c>
    </row>
    <row r="98" spans="1:2" x14ac:dyDescent="0.25">
      <c r="A98" s="7">
        <v>23377</v>
      </c>
      <c r="B98" s="5">
        <v>215</v>
      </c>
    </row>
    <row r="99" spans="1:2" x14ac:dyDescent="0.25">
      <c r="A99" s="7">
        <v>23408</v>
      </c>
      <c r="B99" s="5">
        <v>272</v>
      </c>
    </row>
    <row r="100" spans="1:2" x14ac:dyDescent="0.25">
      <c r="A100" s="7">
        <v>23437</v>
      </c>
      <c r="B100" s="5">
        <v>310</v>
      </c>
    </row>
    <row r="101" spans="1:2" x14ac:dyDescent="0.25">
      <c r="A101" s="7">
        <v>23468</v>
      </c>
      <c r="B101" s="5">
        <v>303</v>
      </c>
    </row>
    <row r="102" spans="1:2" x14ac:dyDescent="0.25">
      <c r="A102" s="7">
        <v>23498</v>
      </c>
      <c r="B102" s="5">
        <v>304</v>
      </c>
    </row>
    <row r="103" spans="1:2" x14ac:dyDescent="0.25">
      <c r="A103" s="7">
        <v>23529</v>
      </c>
      <c r="B103" s="5">
        <v>297</v>
      </c>
    </row>
    <row r="104" spans="1:2" x14ac:dyDescent="0.25">
      <c r="A104" s="7">
        <v>23559</v>
      </c>
      <c r="B104" s="5">
        <v>298</v>
      </c>
    </row>
    <row r="105" spans="1:2" x14ac:dyDescent="0.25">
      <c r="A105" s="7">
        <v>23590</v>
      </c>
      <c r="B105" s="5">
        <v>326</v>
      </c>
    </row>
    <row r="106" spans="1:2" x14ac:dyDescent="0.25">
      <c r="A106" s="7">
        <v>23621</v>
      </c>
      <c r="B106" s="5">
        <v>325</v>
      </c>
    </row>
    <row r="107" spans="1:2" x14ac:dyDescent="0.25">
      <c r="A107" s="7">
        <v>23651</v>
      </c>
      <c r="B107" s="5">
        <v>345</v>
      </c>
    </row>
    <row r="108" spans="1:2" x14ac:dyDescent="0.25">
      <c r="A108" s="7">
        <v>23682</v>
      </c>
      <c r="B108" s="5">
        <v>330</v>
      </c>
    </row>
    <row r="109" spans="1:2" x14ac:dyDescent="0.25">
      <c r="A109" s="7">
        <v>23712</v>
      </c>
      <c r="B109" s="5">
        <v>300</v>
      </c>
    </row>
    <row r="110" spans="1:2" x14ac:dyDescent="0.25">
      <c r="A110" s="7">
        <v>23743</v>
      </c>
      <c r="B110" s="5">
        <v>244</v>
      </c>
    </row>
    <row r="111" spans="1:2" x14ac:dyDescent="0.25">
      <c r="A111" s="7">
        <v>23774</v>
      </c>
      <c r="B111" s="5">
        <v>293</v>
      </c>
    </row>
    <row r="112" spans="1:2" x14ac:dyDescent="0.25">
      <c r="A112" s="7">
        <v>23802</v>
      </c>
      <c r="B112" s="5">
        <v>365</v>
      </c>
    </row>
    <row r="113" spans="1:2" x14ac:dyDescent="0.25">
      <c r="A113" s="7">
        <v>23833</v>
      </c>
      <c r="B113" s="5">
        <v>321</v>
      </c>
    </row>
    <row r="114" spans="1:2" x14ac:dyDescent="0.25">
      <c r="A114" s="7">
        <v>23863</v>
      </c>
      <c r="B114" s="5">
        <v>338</v>
      </c>
    </row>
    <row r="115" spans="1:2" x14ac:dyDescent="0.25">
      <c r="A115" s="7">
        <v>23894</v>
      </c>
      <c r="B115" s="5">
        <v>315</v>
      </c>
    </row>
    <row r="116" spans="1:2" x14ac:dyDescent="0.25">
      <c r="A116" s="7">
        <v>23924</v>
      </c>
      <c r="B116" s="5">
        <v>328</v>
      </c>
    </row>
    <row r="117" spans="1:2" x14ac:dyDescent="0.25">
      <c r="A117" s="7">
        <v>23955</v>
      </c>
      <c r="B117" s="5">
        <v>327</v>
      </c>
    </row>
    <row r="118" spans="1:2" x14ac:dyDescent="0.25">
      <c r="A118" s="7">
        <v>23986</v>
      </c>
      <c r="B118" s="5">
        <v>314</v>
      </c>
    </row>
    <row r="119" spans="1:2" x14ac:dyDescent="0.25">
      <c r="A119" s="7">
        <v>24016</v>
      </c>
      <c r="B119" s="5">
        <v>338</v>
      </c>
    </row>
    <row r="120" spans="1:2" x14ac:dyDescent="0.25">
      <c r="A120" s="7">
        <v>24047</v>
      </c>
      <c r="B120" s="5">
        <v>318</v>
      </c>
    </row>
    <row r="121" spans="1:2" x14ac:dyDescent="0.25">
      <c r="A121" s="7">
        <v>24077</v>
      </c>
      <c r="B121" s="5">
        <v>311</v>
      </c>
    </row>
    <row r="122" spans="1:2" x14ac:dyDescent="0.25">
      <c r="A122" s="7">
        <v>24108</v>
      </c>
      <c r="B122" s="5">
        <v>258</v>
      </c>
    </row>
    <row r="123" spans="1:2" x14ac:dyDescent="0.25">
      <c r="A123" s="7">
        <v>24139</v>
      </c>
      <c r="B123" s="5">
        <v>281</v>
      </c>
    </row>
    <row r="124" spans="1:2" x14ac:dyDescent="0.25">
      <c r="A124" s="7">
        <v>24167</v>
      </c>
      <c r="B124" s="5">
        <v>310</v>
      </c>
    </row>
    <row r="125" spans="1:2" x14ac:dyDescent="0.25">
      <c r="A125" s="7">
        <v>24198</v>
      </c>
      <c r="B125" s="5">
        <v>315</v>
      </c>
    </row>
    <row r="126" spans="1:2" x14ac:dyDescent="0.25">
      <c r="A126" s="7">
        <v>24228</v>
      </c>
      <c r="B126" s="5">
        <v>337</v>
      </c>
    </row>
    <row r="127" spans="1:2" x14ac:dyDescent="0.25">
      <c r="A127" s="7">
        <v>24259</v>
      </c>
      <c r="B127" s="5">
        <v>309</v>
      </c>
    </row>
    <row r="128" spans="1:2" x14ac:dyDescent="0.25">
      <c r="A128" s="7">
        <v>24289</v>
      </c>
      <c r="B128" s="5">
        <v>320</v>
      </c>
    </row>
    <row r="129" spans="1:2" x14ac:dyDescent="0.25">
      <c r="A129" s="7">
        <v>24320</v>
      </c>
      <c r="B129" s="5">
        <v>325</v>
      </c>
    </row>
    <row r="130" spans="1:2" x14ac:dyDescent="0.25">
      <c r="A130" s="7">
        <v>24351</v>
      </c>
      <c r="B130" s="5">
        <v>321</v>
      </c>
    </row>
    <row r="131" spans="1:2" x14ac:dyDescent="0.25">
      <c r="A131" s="7">
        <v>24381</v>
      </c>
      <c r="B131" s="5">
        <v>323</v>
      </c>
    </row>
    <row r="132" spans="1:2" x14ac:dyDescent="0.25">
      <c r="A132" s="7">
        <v>24412</v>
      </c>
      <c r="B132" s="5">
        <v>320</v>
      </c>
    </row>
    <row r="133" spans="1:2" x14ac:dyDescent="0.25">
      <c r="A133" s="7">
        <v>24442</v>
      </c>
      <c r="B133" s="5">
        <v>279</v>
      </c>
    </row>
    <row r="134" spans="1:2" x14ac:dyDescent="0.25">
      <c r="A134" s="7">
        <v>24473</v>
      </c>
      <c r="B134" s="5">
        <v>227</v>
      </c>
    </row>
    <row r="135" spans="1:2" x14ac:dyDescent="0.25">
      <c r="A135" s="7">
        <v>24504</v>
      </c>
      <c r="B135" s="5">
        <v>296</v>
      </c>
    </row>
    <row r="136" spans="1:2" x14ac:dyDescent="0.25">
      <c r="A136" s="7">
        <v>24532</v>
      </c>
      <c r="B136" s="5">
        <v>313</v>
      </c>
    </row>
    <row r="137" spans="1:2" x14ac:dyDescent="0.25">
      <c r="A137" s="7">
        <v>24563</v>
      </c>
      <c r="B137" s="5">
        <v>316</v>
      </c>
    </row>
    <row r="138" spans="1:2" x14ac:dyDescent="0.25">
      <c r="A138" s="7">
        <v>24593</v>
      </c>
      <c r="B138" s="5">
        <v>360</v>
      </c>
    </row>
    <row r="139" spans="1:2" x14ac:dyDescent="0.25">
      <c r="A139" s="7">
        <v>24624</v>
      </c>
      <c r="B139" s="5">
        <v>322</v>
      </c>
    </row>
    <row r="140" spans="1:2" x14ac:dyDescent="0.25">
      <c r="A140" s="7">
        <v>24654</v>
      </c>
      <c r="B140" s="5">
        <v>341</v>
      </c>
    </row>
    <row r="141" spans="1:2" x14ac:dyDescent="0.25">
      <c r="A141" s="7">
        <v>24685</v>
      </c>
      <c r="B141" s="5">
        <v>346</v>
      </c>
    </row>
    <row r="142" spans="1:2" x14ac:dyDescent="0.25">
      <c r="A142" s="7">
        <v>24716</v>
      </c>
      <c r="B142" s="5">
        <v>338</v>
      </c>
    </row>
    <row r="143" spans="1:2" x14ac:dyDescent="0.25">
      <c r="A143" s="7">
        <v>24746</v>
      </c>
      <c r="B143" s="5">
        <v>360</v>
      </c>
    </row>
    <row r="144" spans="1:2" x14ac:dyDescent="0.25">
      <c r="A144" s="7">
        <v>24777</v>
      </c>
      <c r="B144" s="5">
        <v>329</v>
      </c>
    </row>
    <row r="145" spans="1:2" x14ac:dyDescent="0.25">
      <c r="A145" s="7">
        <v>24807</v>
      </c>
      <c r="B145" s="5">
        <v>282</v>
      </c>
    </row>
    <row r="146" spans="1:2" x14ac:dyDescent="0.25">
      <c r="A146" s="7">
        <v>24838</v>
      </c>
      <c r="B146" s="5">
        <v>241</v>
      </c>
    </row>
    <row r="147" spans="1:2" x14ac:dyDescent="0.25">
      <c r="A147" s="7">
        <v>24869</v>
      </c>
      <c r="B147" s="5">
        <v>317</v>
      </c>
    </row>
    <row r="148" spans="1:2" x14ac:dyDescent="0.25">
      <c r="A148" s="7">
        <v>24898</v>
      </c>
      <c r="B148" s="5">
        <v>334</v>
      </c>
    </row>
    <row r="149" spans="1:2" x14ac:dyDescent="0.25">
      <c r="A149" s="7">
        <v>24929</v>
      </c>
      <c r="B149" s="5">
        <v>301</v>
      </c>
    </row>
    <row r="150" spans="1:2" x14ac:dyDescent="0.25">
      <c r="A150" s="7">
        <v>24959</v>
      </c>
      <c r="B150" s="5">
        <v>353</v>
      </c>
    </row>
    <row r="151" spans="1:2" x14ac:dyDescent="0.25">
      <c r="A151" s="7">
        <v>24990</v>
      </c>
      <c r="B151" s="5">
        <v>319</v>
      </c>
    </row>
    <row r="152" spans="1:2" x14ac:dyDescent="0.25">
      <c r="A152" s="7">
        <v>25020</v>
      </c>
      <c r="B152" s="5">
        <v>346</v>
      </c>
    </row>
    <row r="153" spans="1:2" x14ac:dyDescent="0.25">
      <c r="A153" s="7">
        <v>25051</v>
      </c>
      <c r="B153" s="5">
        <v>350</v>
      </c>
    </row>
    <row r="154" spans="1:2" x14ac:dyDescent="0.25">
      <c r="A154" s="7">
        <v>25082</v>
      </c>
      <c r="B154" s="5">
        <v>351</v>
      </c>
    </row>
    <row r="155" spans="1:2" x14ac:dyDescent="0.25">
      <c r="A155" s="7">
        <v>25112</v>
      </c>
      <c r="B155" s="5">
        <v>372</v>
      </c>
    </row>
    <row r="156" spans="1:2" x14ac:dyDescent="0.25">
      <c r="A156" s="7">
        <v>25143</v>
      </c>
      <c r="B156" s="5">
        <v>355</v>
      </c>
    </row>
    <row r="157" spans="1:2" x14ac:dyDescent="0.25">
      <c r="A157" s="7">
        <v>25173</v>
      </c>
      <c r="B157" s="5">
        <v>290</v>
      </c>
    </row>
    <row r="158" spans="1:2" x14ac:dyDescent="0.25">
      <c r="A158" s="7">
        <v>25204</v>
      </c>
      <c r="B158" s="5">
        <v>257</v>
      </c>
    </row>
    <row r="159" spans="1:2" x14ac:dyDescent="0.25">
      <c r="A159" s="7">
        <v>25235</v>
      </c>
      <c r="B159" s="5">
        <v>325</v>
      </c>
    </row>
    <row r="160" spans="1:2" x14ac:dyDescent="0.25">
      <c r="A160" s="7">
        <v>25263</v>
      </c>
      <c r="B160" s="5">
        <v>366</v>
      </c>
    </row>
    <row r="161" spans="1:2" x14ac:dyDescent="0.25">
      <c r="A161" s="7">
        <v>25294</v>
      </c>
      <c r="B161" s="5">
        <v>321</v>
      </c>
    </row>
    <row r="162" spans="1:2" x14ac:dyDescent="0.25">
      <c r="A162" s="7">
        <v>25324</v>
      </c>
      <c r="B162" s="5">
        <v>371</v>
      </c>
    </row>
    <row r="163" spans="1:2" x14ac:dyDescent="0.25">
      <c r="A163" s="7">
        <v>25355</v>
      </c>
      <c r="B163" s="5">
        <v>340</v>
      </c>
    </row>
    <row r="164" spans="1:2" x14ac:dyDescent="0.25">
      <c r="A164" s="7">
        <v>25385</v>
      </c>
      <c r="B164" s="5">
        <v>391</v>
      </c>
    </row>
    <row r="165" spans="1:2" x14ac:dyDescent="0.25">
      <c r="A165" s="7">
        <v>25416</v>
      </c>
      <c r="B165" s="5">
        <v>407</v>
      </c>
    </row>
    <row r="166" spans="1:2" x14ac:dyDescent="0.25">
      <c r="A166" s="7">
        <v>25447</v>
      </c>
      <c r="B166" s="5">
        <v>392</v>
      </c>
    </row>
    <row r="167" spans="1:2" x14ac:dyDescent="0.25">
      <c r="A167" s="7">
        <v>25477</v>
      </c>
      <c r="B167" s="5">
        <v>403</v>
      </c>
    </row>
    <row r="168" spans="1:2" x14ac:dyDescent="0.25">
      <c r="A168" s="7">
        <v>25508</v>
      </c>
      <c r="B168" s="5">
        <v>399</v>
      </c>
    </row>
    <row r="169" spans="1:2" x14ac:dyDescent="0.25">
      <c r="A169" s="7">
        <v>25538</v>
      </c>
      <c r="B169" s="5">
        <v>334</v>
      </c>
    </row>
    <row r="170" spans="1:2" x14ac:dyDescent="0.25">
      <c r="A170" s="7">
        <v>25569</v>
      </c>
      <c r="B170" s="5">
        <v>304</v>
      </c>
    </row>
    <row r="171" spans="1:2" x14ac:dyDescent="0.25">
      <c r="A171" s="7">
        <v>25600</v>
      </c>
      <c r="B171" s="5">
        <v>361</v>
      </c>
    </row>
    <row r="172" spans="1:2" x14ac:dyDescent="0.25">
      <c r="A172" s="7">
        <v>25628</v>
      </c>
      <c r="B172" s="5">
        <v>384</v>
      </c>
    </row>
    <row r="173" spans="1:2" x14ac:dyDescent="0.25">
      <c r="A173" s="7">
        <v>25659</v>
      </c>
      <c r="B173" s="5">
        <v>377</v>
      </c>
    </row>
    <row r="174" spans="1:2" x14ac:dyDescent="0.25">
      <c r="A174" s="7">
        <v>25689</v>
      </c>
      <c r="B174" s="5">
        <v>372</v>
      </c>
    </row>
    <row r="175" spans="1:2" x14ac:dyDescent="0.25">
      <c r="A175" s="7">
        <v>25720</v>
      </c>
      <c r="B175" s="5">
        <v>385</v>
      </c>
    </row>
    <row r="176" spans="1:2" x14ac:dyDescent="0.25">
      <c r="A176" s="7">
        <v>25750</v>
      </c>
      <c r="B176" s="5">
        <v>425</v>
      </c>
    </row>
    <row r="177" spans="1:2" x14ac:dyDescent="0.25">
      <c r="A177" s="7">
        <v>25781</v>
      </c>
      <c r="B177" s="5">
        <v>407</v>
      </c>
    </row>
    <row r="178" spans="1:2" x14ac:dyDescent="0.25">
      <c r="A178" s="7">
        <v>25812</v>
      </c>
      <c r="B178" s="5">
        <v>397</v>
      </c>
    </row>
    <row r="179" spans="1:2" x14ac:dyDescent="0.25">
      <c r="A179" s="7">
        <v>25842</v>
      </c>
      <c r="B179" s="5">
        <v>422</v>
      </c>
    </row>
    <row r="180" spans="1:2" x14ac:dyDescent="0.25">
      <c r="A180" s="7">
        <v>25873</v>
      </c>
      <c r="B180" s="5">
        <v>424</v>
      </c>
    </row>
    <row r="181" spans="1:2" x14ac:dyDescent="0.25">
      <c r="A181" s="7">
        <v>25903</v>
      </c>
      <c r="B181" s="5">
        <v>342</v>
      </c>
    </row>
    <row r="182" spans="1:2" x14ac:dyDescent="0.25">
      <c r="A182" s="7">
        <v>25934</v>
      </c>
      <c r="B182" s="5">
        <v>309</v>
      </c>
    </row>
    <row r="183" spans="1:2" x14ac:dyDescent="0.25">
      <c r="A183" s="7">
        <v>25965</v>
      </c>
      <c r="B183" s="5">
        <v>341</v>
      </c>
    </row>
    <row r="184" spans="1:2" x14ac:dyDescent="0.25">
      <c r="A184" s="7">
        <v>25993</v>
      </c>
      <c r="B184" s="5">
        <v>408</v>
      </c>
    </row>
    <row r="185" spans="1:2" x14ac:dyDescent="0.25">
      <c r="A185" s="7">
        <v>26024</v>
      </c>
      <c r="B185" s="5">
        <v>376</v>
      </c>
    </row>
    <row r="186" spans="1:2" x14ac:dyDescent="0.25">
      <c r="A186" s="7">
        <v>26054</v>
      </c>
      <c r="B186" s="5">
        <v>424</v>
      </c>
    </row>
    <row r="187" spans="1:2" x14ac:dyDescent="0.25">
      <c r="A187" s="7">
        <v>26085</v>
      </c>
      <c r="B187" s="5">
        <v>409</v>
      </c>
    </row>
    <row r="188" spans="1:2" x14ac:dyDescent="0.25">
      <c r="A188" s="7">
        <v>26115</v>
      </c>
      <c r="B188" s="5">
        <v>423</v>
      </c>
    </row>
    <row r="189" spans="1:2" x14ac:dyDescent="0.25">
      <c r="A189" s="7">
        <v>26146</v>
      </c>
      <c r="B189" s="5">
        <v>374</v>
      </c>
    </row>
    <row r="190" spans="1:2" x14ac:dyDescent="0.25">
      <c r="A190" s="7">
        <v>26177</v>
      </c>
      <c r="B190" s="5">
        <v>402</v>
      </c>
    </row>
    <row r="191" spans="1:2" x14ac:dyDescent="0.25">
      <c r="A191" s="7">
        <v>26207</v>
      </c>
      <c r="B191" s="5">
        <v>443</v>
      </c>
    </row>
    <row r="192" spans="1:2" x14ac:dyDescent="0.25">
      <c r="A192" s="7">
        <v>26238</v>
      </c>
      <c r="B192" s="5">
        <v>437</v>
      </c>
    </row>
    <row r="193" spans="1:2" x14ac:dyDescent="0.25">
      <c r="A193" s="7">
        <v>26268</v>
      </c>
      <c r="B193" s="5">
        <v>373</v>
      </c>
    </row>
    <row r="194" spans="1:2" x14ac:dyDescent="0.25">
      <c r="A194" s="7">
        <v>26299</v>
      </c>
      <c r="B194" s="5">
        <v>292</v>
      </c>
    </row>
    <row r="195" spans="1:2" x14ac:dyDescent="0.25">
      <c r="A195" s="7">
        <v>26330</v>
      </c>
      <c r="B195" s="5">
        <v>349</v>
      </c>
    </row>
    <row r="196" spans="1:2" x14ac:dyDescent="0.25">
      <c r="A196" s="7">
        <v>26359</v>
      </c>
      <c r="B196" s="5">
        <v>429</v>
      </c>
    </row>
    <row r="197" spans="1:2" x14ac:dyDescent="0.25">
      <c r="A197" s="7">
        <v>26390</v>
      </c>
      <c r="B197" s="5">
        <v>418</v>
      </c>
    </row>
    <row r="198" spans="1:2" x14ac:dyDescent="0.25">
      <c r="A198" s="7">
        <v>26420</v>
      </c>
      <c r="B198" s="5">
        <v>435</v>
      </c>
    </row>
    <row r="199" spans="1:2" x14ac:dyDescent="0.25">
      <c r="A199" s="7">
        <v>26451</v>
      </c>
      <c r="B199" s="5">
        <v>429</v>
      </c>
    </row>
    <row r="200" spans="1:2" x14ac:dyDescent="0.25">
      <c r="A200" s="7">
        <v>26481</v>
      </c>
      <c r="B200" s="5">
        <v>433</v>
      </c>
    </row>
    <row r="201" spans="1:2" x14ac:dyDescent="0.25">
      <c r="A201" s="7">
        <v>26512</v>
      </c>
      <c r="B201" s="5">
        <v>442</v>
      </c>
    </row>
    <row r="202" spans="1:2" x14ac:dyDescent="0.25">
      <c r="A202" s="7">
        <v>26543</v>
      </c>
      <c r="B202" s="5">
        <v>428</v>
      </c>
    </row>
    <row r="203" spans="1:2" x14ac:dyDescent="0.25">
      <c r="A203" s="7">
        <v>26573</v>
      </c>
      <c r="B203" s="5">
        <v>443</v>
      </c>
    </row>
    <row r="204" spans="1:2" x14ac:dyDescent="0.25">
      <c r="A204" s="7">
        <v>26604</v>
      </c>
      <c r="B204" s="5">
        <v>461</v>
      </c>
    </row>
    <row r="205" spans="1:2" x14ac:dyDescent="0.25">
      <c r="A205" s="7">
        <v>26634</v>
      </c>
      <c r="B205" s="5">
        <v>377</v>
      </c>
    </row>
    <row r="206" spans="1:2" x14ac:dyDescent="0.25">
      <c r="A206" s="7">
        <v>26665</v>
      </c>
      <c r="B206" s="5">
        <v>313</v>
      </c>
    </row>
    <row r="207" spans="1:2" x14ac:dyDescent="0.25">
      <c r="A207" s="7">
        <v>26696</v>
      </c>
      <c r="B207" s="5">
        <v>375</v>
      </c>
    </row>
    <row r="208" spans="1:2" x14ac:dyDescent="0.25">
      <c r="A208" s="7">
        <v>26724</v>
      </c>
      <c r="B208" s="5">
        <v>460</v>
      </c>
    </row>
    <row r="209" spans="1:2" x14ac:dyDescent="0.25">
      <c r="A209" s="7">
        <v>26755</v>
      </c>
      <c r="B209" s="5">
        <v>400</v>
      </c>
    </row>
    <row r="210" spans="1:2" x14ac:dyDescent="0.25">
      <c r="A210" s="7">
        <v>26785</v>
      </c>
      <c r="B210" s="5">
        <v>469</v>
      </c>
    </row>
    <row r="211" spans="1:2" x14ac:dyDescent="0.25">
      <c r="A211" s="7">
        <v>26816</v>
      </c>
      <c r="B211" s="5">
        <v>436</v>
      </c>
    </row>
    <row r="212" spans="1:2" x14ac:dyDescent="0.25">
      <c r="A212" s="7">
        <v>26846</v>
      </c>
      <c r="B212" s="5">
        <v>478</v>
      </c>
    </row>
    <row r="213" spans="1:2" x14ac:dyDescent="0.25">
      <c r="A213" s="7">
        <v>26877</v>
      </c>
      <c r="B213" s="5">
        <v>419</v>
      </c>
    </row>
    <row r="214" spans="1:2" x14ac:dyDescent="0.25">
      <c r="A214" s="7">
        <v>26908</v>
      </c>
      <c r="B214" s="5">
        <v>445</v>
      </c>
    </row>
    <row r="215" spans="1:2" x14ac:dyDescent="0.25">
      <c r="A215" s="7">
        <v>26938</v>
      </c>
      <c r="B215" s="5">
        <v>516</v>
      </c>
    </row>
    <row r="216" spans="1:2" x14ac:dyDescent="0.25">
      <c r="A216" s="7">
        <v>26969</v>
      </c>
      <c r="B216" s="5">
        <v>494</v>
      </c>
    </row>
    <row r="217" spans="1:2" x14ac:dyDescent="0.25">
      <c r="A217" s="7">
        <v>26999</v>
      </c>
      <c r="B217" s="5">
        <v>442</v>
      </c>
    </row>
    <row r="218" spans="1:2" x14ac:dyDescent="0.25">
      <c r="A218" s="7">
        <v>27030</v>
      </c>
      <c r="B218" s="5">
        <v>300</v>
      </c>
    </row>
    <row r="219" spans="1:2" x14ac:dyDescent="0.25">
      <c r="A219" s="7">
        <v>27061</v>
      </c>
      <c r="B219" s="5">
        <v>416</v>
      </c>
    </row>
    <row r="220" spans="1:2" x14ac:dyDescent="0.25">
      <c r="A220" s="7">
        <v>27089</v>
      </c>
      <c r="B220" s="5">
        <v>468</v>
      </c>
    </row>
    <row r="221" spans="1:2" x14ac:dyDescent="0.25">
      <c r="A221" s="7">
        <v>27120</v>
      </c>
      <c r="B221" s="5">
        <v>434</v>
      </c>
    </row>
    <row r="222" spans="1:2" x14ac:dyDescent="0.25">
      <c r="A222" s="7">
        <v>27150</v>
      </c>
      <c r="B222" s="5">
        <v>468</v>
      </c>
    </row>
    <row r="223" spans="1:2" x14ac:dyDescent="0.25">
      <c r="A223" s="7">
        <v>27181</v>
      </c>
      <c r="B223" s="5">
        <v>450</v>
      </c>
    </row>
    <row r="224" spans="1:2" x14ac:dyDescent="0.25">
      <c r="A224" s="7">
        <v>27211</v>
      </c>
      <c r="B224" s="5">
        <v>399</v>
      </c>
    </row>
    <row r="225" spans="1:2" x14ac:dyDescent="0.25">
      <c r="A225" s="7">
        <v>27242</v>
      </c>
      <c r="B225" s="5">
        <v>450</v>
      </c>
    </row>
    <row r="226" spans="1:2" x14ac:dyDescent="0.25">
      <c r="A226" s="7">
        <v>27273</v>
      </c>
      <c r="B226" s="5">
        <v>467</v>
      </c>
    </row>
    <row r="227" spans="1:2" x14ac:dyDescent="0.25">
      <c r="A227" s="7">
        <v>27303</v>
      </c>
      <c r="B227" s="5">
        <v>485</v>
      </c>
    </row>
    <row r="228" spans="1:2" x14ac:dyDescent="0.25">
      <c r="A228" s="7">
        <v>27334</v>
      </c>
      <c r="B228" s="5">
        <v>446</v>
      </c>
    </row>
    <row r="229" spans="1:2" x14ac:dyDescent="0.25">
      <c r="A229" s="7">
        <v>27364</v>
      </c>
      <c r="B229" s="5">
        <v>422</v>
      </c>
    </row>
    <row r="230" spans="1:2" x14ac:dyDescent="0.25">
      <c r="A230" s="7">
        <v>27395</v>
      </c>
      <c r="B230" s="5">
        <v>305</v>
      </c>
    </row>
    <row r="231" spans="1:2" x14ac:dyDescent="0.25">
      <c r="A231" s="7">
        <v>27426</v>
      </c>
      <c r="B231" s="5">
        <v>401</v>
      </c>
    </row>
    <row r="232" spans="1:2" x14ac:dyDescent="0.25">
      <c r="A232" s="7">
        <v>27454</v>
      </c>
      <c r="B232" s="5">
        <v>415</v>
      </c>
    </row>
    <row r="233" spans="1:2" x14ac:dyDescent="0.25">
      <c r="A233" s="7">
        <v>27485</v>
      </c>
      <c r="B233" s="5">
        <v>413</v>
      </c>
    </row>
    <row r="234" spans="1:2" x14ac:dyDescent="0.25">
      <c r="A234" s="7">
        <v>27515</v>
      </c>
      <c r="B234" s="5">
        <v>460</v>
      </c>
    </row>
    <row r="235" spans="1:2" x14ac:dyDescent="0.25">
      <c r="A235" s="7">
        <v>27546</v>
      </c>
      <c r="B235" s="5">
        <v>424</v>
      </c>
    </row>
    <row r="236" spans="1:2" x14ac:dyDescent="0.25">
      <c r="A236" s="7">
        <v>27576</v>
      </c>
      <c r="B236" s="5">
        <v>439</v>
      </c>
    </row>
    <row r="237" spans="1:2" x14ac:dyDescent="0.25">
      <c r="A237" s="7">
        <v>27607</v>
      </c>
      <c r="B237" s="5">
        <v>429</v>
      </c>
    </row>
    <row r="238" spans="1:2" x14ac:dyDescent="0.25">
      <c r="A238" s="7">
        <v>27638</v>
      </c>
      <c r="B238" s="5">
        <v>450</v>
      </c>
    </row>
    <row r="239" spans="1:2" x14ac:dyDescent="0.25">
      <c r="A239" s="7">
        <v>27668</v>
      </c>
      <c r="B239" s="5">
        <v>443</v>
      </c>
    </row>
    <row r="240" spans="1:2" x14ac:dyDescent="0.25">
      <c r="A240" s="7">
        <v>27699</v>
      </c>
      <c r="B240" s="5">
        <v>449</v>
      </c>
    </row>
    <row r="241" spans="1:2" x14ac:dyDescent="0.25">
      <c r="A241" s="7">
        <v>27729</v>
      </c>
      <c r="B241" s="5">
        <v>389</v>
      </c>
    </row>
    <row r="242" spans="1:2" x14ac:dyDescent="0.25">
      <c r="A242" s="7">
        <v>27760</v>
      </c>
      <c r="B242" s="5">
        <v>255</v>
      </c>
    </row>
    <row r="243" spans="1:2" x14ac:dyDescent="0.25">
      <c r="A243" s="7">
        <v>27791</v>
      </c>
      <c r="B243" s="5">
        <v>416</v>
      </c>
    </row>
    <row r="244" spans="1:2" x14ac:dyDescent="0.25">
      <c r="A244" s="7">
        <v>27820</v>
      </c>
      <c r="B244" s="5">
        <v>438</v>
      </c>
    </row>
    <row r="245" spans="1:2" x14ac:dyDescent="0.25">
      <c r="A245" s="7">
        <v>27851</v>
      </c>
      <c r="B245" s="5">
        <v>431</v>
      </c>
    </row>
    <row r="246" spans="1:2" x14ac:dyDescent="0.25">
      <c r="A246" s="7">
        <v>27881</v>
      </c>
      <c r="B246" s="5">
        <v>454</v>
      </c>
    </row>
    <row r="247" spans="1:2" x14ac:dyDescent="0.25">
      <c r="A247" s="7">
        <v>27912</v>
      </c>
      <c r="B247" s="5">
        <v>414</v>
      </c>
    </row>
    <row r="248" spans="1:2" x14ac:dyDescent="0.25">
      <c r="A248" s="7">
        <v>27942</v>
      </c>
      <c r="B248" s="5">
        <v>470</v>
      </c>
    </row>
    <row r="249" spans="1:2" x14ac:dyDescent="0.25">
      <c r="A249" s="7">
        <v>27973</v>
      </c>
      <c r="B249" s="5">
        <v>439</v>
      </c>
    </row>
    <row r="250" spans="1:2" x14ac:dyDescent="0.25">
      <c r="A250" s="7">
        <v>28004</v>
      </c>
      <c r="B250" s="5">
        <v>432</v>
      </c>
    </row>
    <row r="251" spans="1:2" x14ac:dyDescent="0.25">
      <c r="A251" s="7">
        <v>28034</v>
      </c>
      <c r="B251" s="5">
        <v>443</v>
      </c>
    </row>
    <row r="252" spans="1:2" x14ac:dyDescent="0.25">
      <c r="A252" s="7">
        <v>28065</v>
      </c>
      <c r="B252" s="5">
        <v>436</v>
      </c>
    </row>
    <row r="253" spans="1:2" x14ac:dyDescent="0.25">
      <c r="A253" s="7">
        <v>28095</v>
      </c>
      <c r="B253" s="5">
        <v>411</v>
      </c>
    </row>
    <row r="254" spans="1:2" x14ac:dyDescent="0.25">
      <c r="A254" s="7">
        <v>28126</v>
      </c>
      <c r="B254" s="5">
        <v>282</v>
      </c>
    </row>
    <row r="255" spans="1:2" x14ac:dyDescent="0.25">
      <c r="A255" s="7">
        <v>28157</v>
      </c>
      <c r="B255" s="5">
        <v>409</v>
      </c>
    </row>
    <row r="256" spans="1:2" x14ac:dyDescent="0.25">
      <c r="A256" s="7">
        <v>28185</v>
      </c>
      <c r="B256" s="5">
        <v>410</v>
      </c>
    </row>
    <row r="257" spans="1:2" x14ac:dyDescent="0.25">
      <c r="A257" s="7">
        <v>28216</v>
      </c>
      <c r="B257" s="5">
        <v>434</v>
      </c>
    </row>
    <row r="258" spans="1:2" x14ac:dyDescent="0.25">
      <c r="A258" s="7">
        <v>28246</v>
      </c>
      <c r="B258" s="5">
        <v>421</v>
      </c>
    </row>
    <row r="259" spans="1:2" x14ac:dyDescent="0.25">
      <c r="A259" s="7">
        <v>28277</v>
      </c>
      <c r="B259" s="5">
        <v>429</v>
      </c>
    </row>
    <row r="260" spans="1:2" x14ac:dyDescent="0.25">
      <c r="A260" s="7">
        <v>28307</v>
      </c>
      <c r="B260" s="5">
        <v>461</v>
      </c>
    </row>
    <row r="261" spans="1:2" x14ac:dyDescent="0.25">
      <c r="A261" s="7">
        <v>28338</v>
      </c>
      <c r="B261" s="5">
        <v>430</v>
      </c>
    </row>
    <row r="262" spans="1:2" x14ac:dyDescent="0.25">
      <c r="A262" s="7">
        <v>28369</v>
      </c>
      <c r="B262" s="5">
        <v>430</v>
      </c>
    </row>
    <row r="263" spans="1:2" x14ac:dyDescent="0.25">
      <c r="A263" s="7">
        <v>28399</v>
      </c>
      <c r="B263" s="5">
        <v>432</v>
      </c>
    </row>
    <row r="264" spans="1:2" x14ac:dyDescent="0.25">
      <c r="A264" s="7">
        <v>28430</v>
      </c>
      <c r="B264" s="5">
        <v>472</v>
      </c>
    </row>
    <row r="265" spans="1:2" x14ac:dyDescent="0.25">
      <c r="A265" s="7">
        <v>28460</v>
      </c>
      <c r="B265" s="5">
        <v>413</v>
      </c>
    </row>
    <row r="266" spans="1:2" x14ac:dyDescent="0.25">
      <c r="A266" s="7">
        <v>28491</v>
      </c>
      <c r="B266" s="5">
        <v>278</v>
      </c>
    </row>
    <row r="267" spans="1:2" x14ac:dyDescent="0.25">
      <c r="A267" s="7">
        <v>28522</v>
      </c>
      <c r="B267" s="5">
        <v>421</v>
      </c>
    </row>
    <row r="268" spans="1:2" x14ac:dyDescent="0.25">
      <c r="A268" s="7">
        <v>28550</v>
      </c>
      <c r="B268" s="5">
        <v>423</v>
      </c>
    </row>
    <row r="269" spans="1:2" x14ac:dyDescent="0.25">
      <c r="A269" s="7">
        <v>28581</v>
      </c>
      <c r="B269" s="5">
        <v>421</v>
      </c>
    </row>
    <row r="270" spans="1:2" x14ac:dyDescent="0.25">
      <c r="A270" s="7">
        <v>28611</v>
      </c>
      <c r="B270" s="5">
        <v>432</v>
      </c>
    </row>
    <row r="271" spans="1:2" x14ac:dyDescent="0.25">
      <c r="A271" s="7">
        <v>28642</v>
      </c>
      <c r="B271" s="5">
        <v>408</v>
      </c>
    </row>
    <row r="272" spans="1:2" x14ac:dyDescent="0.25">
      <c r="A272" s="7">
        <v>28672</v>
      </c>
      <c r="B272" s="5">
        <v>397</v>
      </c>
    </row>
    <row r="273" spans="1:2" x14ac:dyDescent="0.25">
      <c r="A273" s="7">
        <v>28703</v>
      </c>
      <c r="B273" s="5">
        <v>438</v>
      </c>
    </row>
    <row r="274" spans="1:2" x14ac:dyDescent="0.25">
      <c r="A274" s="7">
        <v>28734</v>
      </c>
      <c r="B274" s="5">
        <v>477</v>
      </c>
    </row>
    <row r="275" spans="1:2" x14ac:dyDescent="0.25">
      <c r="A275" s="7">
        <v>28764</v>
      </c>
      <c r="B275" s="5">
        <v>436</v>
      </c>
    </row>
    <row r="276" spans="1:2" x14ac:dyDescent="0.25">
      <c r="A276" s="7">
        <v>28795</v>
      </c>
      <c r="B276" s="5">
        <v>455</v>
      </c>
    </row>
    <row r="277" spans="1:2" x14ac:dyDescent="0.25">
      <c r="A277" s="7">
        <v>28825</v>
      </c>
      <c r="B277" s="5">
        <v>407</v>
      </c>
    </row>
    <row r="278" spans="1:2" x14ac:dyDescent="0.25">
      <c r="A278" s="7">
        <v>28856</v>
      </c>
      <c r="B278" s="5">
        <v>295</v>
      </c>
    </row>
    <row r="279" spans="1:2" x14ac:dyDescent="0.25">
      <c r="A279" s="7">
        <v>28887</v>
      </c>
      <c r="B279" s="5">
        <v>429</v>
      </c>
    </row>
    <row r="280" spans="1:2" x14ac:dyDescent="0.25">
      <c r="A280" s="7">
        <v>28915</v>
      </c>
      <c r="B280" s="5">
        <v>478</v>
      </c>
    </row>
    <row r="281" spans="1:2" x14ac:dyDescent="0.25">
      <c r="A281" s="7">
        <v>28946</v>
      </c>
      <c r="B281" s="5">
        <v>389</v>
      </c>
    </row>
    <row r="282" spans="1:2" x14ac:dyDescent="0.25">
      <c r="A282" s="7">
        <v>28976</v>
      </c>
      <c r="B282" s="5">
        <v>456</v>
      </c>
    </row>
    <row r="283" spans="1:2" x14ac:dyDescent="0.25">
      <c r="A283" s="7">
        <v>29007</v>
      </c>
      <c r="B283" s="5">
        <v>457</v>
      </c>
    </row>
    <row r="284" spans="1:2" x14ac:dyDescent="0.25">
      <c r="A284" s="7">
        <v>29037</v>
      </c>
      <c r="B284" s="5">
        <v>468</v>
      </c>
    </row>
    <row r="285" spans="1:2" x14ac:dyDescent="0.25">
      <c r="A285" s="7">
        <v>29068</v>
      </c>
      <c r="B285" s="5">
        <v>453</v>
      </c>
    </row>
    <row r="286" spans="1:2" x14ac:dyDescent="0.25">
      <c r="A286" s="7">
        <v>29099</v>
      </c>
      <c r="B286" s="5">
        <v>456</v>
      </c>
    </row>
    <row r="287" spans="1:2" x14ac:dyDescent="0.25">
      <c r="A287" s="7">
        <v>29129</v>
      </c>
      <c r="B287" s="5">
        <v>461</v>
      </c>
    </row>
    <row r="288" spans="1:2" x14ac:dyDescent="0.25">
      <c r="A288" s="7">
        <v>29160</v>
      </c>
      <c r="B288" s="5">
        <v>476</v>
      </c>
    </row>
    <row r="289" spans="1:2" x14ac:dyDescent="0.25">
      <c r="A289" s="7">
        <v>29190</v>
      </c>
      <c r="B289" s="5">
        <v>422</v>
      </c>
    </row>
    <row r="290" spans="1:2" x14ac:dyDescent="0.25">
      <c r="A290" s="7">
        <v>29221</v>
      </c>
      <c r="B290" s="5">
        <v>309</v>
      </c>
    </row>
    <row r="291" spans="1:2" x14ac:dyDescent="0.25">
      <c r="A291" s="7">
        <v>29252</v>
      </c>
      <c r="B291" s="5">
        <v>474</v>
      </c>
    </row>
    <row r="292" spans="1:2" x14ac:dyDescent="0.25">
      <c r="A292" s="7">
        <v>29281</v>
      </c>
      <c r="B292" s="5">
        <v>449</v>
      </c>
    </row>
    <row r="293" spans="1:2" x14ac:dyDescent="0.25">
      <c r="A293" s="7">
        <v>29312</v>
      </c>
      <c r="B293" s="5">
        <v>448</v>
      </c>
    </row>
    <row r="294" spans="1:2" x14ac:dyDescent="0.25">
      <c r="A294" s="7">
        <v>29342</v>
      </c>
      <c r="B294" s="5">
        <v>481</v>
      </c>
    </row>
    <row r="295" spans="1:2" x14ac:dyDescent="0.25">
      <c r="A295" s="7">
        <v>29373</v>
      </c>
      <c r="B295" s="5">
        <v>457</v>
      </c>
    </row>
    <row r="296" spans="1:2" x14ac:dyDescent="0.25">
      <c r="A296" s="7">
        <v>29403</v>
      </c>
      <c r="B296" s="5">
        <v>495</v>
      </c>
    </row>
    <row r="297" spans="1:2" x14ac:dyDescent="0.25">
      <c r="A297" s="7">
        <v>29434</v>
      </c>
      <c r="B297" s="5">
        <v>502</v>
      </c>
    </row>
    <row r="298" spans="1:2" x14ac:dyDescent="0.25">
      <c r="A298" s="7">
        <v>29465</v>
      </c>
      <c r="B298" s="5">
        <v>443</v>
      </c>
    </row>
    <row r="299" spans="1:2" x14ac:dyDescent="0.25">
      <c r="A299" s="7">
        <v>29495</v>
      </c>
      <c r="B299" s="5">
        <v>479</v>
      </c>
    </row>
    <row r="300" spans="1:2" x14ac:dyDescent="0.25">
      <c r="A300" s="7">
        <v>29526</v>
      </c>
      <c r="B300" s="5">
        <v>512</v>
      </c>
    </row>
    <row r="301" spans="1:2" x14ac:dyDescent="0.25">
      <c r="A301" s="7">
        <v>29556</v>
      </c>
      <c r="B301" s="5">
        <v>448</v>
      </c>
    </row>
    <row r="302" spans="1:2" x14ac:dyDescent="0.25">
      <c r="A302" s="7">
        <v>29587</v>
      </c>
      <c r="B302" s="5">
        <v>312</v>
      </c>
    </row>
    <row r="303" spans="1:2" x14ac:dyDescent="0.25">
      <c r="A303" s="7">
        <v>29618</v>
      </c>
      <c r="B303" s="5">
        <v>447</v>
      </c>
    </row>
    <row r="304" spans="1:2" x14ac:dyDescent="0.25">
      <c r="A304" s="7">
        <v>29646</v>
      </c>
      <c r="B304" s="5">
        <v>523</v>
      </c>
    </row>
    <row r="305" spans="1:2" x14ac:dyDescent="0.25">
      <c r="A305" s="7">
        <v>29677</v>
      </c>
      <c r="B305" s="5">
        <v>538</v>
      </c>
    </row>
    <row r="306" spans="1:2" x14ac:dyDescent="0.25">
      <c r="A306" s="7">
        <v>29707</v>
      </c>
      <c r="B306" s="5">
        <v>576</v>
      </c>
    </row>
    <row r="307" spans="1:2" x14ac:dyDescent="0.25">
      <c r="A307" s="7">
        <v>29738</v>
      </c>
      <c r="B307" s="5">
        <v>459</v>
      </c>
    </row>
    <row r="308" spans="1:2" x14ac:dyDescent="0.25">
      <c r="A308" s="7">
        <v>29768</v>
      </c>
      <c r="B308" s="5">
        <v>485</v>
      </c>
    </row>
    <row r="309" spans="1:2" x14ac:dyDescent="0.25">
      <c r="A309" s="7">
        <v>29799</v>
      </c>
      <c r="B309" s="5">
        <v>570</v>
      </c>
    </row>
    <row r="310" spans="1:2" x14ac:dyDescent="0.25">
      <c r="A310" s="7">
        <v>29830</v>
      </c>
      <c r="B310" s="5">
        <v>478</v>
      </c>
    </row>
    <row r="311" spans="1:2" x14ac:dyDescent="0.25">
      <c r="A311" s="7">
        <v>29860</v>
      </c>
      <c r="B311" s="5">
        <v>623</v>
      </c>
    </row>
    <row r="312" spans="1:2" x14ac:dyDescent="0.25">
      <c r="A312" s="7">
        <v>29891</v>
      </c>
      <c r="B312" s="5">
        <v>529</v>
      </c>
    </row>
    <row r="313" spans="1:2" x14ac:dyDescent="0.25">
      <c r="A313" s="7">
        <v>29921</v>
      </c>
      <c r="B313" s="5">
        <v>499</v>
      </c>
    </row>
    <row r="314" spans="1:2" x14ac:dyDescent="0.25">
      <c r="A314" s="7">
        <v>29952</v>
      </c>
      <c r="B314" s="5">
        <v>351</v>
      </c>
    </row>
    <row r="315" spans="1:2" x14ac:dyDescent="0.25">
      <c r="A315" s="7">
        <v>29983</v>
      </c>
      <c r="B315" s="5">
        <v>467</v>
      </c>
    </row>
    <row r="316" spans="1:2" x14ac:dyDescent="0.25">
      <c r="A316" s="7">
        <v>30011</v>
      </c>
      <c r="B316" s="5">
        <v>529</v>
      </c>
    </row>
    <row r="317" spans="1:2" x14ac:dyDescent="0.25">
      <c r="A317" s="7">
        <v>30042</v>
      </c>
      <c r="B317" s="5">
        <v>523</v>
      </c>
    </row>
    <row r="318" spans="1:2" x14ac:dyDescent="0.25">
      <c r="A318" s="7">
        <v>30072</v>
      </c>
      <c r="B318" s="5">
        <v>555</v>
      </c>
    </row>
    <row r="319" spans="1:2" x14ac:dyDescent="0.25">
      <c r="A319" s="7">
        <v>30103</v>
      </c>
      <c r="B319" s="5">
        <v>497</v>
      </c>
    </row>
    <row r="320" spans="1:2" x14ac:dyDescent="0.25">
      <c r="A320" s="7">
        <v>30133</v>
      </c>
      <c r="B320" s="5">
        <v>539</v>
      </c>
    </row>
    <row r="321" spans="1:2" x14ac:dyDescent="0.25">
      <c r="A321" s="7">
        <v>30164</v>
      </c>
      <c r="B321" s="5">
        <v>473</v>
      </c>
    </row>
    <row r="322" spans="1:2" x14ac:dyDescent="0.25">
      <c r="A322" s="7">
        <v>30195</v>
      </c>
      <c r="B322" s="5">
        <v>463</v>
      </c>
    </row>
    <row r="323" spans="1:2" x14ac:dyDescent="0.25">
      <c r="A323" s="7">
        <v>30225</v>
      </c>
      <c r="B323" s="5">
        <v>479</v>
      </c>
    </row>
    <row r="324" spans="1:2" x14ac:dyDescent="0.25">
      <c r="A324" s="7">
        <v>30256</v>
      </c>
      <c r="B324" s="5">
        <v>458</v>
      </c>
    </row>
    <row r="325" spans="1:2" x14ac:dyDescent="0.25">
      <c r="A325" s="7">
        <v>30286</v>
      </c>
      <c r="B325" s="5">
        <v>420</v>
      </c>
    </row>
    <row r="326" spans="1:2" x14ac:dyDescent="0.25">
      <c r="A326" s="7">
        <v>30317</v>
      </c>
      <c r="B326" s="5">
        <v>268</v>
      </c>
    </row>
    <row r="327" spans="1:2" x14ac:dyDescent="0.25">
      <c r="A327" s="7">
        <v>30348</v>
      </c>
      <c r="B327" s="5">
        <v>389</v>
      </c>
    </row>
    <row r="328" spans="1:2" x14ac:dyDescent="0.25">
      <c r="A328" s="7">
        <v>30376</v>
      </c>
      <c r="B328" s="5">
        <v>429</v>
      </c>
    </row>
    <row r="329" spans="1:2" x14ac:dyDescent="0.25">
      <c r="A329" s="7">
        <v>30407</v>
      </c>
      <c r="B329" s="5">
        <v>348</v>
      </c>
    </row>
    <row r="330" spans="1:2" x14ac:dyDescent="0.25">
      <c r="A330" s="7">
        <v>30437</v>
      </c>
      <c r="B330" s="5">
        <v>389</v>
      </c>
    </row>
    <row r="331" spans="1:2" x14ac:dyDescent="0.25">
      <c r="A331" s="7">
        <v>30468</v>
      </c>
      <c r="B331" s="5">
        <v>421</v>
      </c>
    </row>
    <row r="332" spans="1:2" x14ac:dyDescent="0.25">
      <c r="A332" s="7">
        <v>30498</v>
      </c>
      <c r="B332" s="5">
        <v>410</v>
      </c>
    </row>
    <row r="333" spans="1:2" x14ac:dyDescent="0.25">
      <c r="A333" s="7">
        <v>30529</v>
      </c>
      <c r="B333" s="5">
        <v>419</v>
      </c>
    </row>
    <row r="334" spans="1:2" x14ac:dyDescent="0.25">
      <c r="A334" s="7">
        <v>30560</v>
      </c>
      <c r="B334" s="5">
        <v>450</v>
      </c>
    </row>
    <row r="335" spans="1:2" x14ac:dyDescent="0.25">
      <c r="A335" s="7">
        <v>30590</v>
      </c>
      <c r="B335" s="5">
        <v>433</v>
      </c>
    </row>
    <row r="336" spans="1:2" x14ac:dyDescent="0.25">
      <c r="A336" s="7">
        <v>30621</v>
      </c>
      <c r="B336" s="5">
        <v>446</v>
      </c>
    </row>
    <row r="337" spans="1:2" x14ac:dyDescent="0.25">
      <c r="A337" s="7">
        <v>30651</v>
      </c>
      <c r="B337" s="5">
        <v>434</v>
      </c>
    </row>
    <row r="338" spans="1:2" x14ac:dyDescent="0.25">
      <c r="A338" s="7">
        <v>30682</v>
      </c>
      <c r="B338" s="5">
        <v>244</v>
      </c>
    </row>
    <row r="339" spans="1:2" x14ac:dyDescent="0.25">
      <c r="A339" s="7">
        <v>30713</v>
      </c>
      <c r="B339" s="5">
        <v>451</v>
      </c>
    </row>
    <row r="340" spans="1:2" x14ac:dyDescent="0.25">
      <c r="A340" s="7">
        <v>30742</v>
      </c>
      <c r="B340" s="5">
        <v>471</v>
      </c>
    </row>
    <row r="341" spans="1:2" x14ac:dyDescent="0.25">
      <c r="A341" s="7">
        <v>30773</v>
      </c>
      <c r="B341" s="5">
        <v>408</v>
      </c>
    </row>
    <row r="342" spans="1:2" x14ac:dyDescent="0.25">
      <c r="A342" s="7">
        <v>30803</v>
      </c>
      <c r="B342" s="5">
        <v>503</v>
      </c>
    </row>
    <row r="343" spans="1:2" x14ac:dyDescent="0.25">
      <c r="A343" s="7">
        <v>30834</v>
      </c>
      <c r="B343" s="5">
        <v>462</v>
      </c>
    </row>
    <row r="344" spans="1:2" x14ac:dyDescent="0.25">
      <c r="A344" s="7">
        <v>30864</v>
      </c>
      <c r="B344" s="5">
        <v>482</v>
      </c>
    </row>
    <row r="345" spans="1:2" x14ac:dyDescent="0.25">
      <c r="A345" s="7">
        <v>30895</v>
      </c>
      <c r="B345" s="5">
        <v>503</v>
      </c>
    </row>
    <row r="346" spans="1:2" x14ac:dyDescent="0.25">
      <c r="A346" s="7">
        <v>30926</v>
      </c>
      <c r="B346" s="5">
        <v>471</v>
      </c>
    </row>
    <row r="347" spans="1:2" x14ac:dyDescent="0.25">
      <c r="A347" s="7">
        <v>30956</v>
      </c>
      <c r="B347" s="5">
        <v>488</v>
      </c>
    </row>
    <row r="348" spans="1:2" x14ac:dyDescent="0.25">
      <c r="A348" s="7">
        <v>30987</v>
      </c>
      <c r="B348" s="5">
        <v>553</v>
      </c>
    </row>
    <row r="349" spans="1:2" x14ac:dyDescent="0.25">
      <c r="A349" s="7">
        <v>31017</v>
      </c>
      <c r="B349" s="5">
        <v>455</v>
      </c>
    </row>
    <row r="350" spans="1:2" x14ac:dyDescent="0.25">
      <c r="A350" s="7">
        <v>31048</v>
      </c>
      <c r="B350" s="5">
        <v>330</v>
      </c>
    </row>
    <row r="351" spans="1:2" x14ac:dyDescent="0.25">
      <c r="A351" s="7">
        <v>31079</v>
      </c>
      <c r="B351" s="5">
        <v>444</v>
      </c>
    </row>
    <row r="352" spans="1:2" x14ac:dyDescent="0.25">
      <c r="A352" s="7">
        <v>31107</v>
      </c>
      <c r="B352" s="5">
        <v>477</v>
      </c>
    </row>
    <row r="353" spans="1:2" x14ac:dyDescent="0.25">
      <c r="A353" s="7">
        <v>31138</v>
      </c>
      <c r="B353" s="5">
        <v>447</v>
      </c>
    </row>
    <row r="354" spans="1:2" x14ac:dyDescent="0.25">
      <c r="A354" s="7">
        <v>31168</v>
      </c>
      <c r="B354" s="5">
        <v>529</v>
      </c>
    </row>
    <row r="355" spans="1:2" x14ac:dyDescent="0.25">
      <c r="A355" s="7">
        <v>31199</v>
      </c>
      <c r="B355" s="5">
        <v>480</v>
      </c>
    </row>
    <row r="356" spans="1:2" x14ac:dyDescent="0.25">
      <c r="A356" s="7">
        <v>31229</v>
      </c>
      <c r="B356" s="5">
        <v>514</v>
      </c>
    </row>
    <row r="357" spans="1:2" x14ac:dyDescent="0.25">
      <c r="A357" s="7">
        <v>31260</v>
      </c>
      <c r="B357" s="5">
        <v>594</v>
      </c>
    </row>
    <row r="358" spans="1:2" x14ac:dyDescent="0.25">
      <c r="A358" s="7">
        <v>31291</v>
      </c>
      <c r="B358" s="5">
        <v>523</v>
      </c>
    </row>
    <row r="359" spans="1:2" x14ac:dyDescent="0.25">
      <c r="A359" s="7">
        <v>31321</v>
      </c>
      <c r="B359" s="5">
        <v>570</v>
      </c>
    </row>
    <row r="360" spans="1:2" x14ac:dyDescent="0.25">
      <c r="A360" s="7">
        <v>31352</v>
      </c>
      <c r="B360" s="5">
        <v>527</v>
      </c>
    </row>
    <row r="361" spans="1:2" x14ac:dyDescent="0.25">
      <c r="A361" s="7">
        <v>31382</v>
      </c>
      <c r="B361" s="5">
        <v>457</v>
      </c>
    </row>
    <row r="362" spans="1:2" x14ac:dyDescent="0.25">
      <c r="A362" s="7">
        <v>31413</v>
      </c>
      <c r="B362" s="5">
        <v>336</v>
      </c>
    </row>
    <row r="363" spans="1:2" x14ac:dyDescent="0.25">
      <c r="A363" s="7">
        <v>31444</v>
      </c>
      <c r="B363" s="5">
        <v>503</v>
      </c>
    </row>
    <row r="364" spans="1:2" x14ac:dyDescent="0.25">
      <c r="A364" s="7">
        <v>31472</v>
      </c>
      <c r="B364" s="5">
        <v>508</v>
      </c>
    </row>
    <row r="365" spans="1:2" x14ac:dyDescent="0.25">
      <c r="A365" s="7">
        <v>31503</v>
      </c>
      <c r="B365" s="5">
        <v>516</v>
      </c>
    </row>
    <row r="366" spans="1:2" x14ac:dyDescent="0.25">
      <c r="A366" s="7">
        <v>31533</v>
      </c>
      <c r="B366" s="5">
        <v>513</v>
      </c>
    </row>
    <row r="367" spans="1:2" x14ac:dyDescent="0.25">
      <c r="A367" s="7">
        <v>31564</v>
      </c>
      <c r="B367" s="5">
        <v>487</v>
      </c>
    </row>
    <row r="368" spans="1:2" x14ac:dyDescent="0.25">
      <c r="A368" s="7">
        <v>31594</v>
      </c>
      <c r="B368" s="5">
        <v>537</v>
      </c>
    </row>
    <row r="369" spans="1:2" x14ac:dyDescent="0.25">
      <c r="A369" s="7">
        <v>31625</v>
      </c>
      <c r="B369" s="5">
        <v>488</v>
      </c>
    </row>
    <row r="370" spans="1:2" x14ac:dyDescent="0.25">
      <c r="A370" s="7">
        <v>31656</v>
      </c>
      <c r="B370" s="5">
        <v>521</v>
      </c>
    </row>
    <row r="371" spans="1:2" x14ac:dyDescent="0.25">
      <c r="A371" s="7">
        <v>31686</v>
      </c>
      <c r="B371" s="5">
        <v>546</v>
      </c>
    </row>
    <row r="372" spans="1:2" x14ac:dyDescent="0.25">
      <c r="A372" s="7">
        <v>31717</v>
      </c>
      <c r="B372" s="5">
        <v>529</v>
      </c>
    </row>
    <row r="373" spans="1:2" x14ac:dyDescent="0.25">
      <c r="A373" s="7">
        <v>31747</v>
      </c>
      <c r="B373" s="5">
        <v>489</v>
      </c>
    </row>
    <row r="374" spans="1:2" x14ac:dyDescent="0.25">
      <c r="A374" s="7">
        <v>31778</v>
      </c>
      <c r="B374" s="5">
        <v>347</v>
      </c>
    </row>
    <row r="375" spans="1:2" x14ac:dyDescent="0.25">
      <c r="A375" s="7">
        <v>31809</v>
      </c>
      <c r="B375" s="5">
        <v>482</v>
      </c>
    </row>
    <row r="376" spans="1:2" x14ac:dyDescent="0.25">
      <c r="A376" s="7">
        <v>31837</v>
      </c>
      <c r="B376" s="5">
        <v>504</v>
      </c>
    </row>
    <row r="377" spans="1:2" x14ac:dyDescent="0.25">
      <c r="A377" s="7">
        <v>31868</v>
      </c>
      <c r="B377" s="5">
        <v>490</v>
      </c>
    </row>
    <row r="378" spans="1:2" x14ac:dyDescent="0.25">
      <c r="A378" s="7">
        <v>31898</v>
      </c>
      <c r="B378" s="5">
        <v>499</v>
      </c>
    </row>
    <row r="379" spans="1:2" x14ac:dyDescent="0.25">
      <c r="A379" s="7">
        <v>31929</v>
      </c>
      <c r="B379" s="5">
        <v>469</v>
      </c>
    </row>
    <row r="380" spans="1:2" x14ac:dyDescent="0.25">
      <c r="A380" s="7">
        <v>31959</v>
      </c>
      <c r="B380" s="5">
        <v>505</v>
      </c>
    </row>
    <row r="381" spans="1:2" x14ac:dyDescent="0.25">
      <c r="A381" s="7">
        <v>31990</v>
      </c>
      <c r="B381" s="5">
        <v>485</v>
      </c>
    </row>
    <row r="382" spans="1:2" x14ac:dyDescent="0.25">
      <c r="A382" s="7">
        <v>32021</v>
      </c>
      <c r="B382" s="5">
        <v>509</v>
      </c>
    </row>
    <row r="383" spans="1:2" x14ac:dyDescent="0.25">
      <c r="A383" s="7">
        <v>32051</v>
      </c>
      <c r="B383" s="5">
        <v>556</v>
      </c>
    </row>
    <row r="384" spans="1:2" x14ac:dyDescent="0.25">
      <c r="A384" s="7">
        <v>32082</v>
      </c>
      <c r="B384" s="5">
        <v>525</v>
      </c>
    </row>
    <row r="385" spans="1:2" x14ac:dyDescent="0.25">
      <c r="A385" s="7">
        <v>32112</v>
      </c>
      <c r="B385" s="5">
        <v>532</v>
      </c>
    </row>
    <row r="386" spans="1:2" x14ac:dyDescent="0.25">
      <c r="A386" s="7">
        <v>32143</v>
      </c>
      <c r="B386" s="5">
        <v>362</v>
      </c>
    </row>
    <row r="387" spans="1:2" x14ac:dyDescent="0.25">
      <c r="A387" s="7">
        <v>32174</v>
      </c>
      <c r="B387" s="5">
        <v>509</v>
      </c>
    </row>
    <row r="388" spans="1:2" x14ac:dyDescent="0.25">
      <c r="A388" s="7">
        <v>32203</v>
      </c>
      <c r="B388" s="5">
        <v>545</v>
      </c>
    </row>
    <row r="389" spans="1:2" x14ac:dyDescent="0.25">
      <c r="A389" s="7">
        <v>32234</v>
      </c>
      <c r="B389" s="5">
        <v>500</v>
      </c>
    </row>
    <row r="390" spans="1:2" x14ac:dyDescent="0.25">
      <c r="A390" s="7">
        <v>32264</v>
      </c>
      <c r="B390" s="5">
        <v>538</v>
      </c>
    </row>
    <row r="391" spans="1:2" x14ac:dyDescent="0.25">
      <c r="A391" s="7">
        <v>32295</v>
      </c>
      <c r="B391" s="5">
        <v>587</v>
      </c>
    </row>
    <row r="392" spans="1:2" x14ac:dyDescent="0.25">
      <c r="A392" s="7">
        <v>32325</v>
      </c>
      <c r="B392" s="5">
        <v>556</v>
      </c>
    </row>
    <row r="393" spans="1:2" x14ac:dyDescent="0.25">
      <c r="A393" s="7">
        <v>32356</v>
      </c>
      <c r="B393" s="5">
        <v>604</v>
      </c>
    </row>
    <row r="394" spans="1:2" x14ac:dyDescent="0.25">
      <c r="A394" s="7">
        <v>32387</v>
      </c>
      <c r="B394" s="5">
        <v>610</v>
      </c>
    </row>
    <row r="395" spans="1:2" x14ac:dyDescent="0.25">
      <c r="A395" s="7">
        <v>32417</v>
      </c>
      <c r="B395" s="5">
        <v>584</v>
      </c>
    </row>
    <row r="396" spans="1:2" x14ac:dyDescent="0.25">
      <c r="A396" s="7">
        <v>32448</v>
      </c>
      <c r="B396" s="5">
        <v>613</v>
      </c>
    </row>
    <row r="397" spans="1:2" x14ac:dyDescent="0.25">
      <c r="A397" s="7">
        <v>32478</v>
      </c>
      <c r="B397" s="5">
        <v>594</v>
      </c>
    </row>
    <row r="398" spans="1:2" x14ac:dyDescent="0.25">
      <c r="A398" s="7">
        <v>32509</v>
      </c>
      <c r="B398" s="5">
        <v>415</v>
      </c>
    </row>
    <row r="399" spans="1:2" x14ac:dyDescent="0.25">
      <c r="A399" s="7">
        <v>32540</v>
      </c>
      <c r="B399" s="5">
        <v>586</v>
      </c>
    </row>
    <row r="400" spans="1:2" x14ac:dyDescent="0.25">
      <c r="A400" s="7">
        <v>32568</v>
      </c>
      <c r="B400" s="5">
        <v>621</v>
      </c>
    </row>
    <row r="401" spans="1:2" x14ac:dyDescent="0.25">
      <c r="A401" s="7">
        <v>32599</v>
      </c>
      <c r="B401" s="5">
        <v>529</v>
      </c>
    </row>
    <row r="402" spans="1:2" x14ac:dyDescent="0.25">
      <c r="A402" s="7">
        <v>32629</v>
      </c>
      <c r="B402" s="5">
        <v>595</v>
      </c>
    </row>
    <row r="403" spans="1:2" x14ac:dyDescent="0.25">
      <c r="A403" s="7">
        <v>32660</v>
      </c>
      <c r="B403" s="5">
        <v>595</v>
      </c>
    </row>
    <row r="404" spans="1:2" x14ac:dyDescent="0.25">
      <c r="A404" s="7">
        <v>32690</v>
      </c>
      <c r="B404" s="5">
        <v>641</v>
      </c>
    </row>
    <row r="405" spans="1:2" x14ac:dyDescent="0.25">
      <c r="A405" s="7">
        <v>32721</v>
      </c>
      <c r="B405" s="5">
        <v>678</v>
      </c>
    </row>
    <row r="406" spans="1:2" x14ac:dyDescent="0.25">
      <c r="A406" s="7">
        <v>32752</v>
      </c>
      <c r="B406" s="5">
        <v>653</v>
      </c>
    </row>
    <row r="407" spans="1:2" x14ac:dyDescent="0.25">
      <c r="A407" s="7">
        <v>32782</v>
      </c>
      <c r="B407" s="5">
        <v>659</v>
      </c>
    </row>
    <row r="408" spans="1:2" x14ac:dyDescent="0.25">
      <c r="A408" s="7">
        <v>32813</v>
      </c>
      <c r="B408" s="5">
        <v>686</v>
      </c>
    </row>
    <row r="409" spans="1:2" x14ac:dyDescent="0.25">
      <c r="A409" s="7">
        <v>32843</v>
      </c>
      <c r="B409" s="5">
        <v>548</v>
      </c>
    </row>
    <row r="410" spans="1:2" x14ac:dyDescent="0.25">
      <c r="A410" s="7">
        <v>32874</v>
      </c>
      <c r="B410" s="5">
        <v>431</v>
      </c>
    </row>
    <row r="411" spans="1:2" x14ac:dyDescent="0.25">
      <c r="A411" s="7">
        <v>32905</v>
      </c>
      <c r="B411" s="5">
        <v>520</v>
      </c>
    </row>
    <row r="412" spans="1:2" x14ac:dyDescent="0.25">
      <c r="A412" s="7">
        <v>32933</v>
      </c>
      <c r="B412" s="5">
        <v>624</v>
      </c>
    </row>
    <row r="413" spans="1:2" x14ac:dyDescent="0.25">
      <c r="A413" s="7">
        <v>32964</v>
      </c>
      <c r="B413" s="5">
        <v>449</v>
      </c>
    </row>
    <row r="414" spans="1:2" x14ac:dyDescent="0.25">
      <c r="A414" s="7">
        <v>32994</v>
      </c>
      <c r="B414" s="5">
        <v>608</v>
      </c>
    </row>
    <row r="415" spans="1:2" x14ac:dyDescent="0.25">
      <c r="A415" s="7">
        <v>33025</v>
      </c>
      <c r="B415" s="5">
        <v>587</v>
      </c>
    </row>
    <row r="416" spans="1:2" x14ac:dyDescent="0.25">
      <c r="A416" s="7">
        <v>33055</v>
      </c>
      <c r="B416" s="5">
        <v>549</v>
      </c>
    </row>
    <row r="417" spans="1:2" x14ac:dyDescent="0.25">
      <c r="A417" s="7">
        <v>33086</v>
      </c>
      <c r="B417" s="5">
        <v>565</v>
      </c>
    </row>
    <row r="418" spans="1:2" x14ac:dyDescent="0.25">
      <c r="A418" s="7">
        <v>33117</v>
      </c>
      <c r="B418" s="5">
        <v>544</v>
      </c>
    </row>
    <row r="419" spans="1:2" x14ac:dyDescent="0.25">
      <c r="A419" s="7">
        <v>33147</v>
      </c>
      <c r="B419" s="5">
        <v>584</v>
      </c>
    </row>
    <row r="420" spans="1:2" x14ac:dyDescent="0.25">
      <c r="A420" s="7">
        <v>33178</v>
      </c>
      <c r="B420" s="5">
        <v>576</v>
      </c>
    </row>
    <row r="421" spans="1:2" x14ac:dyDescent="0.25">
      <c r="A421" s="7">
        <v>33208</v>
      </c>
      <c r="B421" s="5">
        <v>508</v>
      </c>
    </row>
    <row r="422" spans="1:2" x14ac:dyDescent="0.25">
      <c r="A422" s="7">
        <v>33239</v>
      </c>
      <c r="B422" s="5">
        <v>350</v>
      </c>
    </row>
    <row r="423" spans="1:2" x14ac:dyDescent="0.25">
      <c r="A423" s="7">
        <v>33270</v>
      </c>
      <c r="B423" s="5">
        <v>470</v>
      </c>
    </row>
    <row r="424" spans="1:2" x14ac:dyDescent="0.25">
      <c r="A424" s="7">
        <v>33298</v>
      </c>
      <c r="B424" s="5">
        <v>523</v>
      </c>
    </row>
    <row r="425" spans="1:2" x14ac:dyDescent="0.25">
      <c r="A425" s="7">
        <v>33329</v>
      </c>
      <c r="B425" s="5">
        <v>471</v>
      </c>
    </row>
    <row r="426" spans="1:2" x14ac:dyDescent="0.25">
      <c r="A426" s="7">
        <v>33359</v>
      </c>
      <c r="B426" s="5">
        <v>534</v>
      </c>
    </row>
    <row r="427" spans="1:2" x14ac:dyDescent="0.25">
      <c r="A427" s="7">
        <v>33390</v>
      </c>
      <c r="B427" s="5">
        <v>436</v>
      </c>
    </row>
    <row r="428" spans="1:2" x14ac:dyDescent="0.25">
      <c r="A428" s="7">
        <v>33420</v>
      </c>
      <c r="B428" s="5">
        <v>495</v>
      </c>
    </row>
    <row r="429" spans="1:2" x14ac:dyDescent="0.25">
      <c r="A429" s="7">
        <v>33451</v>
      </c>
      <c r="B429" s="5">
        <v>486</v>
      </c>
    </row>
    <row r="430" spans="1:2" x14ac:dyDescent="0.25">
      <c r="A430" s="7">
        <v>33482</v>
      </c>
      <c r="B430" s="5">
        <v>463</v>
      </c>
    </row>
    <row r="431" spans="1:2" x14ac:dyDescent="0.25">
      <c r="A431" s="7">
        <v>33512</v>
      </c>
      <c r="B431" s="5">
        <v>535</v>
      </c>
    </row>
    <row r="432" spans="1:2" x14ac:dyDescent="0.25">
      <c r="A432" s="7">
        <v>33543</v>
      </c>
      <c r="B432" s="5">
        <v>532</v>
      </c>
    </row>
    <row r="433" spans="1:2" x14ac:dyDescent="0.25">
      <c r="A433" s="7">
        <v>33573</v>
      </c>
      <c r="B433" s="5">
        <v>430</v>
      </c>
    </row>
    <row r="434" spans="1:2" x14ac:dyDescent="0.25">
      <c r="A434" s="7">
        <v>33604</v>
      </c>
      <c r="B434" s="5">
        <v>370</v>
      </c>
    </row>
    <row r="435" spans="1:2" x14ac:dyDescent="0.25">
      <c r="A435" s="7">
        <v>33635</v>
      </c>
      <c r="B435" s="5">
        <v>450</v>
      </c>
    </row>
    <row r="436" spans="1:2" x14ac:dyDescent="0.25">
      <c r="A436" s="7">
        <v>33664</v>
      </c>
      <c r="B436" s="5">
        <v>487</v>
      </c>
    </row>
    <row r="437" spans="1:2" x14ac:dyDescent="0.25">
      <c r="A437" s="7">
        <v>33695</v>
      </c>
      <c r="B437" s="5">
        <v>484</v>
      </c>
    </row>
    <row r="438" spans="1:2" x14ac:dyDescent="0.25">
      <c r="A438" s="7">
        <v>33725</v>
      </c>
      <c r="B438" s="5">
        <v>504</v>
      </c>
    </row>
    <row r="439" spans="1:2" x14ac:dyDescent="0.25">
      <c r="A439" s="7">
        <v>33756</v>
      </c>
      <c r="B439" s="5">
        <v>513</v>
      </c>
    </row>
    <row r="440" spans="1:2" x14ac:dyDescent="0.25">
      <c r="A440" s="7">
        <v>33786</v>
      </c>
      <c r="B440" s="5">
        <v>526</v>
      </c>
    </row>
    <row r="441" spans="1:2" x14ac:dyDescent="0.25">
      <c r="A441" s="7">
        <v>33817</v>
      </c>
      <c r="B441" s="5">
        <v>539</v>
      </c>
    </row>
    <row r="442" spans="1:2" x14ac:dyDescent="0.25">
      <c r="A442" s="7">
        <v>33848</v>
      </c>
      <c r="B442" s="5">
        <v>473</v>
      </c>
    </row>
    <row r="443" spans="1:2" x14ac:dyDescent="0.25">
      <c r="A443" s="7">
        <v>33878</v>
      </c>
      <c r="B443" s="5">
        <v>519</v>
      </c>
    </row>
    <row r="444" spans="1:2" x14ac:dyDescent="0.25">
      <c r="A444" s="7">
        <v>33909</v>
      </c>
      <c r="B444" s="5">
        <v>552</v>
      </c>
    </row>
    <row r="445" spans="1:2" x14ac:dyDescent="0.25">
      <c r="A445" s="7">
        <v>33939</v>
      </c>
      <c r="B445" s="5">
        <v>498</v>
      </c>
    </row>
    <row r="446" spans="1:2" x14ac:dyDescent="0.25">
      <c r="A446" s="7">
        <v>33970</v>
      </c>
      <c r="B446" s="5">
        <v>404</v>
      </c>
    </row>
    <row r="447" spans="1:2" x14ac:dyDescent="0.25">
      <c r="A447" s="7">
        <v>34001</v>
      </c>
      <c r="B447" s="5">
        <v>510</v>
      </c>
    </row>
    <row r="448" spans="1:2" x14ac:dyDescent="0.25">
      <c r="A448" s="7">
        <v>34029</v>
      </c>
      <c r="B448" s="5">
        <v>536</v>
      </c>
    </row>
    <row r="449" spans="1:2" x14ac:dyDescent="0.25">
      <c r="A449" s="7">
        <v>34060</v>
      </c>
      <c r="B449" s="5">
        <v>508</v>
      </c>
    </row>
    <row r="450" spans="1:2" x14ac:dyDescent="0.25">
      <c r="A450" s="7">
        <v>34090</v>
      </c>
      <c r="B450" s="5">
        <v>605</v>
      </c>
    </row>
    <row r="451" spans="1:2" x14ac:dyDescent="0.25">
      <c r="A451" s="7">
        <v>34121</v>
      </c>
      <c r="B451" s="5">
        <v>546</v>
      </c>
    </row>
    <row r="452" spans="1:2" x14ac:dyDescent="0.25">
      <c r="A452" s="7">
        <v>34151</v>
      </c>
      <c r="B452" s="5">
        <v>558</v>
      </c>
    </row>
    <row r="453" spans="1:2" x14ac:dyDescent="0.25">
      <c r="A453" s="7">
        <v>34182</v>
      </c>
      <c r="B453" s="5">
        <v>572</v>
      </c>
    </row>
    <row r="454" spans="1:2" x14ac:dyDescent="0.25">
      <c r="A454" s="7">
        <v>34213</v>
      </c>
      <c r="B454" s="5">
        <v>518</v>
      </c>
    </row>
    <row r="455" spans="1:2" x14ac:dyDescent="0.25">
      <c r="A455" s="7">
        <v>34243</v>
      </c>
      <c r="B455" s="5">
        <v>594</v>
      </c>
    </row>
    <row r="456" spans="1:2" x14ac:dyDescent="0.25">
      <c r="A456" s="7">
        <v>34274</v>
      </c>
      <c r="B456" s="5">
        <v>644</v>
      </c>
    </row>
    <row r="457" spans="1:2" x14ac:dyDescent="0.25">
      <c r="A457" s="7">
        <v>34304</v>
      </c>
      <c r="B457" s="5">
        <v>539</v>
      </c>
    </row>
    <row r="458" spans="1:2" x14ac:dyDescent="0.25">
      <c r="A458" s="7">
        <v>34335</v>
      </c>
      <c r="B458" s="5">
        <v>407</v>
      </c>
    </row>
    <row r="459" spans="1:2" x14ac:dyDescent="0.25">
      <c r="A459" s="7">
        <v>34366</v>
      </c>
      <c r="B459" s="5">
        <v>497</v>
      </c>
    </row>
    <row r="460" spans="1:2" x14ac:dyDescent="0.25">
      <c r="A460" s="7">
        <v>34394</v>
      </c>
      <c r="B460" s="5">
        <v>564</v>
      </c>
    </row>
    <row r="461" spans="1:2" x14ac:dyDescent="0.25">
      <c r="A461" s="7">
        <v>34425</v>
      </c>
      <c r="B461" s="5">
        <v>515</v>
      </c>
    </row>
    <row r="462" spans="1:2" x14ac:dyDescent="0.25">
      <c r="A462" s="7">
        <v>34455</v>
      </c>
      <c r="B462" s="5">
        <v>625</v>
      </c>
    </row>
    <row r="463" spans="1:2" x14ac:dyDescent="0.25">
      <c r="A463" s="7">
        <v>34486</v>
      </c>
      <c r="B463" s="5">
        <v>592</v>
      </c>
    </row>
    <row r="464" spans="1:2" x14ac:dyDescent="0.25">
      <c r="A464" s="7">
        <v>34516</v>
      </c>
      <c r="B464" s="5">
        <v>659</v>
      </c>
    </row>
    <row r="465" spans="1:2" x14ac:dyDescent="0.25">
      <c r="A465" s="7">
        <v>34547</v>
      </c>
      <c r="B465" s="5">
        <v>661</v>
      </c>
    </row>
    <row r="466" spans="1:2" x14ac:dyDescent="0.25">
      <c r="A466" s="7">
        <v>34578</v>
      </c>
      <c r="B466" s="5">
        <v>642</v>
      </c>
    </row>
    <row r="467" spans="1:2" x14ac:dyDescent="0.25">
      <c r="A467" s="7">
        <v>34608</v>
      </c>
      <c r="B467" s="5">
        <v>614</v>
      </c>
    </row>
    <row r="468" spans="1:2" x14ac:dyDescent="0.25">
      <c r="A468" s="7">
        <v>34639</v>
      </c>
      <c r="B468" s="5">
        <v>615</v>
      </c>
    </row>
    <row r="469" spans="1:2" x14ac:dyDescent="0.25">
      <c r="A469" s="7">
        <v>34669</v>
      </c>
      <c r="B469" s="5">
        <v>604</v>
      </c>
    </row>
    <row r="470" spans="1:2" x14ac:dyDescent="0.25">
      <c r="A470" s="7">
        <v>34700</v>
      </c>
      <c r="B470" s="5">
        <v>455</v>
      </c>
    </row>
    <row r="471" spans="1:2" x14ac:dyDescent="0.25">
      <c r="A471" s="7">
        <v>34731</v>
      </c>
      <c r="B471" s="5">
        <v>552</v>
      </c>
    </row>
    <row r="472" spans="1:2" x14ac:dyDescent="0.25">
      <c r="A472" s="7">
        <v>34759</v>
      </c>
      <c r="B472" s="5">
        <v>619</v>
      </c>
    </row>
    <row r="473" spans="1:2" x14ac:dyDescent="0.25">
      <c r="A473" s="7">
        <v>34790</v>
      </c>
      <c r="B473" s="5">
        <v>538</v>
      </c>
    </row>
    <row r="474" spans="1:2" x14ac:dyDescent="0.25">
      <c r="A474" s="7">
        <v>34820</v>
      </c>
      <c r="B474" s="5">
        <v>583</v>
      </c>
    </row>
    <row r="475" spans="1:2" x14ac:dyDescent="0.25">
      <c r="A475" s="7">
        <v>34851</v>
      </c>
      <c r="B475" s="5">
        <v>582</v>
      </c>
    </row>
    <row r="476" spans="1:2" x14ac:dyDescent="0.25">
      <c r="A476" s="7">
        <v>34881</v>
      </c>
      <c r="B476" s="5">
        <v>568</v>
      </c>
    </row>
    <row r="477" spans="1:2" x14ac:dyDescent="0.25">
      <c r="A477" s="7">
        <v>34912</v>
      </c>
      <c r="B477" s="5">
        <v>586</v>
      </c>
    </row>
  </sheetData>
  <mergeCells count="1">
    <mergeCell ref="E3:F3"/>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
  <sheetViews>
    <sheetView topLeftCell="A157" workbookViewId="0">
      <selection activeCell="E14" sqref="E10:E14"/>
    </sheetView>
  </sheetViews>
  <sheetFormatPr defaultRowHeight="15" x14ac:dyDescent="0.25"/>
  <cols>
    <col min="1" max="1" width="14.42578125" customWidth="1"/>
    <col min="2" max="2" width="13.710937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23.25" x14ac:dyDescent="0.35">
      <c r="A1" s="6" t="s">
        <v>11</v>
      </c>
      <c r="B1" s="6" t="s">
        <v>226</v>
      </c>
      <c r="D1" s="1" t="s">
        <v>225</v>
      </c>
    </row>
    <row r="2" spans="1:6" ht="15.75" x14ac:dyDescent="0.25">
      <c r="A2" s="7">
        <v>29221</v>
      </c>
      <c r="B2" s="5">
        <v>276986</v>
      </c>
      <c r="D2" s="2" t="s">
        <v>1</v>
      </c>
    </row>
    <row r="3" spans="1:6" x14ac:dyDescent="0.25">
      <c r="A3" s="7">
        <v>29252</v>
      </c>
      <c r="B3" s="5">
        <v>260633</v>
      </c>
      <c r="D3" s="3" t="s">
        <v>2</v>
      </c>
      <c r="E3" s="24">
        <v>42706.933310185188</v>
      </c>
      <c r="F3" s="24"/>
    </row>
    <row r="4" spans="1:6" x14ac:dyDescent="0.25">
      <c r="A4" s="7">
        <v>29281</v>
      </c>
      <c r="B4" s="5">
        <v>291551</v>
      </c>
      <c r="D4" s="3" t="s">
        <v>3</v>
      </c>
      <c r="E4" s="4" t="str">
        <f>HYPERLINK("https://datamarket.com/data/set/22zh/monthly-data-relating-to-hotels-motels-and-guesthouses-in-victoria-jan-1980-june-1995#!ds=22zh!2el8&amp;display=line","https://datamarket.com/data/set/22zh/monthly-data-relating-to-hotels-motels-and-guesthouses-in-victoria-jan-1980-june-1995#!ds=22zh!2el8&amp;display=line")</f>
        <v>https://datamarket.com/data/set/22zh/monthly-data-relating-to-hotels-motels-and-guesthouses-in-victoria-jan-1980-june-1995#!ds=22zh!2el8&amp;display=line</v>
      </c>
    </row>
    <row r="5" spans="1:6" x14ac:dyDescent="0.25">
      <c r="A5" s="7">
        <v>29312</v>
      </c>
      <c r="B5" s="5">
        <v>275383</v>
      </c>
      <c r="D5" s="3" t="s">
        <v>4</v>
      </c>
      <c r="E5" s="5" t="s">
        <v>5</v>
      </c>
    </row>
    <row r="6" spans="1:6" x14ac:dyDescent="0.25">
      <c r="A6" s="7">
        <v>29342</v>
      </c>
      <c r="B6" s="5">
        <v>275302</v>
      </c>
      <c r="D6" s="3" t="s">
        <v>6</v>
      </c>
      <c r="E6" s="5" t="s">
        <v>7</v>
      </c>
    </row>
    <row r="7" spans="1:6" x14ac:dyDescent="0.25">
      <c r="A7" s="7">
        <v>29373</v>
      </c>
      <c r="B7" s="5">
        <v>231693</v>
      </c>
      <c r="D7" s="3" t="s">
        <v>8</v>
      </c>
      <c r="E7" s="5"/>
    </row>
    <row r="8" spans="1:6" x14ac:dyDescent="0.25">
      <c r="A8" s="7">
        <v>29403</v>
      </c>
      <c r="B8" s="5">
        <v>238829</v>
      </c>
      <c r="D8" s="3" t="s">
        <v>9</v>
      </c>
      <c r="E8" s="5" t="s">
        <v>298</v>
      </c>
    </row>
    <row r="9" spans="1:6" x14ac:dyDescent="0.25">
      <c r="A9" s="7">
        <v>29434</v>
      </c>
      <c r="B9" s="5">
        <v>274215</v>
      </c>
    </row>
    <row r="10" spans="1:6" x14ac:dyDescent="0.25">
      <c r="A10" s="7">
        <v>29465</v>
      </c>
      <c r="B10" s="5">
        <v>277808</v>
      </c>
    </row>
    <row r="11" spans="1:6" x14ac:dyDescent="0.25">
      <c r="A11" s="7">
        <v>29495</v>
      </c>
      <c r="B11" s="5">
        <v>299060</v>
      </c>
    </row>
    <row r="12" spans="1:6" x14ac:dyDescent="0.25">
      <c r="A12" s="7">
        <v>29526</v>
      </c>
      <c r="B12" s="5">
        <v>286629</v>
      </c>
    </row>
    <row r="13" spans="1:6" x14ac:dyDescent="0.25">
      <c r="A13" s="7">
        <v>29556</v>
      </c>
      <c r="B13" s="5">
        <v>232313</v>
      </c>
    </row>
    <row r="14" spans="1:6" x14ac:dyDescent="0.25">
      <c r="A14" s="7">
        <v>29587</v>
      </c>
      <c r="B14" s="5">
        <v>294053</v>
      </c>
    </row>
    <row r="15" spans="1:6" x14ac:dyDescent="0.25">
      <c r="A15" s="7">
        <v>29618</v>
      </c>
      <c r="B15" s="5">
        <v>267510</v>
      </c>
    </row>
    <row r="16" spans="1:6" x14ac:dyDescent="0.25">
      <c r="A16" s="7">
        <v>29646</v>
      </c>
      <c r="B16" s="5">
        <v>309739</v>
      </c>
    </row>
    <row r="17" spans="1:2" x14ac:dyDescent="0.25">
      <c r="A17" s="7">
        <v>29677</v>
      </c>
      <c r="B17" s="5">
        <v>280733</v>
      </c>
    </row>
    <row r="18" spans="1:2" x14ac:dyDescent="0.25">
      <c r="A18" s="7">
        <v>29707</v>
      </c>
      <c r="B18" s="5">
        <v>287298</v>
      </c>
    </row>
    <row r="19" spans="1:2" x14ac:dyDescent="0.25">
      <c r="A19" s="7">
        <v>29738</v>
      </c>
      <c r="B19" s="5">
        <v>235672</v>
      </c>
    </row>
    <row r="20" spans="1:2" x14ac:dyDescent="0.25">
      <c r="A20" s="7">
        <v>29768</v>
      </c>
      <c r="B20" s="5">
        <v>256449</v>
      </c>
    </row>
    <row r="21" spans="1:2" x14ac:dyDescent="0.25">
      <c r="A21" s="7">
        <v>29799</v>
      </c>
      <c r="B21" s="5">
        <v>288997</v>
      </c>
    </row>
    <row r="22" spans="1:2" x14ac:dyDescent="0.25">
      <c r="A22" s="7">
        <v>29830</v>
      </c>
      <c r="B22" s="5">
        <v>290789</v>
      </c>
    </row>
    <row r="23" spans="1:2" x14ac:dyDescent="0.25">
      <c r="A23" s="7">
        <v>29860</v>
      </c>
      <c r="B23" s="5">
        <v>321898</v>
      </c>
    </row>
    <row r="24" spans="1:2" x14ac:dyDescent="0.25">
      <c r="A24" s="7">
        <v>29891</v>
      </c>
      <c r="B24" s="5">
        <v>291834</v>
      </c>
    </row>
    <row r="25" spans="1:2" x14ac:dyDescent="0.25">
      <c r="A25" s="7">
        <v>29921</v>
      </c>
      <c r="B25" s="5">
        <v>241380</v>
      </c>
    </row>
    <row r="26" spans="1:2" x14ac:dyDescent="0.25">
      <c r="A26" s="7">
        <v>29952</v>
      </c>
      <c r="B26" s="5">
        <v>295469</v>
      </c>
    </row>
    <row r="27" spans="1:2" x14ac:dyDescent="0.25">
      <c r="A27" s="7">
        <v>29983</v>
      </c>
      <c r="B27" s="5">
        <v>258200</v>
      </c>
    </row>
    <row r="28" spans="1:2" x14ac:dyDescent="0.25">
      <c r="A28" s="7">
        <v>30011</v>
      </c>
      <c r="B28" s="5">
        <v>306102</v>
      </c>
    </row>
    <row r="29" spans="1:2" x14ac:dyDescent="0.25">
      <c r="A29" s="7">
        <v>30042</v>
      </c>
      <c r="B29" s="5">
        <v>281480</v>
      </c>
    </row>
    <row r="30" spans="1:2" x14ac:dyDescent="0.25">
      <c r="A30" s="7">
        <v>30072</v>
      </c>
      <c r="B30" s="5">
        <v>283101</v>
      </c>
    </row>
    <row r="31" spans="1:2" x14ac:dyDescent="0.25">
      <c r="A31" s="7">
        <v>30103</v>
      </c>
      <c r="B31" s="5">
        <v>237414</v>
      </c>
    </row>
    <row r="32" spans="1:2" x14ac:dyDescent="0.25">
      <c r="A32" s="7">
        <v>30133</v>
      </c>
      <c r="B32" s="5">
        <v>274834</v>
      </c>
    </row>
    <row r="33" spans="1:2" x14ac:dyDescent="0.25">
      <c r="A33" s="7">
        <v>30164</v>
      </c>
      <c r="B33" s="5">
        <v>299340</v>
      </c>
    </row>
    <row r="34" spans="1:2" x14ac:dyDescent="0.25">
      <c r="A34" s="7">
        <v>30195</v>
      </c>
      <c r="B34" s="5">
        <v>300383</v>
      </c>
    </row>
    <row r="35" spans="1:2" x14ac:dyDescent="0.25">
      <c r="A35" s="7">
        <v>30225</v>
      </c>
      <c r="B35" s="5">
        <v>340862</v>
      </c>
    </row>
    <row r="36" spans="1:2" x14ac:dyDescent="0.25">
      <c r="A36" s="7">
        <v>30256</v>
      </c>
      <c r="B36" s="5">
        <v>318794</v>
      </c>
    </row>
    <row r="37" spans="1:2" x14ac:dyDescent="0.25">
      <c r="A37" s="7">
        <v>30286</v>
      </c>
      <c r="B37" s="5">
        <v>265740</v>
      </c>
    </row>
    <row r="38" spans="1:2" x14ac:dyDescent="0.25">
      <c r="A38" s="7">
        <v>30317</v>
      </c>
      <c r="B38" s="5">
        <v>322656</v>
      </c>
    </row>
    <row r="39" spans="1:2" x14ac:dyDescent="0.25">
      <c r="A39" s="7">
        <v>30348</v>
      </c>
      <c r="B39" s="5">
        <v>281563</v>
      </c>
    </row>
    <row r="40" spans="1:2" x14ac:dyDescent="0.25">
      <c r="A40" s="7">
        <v>30376</v>
      </c>
      <c r="B40" s="5">
        <v>323461</v>
      </c>
    </row>
    <row r="41" spans="1:2" x14ac:dyDescent="0.25">
      <c r="A41" s="7">
        <v>30407</v>
      </c>
      <c r="B41" s="5">
        <v>312579</v>
      </c>
    </row>
    <row r="42" spans="1:2" x14ac:dyDescent="0.25">
      <c r="A42" s="7">
        <v>30437</v>
      </c>
      <c r="B42" s="5">
        <v>310784</v>
      </c>
    </row>
    <row r="43" spans="1:2" x14ac:dyDescent="0.25">
      <c r="A43" s="7">
        <v>30468</v>
      </c>
      <c r="B43" s="5">
        <v>262785</v>
      </c>
    </row>
    <row r="44" spans="1:2" x14ac:dyDescent="0.25">
      <c r="A44" s="7">
        <v>30498</v>
      </c>
      <c r="B44" s="5">
        <v>273754</v>
      </c>
    </row>
    <row r="45" spans="1:2" x14ac:dyDescent="0.25">
      <c r="A45" s="7">
        <v>30529</v>
      </c>
      <c r="B45" s="5">
        <v>320036</v>
      </c>
    </row>
    <row r="46" spans="1:2" x14ac:dyDescent="0.25">
      <c r="A46" s="7">
        <v>30560</v>
      </c>
      <c r="B46" s="5">
        <v>310336</v>
      </c>
    </row>
    <row r="47" spans="1:2" x14ac:dyDescent="0.25">
      <c r="A47" s="7">
        <v>30590</v>
      </c>
      <c r="B47" s="5">
        <v>342206</v>
      </c>
    </row>
    <row r="48" spans="1:2" x14ac:dyDescent="0.25">
      <c r="A48" s="7">
        <v>30621</v>
      </c>
      <c r="B48" s="5">
        <v>320052</v>
      </c>
    </row>
    <row r="49" spans="1:2" x14ac:dyDescent="0.25">
      <c r="A49" s="7">
        <v>30651</v>
      </c>
      <c r="B49" s="5">
        <v>265582</v>
      </c>
    </row>
    <row r="50" spans="1:2" x14ac:dyDescent="0.25">
      <c r="A50" s="7">
        <v>30682</v>
      </c>
      <c r="B50" s="5">
        <v>326988</v>
      </c>
    </row>
    <row r="51" spans="1:2" x14ac:dyDescent="0.25">
      <c r="A51" s="7">
        <v>30713</v>
      </c>
      <c r="B51" s="5">
        <v>300713</v>
      </c>
    </row>
    <row r="52" spans="1:2" x14ac:dyDescent="0.25">
      <c r="A52" s="7">
        <v>30742</v>
      </c>
      <c r="B52" s="5">
        <v>346414</v>
      </c>
    </row>
    <row r="53" spans="1:2" x14ac:dyDescent="0.25">
      <c r="A53" s="7">
        <v>30773</v>
      </c>
      <c r="B53" s="5">
        <v>317325</v>
      </c>
    </row>
    <row r="54" spans="1:2" x14ac:dyDescent="0.25">
      <c r="A54" s="7">
        <v>30803</v>
      </c>
      <c r="B54" s="5">
        <v>326208</v>
      </c>
    </row>
    <row r="55" spans="1:2" x14ac:dyDescent="0.25">
      <c r="A55" s="7">
        <v>30834</v>
      </c>
      <c r="B55" s="5">
        <v>270657</v>
      </c>
    </row>
    <row r="56" spans="1:2" x14ac:dyDescent="0.25">
      <c r="A56" s="7">
        <v>30864</v>
      </c>
      <c r="B56" s="5">
        <v>278158</v>
      </c>
    </row>
    <row r="57" spans="1:2" x14ac:dyDescent="0.25">
      <c r="A57" s="7">
        <v>30895</v>
      </c>
      <c r="B57" s="5">
        <v>324584</v>
      </c>
    </row>
    <row r="58" spans="1:2" x14ac:dyDescent="0.25">
      <c r="A58" s="7">
        <v>30926</v>
      </c>
      <c r="B58" s="5">
        <v>321801</v>
      </c>
    </row>
    <row r="59" spans="1:2" x14ac:dyDescent="0.25">
      <c r="A59" s="7">
        <v>30956</v>
      </c>
      <c r="B59" s="5">
        <v>343542</v>
      </c>
    </row>
    <row r="60" spans="1:2" x14ac:dyDescent="0.25">
      <c r="A60" s="7">
        <v>30987</v>
      </c>
      <c r="B60" s="5">
        <v>354040</v>
      </c>
    </row>
    <row r="61" spans="1:2" x14ac:dyDescent="0.25">
      <c r="A61" s="7">
        <v>31017</v>
      </c>
      <c r="B61" s="5">
        <v>278179</v>
      </c>
    </row>
    <row r="62" spans="1:2" x14ac:dyDescent="0.25">
      <c r="A62" s="7">
        <v>31048</v>
      </c>
      <c r="B62" s="5">
        <v>330246</v>
      </c>
    </row>
    <row r="63" spans="1:2" x14ac:dyDescent="0.25">
      <c r="A63" s="7">
        <v>31079</v>
      </c>
      <c r="B63" s="5">
        <v>307344</v>
      </c>
    </row>
    <row r="64" spans="1:2" x14ac:dyDescent="0.25">
      <c r="A64" s="7">
        <v>31107</v>
      </c>
      <c r="B64" s="5">
        <v>375874</v>
      </c>
    </row>
    <row r="65" spans="1:2" x14ac:dyDescent="0.25">
      <c r="A65" s="7">
        <v>31138</v>
      </c>
      <c r="B65" s="5">
        <v>335309</v>
      </c>
    </row>
    <row r="66" spans="1:2" x14ac:dyDescent="0.25">
      <c r="A66" s="7">
        <v>31168</v>
      </c>
      <c r="B66" s="5">
        <v>339271</v>
      </c>
    </row>
    <row r="67" spans="1:2" x14ac:dyDescent="0.25">
      <c r="A67" s="7">
        <v>31199</v>
      </c>
      <c r="B67" s="5">
        <v>280264</v>
      </c>
    </row>
    <row r="68" spans="1:2" x14ac:dyDescent="0.25">
      <c r="A68" s="7">
        <v>31229</v>
      </c>
      <c r="B68" s="5">
        <v>293689</v>
      </c>
    </row>
    <row r="69" spans="1:2" x14ac:dyDescent="0.25">
      <c r="A69" s="7">
        <v>31260</v>
      </c>
      <c r="B69" s="5">
        <v>341161</v>
      </c>
    </row>
    <row r="70" spans="1:2" x14ac:dyDescent="0.25">
      <c r="A70" s="7">
        <v>31291</v>
      </c>
      <c r="B70" s="5">
        <v>345097</v>
      </c>
    </row>
    <row r="71" spans="1:2" x14ac:dyDescent="0.25">
      <c r="A71" s="7">
        <v>31321</v>
      </c>
      <c r="B71" s="5">
        <v>368712</v>
      </c>
    </row>
    <row r="72" spans="1:2" x14ac:dyDescent="0.25">
      <c r="A72" s="7">
        <v>31352</v>
      </c>
      <c r="B72" s="5">
        <v>369403</v>
      </c>
    </row>
    <row r="73" spans="1:2" x14ac:dyDescent="0.25">
      <c r="A73" s="7">
        <v>31382</v>
      </c>
      <c r="B73" s="5">
        <v>288384</v>
      </c>
    </row>
    <row r="74" spans="1:2" x14ac:dyDescent="0.25">
      <c r="A74" s="7">
        <v>31413</v>
      </c>
      <c r="B74" s="5">
        <v>340981</v>
      </c>
    </row>
    <row r="75" spans="1:2" x14ac:dyDescent="0.25">
      <c r="A75" s="7">
        <v>31444</v>
      </c>
      <c r="B75" s="5">
        <v>319072</v>
      </c>
    </row>
    <row r="76" spans="1:2" x14ac:dyDescent="0.25">
      <c r="A76" s="7">
        <v>31472</v>
      </c>
      <c r="B76" s="5">
        <v>374214</v>
      </c>
    </row>
    <row r="77" spans="1:2" x14ac:dyDescent="0.25">
      <c r="A77" s="7">
        <v>31503</v>
      </c>
      <c r="B77" s="5">
        <v>344529</v>
      </c>
    </row>
    <row r="78" spans="1:2" x14ac:dyDescent="0.25">
      <c r="A78" s="7">
        <v>31533</v>
      </c>
      <c r="B78" s="5">
        <v>337271</v>
      </c>
    </row>
    <row r="79" spans="1:2" x14ac:dyDescent="0.25">
      <c r="A79" s="7">
        <v>31564</v>
      </c>
      <c r="B79" s="5">
        <v>281016</v>
      </c>
    </row>
    <row r="80" spans="1:2" x14ac:dyDescent="0.25">
      <c r="A80" s="7">
        <v>31594</v>
      </c>
      <c r="B80" s="5">
        <v>282224</v>
      </c>
    </row>
    <row r="81" spans="1:2" x14ac:dyDescent="0.25">
      <c r="A81" s="7">
        <v>31625</v>
      </c>
      <c r="B81" s="5">
        <v>320984</v>
      </c>
    </row>
    <row r="82" spans="1:2" x14ac:dyDescent="0.25">
      <c r="A82" s="7">
        <v>31656</v>
      </c>
      <c r="B82" s="5">
        <v>325426</v>
      </c>
    </row>
    <row r="83" spans="1:2" x14ac:dyDescent="0.25">
      <c r="A83" s="7">
        <v>31686</v>
      </c>
      <c r="B83" s="5">
        <v>366276</v>
      </c>
    </row>
    <row r="84" spans="1:2" x14ac:dyDescent="0.25">
      <c r="A84" s="7">
        <v>31717</v>
      </c>
      <c r="B84" s="5">
        <v>380296</v>
      </c>
    </row>
    <row r="85" spans="1:2" x14ac:dyDescent="0.25">
      <c r="A85" s="7">
        <v>31747</v>
      </c>
      <c r="B85" s="5">
        <v>300727</v>
      </c>
    </row>
    <row r="86" spans="1:2" x14ac:dyDescent="0.25">
      <c r="A86" s="7">
        <v>31778</v>
      </c>
      <c r="B86" s="5">
        <v>359326</v>
      </c>
    </row>
    <row r="87" spans="1:2" x14ac:dyDescent="0.25">
      <c r="A87" s="7">
        <v>31809</v>
      </c>
      <c r="B87" s="5">
        <v>327610</v>
      </c>
    </row>
    <row r="88" spans="1:2" x14ac:dyDescent="0.25">
      <c r="A88" s="7">
        <v>31837</v>
      </c>
      <c r="B88" s="5">
        <v>383563</v>
      </c>
    </row>
    <row r="89" spans="1:2" x14ac:dyDescent="0.25">
      <c r="A89" s="7">
        <v>31868</v>
      </c>
      <c r="B89" s="5">
        <v>352405</v>
      </c>
    </row>
    <row r="90" spans="1:2" x14ac:dyDescent="0.25">
      <c r="A90" s="7">
        <v>31898</v>
      </c>
      <c r="B90" s="5">
        <v>329351</v>
      </c>
    </row>
    <row r="91" spans="1:2" x14ac:dyDescent="0.25">
      <c r="A91" s="7">
        <v>31929</v>
      </c>
      <c r="B91" s="5">
        <v>294486</v>
      </c>
    </row>
    <row r="92" spans="1:2" x14ac:dyDescent="0.25">
      <c r="A92" s="7">
        <v>31959</v>
      </c>
      <c r="B92" s="5">
        <v>333454</v>
      </c>
    </row>
    <row r="93" spans="1:2" x14ac:dyDescent="0.25">
      <c r="A93" s="7">
        <v>31990</v>
      </c>
      <c r="B93" s="5">
        <v>334339</v>
      </c>
    </row>
    <row r="94" spans="1:2" x14ac:dyDescent="0.25">
      <c r="A94" s="7">
        <v>32021</v>
      </c>
      <c r="B94" s="5">
        <v>358000</v>
      </c>
    </row>
    <row r="95" spans="1:2" x14ac:dyDescent="0.25">
      <c r="A95" s="7">
        <v>32051</v>
      </c>
      <c r="B95" s="5">
        <v>396057</v>
      </c>
    </row>
    <row r="96" spans="1:2" x14ac:dyDescent="0.25">
      <c r="A96" s="7">
        <v>32082</v>
      </c>
      <c r="B96" s="5">
        <v>386976</v>
      </c>
    </row>
    <row r="97" spans="1:2" x14ac:dyDescent="0.25">
      <c r="A97" s="7">
        <v>32112</v>
      </c>
      <c r="B97" s="5">
        <v>307155</v>
      </c>
    </row>
    <row r="98" spans="1:2" x14ac:dyDescent="0.25">
      <c r="A98" s="7">
        <v>32143</v>
      </c>
      <c r="B98" s="5">
        <v>363909</v>
      </c>
    </row>
    <row r="99" spans="1:2" x14ac:dyDescent="0.25">
      <c r="A99" s="7">
        <v>32174</v>
      </c>
      <c r="B99" s="5">
        <v>344700</v>
      </c>
    </row>
    <row r="100" spans="1:2" x14ac:dyDescent="0.25">
      <c r="A100" s="7">
        <v>32203</v>
      </c>
      <c r="B100" s="5">
        <v>397561</v>
      </c>
    </row>
    <row r="101" spans="1:2" x14ac:dyDescent="0.25">
      <c r="A101" s="7">
        <v>32234</v>
      </c>
      <c r="B101" s="5">
        <v>376791</v>
      </c>
    </row>
    <row r="102" spans="1:2" x14ac:dyDescent="0.25">
      <c r="A102" s="7">
        <v>32264</v>
      </c>
      <c r="B102" s="5">
        <v>337085</v>
      </c>
    </row>
    <row r="103" spans="1:2" x14ac:dyDescent="0.25">
      <c r="A103" s="7">
        <v>32295</v>
      </c>
      <c r="B103" s="5">
        <v>299252</v>
      </c>
    </row>
    <row r="104" spans="1:2" x14ac:dyDescent="0.25">
      <c r="A104" s="7">
        <v>32325</v>
      </c>
      <c r="B104" s="5">
        <v>323136</v>
      </c>
    </row>
    <row r="105" spans="1:2" x14ac:dyDescent="0.25">
      <c r="A105" s="7">
        <v>32356</v>
      </c>
      <c r="B105" s="5">
        <v>329091</v>
      </c>
    </row>
    <row r="106" spans="1:2" x14ac:dyDescent="0.25">
      <c r="A106" s="7">
        <v>32387</v>
      </c>
      <c r="B106" s="5">
        <v>346991</v>
      </c>
    </row>
    <row r="107" spans="1:2" x14ac:dyDescent="0.25">
      <c r="A107" s="7">
        <v>32417</v>
      </c>
      <c r="B107" s="5">
        <v>461999</v>
      </c>
    </row>
    <row r="108" spans="1:2" x14ac:dyDescent="0.25">
      <c r="A108" s="7">
        <v>32448</v>
      </c>
      <c r="B108" s="5">
        <v>436533</v>
      </c>
    </row>
    <row r="109" spans="1:2" x14ac:dyDescent="0.25">
      <c r="A109" s="7">
        <v>32478</v>
      </c>
      <c r="B109" s="5">
        <v>360372</v>
      </c>
    </row>
    <row r="110" spans="1:2" x14ac:dyDescent="0.25">
      <c r="A110" s="7">
        <v>32509</v>
      </c>
      <c r="B110" s="5">
        <v>415467</v>
      </c>
    </row>
    <row r="111" spans="1:2" x14ac:dyDescent="0.25">
      <c r="A111" s="7">
        <v>32540</v>
      </c>
      <c r="B111" s="5">
        <v>382110</v>
      </c>
    </row>
    <row r="112" spans="1:2" x14ac:dyDescent="0.25">
      <c r="A112" s="7">
        <v>32568</v>
      </c>
      <c r="B112" s="5">
        <v>432197</v>
      </c>
    </row>
    <row r="113" spans="1:2" x14ac:dyDescent="0.25">
      <c r="A113" s="7">
        <v>32599</v>
      </c>
      <c r="B113" s="5">
        <v>424254</v>
      </c>
    </row>
    <row r="114" spans="1:2" x14ac:dyDescent="0.25">
      <c r="A114" s="7">
        <v>32629</v>
      </c>
      <c r="B114" s="5">
        <v>386728</v>
      </c>
    </row>
    <row r="115" spans="1:2" x14ac:dyDescent="0.25">
      <c r="A115" s="7">
        <v>32660</v>
      </c>
      <c r="B115" s="5">
        <v>354508</v>
      </c>
    </row>
    <row r="116" spans="1:2" x14ac:dyDescent="0.25">
      <c r="A116" s="7">
        <v>32690</v>
      </c>
      <c r="B116" s="5">
        <v>375765</v>
      </c>
    </row>
    <row r="117" spans="1:2" x14ac:dyDescent="0.25">
      <c r="A117" s="7">
        <v>32721</v>
      </c>
      <c r="B117" s="5">
        <v>367986</v>
      </c>
    </row>
    <row r="118" spans="1:2" x14ac:dyDescent="0.25">
      <c r="A118" s="7">
        <v>32752</v>
      </c>
      <c r="B118" s="5">
        <v>402378</v>
      </c>
    </row>
    <row r="119" spans="1:2" x14ac:dyDescent="0.25">
      <c r="A119" s="7">
        <v>32782</v>
      </c>
      <c r="B119" s="5">
        <v>426516</v>
      </c>
    </row>
    <row r="120" spans="1:2" x14ac:dyDescent="0.25">
      <c r="A120" s="7">
        <v>32813</v>
      </c>
      <c r="B120" s="5">
        <v>433313</v>
      </c>
    </row>
    <row r="121" spans="1:2" x14ac:dyDescent="0.25">
      <c r="A121" s="7">
        <v>32843</v>
      </c>
      <c r="B121" s="5">
        <v>338461</v>
      </c>
    </row>
    <row r="122" spans="1:2" x14ac:dyDescent="0.25">
      <c r="A122" s="7">
        <v>32874</v>
      </c>
      <c r="B122" s="5">
        <v>416834</v>
      </c>
    </row>
    <row r="123" spans="1:2" x14ac:dyDescent="0.25">
      <c r="A123" s="7">
        <v>32905</v>
      </c>
      <c r="B123" s="5">
        <v>381099</v>
      </c>
    </row>
    <row r="124" spans="1:2" x14ac:dyDescent="0.25">
      <c r="A124" s="7">
        <v>32933</v>
      </c>
      <c r="B124" s="5">
        <v>445673</v>
      </c>
    </row>
    <row r="125" spans="1:2" x14ac:dyDescent="0.25">
      <c r="A125" s="7">
        <v>32964</v>
      </c>
      <c r="B125" s="5">
        <v>412408</v>
      </c>
    </row>
    <row r="126" spans="1:2" x14ac:dyDescent="0.25">
      <c r="A126" s="7">
        <v>32994</v>
      </c>
      <c r="B126" s="5">
        <v>393997</v>
      </c>
    </row>
    <row r="127" spans="1:2" x14ac:dyDescent="0.25">
      <c r="A127" s="7">
        <v>33025</v>
      </c>
      <c r="B127" s="5">
        <v>348241</v>
      </c>
    </row>
    <row r="128" spans="1:2" x14ac:dyDescent="0.25">
      <c r="A128" s="7">
        <v>33055</v>
      </c>
      <c r="B128" s="5">
        <v>380134</v>
      </c>
    </row>
    <row r="129" spans="1:2" x14ac:dyDescent="0.25">
      <c r="A129" s="7">
        <v>33086</v>
      </c>
      <c r="B129" s="5">
        <v>373688</v>
      </c>
    </row>
    <row r="130" spans="1:2" x14ac:dyDescent="0.25">
      <c r="A130" s="7">
        <v>33117</v>
      </c>
      <c r="B130" s="5">
        <v>393588</v>
      </c>
    </row>
    <row r="131" spans="1:2" x14ac:dyDescent="0.25">
      <c r="A131" s="7">
        <v>33147</v>
      </c>
      <c r="B131" s="5">
        <v>434192</v>
      </c>
    </row>
    <row r="132" spans="1:2" x14ac:dyDescent="0.25">
      <c r="A132" s="7">
        <v>33178</v>
      </c>
      <c r="B132" s="5">
        <v>430731</v>
      </c>
    </row>
    <row r="133" spans="1:2" x14ac:dyDescent="0.25">
      <c r="A133" s="7">
        <v>33208</v>
      </c>
      <c r="B133" s="5">
        <v>344468</v>
      </c>
    </row>
    <row r="134" spans="1:2" x14ac:dyDescent="0.25">
      <c r="A134" s="7">
        <v>33239</v>
      </c>
      <c r="B134" s="5">
        <v>411891</v>
      </c>
    </row>
    <row r="135" spans="1:2" x14ac:dyDescent="0.25">
      <c r="A135" s="7">
        <v>33270</v>
      </c>
      <c r="B135" s="5">
        <v>370497</v>
      </c>
    </row>
    <row r="136" spans="1:2" x14ac:dyDescent="0.25">
      <c r="A136" s="7">
        <v>33298</v>
      </c>
      <c r="B136" s="5">
        <v>437305</v>
      </c>
    </row>
    <row r="137" spans="1:2" x14ac:dyDescent="0.25">
      <c r="A137" s="7">
        <v>33329</v>
      </c>
      <c r="B137" s="5">
        <v>411270</v>
      </c>
    </row>
    <row r="138" spans="1:2" x14ac:dyDescent="0.25">
      <c r="A138" s="7">
        <v>33359</v>
      </c>
      <c r="B138" s="5">
        <v>385495</v>
      </c>
    </row>
    <row r="139" spans="1:2" x14ac:dyDescent="0.25">
      <c r="A139" s="7">
        <v>33390</v>
      </c>
      <c r="B139" s="5">
        <v>341273</v>
      </c>
    </row>
    <row r="140" spans="1:2" x14ac:dyDescent="0.25">
      <c r="A140" s="7">
        <v>33420</v>
      </c>
      <c r="B140" s="5">
        <v>384217</v>
      </c>
    </row>
    <row r="141" spans="1:2" x14ac:dyDescent="0.25">
      <c r="A141" s="7">
        <v>33451</v>
      </c>
      <c r="B141" s="5">
        <v>373223</v>
      </c>
    </row>
    <row r="142" spans="1:2" x14ac:dyDescent="0.25">
      <c r="A142" s="7">
        <v>33482</v>
      </c>
      <c r="B142" s="5">
        <v>415771</v>
      </c>
    </row>
    <row r="143" spans="1:2" x14ac:dyDescent="0.25">
      <c r="A143" s="7">
        <v>33512</v>
      </c>
      <c r="B143" s="5">
        <v>448634</v>
      </c>
    </row>
    <row r="144" spans="1:2" x14ac:dyDescent="0.25">
      <c r="A144" s="7">
        <v>33543</v>
      </c>
      <c r="B144" s="5">
        <v>454341</v>
      </c>
    </row>
    <row r="145" spans="1:2" x14ac:dyDescent="0.25">
      <c r="A145" s="7">
        <v>33573</v>
      </c>
      <c r="B145" s="5">
        <v>350297</v>
      </c>
    </row>
    <row r="146" spans="1:2" x14ac:dyDescent="0.25">
      <c r="A146" s="7">
        <v>33604</v>
      </c>
      <c r="B146" s="5">
        <v>419104</v>
      </c>
    </row>
    <row r="147" spans="1:2" x14ac:dyDescent="0.25">
      <c r="A147" s="7">
        <v>33635</v>
      </c>
      <c r="B147" s="5">
        <v>398027</v>
      </c>
    </row>
    <row r="148" spans="1:2" x14ac:dyDescent="0.25">
      <c r="A148" s="7">
        <v>33664</v>
      </c>
      <c r="B148" s="5">
        <v>456059</v>
      </c>
    </row>
    <row r="149" spans="1:2" x14ac:dyDescent="0.25">
      <c r="A149" s="7">
        <v>33695</v>
      </c>
      <c r="B149" s="5">
        <v>430052</v>
      </c>
    </row>
    <row r="150" spans="1:2" x14ac:dyDescent="0.25">
      <c r="A150" s="7">
        <v>33725</v>
      </c>
      <c r="B150" s="5">
        <v>399757</v>
      </c>
    </row>
    <row r="151" spans="1:2" x14ac:dyDescent="0.25">
      <c r="A151" s="7">
        <v>33756</v>
      </c>
      <c r="B151" s="5">
        <v>362731</v>
      </c>
    </row>
    <row r="152" spans="1:2" x14ac:dyDescent="0.25">
      <c r="A152" s="7">
        <v>33786</v>
      </c>
      <c r="B152" s="5">
        <v>384896</v>
      </c>
    </row>
    <row r="153" spans="1:2" x14ac:dyDescent="0.25">
      <c r="A153" s="7">
        <v>33817</v>
      </c>
      <c r="B153" s="5">
        <v>385349</v>
      </c>
    </row>
    <row r="154" spans="1:2" x14ac:dyDescent="0.25">
      <c r="A154" s="7">
        <v>33848</v>
      </c>
      <c r="B154" s="5">
        <v>432289</v>
      </c>
    </row>
    <row r="155" spans="1:2" x14ac:dyDescent="0.25">
      <c r="A155" s="7">
        <v>33878</v>
      </c>
      <c r="B155" s="5">
        <v>468891</v>
      </c>
    </row>
    <row r="156" spans="1:2" x14ac:dyDescent="0.25">
      <c r="A156" s="7">
        <v>33909</v>
      </c>
      <c r="B156" s="5">
        <v>442702</v>
      </c>
    </row>
    <row r="157" spans="1:2" x14ac:dyDescent="0.25">
      <c r="A157" s="7">
        <v>33939</v>
      </c>
      <c r="B157" s="5">
        <v>370178</v>
      </c>
    </row>
    <row r="158" spans="1:2" x14ac:dyDescent="0.25">
      <c r="A158" s="7">
        <v>33970</v>
      </c>
      <c r="B158" s="5">
        <v>439400</v>
      </c>
    </row>
    <row r="159" spans="1:2" x14ac:dyDescent="0.25">
      <c r="A159" s="7">
        <v>34001</v>
      </c>
      <c r="B159" s="5">
        <v>393900</v>
      </c>
    </row>
    <row r="160" spans="1:2" x14ac:dyDescent="0.25">
      <c r="A160" s="7">
        <v>34029</v>
      </c>
      <c r="B160" s="5">
        <v>468700</v>
      </c>
    </row>
    <row r="161" spans="1:2" x14ac:dyDescent="0.25">
      <c r="A161" s="7">
        <v>34060</v>
      </c>
      <c r="B161" s="5">
        <v>438800</v>
      </c>
    </row>
    <row r="162" spans="1:2" x14ac:dyDescent="0.25">
      <c r="A162" s="7">
        <v>34090</v>
      </c>
      <c r="B162" s="5">
        <v>430100</v>
      </c>
    </row>
    <row r="163" spans="1:2" x14ac:dyDescent="0.25">
      <c r="A163" s="7">
        <v>34121</v>
      </c>
      <c r="B163" s="5">
        <v>366300</v>
      </c>
    </row>
    <row r="164" spans="1:2" x14ac:dyDescent="0.25">
      <c r="A164" s="7">
        <v>34151</v>
      </c>
      <c r="B164" s="5">
        <v>391000</v>
      </c>
    </row>
    <row r="165" spans="1:2" x14ac:dyDescent="0.25">
      <c r="A165" s="7">
        <v>34182</v>
      </c>
      <c r="B165" s="5">
        <v>380900</v>
      </c>
    </row>
    <row r="166" spans="1:2" x14ac:dyDescent="0.25">
      <c r="A166" s="7">
        <v>34213</v>
      </c>
      <c r="B166" s="5">
        <v>431400</v>
      </c>
    </row>
    <row r="167" spans="1:2" x14ac:dyDescent="0.25">
      <c r="A167" s="7">
        <v>34243</v>
      </c>
      <c r="B167" s="5">
        <v>465400</v>
      </c>
    </row>
    <row r="168" spans="1:2" x14ac:dyDescent="0.25">
      <c r="A168" s="7">
        <v>34274</v>
      </c>
      <c r="B168" s="5">
        <v>471500</v>
      </c>
    </row>
    <row r="169" spans="1:2" x14ac:dyDescent="0.25">
      <c r="A169" s="7">
        <v>34304</v>
      </c>
      <c r="B169" s="5">
        <v>387500</v>
      </c>
    </row>
    <row r="170" spans="1:2" x14ac:dyDescent="0.25">
      <c r="A170" s="7">
        <v>34335</v>
      </c>
      <c r="B170" s="5">
        <v>446400</v>
      </c>
    </row>
    <row r="171" spans="1:2" x14ac:dyDescent="0.25">
      <c r="A171" s="7">
        <v>34366</v>
      </c>
      <c r="B171" s="5">
        <v>421500</v>
      </c>
    </row>
    <row r="172" spans="1:2" x14ac:dyDescent="0.25">
      <c r="A172" s="7">
        <v>34394</v>
      </c>
      <c r="B172" s="5">
        <v>504800</v>
      </c>
    </row>
    <row r="173" spans="1:2" x14ac:dyDescent="0.25">
      <c r="A173" s="7">
        <v>34425</v>
      </c>
      <c r="B173" s="5">
        <v>492071</v>
      </c>
    </row>
    <row r="174" spans="1:2" x14ac:dyDescent="0.25">
      <c r="A174" s="7">
        <v>34455</v>
      </c>
      <c r="B174" s="5">
        <v>421253</v>
      </c>
    </row>
    <row r="175" spans="1:2" x14ac:dyDescent="0.25">
      <c r="A175" s="7">
        <v>34486</v>
      </c>
      <c r="B175" s="5">
        <v>396682</v>
      </c>
    </row>
    <row r="176" spans="1:2" x14ac:dyDescent="0.25">
      <c r="A176" s="7">
        <v>34516</v>
      </c>
      <c r="B176" s="5">
        <v>428000</v>
      </c>
    </row>
    <row r="177" spans="1:2" x14ac:dyDescent="0.25">
      <c r="A177" s="7">
        <v>34547</v>
      </c>
      <c r="B177" s="5">
        <v>421900</v>
      </c>
    </row>
    <row r="178" spans="1:2" x14ac:dyDescent="0.25">
      <c r="A178" s="7">
        <v>34578</v>
      </c>
      <c r="B178" s="5">
        <v>465600</v>
      </c>
    </row>
    <row r="179" spans="1:2" x14ac:dyDescent="0.25">
      <c r="A179" s="7">
        <v>34608</v>
      </c>
      <c r="B179" s="5">
        <v>525793</v>
      </c>
    </row>
    <row r="180" spans="1:2" x14ac:dyDescent="0.25">
      <c r="A180" s="7">
        <v>34639</v>
      </c>
      <c r="B180" s="5">
        <v>499855</v>
      </c>
    </row>
    <row r="181" spans="1:2" x14ac:dyDescent="0.25">
      <c r="A181" s="7">
        <v>34669</v>
      </c>
      <c r="B181" s="5">
        <v>435287</v>
      </c>
    </row>
    <row r="182" spans="1:2" x14ac:dyDescent="0.25">
      <c r="A182" s="7">
        <v>34700</v>
      </c>
      <c r="B182" s="5">
        <v>479499</v>
      </c>
    </row>
    <row r="183" spans="1:2" x14ac:dyDescent="0.25">
      <c r="A183" s="7">
        <v>34731</v>
      </c>
      <c r="B183" s="5">
        <v>473027</v>
      </c>
    </row>
    <row r="184" spans="1:2" x14ac:dyDescent="0.25">
      <c r="A184" s="7">
        <v>34759</v>
      </c>
      <c r="B184" s="5">
        <v>554410</v>
      </c>
    </row>
    <row r="185" spans="1:2" x14ac:dyDescent="0.25">
      <c r="A185" s="7">
        <v>34790</v>
      </c>
      <c r="B185" s="5">
        <v>489574</v>
      </c>
    </row>
    <row r="186" spans="1:2" x14ac:dyDescent="0.25">
      <c r="A186" s="7">
        <v>34820</v>
      </c>
      <c r="B186" s="5">
        <v>462157</v>
      </c>
    </row>
    <row r="187" spans="1:2" x14ac:dyDescent="0.25">
      <c r="A187" s="7">
        <v>34851</v>
      </c>
      <c r="B187" s="5">
        <v>420331</v>
      </c>
    </row>
  </sheetData>
  <mergeCells count="1">
    <mergeCell ref="E3:F3"/>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
  <sheetViews>
    <sheetView topLeftCell="A172" workbookViewId="0">
      <selection activeCell="E14" sqref="E10:E14"/>
    </sheetView>
  </sheetViews>
  <sheetFormatPr defaultRowHeight="15" x14ac:dyDescent="0.25"/>
  <cols>
    <col min="1" max="1" width="14.42578125" customWidth="1"/>
    <col min="2" max="2" width="16"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78.75" x14ac:dyDescent="0.35">
      <c r="A1" s="6" t="s">
        <v>11</v>
      </c>
      <c r="B1" s="21" t="s">
        <v>228</v>
      </c>
      <c r="D1" s="1" t="s">
        <v>228</v>
      </c>
    </row>
    <row r="2" spans="1:6" ht="15.75" x14ac:dyDescent="0.25">
      <c r="A2" s="7">
        <v>29221</v>
      </c>
      <c r="B2" s="5">
        <v>15136</v>
      </c>
      <c r="D2" s="2" t="s">
        <v>1</v>
      </c>
    </row>
    <row r="3" spans="1:6" x14ac:dyDescent="0.25">
      <c r="A3" s="7">
        <v>29252</v>
      </c>
      <c r="B3" s="5">
        <v>16733</v>
      </c>
      <c r="D3" s="3" t="s">
        <v>2</v>
      </c>
      <c r="E3" s="24">
        <v>42706.935729166667</v>
      </c>
      <c r="F3" s="24"/>
    </row>
    <row r="4" spans="1:6" x14ac:dyDescent="0.25">
      <c r="A4" s="7">
        <v>29281</v>
      </c>
      <c r="B4" s="5">
        <v>20016</v>
      </c>
      <c r="D4" s="3" t="s">
        <v>3</v>
      </c>
      <c r="E4" s="4" t="str">
        <f>HYPERLINK("https://datamarket.com/data/set/22q2/monthly-australian-wine-sales-thousands-of-litres-by-wine-makers-in-bottles-1-litre#!ds=22q2!2ekt=e&amp;display=line","https://datamarket.com/data/set/22q2/monthly-australian-wine-sales-thousands-of-litres-by-wine-makers-in-bottles-1-litre#!ds=22q2!2ekt=e&amp;display=line")</f>
        <v>https://datamarket.com/data/set/22q2/monthly-australian-wine-sales-thousands-of-litres-by-wine-makers-in-bottles-1-litre#!ds=22q2!2ekt=e&amp;display=line</v>
      </c>
    </row>
    <row r="5" spans="1:6" x14ac:dyDescent="0.25">
      <c r="A5" s="7">
        <v>29312</v>
      </c>
      <c r="B5" s="5">
        <v>17708</v>
      </c>
      <c r="D5" s="3" t="s">
        <v>4</v>
      </c>
      <c r="E5" s="5" t="s">
        <v>5</v>
      </c>
    </row>
    <row r="6" spans="1:6" x14ac:dyDescent="0.25">
      <c r="A6" s="7">
        <v>29342</v>
      </c>
      <c r="B6" s="5">
        <v>18019</v>
      </c>
      <c r="D6" s="3" t="s">
        <v>6</v>
      </c>
      <c r="E6" s="5" t="s">
        <v>7</v>
      </c>
    </row>
    <row r="7" spans="1:6" x14ac:dyDescent="0.25">
      <c r="A7" s="7">
        <v>29373</v>
      </c>
      <c r="B7" s="5">
        <v>19227</v>
      </c>
      <c r="D7" s="3" t="s">
        <v>8</v>
      </c>
      <c r="E7" s="5"/>
    </row>
    <row r="8" spans="1:6" x14ac:dyDescent="0.25">
      <c r="A8" s="7">
        <v>29403</v>
      </c>
      <c r="B8" s="5">
        <v>22893</v>
      </c>
      <c r="D8" s="3" t="s">
        <v>9</v>
      </c>
      <c r="E8" s="5" t="s">
        <v>229</v>
      </c>
    </row>
    <row r="9" spans="1:6" x14ac:dyDescent="0.25">
      <c r="A9" s="7">
        <v>29434</v>
      </c>
      <c r="B9" s="5">
        <v>23739</v>
      </c>
    </row>
    <row r="10" spans="1:6" x14ac:dyDescent="0.25">
      <c r="A10" s="7">
        <v>29465</v>
      </c>
      <c r="B10" s="5">
        <v>21133</v>
      </c>
    </row>
    <row r="11" spans="1:6" x14ac:dyDescent="0.25">
      <c r="A11" s="7">
        <v>29495</v>
      </c>
      <c r="B11" s="5">
        <v>22591</v>
      </c>
    </row>
    <row r="12" spans="1:6" x14ac:dyDescent="0.25">
      <c r="A12" s="7">
        <v>29526</v>
      </c>
      <c r="B12" s="5">
        <v>26786</v>
      </c>
    </row>
    <row r="13" spans="1:6" x14ac:dyDescent="0.25">
      <c r="A13" s="7">
        <v>29556</v>
      </c>
      <c r="B13" s="5">
        <v>29740</v>
      </c>
    </row>
    <row r="14" spans="1:6" x14ac:dyDescent="0.25">
      <c r="A14" s="7">
        <v>29587</v>
      </c>
      <c r="B14" s="5">
        <v>15028</v>
      </c>
    </row>
    <row r="15" spans="1:6" x14ac:dyDescent="0.25">
      <c r="A15" s="7">
        <v>29618</v>
      </c>
      <c r="B15" s="5">
        <v>17977</v>
      </c>
    </row>
    <row r="16" spans="1:6" x14ac:dyDescent="0.25">
      <c r="A16" s="7">
        <v>29646</v>
      </c>
      <c r="B16" s="5">
        <v>20008</v>
      </c>
    </row>
    <row r="17" spans="1:2" x14ac:dyDescent="0.25">
      <c r="A17" s="7">
        <v>29677</v>
      </c>
      <c r="B17" s="5">
        <v>21354</v>
      </c>
    </row>
    <row r="18" spans="1:2" x14ac:dyDescent="0.25">
      <c r="A18" s="7">
        <v>29707</v>
      </c>
      <c r="B18" s="5">
        <v>19498</v>
      </c>
    </row>
    <row r="19" spans="1:2" x14ac:dyDescent="0.25">
      <c r="A19" s="7">
        <v>29738</v>
      </c>
      <c r="B19" s="5">
        <v>22125</v>
      </c>
    </row>
    <row r="20" spans="1:2" x14ac:dyDescent="0.25">
      <c r="A20" s="7">
        <v>29768</v>
      </c>
      <c r="B20" s="5">
        <v>25817</v>
      </c>
    </row>
    <row r="21" spans="1:2" x14ac:dyDescent="0.25">
      <c r="A21" s="7">
        <v>29799</v>
      </c>
      <c r="B21" s="5">
        <v>28779</v>
      </c>
    </row>
    <row r="22" spans="1:2" x14ac:dyDescent="0.25">
      <c r="A22" s="7">
        <v>29830</v>
      </c>
      <c r="B22" s="5">
        <v>20960</v>
      </c>
    </row>
    <row r="23" spans="1:2" x14ac:dyDescent="0.25">
      <c r="A23" s="7">
        <v>29860</v>
      </c>
      <c r="B23" s="5">
        <v>22254</v>
      </c>
    </row>
    <row r="24" spans="1:2" x14ac:dyDescent="0.25">
      <c r="A24" s="7">
        <v>29891</v>
      </c>
      <c r="B24" s="5">
        <v>27392</v>
      </c>
    </row>
    <row r="25" spans="1:2" x14ac:dyDescent="0.25">
      <c r="A25" s="7">
        <v>29921</v>
      </c>
      <c r="B25" s="5">
        <v>29945</v>
      </c>
    </row>
    <row r="26" spans="1:2" x14ac:dyDescent="0.25">
      <c r="A26" s="7">
        <v>29952</v>
      </c>
      <c r="B26" s="5">
        <v>16933</v>
      </c>
    </row>
    <row r="27" spans="1:2" x14ac:dyDescent="0.25">
      <c r="A27" s="7">
        <v>29983</v>
      </c>
      <c r="B27" s="5">
        <v>17892</v>
      </c>
    </row>
    <row r="28" spans="1:2" x14ac:dyDescent="0.25">
      <c r="A28" s="7">
        <v>30011</v>
      </c>
      <c r="B28" s="5">
        <v>20533</v>
      </c>
    </row>
    <row r="29" spans="1:2" x14ac:dyDescent="0.25">
      <c r="A29" s="7">
        <v>30042</v>
      </c>
      <c r="B29" s="5">
        <v>23569</v>
      </c>
    </row>
    <row r="30" spans="1:2" x14ac:dyDescent="0.25">
      <c r="A30" s="7">
        <v>30072</v>
      </c>
      <c r="B30" s="5">
        <v>22417</v>
      </c>
    </row>
    <row r="31" spans="1:2" x14ac:dyDescent="0.25">
      <c r="A31" s="7">
        <v>30103</v>
      </c>
      <c r="B31" s="5">
        <v>22084</v>
      </c>
    </row>
    <row r="32" spans="1:2" x14ac:dyDescent="0.25">
      <c r="A32" s="7">
        <v>30133</v>
      </c>
      <c r="B32" s="5">
        <v>26580</v>
      </c>
    </row>
    <row r="33" spans="1:2" x14ac:dyDescent="0.25">
      <c r="A33" s="7">
        <v>30164</v>
      </c>
      <c r="B33" s="5">
        <v>27454</v>
      </c>
    </row>
    <row r="34" spans="1:2" x14ac:dyDescent="0.25">
      <c r="A34" s="7">
        <v>30195</v>
      </c>
      <c r="B34" s="5">
        <v>24081</v>
      </c>
    </row>
    <row r="35" spans="1:2" x14ac:dyDescent="0.25">
      <c r="A35" s="7">
        <v>30225</v>
      </c>
      <c r="B35" s="5">
        <v>23451</v>
      </c>
    </row>
    <row r="36" spans="1:2" x14ac:dyDescent="0.25">
      <c r="A36" s="7">
        <v>30256</v>
      </c>
      <c r="B36" s="5">
        <v>28991</v>
      </c>
    </row>
    <row r="37" spans="1:2" x14ac:dyDescent="0.25">
      <c r="A37" s="7">
        <v>30286</v>
      </c>
      <c r="B37" s="5">
        <v>31386</v>
      </c>
    </row>
    <row r="38" spans="1:2" x14ac:dyDescent="0.25">
      <c r="A38" s="7">
        <v>30317</v>
      </c>
      <c r="B38" s="5">
        <v>16896</v>
      </c>
    </row>
    <row r="39" spans="1:2" x14ac:dyDescent="0.25">
      <c r="A39" s="7">
        <v>30348</v>
      </c>
      <c r="B39" s="5">
        <v>20045</v>
      </c>
    </row>
    <row r="40" spans="1:2" x14ac:dyDescent="0.25">
      <c r="A40" s="7">
        <v>30376</v>
      </c>
      <c r="B40" s="5">
        <v>23471</v>
      </c>
    </row>
    <row r="41" spans="1:2" x14ac:dyDescent="0.25">
      <c r="A41" s="7">
        <v>30407</v>
      </c>
      <c r="B41" s="5">
        <v>21747</v>
      </c>
    </row>
    <row r="42" spans="1:2" x14ac:dyDescent="0.25">
      <c r="A42" s="7">
        <v>30437</v>
      </c>
      <c r="B42" s="5">
        <v>25621</v>
      </c>
    </row>
    <row r="43" spans="1:2" x14ac:dyDescent="0.25">
      <c r="A43" s="7">
        <v>30468</v>
      </c>
      <c r="B43" s="5">
        <v>23859</v>
      </c>
    </row>
    <row r="44" spans="1:2" x14ac:dyDescent="0.25">
      <c r="A44" s="7">
        <v>30498</v>
      </c>
      <c r="B44" s="5">
        <v>25500</v>
      </c>
    </row>
    <row r="45" spans="1:2" x14ac:dyDescent="0.25">
      <c r="A45" s="7">
        <v>30529</v>
      </c>
      <c r="B45" s="5">
        <v>30998</v>
      </c>
    </row>
    <row r="46" spans="1:2" x14ac:dyDescent="0.25">
      <c r="A46" s="7">
        <v>30560</v>
      </c>
      <c r="B46" s="5">
        <v>24475</v>
      </c>
    </row>
    <row r="47" spans="1:2" x14ac:dyDescent="0.25">
      <c r="A47" s="7">
        <v>30590</v>
      </c>
      <c r="B47" s="5">
        <v>23145</v>
      </c>
    </row>
    <row r="48" spans="1:2" x14ac:dyDescent="0.25">
      <c r="A48" s="7">
        <v>30621</v>
      </c>
      <c r="B48" s="5">
        <v>29701</v>
      </c>
    </row>
    <row r="49" spans="1:2" x14ac:dyDescent="0.25">
      <c r="A49" s="7">
        <v>30651</v>
      </c>
      <c r="B49" s="5">
        <v>34365</v>
      </c>
    </row>
    <row r="50" spans="1:2" x14ac:dyDescent="0.25">
      <c r="A50" s="7">
        <v>30682</v>
      </c>
      <c r="B50" s="5">
        <v>17556</v>
      </c>
    </row>
    <row r="51" spans="1:2" x14ac:dyDescent="0.25">
      <c r="A51" s="7">
        <v>30713</v>
      </c>
      <c r="B51" s="5">
        <v>22077</v>
      </c>
    </row>
    <row r="52" spans="1:2" x14ac:dyDescent="0.25">
      <c r="A52" s="7">
        <v>30742</v>
      </c>
      <c r="B52" s="5">
        <v>25702</v>
      </c>
    </row>
    <row r="53" spans="1:2" x14ac:dyDescent="0.25">
      <c r="A53" s="7">
        <v>30773</v>
      </c>
      <c r="B53" s="5">
        <v>22214</v>
      </c>
    </row>
    <row r="54" spans="1:2" x14ac:dyDescent="0.25">
      <c r="A54" s="7">
        <v>30803</v>
      </c>
      <c r="B54" s="5">
        <v>26886</v>
      </c>
    </row>
    <row r="55" spans="1:2" x14ac:dyDescent="0.25">
      <c r="A55" s="7">
        <v>30834</v>
      </c>
      <c r="B55" s="5">
        <v>23191</v>
      </c>
    </row>
    <row r="56" spans="1:2" x14ac:dyDescent="0.25">
      <c r="A56" s="7">
        <v>30864</v>
      </c>
      <c r="B56" s="5">
        <v>27831</v>
      </c>
    </row>
    <row r="57" spans="1:2" x14ac:dyDescent="0.25">
      <c r="A57" s="7">
        <v>30895</v>
      </c>
      <c r="B57" s="5">
        <v>35406</v>
      </c>
    </row>
    <row r="58" spans="1:2" x14ac:dyDescent="0.25">
      <c r="A58" s="7">
        <v>30926</v>
      </c>
      <c r="B58" s="5">
        <v>23195</v>
      </c>
    </row>
    <row r="59" spans="1:2" x14ac:dyDescent="0.25">
      <c r="A59" s="7">
        <v>30956</v>
      </c>
      <c r="B59" s="5">
        <v>25110</v>
      </c>
    </row>
    <row r="60" spans="1:2" x14ac:dyDescent="0.25">
      <c r="A60" s="7">
        <v>30987</v>
      </c>
      <c r="B60" s="5">
        <v>30009</v>
      </c>
    </row>
    <row r="61" spans="1:2" x14ac:dyDescent="0.25">
      <c r="A61" s="7">
        <v>31017</v>
      </c>
      <c r="B61" s="5">
        <v>36242</v>
      </c>
    </row>
    <row r="62" spans="1:2" x14ac:dyDescent="0.25">
      <c r="A62" s="7">
        <v>31048</v>
      </c>
      <c r="B62" s="5">
        <v>18450</v>
      </c>
    </row>
    <row r="63" spans="1:2" x14ac:dyDescent="0.25">
      <c r="A63" s="7">
        <v>31079</v>
      </c>
      <c r="B63" s="5">
        <v>21845</v>
      </c>
    </row>
    <row r="64" spans="1:2" x14ac:dyDescent="0.25">
      <c r="A64" s="7">
        <v>31107</v>
      </c>
      <c r="B64" s="5">
        <v>26488</v>
      </c>
    </row>
    <row r="65" spans="1:2" x14ac:dyDescent="0.25">
      <c r="A65" s="7">
        <v>31138</v>
      </c>
      <c r="B65" s="5">
        <v>22394</v>
      </c>
    </row>
    <row r="66" spans="1:2" x14ac:dyDescent="0.25">
      <c r="A66" s="7">
        <v>31168</v>
      </c>
      <c r="B66" s="5">
        <v>28057</v>
      </c>
    </row>
    <row r="67" spans="1:2" x14ac:dyDescent="0.25">
      <c r="A67" s="7">
        <v>31199</v>
      </c>
      <c r="B67" s="5">
        <v>25451</v>
      </c>
    </row>
    <row r="68" spans="1:2" x14ac:dyDescent="0.25">
      <c r="A68" s="7">
        <v>31229</v>
      </c>
      <c r="B68" s="5">
        <v>24872</v>
      </c>
    </row>
    <row r="69" spans="1:2" x14ac:dyDescent="0.25">
      <c r="A69" s="7">
        <v>31260</v>
      </c>
      <c r="B69" s="5">
        <v>33424</v>
      </c>
    </row>
    <row r="70" spans="1:2" x14ac:dyDescent="0.25">
      <c r="A70" s="7">
        <v>31291</v>
      </c>
      <c r="B70" s="5">
        <v>24052</v>
      </c>
    </row>
    <row r="71" spans="1:2" x14ac:dyDescent="0.25">
      <c r="A71" s="7">
        <v>31321</v>
      </c>
      <c r="B71" s="5">
        <v>28449</v>
      </c>
    </row>
    <row r="72" spans="1:2" x14ac:dyDescent="0.25">
      <c r="A72" s="7">
        <v>31352</v>
      </c>
      <c r="B72" s="5">
        <v>33533</v>
      </c>
    </row>
    <row r="73" spans="1:2" x14ac:dyDescent="0.25">
      <c r="A73" s="7">
        <v>31382</v>
      </c>
      <c r="B73" s="5">
        <v>37351</v>
      </c>
    </row>
    <row r="74" spans="1:2" x14ac:dyDescent="0.25">
      <c r="A74" s="7">
        <v>31413</v>
      </c>
      <c r="B74" s="5">
        <v>19969</v>
      </c>
    </row>
    <row r="75" spans="1:2" x14ac:dyDescent="0.25">
      <c r="A75" s="7">
        <v>31444</v>
      </c>
      <c r="B75" s="5">
        <v>21701</v>
      </c>
    </row>
    <row r="76" spans="1:2" x14ac:dyDescent="0.25">
      <c r="A76" s="7">
        <v>31472</v>
      </c>
      <c r="B76" s="5">
        <v>26249</v>
      </c>
    </row>
    <row r="77" spans="1:2" x14ac:dyDescent="0.25">
      <c r="A77" s="7">
        <v>31503</v>
      </c>
      <c r="B77" s="5">
        <v>24493</v>
      </c>
    </row>
    <row r="78" spans="1:2" x14ac:dyDescent="0.25">
      <c r="A78" s="7">
        <v>31533</v>
      </c>
      <c r="B78" s="5">
        <v>24603</v>
      </c>
    </row>
    <row r="79" spans="1:2" x14ac:dyDescent="0.25">
      <c r="A79" s="7">
        <v>31564</v>
      </c>
      <c r="B79" s="5">
        <v>26485</v>
      </c>
    </row>
    <row r="80" spans="1:2" x14ac:dyDescent="0.25">
      <c r="A80" s="7">
        <v>31594</v>
      </c>
      <c r="B80" s="5">
        <v>30723</v>
      </c>
    </row>
    <row r="81" spans="1:2" x14ac:dyDescent="0.25">
      <c r="A81" s="7">
        <v>31625</v>
      </c>
      <c r="B81" s="5">
        <v>34569</v>
      </c>
    </row>
    <row r="82" spans="1:2" x14ac:dyDescent="0.25">
      <c r="A82" s="7">
        <v>31656</v>
      </c>
      <c r="B82" s="5">
        <v>26689</v>
      </c>
    </row>
    <row r="83" spans="1:2" x14ac:dyDescent="0.25">
      <c r="A83" s="7">
        <v>31686</v>
      </c>
      <c r="B83" s="5">
        <v>26157</v>
      </c>
    </row>
    <row r="84" spans="1:2" x14ac:dyDescent="0.25">
      <c r="A84" s="7">
        <v>31717</v>
      </c>
      <c r="B84" s="5">
        <v>32064</v>
      </c>
    </row>
    <row r="85" spans="1:2" x14ac:dyDescent="0.25">
      <c r="A85" s="7">
        <v>31747</v>
      </c>
      <c r="B85" s="5">
        <v>38870</v>
      </c>
    </row>
    <row r="86" spans="1:2" x14ac:dyDescent="0.25">
      <c r="A86" s="7">
        <v>31778</v>
      </c>
      <c r="B86" s="5">
        <v>21337</v>
      </c>
    </row>
    <row r="87" spans="1:2" x14ac:dyDescent="0.25">
      <c r="A87" s="7">
        <v>31809</v>
      </c>
      <c r="B87" s="5">
        <v>19419</v>
      </c>
    </row>
    <row r="88" spans="1:2" x14ac:dyDescent="0.25">
      <c r="A88" s="7">
        <v>31837</v>
      </c>
      <c r="B88" s="5">
        <v>23166</v>
      </c>
    </row>
    <row r="89" spans="1:2" x14ac:dyDescent="0.25">
      <c r="A89" s="7">
        <v>31868</v>
      </c>
      <c r="B89" s="5">
        <v>28286</v>
      </c>
    </row>
    <row r="90" spans="1:2" x14ac:dyDescent="0.25">
      <c r="A90" s="7">
        <v>31898</v>
      </c>
      <c r="B90" s="5">
        <v>24570</v>
      </c>
    </row>
    <row r="91" spans="1:2" x14ac:dyDescent="0.25">
      <c r="A91" s="7">
        <v>31929</v>
      </c>
      <c r="B91" s="5">
        <v>24001</v>
      </c>
    </row>
    <row r="92" spans="1:2" x14ac:dyDescent="0.25">
      <c r="A92" s="7">
        <v>31959</v>
      </c>
      <c r="B92" s="5">
        <v>33151</v>
      </c>
    </row>
    <row r="93" spans="1:2" x14ac:dyDescent="0.25">
      <c r="A93" s="7">
        <v>31990</v>
      </c>
      <c r="B93" s="5">
        <v>24878</v>
      </c>
    </row>
    <row r="94" spans="1:2" x14ac:dyDescent="0.25">
      <c r="A94" s="7">
        <v>32021</v>
      </c>
      <c r="B94" s="5">
        <v>26804</v>
      </c>
    </row>
    <row r="95" spans="1:2" x14ac:dyDescent="0.25">
      <c r="A95" s="7">
        <v>32051</v>
      </c>
      <c r="B95" s="5">
        <v>28967</v>
      </c>
    </row>
    <row r="96" spans="1:2" x14ac:dyDescent="0.25">
      <c r="A96" s="7">
        <v>32082</v>
      </c>
      <c r="B96" s="5">
        <v>33311</v>
      </c>
    </row>
    <row r="97" spans="1:2" x14ac:dyDescent="0.25">
      <c r="A97" s="7">
        <v>32112</v>
      </c>
      <c r="B97" s="5">
        <v>40226</v>
      </c>
    </row>
    <row r="98" spans="1:2" x14ac:dyDescent="0.25">
      <c r="A98" s="7">
        <v>32143</v>
      </c>
      <c r="B98" s="5">
        <v>20504</v>
      </c>
    </row>
    <row r="99" spans="1:2" x14ac:dyDescent="0.25">
      <c r="A99" s="7">
        <v>32174</v>
      </c>
      <c r="B99" s="5">
        <v>23060</v>
      </c>
    </row>
    <row r="100" spans="1:2" x14ac:dyDescent="0.25">
      <c r="A100" s="7">
        <v>32203</v>
      </c>
      <c r="B100" s="5">
        <v>23562</v>
      </c>
    </row>
    <row r="101" spans="1:2" x14ac:dyDescent="0.25">
      <c r="A101" s="7">
        <v>32234</v>
      </c>
      <c r="B101" s="5">
        <v>27562</v>
      </c>
    </row>
    <row r="102" spans="1:2" x14ac:dyDescent="0.25">
      <c r="A102" s="7">
        <v>32264</v>
      </c>
      <c r="B102" s="5">
        <v>23940</v>
      </c>
    </row>
    <row r="103" spans="1:2" x14ac:dyDescent="0.25">
      <c r="A103" s="7">
        <v>32295</v>
      </c>
      <c r="B103" s="5">
        <v>24584</v>
      </c>
    </row>
    <row r="104" spans="1:2" x14ac:dyDescent="0.25">
      <c r="A104" s="7">
        <v>32325</v>
      </c>
      <c r="B104" s="5">
        <v>34303</v>
      </c>
    </row>
    <row r="105" spans="1:2" x14ac:dyDescent="0.25">
      <c r="A105" s="7">
        <v>32356</v>
      </c>
      <c r="B105" s="5">
        <v>25517</v>
      </c>
    </row>
    <row r="106" spans="1:2" x14ac:dyDescent="0.25">
      <c r="A106" s="7">
        <v>32387</v>
      </c>
      <c r="B106" s="5">
        <v>23494</v>
      </c>
    </row>
    <row r="107" spans="1:2" x14ac:dyDescent="0.25">
      <c r="A107" s="7">
        <v>32417</v>
      </c>
      <c r="B107" s="5">
        <v>29095</v>
      </c>
    </row>
    <row r="108" spans="1:2" x14ac:dyDescent="0.25">
      <c r="A108" s="7">
        <v>32448</v>
      </c>
      <c r="B108" s="5">
        <v>32903</v>
      </c>
    </row>
    <row r="109" spans="1:2" x14ac:dyDescent="0.25">
      <c r="A109" s="7">
        <v>32478</v>
      </c>
      <c r="B109" s="5">
        <v>34379</v>
      </c>
    </row>
    <row r="110" spans="1:2" x14ac:dyDescent="0.25">
      <c r="A110" s="7">
        <v>32509</v>
      </c>
      <c r="B110" s="5">
        <v>16991</v>
      </c>
    </row>
    <row r="111" spans="1:2" x14ac:dyDescent="0.25">
      <c r="A111" s="7">
        <v>32540</v>
      </c>
      <c r="B111" s="5">
        <v>21109</v>
      </c>
    </row>
    <row r="112" spans="1:2" x14ac:dyDescent="0.25">
      <c r="A112" s="7">
        <v>32568</v>
      </c>
      <c r="B112" s="5">
        <v>23740</v>
      </c>
    </row>
    <row r="113" spans="1:2" x14ac:dyDescent="0.25">
      <c r="A113" s="7">
        <v>32599</v>
      </c>
      <c r="B113" s="5">
        <v>25552</v>
      </c>
    </row>
    <row r="114" spans="1:2" x14ac:dyDescent="0.25">
      <c r="A114" s="7">
        <v>32629</v>
      </c>
      <c r="B114" s="5">
        <v>21752</v>
      </c>
    </row>
    <row r="115" spans="1:2" x14ac:dyDescent="0.25">
      <c r="A115" s="7">
        <v>32660</v>
      </c>
      <c r="B115" s="5">
        <v>20294</v>
      </c>
    </row>
    <row r="116" spans="1:2" x14ac:dyDescent="0.25">
      <c r="A116" s="7">
        <v>32690</v>
      </c>
      <c r="B116" s="5">
        <v>29009</v>
      </c>
    </row>
    <row r="117" spans="1:2" x14ac:dyDescent="0.25">
      <c r="A117" s="7">
        <v>32721</v>
      </c>
      <c r="B117" s="5">
        <v>25500</v>
      </c>
    </row>
    <row r="118" spans="1:2" x14ac:dyDescent="0.25">
      <c r="A118" s="7">
        <v>32752</v>
      </c>
      <c r="B118" s="5">
        <v>24166</v>
      </c>
    </row>
    <row r="119" spans="1:2" x14ac:dyDescent="0.25">
      <c r="A119" s="7">
        <v>32782</v>
      </c>
      <c r="B119" s="5">
        <v>26960</v>
      </c>
    </row>
    <row r="120" spans="1:2" x14ac:dyDescent="0.25">
      <c r="A120" s="7">
        <v>32813</v>
      </c>
      <c r="B120" s="5">
        <v>31222</v>
      </c>
    </row>
    <row r="121" spans="1:2" x14ac:dyDescent="0.25">
      <c r="A121" s="7">
        <v>32843</v>
      </c>
      <c r="B121" s="5">
        <v>38641</v>
      </c>
    </row>
    <row r="122" spans="1:2" x14ac:dyDescent="0.25">
      <c r="A122" s="7">
        <v>32874</v>
      </c>
      <c r="B122" s="5">
        <v>14672</v>
      </c>
    </row>
    <row r="123" spans="1:2" x14ac:dyDescent="0.25">
      <c r="A123" s="7">
        <v>32905</v>
      </c>
      <c r="B123" s="5">
        <v>17543</v>
      </c>
    </row>
    <row r="124" spans="1:2" x14ac:dyDescent="0.25">
      <c r="A124" s="7">
        <v>32933</v>
      </c>
      <c r="B124" s="5">
        <v>25453</v>
      </c>
    </row>
    <row r="125" spans="1:2" x14ac:dyDescent="0.25">
      <c r="A125" s="7">
        <v>32964</v>
      </c>
      <c r="B125" s="5">
        <v>32683</v>
      </c>
    </row>
    <row r="126" spans="1:2" x14ac:dyDescent="0.25">
      <c r="A126" s="7">
        <v>32994</v>
      </c>
      <c r="B126" s="5">
        <v>22449</v>
      </c>
    </row>
    <row r="127" spans="1:2" x14ac:dyDescent="0.25">
      <c r="A127" s="7">
        <v>33025</v>
      </c>
      <c r="B127" s="5">
        <v>22316</v>
      </c>
    </row>
    <row r="128" spans="1:2" x14ac:dyDescent="0.25">
      <c r="A128" s="7">
        <v>33055</v>
      </c>
      <c r="B128" s="5">
        <v>27595</v>
      </c>
    </row>
    <row r="129" spans="1:2" x14ac:dyDescent="0.25">
      <c r="A129" s="7">
        <v>33086</v>
      </c>
      <c r="B129" s="5">
        <v>25451</v>
      </c>
    </row>
    <row r="130" spans="1:2" x14ac:dyDescent="0.25">
      <c r="A130" s="7">
        <v>33117</v>
      </c>
      <c r="B130" s="5">
        <v>25421</v>
      </c>
    </row>
    <row r="131" spans="1:2" x14ac:dyDescent="0.25">
      <c r="A131" s="7">
        <v>33147</v>
      </c>
      <c r="B131" s="5">
        <v>25288</v>
      </c>
    </row>
    <row r="132" spans="1:2" x14ac:dyDescent="0.25">
      <c r="A132" s="7">
        <v>33178</v>
      </c>
      <c r="B132" s="5">
        <v>32568</v>
      </c>
    </row>
    <row r="133" spans="1:2" x14ac:dyDescent="0.25">
      <c r="A133" s="7">
        <v>33208</v>
      </c>
      <c r="B133" s="5">
        <v>35110</v>
      </c>
    </row>
    <row r="134" spans="1:2" x14ac:dyDescent="0.25">
      <c r="A134" s="7">
        <v>33239</v>
      </c>
      <c r="B134" s="5">
        <v>16052</v>
      </c>
    </row>
    <row r="135" spans="1:2" x14ac:dyDescent="0.25">
      <c r="A135" s="7">
        <v>33270</v>
      </c>
      <c r="B135" s="5">
        <v>22146</v>
      </c>
    </row>
    <row r="136" spans="1:2" x14ac:dyDescent="0.25">
      <c r="A136" s="7">
        <v>33298</v>
      </c>
      <c r="B136" s="5">
        <v>21198</v>
      </c>
    </row>
    <row r="137" spans="1:2" x14ac:dyDescent="0.25">
      <c r="A137" s="7">
        <v>33329</v>
      </c>
      <c r="B137" s="5">
        <v>19543</v>
      </c>
    </row>
    <row r="138" spans="1:2" x14ac:dyDescent="0.25">
      <c r="A138" s="7">
        <v>33359</v>
      </c>
      <c r="B138" s="5">
        <v>22084</v>
      </c>
    </row>
    <row r="139" spans="1:2" x14ac:dyDescent="0.25">
      <c r="A139" s="7">
        <v>33390</v>
      </c>
      <c r="B139" s="5">
        <v>23816</v>
      </c>
    </row>
    <row r="140" spans="1:2" x14ac:dyDescent="0.25">
      <c r="A140" s="7">
        <v>33420</v>
      </c>
      <c r="B140" s="5">
        <v>29961</v>
      </c>
    </row>
    <row r="141" spans="1:2" x14ac:dyDescent="0.25">
      <c r="A141" s="7">
        <v>33451</v>
      </c>
      <c r="B141" s="5">
        <v>26773</v>
      </c>
    </row>
    <row r="142" spans="1:2" x14ac:dyDescent="0.25">
      <c r="A142" s="7">
        <v>33482</v>
      </c>
      <c r="B142" s="5">
        <v>26635</v>
      </c>
    </row>
    <row r="143" spans="1:2" x14ac:dyDescent="0.25">
      <c r="A143" s="7">
        <v>33512</v>
      </c>
      <c r="B143" s="5">
        <v>26972</v>
      </c>
    </row>
    <row r="144" spans="1:2" x14ac:dyDescent="0.25">
      <c r="A144" s="7">
        <v>33543</v>
      </c>
      <c r="B144" s="5">
        <v>30207</v>
      </c>
    </row>
    <row r="145" spans="1:2" x14ac:dyDescent="0.25">
      <c r="A145" s="7">
        <v>33573</v>
      </c>
      <c r="B145" s="5">
        <v>38687</v>
      </c>
    </row>
    <row r="146" spans="1:2" x14ac:dyDescent="0.25">
      <c r="A146" s="7">
        <v>33604</v>
      </c>
      <c r="B146" s="5">
        <v>16974</v>
      </c>
    </row>
    <row r="147" spans="1:2" x14ac:dyDescent="0.25">
      <c r="A147" s="7">
        <v>33635</v>
      </c>
      <c r="B147" s="5">
        <v>21697</v>
      </c>
    </row>
    <row r="148" spans="1:2" x14ac:dyDescent="0.25">
      <c r="A148" s="7">
        <v>33664</v>
      </c>
      <c r="B148" s="5">
        <v>24179</v>
      </c>
    </row>
    <row r="149" spans="1:2" x14ac:dyDescent="0.25">
      <c r="A149" s="7">
        <v>33695</v>
      </c>
      <c r="B149" s="5">
        <v>23757</v>
      </c>
    </row>
    <row r="150" spans="1:2" x14ac:dyDescent="0.25">
      <c r="A150" s="7">
        <v>33725</v>
      </c>
      <c r="B150" s="5">
        <v>25013</v>
      </c>
    </row>
    <row r="151" spans="1:2" x14ac:dyDescent="0.25">
      <c r="A151" s="7">
        <v>33756</v>
      </c>
      <c r="B151" s="5">
        <v>24019</v>
      </c>
    </row>
    <row r="152" spans="1:2" x14ac:dyDescent="0.25">
      <c r="A152" s="7">
        <v>33786</v>
      </c>
      <c r="B152" s="5">
        <v>30345</v>
      </c>
    </row>
    <row r="153" spans="1:2" x14ac:dyDescent="0.25">
      <c r="A153" s="7">
        <v>33817</v>
      </c>
      <c r="B153" s="5">
        <v>24488</v>
      </c>
    </row>
    <row r="154" spans="1:2" x14ac:dyDescent="0.25">
      <c r="A154" s="7">
        <v>33848</v>
      </c>
      <c r="B154" s="5">
        <v>25156</v>
      </c>
    </row>
    <row r="155" spans="1:2" x14ac:dyDescent="0.25">
      <c r="A155" s="7">
        <v>33878</v>
      </c>
      <c r="B155" s="5">
        <v>25650</v>
      </c>
    </row>
    <row r="156" spans="1:2" x14ac:dyDescent="0.25">
      <c r="A156" s="7">
        <v>33909</v>
      </c>
      <c r="B156" s="5">
        <v>30923</v>
      </c>
    </row>
    <row r="157" spans="1:2" x14ac:dyDescent="0.25">
      <c r="A157" s="7">
        <v>33939</v>
      </c>
      <c r="B157" s="5">
        <v>37240</v>
      </c>
    </row>
    <row r="158" spans="1:2" x14ac:dyDescent="0.25">
      <c r="A158" s="7">
        <v>33970</v>
      </c>
      <c r="B158" s="5">
        <v>17466</v>
      </c>
    </row>
    <row r="159" spans="1:2" x14ac:dyDescent="0.25">
      <c r="A159" s="7">
        <v>34001</v>
      </c>
      <c r="B159" s="5">
        <v>19463</v>
      </c>
    </row>
    <row r="160" spans="1:2" x14ac:dyDescent="0.25">
      <c r="A160" s="7">
        <v>34029</v>
      </c>
      <c r="B160" s="5">
        <v>24352</v>
      </c>
    </row>
    <row r="161" spans="1:2" x14ac:dyDescent="0.25">
      <c r="A161" s="7">
        <v>34060</v>
      </c>
      <c r="B161" s="5">
        <v>26805</v>
      </c>
    </row>
    <row r="162" spans="1:2" x14ac:dyDescent="0.25">
      <c r="A162" s="7">
        <v>34090</v>
      </c>
      <c r="B162" s="5">
        <v>25236</v>
      </c>
    </row>
    <row r="163" spans="1:2" x14ac:dyDescent="0.25">
      <c r="A163" s="7">
        <v>34121</v>
      </c>
      <c r="B163" s="5">
        <v>24735</v>
      </c>
    </row>
    <row r="164" spans="1:2" x14ac:dyDescent="0.25">
      <c r="A164" s="7">
        <v>34151</v>
      </c>
      <c r="B164" s="5">
        <v>29356</v>
      </c>
    </row>
    <row r="165" spans="1:2" x14ac:dyDescent="0.25">
      <c r="A165" s="7">
        <v>34182</v>
      </c>
      <c r="B165" s="5">
        <v>31234</v>
      </c>
    </row>
    <row r="166" spans="1:2" x14ac:dyDescent="0.25">
      <c r="A166" s="7">
        <v>34213</v>
      </c>
      <c r="B166" s="5">
        <v>22724</v>
      </c>
    </row>
    <row r="167" spans="1:2" x14ac:dyDescent="0.25">
      <c r="A167" s="7">
        <v>34243</v>
      </c>
      <c r="B167" s="5">
        <v>28496</v>
      </c>
    </row>
    <row r="168" spans="1:2" x14ac:dyDescent="0.25">
      <c r="A168" s="7">
        <v>34274</v>
      </c>
      <c r="B168" s="5">
        <v>32857</v>
      </c>
    </row>
    <row r="169" spans="1:2" x14ac:dyDescent="0.25">
      <c r="A169" s="7">
        <v>34304</v>
      </c>
      <c r="B169" s="5">
        <v>37198</v>
      </c>
    </row>
    <row r="170" spans="1:2" x14ac:dyDescent="0.25">
      <c r="A170" s="7">
        <v>34335</v>
      </c>
      <c r="B170" s="5">
        <v>13652</v>
      </c>
    </row>
    <row r="171" spans="1:2" x14ac:dyDescent="0.25">
      <c r="A171" s="7">
        <v>34366</v>
      </c>
      <c r="B171" s="5">
        <v>22784</v>
      </c>
    </row>
    <row r="172" spans="1:2" x14ac:dyDescent="0.25">
      <c r="A172" s="7">
        <v>34394</v>
      </c>
      <c r="B172" s="5">
        <v>23565</v>
      </c>
    </row>
    <row r="173" spans="1:2" x14ac:dyDescent="0.25">
      <c r="A173" s="7">
        <v>34425</v>
      </c>
      <c r="B173" s="5">
        <v>26323</v>
      </c>
    </row>
    <row r="174" spans="1:2" x14ac:dyDescent="0.25">
      <c r="A174" s="7">
        <v>34455</v>
      </c>
      <c r="B174" s="5">
        <v>23779</v>
      </c>
    </row>
    <row r="175" spans="1:2" x14ac:dyDescent="0.25">
      <c r="A175" s="7">
        <v>34486</v>
      </c>
      <c r="B175" s="5">
        <v>27549</v>
      </c>
    </row>
    <row r="176" spans="1:2" x14ac:dyDescent="0.25">
      <c r="A176" s="7">
        <v>34516</v>
      </c>
      <c r="B176" s="5">
        <v>29660</v>
      </c>
    </row>
    <row r="177" spans="1:2" x14ac:dyDescent="0.25">
      <c r="A177" s="7">
        <v>34547</v>
      </c>
      <c r="B177" s="5">
        <v>23356</v>
      </c>
    </row>
  </sheetData>
  <mergeCells count="1">
    <mergeCell ref="E3:F3"/>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topLeftCell="A85" workbookViewId="0">
      <selection activeCell="E14" sqref="E10:E14"/>
    </sheetView>
  </sheetViews>
  <sheetFormatPr defaultRowHeight="15" x14ac:dyDescent="0.25"/>
  <cols>
    <col min="1" max="1" width="14.42578125" customWidth="1"/>
    <col min="2" max="2" width="21"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78.75" x14ac:dyDescent="0.35">
      <c r="A1" s="6" t="s">
        <v>11</v>
      </c>
      <c r="B1" s="21" t="s">
        <v>227</v>
      </c>
      <c r="D1" s="1" t="s">
        <v>227</v>
      </c>
    </row>
    <row r="2" spans="1:6" ht="15.75" x14ac:dyDescent="0.25">
      <c r="A2" s="7">
        <v>31778</v>
      </c>
      <c r="B2" s="5">
        <v>1664.81</v>
      </c>
      <c r="D2" s="2" t="s">
        <v>1</v>
      </c>
    </row>
    <row r="3" spans="1:6" x14ac:dyDescent="0.25">
      <c r="A3" s="7">
        <v>31809</v>
      </c>
      <c r="B3" s="5">
        <v>2397.5300000000002</v>
      </c>
      <c r="D3" s="3" t="s">
        <v>2</v>
      </c>
      <c r="E3" s="24">
        <v>42706.934537037036</v>
      </c>
      <c r="F3" s="24"/>
    </row>
    <row r="4" spans="1:6" x14ac:dyDescent="0.25">
      <c r="A4" s="7">
        <v>31837</v>
      </c>
      <c r="B4" s="5">
        <v>2840.71</v>
      </c>
      <c r="D4" s="3" t="s">
        <v>3</v>
      </c>
      <c r="E4" s="4" t="str">
        <f>HYPERLINK("https://datamarket.com/data/set/22mh/monthly-sales-for-a-souvenir-shop-on-the-wharf-at-a-beach-resort-town-in-queensland-australia-jan-1987-dec-1993#!ds=22mh&amp;display=line","https://datamarket.com/data/set/22mh/monthly-sales-for-a-souvenir-shop-on-the-wharf-at-a-beach-resort-town-in-queensland-australia-jan-1987-dec-1993#!ds=22mh&amp;display=line")</f>
        <v>https://datamarket.com/data/set/22mh/monthly-sales-for-a-souvenir-shop-on-the-wharf-at-a-beach-resort-town-in-queensland-australia-jan-1987-dec-1993#!ds=22mh&amp;display=line</v>
      </c>
    </row>
    <row r="5" spans="1:6" x14ac:dyDescent="0.25">
      <c r="A5" s="7">
        <v>31868</v>
      </c>
      <c r="B5" s="5">
        <v>3547.29</v>
      </c>
      <c r="D5" s="3" t="s">
        <v>4</v>
      </c>
      <c r="E5" s="5" t="s">
        <v>5</v>
      </c>
    </row>
    <row r="6" spans="1:6" x14ac:dyDescent="0.25">
      <c r="A6" s="7">
        <v>31898</v>
      </c>
      <c r="B6" s="5">
        <v>3752.96</v>
      </c>
      <c r="D6" s="3" t="s">
        <v>6</v>
      </c>
      <c r="E6" s="5" t="s">
        <v>7</v>
      </c>
    </row>
    <row r="7" spans="1:6" x14ac:dyDescent="0.25">
      <c r="A7" s="7">
        <v>31929</v>
      </c>
      <c r="B7" s="5">
        <v>3714.74</v>
      </c>
      <c r="D7" s="3" t="s">
        <v>8</v>
      </c>
      <c r="E7" s="5"/>
    </row>
    <row r="8" spans="1:6" x14ac:dyDescent="0.25">
      <c r="A8" s="7">
        <v>31959</v>
      </c>
      <c r="B8" s="5">
        <v>4349.6099999999997</v>
      </c>
      <c r="D8" s="3" t="s">
        <v>9</v>
      </c>
      <c r="E8" s="5"/>
    </row>
    <row r="9" spans="1:6" x14ac:dyDescent="0.25">
      <c r="A9" s="7">
        <v>31990</v>
      </c>
      <c r="B9" s="5">
        <v>3566.34</v>
      </c>
    </row>
    <row r="10" spans="1:6" x14ac:dyDescent="0.25">
      <c r="A10" s="7">
        <v>32021</v>
      </c>
      <c r="B10" s="5">
        <v>5021.82</v>
      </c>
    </row>
    <row r="11" spans="1:6" x14ac:dyDescent="0.25">
      <c r="A11" s="7">
        <v>32051</v>
      </c>
      <c r="B11" s="5">
        <v>6423.48</v>
      </c>
    </row>
    <row r="12" spans="1:6" x14ac:dyDescent="0.25">
      <c r="A12" s="7">
        <v>32082</v>
      </c>
      <c r="B12" s="5">
        <v>7600.6</v>
      </c>
    </row>
    <row r="13" spans="1:6" x14ac:dyDescent="0.25">
      <c r="A13" s="7">
        <v>32112</v>
      </c>
      <c r="B13" s="5">
        <v>19756.21</v>
      </c>
    </row>
    <row r="14" spans="1:6" x14ac:dyDescent="0.25">
      <c r="A14" s="7">
        <v>32143</v>
      </c>
      <c r="B14" s="5">
        <v>2499.81</v>
      </c>
    </row>
    <row r="15" spans="1:6" x14ac:dyDescent="0.25">
      <c r="A15" s="7">
        <v>32174</v>
      </c>
      <c r="B15" s="5">
        <v>5198.24</v>
      </c>
    </row>
    <row r="16" spans="1:6" x14ac:dyDescent="0.25">
      <c r="A16" s="7">
        <v>32203</v>
      </c>
      <c r="B16" s="5">
        <v>7225.14</v>
      </c>
    </row>
    <row r="17" spans="1:2" x14ac:dyDescent="0.25">
      <c r="A17" s="7">
        <v>32234</v>
      </c>
      <c r="B17" s="5">
        <v>4806.03</v>
      </c>
    </row>
    <row r="18" spans="1:2" x14ac:dyDescent="0.25">
      <c r="A18" s="7">
        <v>32264</v>
      </c>
      <c r="B18" s="5">
        <v>5900.88</v>
      </c>
    </row>
    <row r="19" spans="1:2" x14ac:dyDescent="0.25">
      <c r="A19" s="7">
        <v>32295</v>
      </c>
      <c r="B19" s="5">
        <v>4951.34</v>
      </c>
    </row>
    <row r="20" spans="1:2" x14ac:dyDescent="0.25">
      <c r="A20" s="7">
        <v>32325</v>
      </c>
      <c r="B20" s="5">
        <v>6179.12</v>
      </c>
    </row>
    <row r="21" spans="1:2" x14ac:dyDescent="0.25">
      <c r="A21" s="7">
        <v>32356</v>
      </c>
      <c r="B21" s="5">
        <v>4752.1499999999996</v>
      </c>
    </row>
    <row r="22" spans="1:2" x14ac:dyDescent="0.25">
      <c r="A22" s="7">
        <v>32387</v>
      </c>
      <c r="B22" s="5">
        <v>5496.43</v>
      </c>
    </row>
    <row r="23" spans="1:2" x14ac:dyDescent="0.25">
      <c r="A23" s="7">
        <v>32417</v>
      </c>
      <c r="B23" s="5">
        <v>5835.1</v>
      </c>
    </row>
    <row r="24" spans="1:2" x14ac:dyDescent="0.25">
      <c r="A24" s="7">
        <v>32448</v>
      </c>
      <c r="B24" s="5">
        <v>12600.08</v>
      </c>
    </row>
    <row r="25" spans="1:2" x14ac:dyDescent="0.25">
      <c r="A25" s="7">
        <v>32478</v>
      </c>
      <c r="B25" s="5">
        <v>28541.72</v>
      </c>
    </row>
    <row r="26" spans="1:2" x14ac:dyDescent="0.25">
      <c r="A26" s="7">
        <v>32509</v>
      </c>
      <c r="B26" s="5">
        <v>4717.0200000000004</v>
      </c>
    </row>
    <row r="27" spans="1:2" x14ac:dyDescent="0.25">
      <c r="A27" s="7">
        <v>32540</v>
      </c>
      <c r="B27" s="5">
        <v>5702.63</v>
      </c>
    </row>
    <row r="28" spans="1:2" x14ac:dyDescent="0.25">
      <c r="A28" s="7">
        <v>32568</v>
      </c>
      <c r="B28" s="5">
        <v>9957.58</v>
      </c>
    </row>
    <row r="29" spans="1:2" x14ac:dyDescent="0.25">
      <c r="A29" s="7">
        <v>32599</v>
      </c>
      <c r="B29" s="5">
        <v>5304.78</v>
      </c>
    </row>
    <row r="30" spans="1:2" x14ac:dyDescent="0.25">
      <c r="A30" s="7">
        <v>32629</v>
      </c>
      <c r="B30" s="5">
        <v>6492.43</v>
      </c>
    </row>
    <row r="31" spans="1:2" x14ac:dyDescent="0.25">
      <c r="A31" s="7">
        <v>32660</v>
      </c>
      <c r="B31" s="5">
        <v>6630.8</v>
      </c>
    </row>
    <row r="32" spans="1:2" x14ac:dyDescent="0.25">
      <c r="A32" s="7">
        <v>32690</v>
      </c>
      <c r="B32" s="5">
        <v>7349.62</v>
      </c>
    </row>
    <row r="33" spans="1:2" x14ac:dyDescent="0.25">
      <c r="A33" s="7">
        <v>32721</v>
      </c>
      <c r="B33" s="5">
        <v>8176.62</v>
      </c>
    </row>
    <row r="34" spans="1:2" x14ac:dyDescent="0.25">
      <c r="A34" s="7">
        <v>32752</v>
      </c>
      <c r="B34" s="5">
        <v>8573.17</v>
      </c>
    </row>
    <row r="35" spans="1:2" x14ac:dyDescent="0.25">
      <c r="A35" s="7">
        <v>32782</v>
      </c>
      <c r="B35" s="5">
        <v>9690.5</v>
      </c>
    </row>
    <row r="36" spans="1:2" x14ac:dyDescent="0.25">
      <c r="A36" s="7">
        <v>32813</v>
      </c>
      <c r="B36" s="5">
        <v>15151.84</v>
      </c>
    </row>
    <row r="37" spans="1:2" x14ac:dyDescent="0.25">
      <c r="A37" s="7">
        <v>32843</v>
      </c>
      <c r="B37" s="5">
        <v>34061</v>
      </c>
    </row>
    <row r="38" spans="1:2" x14ac:dyDescent="0.25">
      <c r="A38" s="7">
        <v>32874</v>
      </c>
      <c r="B38" s="5">
        <v>5921.1</v>
      </c>
    </row>
    <row r="39" spans="1:2" x14ac:dyDescent="0.25">
      <c r="A39" s="7">
        <v>32905</v>
      </c>
      <c r="B39" s="5">
        <v>5814.58</v>
      </c>
    </row>
    <row r="40" spans="1:2" x14ac:dyDescent="0.25">
      <c r="A40" s="7">
        <v>32933</v>
      </c>
      <c r="B40" s="5">
        <v>12421.25</v>
      </c>
    </row>
    <row r="41" spans="1:2" x14ac:dyDescent="0.25">
      <c r="A41" s="7">
        <v>32964</v>
      </c>
      <c r="B41" s="5">
        <v>6369.77</v>
      </c>
    </row>
    <row r="42" spans="1:2" x14ac:dyDescent="0.25">
      <c r="A42" s="7">
        <v>32994</v>
      </c>
      <c r="B42" s="5">
        <v>7609.12</v>
      </c>
    </row>
    <row r="43" spans="1:2" x14ac:dyDescent="0.25">
      <c r="A43" s="7">
        <v>33025</v>
      </c>
      <c r="B43" s="5">
        <v>7224.75</v>
      </c>
    </row>
    <row r="44" spans="1:2" x14ac:dyDescent="0.25">
      <c r="A44" s="7">
        <v>33055</v>
      </c>
      <c r="B44" s="5">
        <v>8121.22</v>
      </c>
    </row>
    <row r="45" spans="1:2" x14ac:dyDescent="0.25">
      <c r="A45" s="7">
        <v>33086</v>
      </c>
      <c r="B45" s="5">
        <v>7979.25</v>
      </c>
    </row>
    <row r="46" spans="1:2" x14ac:dyDescent="0.25">
      <c r="A46" s="7">
        <v>33117</v>
      </c>
      <c r="B46" s="5">
        <v>8093.06</v>
      </c>
    </row>
    <row r="47" spans="1:2" x14ac:dyDescent="0.25">
      <c r="A47" s="7">
        <v>33147</v>
      </c>
      <c r="B47" s="5">
        <v>8476.7000000000007</v>
      </c>
    </row>
    <row r="48" spans="1:2" x14ac:dyDescent="0.25">
      <c r="A48" s="7">
        <v>33178</v>
      </c>
      <c r="B48" s="5">
        <v>17914.66</v>
      </c>
    </row>
    <row r="49" spans="1:2" x14ac:dyDescent="0.25">
      <c r="A49" s="7">
        <v>33208</v>
      </c>
      <c r="B49" s="5">
        <v>30114.41</v>
      </c>
    </row>
    <row r="50" spans="1:2" x14ac:dyDescent="0.25">
      <c r="A50" s="7">
        <v>33239</v>
      </c>
      <c r="B50" s="5">
        <v>4826.6400000000003</v>
      </c>
    </row>
    <row r="51" spans="1:2" x14ac:dyDescent="0.25">
      <c r="A51" s="7">
        <v>33270</v>
      </c>
      <c r="B51" s="5">
        <v>6470.23</v>
      </c>
    </row>
    <row r="52" spans="1:2" x14ac:dyDescent="0.25">
      <c r="A52" s="7">
        <v>33298</v>
      </c>
      <c r="B52" s="5">
        <v>9638.77</v>
      </c>
    </row>
    <row r="53" spans="1:2" x14ac:dyDescent="0.25">
      <c r="A53" s="7">
        <v>33329</v>
      </c>
      <c r="B53" s="5">
        <v>8821.17</v>
      </c>
    </row>
    <row r="54" spans="1:2" x14ac:dyDescent="0.25">
      <c r="A54" s="7">
        <v>33359</v>
      </c>
      <c r="B54" s="5">
        <v>8722.3700000000008</v>
      </c>
    </row>
    <row r="55" spans="1:2" x14ac:dyDescent="0.25">
      <c r="A55" s="7">
        <v>33390</v>
      </c>
      <c r="B55" s="5">
        <v>10209.48</v>
      </c>
    </row>
    <row r="56" spans="1:2" x14ac:dyDescent="0.25">
      <c r="A56" s="7">
        <v>33420</v>
      </c>
      <c r="B56" s="5">
        <v>11276.55</v>
      </c>
    </row>
    <row r="57" spans="1:2" x14ac:dyDescent="0.25">
      <c r="A57" s="7">
        <v>33451</v>
      </c>
      <c r="B57" s="5">
        <v>12552.22</v>
      </c>
    </row>
    <row r="58" spans="1:2" x14ac:dyDescent="0.25">
      <c r="A58" s="7">
        <v>33482</v>
      </c>
      <c r="B58" s="5">
        <v>11637.39</v>
      </c>
    </row>
    <row r="59" spans="1:2" x14ac:dyDescent="0.25">
      <c r="A59" s="7">
        <v>33512</v>
      </c>
      <c r="B59" s="5">
        <v>13606.89</v>
      </c>
    </row>
    <row r="60" spans="1:2" x14ac:dyDescent="0.25">
      <c r="A60" s="7">
        <v>33543</v>
      </c>
      <c r="B60" s="5">
        <v>21822.11</v>
      </c>
    </row>
    <row r="61" spans="1:2" x14ac:dyDescent="0.25">
      <c r="A61" s="7">
        <v>33573</v>
      </c>
      <c r="B61" s="5">
        <v>45060.69</v>
      </c>
    </row>
    <row r="62" spans="1:2" x14ac:dyDescent="0.25">
      <c r="A62" s="7">
        <v>33604</v>
      </c>
      <c r="B62" s="5">
        <v>7615.03</v>
      </c>
    </row>
    <row r="63" spans="1:2" x14ac:dyDescent="0.25">
      <c r="A63" s="7">
        <v>33635</v>
      </c>
      <c r="B63" s="5">
        <v>9849.69</v>
      </c>
    </row>
    <row r="64" spans="1:2" x14ac:dyDescent="0.25">
      <c r="A64" s="7">
        <v>33664</v>
      </c>
      <c r="B64" s="5">
        <v>14558.4</v>
      </c>
    </row>
    <row r="65" spans="1:2" x14ac:dyDescent="0.25">
      <c r="A65" s="7">
        <v>33695</v>
      </c>
      <c r="B65" s="5">
        <v>11587.33</v>
      </c>
    </row>
    <row r="66" spans="1:2" x14ac:dyDescent="0.25">
      <c r="A66" s="7">
        <v>33725</v>
      </c>
      <c r="B66" s="5">
        <v>9332.56</v>
      </c>
    </row>
    <row r="67" spans="1:2" x14ac:dyDescent="0.25">
      <c r="A67" s="7">
        <v>33756</v>
      </c>
      <c r="B67" s="5">
        <v>13082.09</v>
      </c>
    </row>
    <row r="68" spans="1:2" x14ac:dyDescent="0.25">
      <c r="A68" s="7">
        <v>33786</v>
      </c>
      <c r="B68" s="5">
        <v>16732.78</v>
      </c>
    </row>
    <row r="69" spans="1:2" x14ac:dyDescent="0.25">
      <c r="A69" s="7">
        <v>33817</v>
      </c>
      <c r="B69" s="5">
        <v>19888.61</v>
      </c>
    </row>
    <row r="70" spans="1:2" x14ac:dyDescent="0.25">
      <c r="A70" s="7">
        <v>33848</v>
      </c>
      <c r="B70" s="5">
        <v>23933.38</v>
      </c>
    </row>
    <row r="71" spans="1:2" x14ac:dyDescent="0.25">
      <c r="A71" s="7">
        <v>33878</v>
      </c>
      <c r="B71" s="5">
        <v>25391.35</v>
      </c>
    </row>
    <row r="72" spans="1:2" x14ac:dyDescent="0.25">
      <c r="A72" s="7">
        <v>33909</v>
      </c>
      <c r="B72" s="5">
        <v>36024.800000000003</v>
      </c>
    </row>
    <row r="73" spans="1:2" x14ac:dyDescent="0.25">
      <c r="A73" s="7">
        <v>33939</v>
      </c>
      <c r="B73" s="5">
        <v>80721.710000000006</v>
      </c>
    </row>
    <row r="74" spans="1:2" x14ac:dyDescent="0.25">
      <c r="A74" s="7">
        <v>33970</v>
      </c>
      <c r="B74" s="5">
        <v>10243.24</v>
      </c>
    </row>
    <row r="75" spans="1:2" x14ac:dyDescent="0.25">
      <c r="A75" s="7">
        <v>34001</v>
      </c>
      <c r="B75" s="5">
        <v>11266.88</v>
      </c>
    </row>
    <row r="76" spans="1:2" x14ac:dyDescent="0.25">
      <c r="A76" s="7">
        <v>34029</v>
      </c>
      <c r="B76" s="5">
        <v>21826.84</v>
      </c>
    </row>
    <row r="77" spans="1:2" x14ac:dyDescent="0.25">
      <c r="A77" s="7">
        <v>34060</v>
      </c>
      <c r="B77" s="5">
        <v>17357.330000000002</v>
      </c>
    </row>
    <row r="78" spans="1:2" x14ac:dyDescent="0.25">
      <c r="A78" s="7">
        <v>34090</v>
      </c>
      <c r="B78" s="5">
        <v>15997.79</v>
      </c>
    </row>
    <row r="79" spans="1:2" x14ac:dyDescent="0.25">
      <c r="A79" s="7">
        <v>34121</v>
      </c>
      <c r="B79" s="5">
        <v>18601.53</v>
      </c>
    </row>
    <row r="80" spans="1:2" x14ac:dyDescent="0.25">
      <c r="A80" s="7">
        <v>34151</v>
      </c>
      <c r="B80" s="5">
        <v>26155.15</v>
      </c>
    </row>
    <row r="81" spans="1:2" x14ac:dyDescent="0.25">
      <c r="A81" s="7">
        <v>34182</v>
      </c>
      <c r="B81" s="5">
        <v>28586.52</v>
      </c>
    </row>
    <row r="82" spans="1:2" x14ac:dyDescent="0.25">
      <c r="A82" s="7">
        <v>34213</v>
      </c>
      <c r="B82" s="5">
        <v>30505.41</v>
      </c>
    </row>
    <row r="83" spans="1:2" x14ac:dyDescent="0.25">
      <c r="A83" s="7">
        <v>34243</v>
      </c>
      <c r="B83" s="5">
        <v>30821.33</v>
      </c>
    </row>
    <row r="84" spans="1:2" x14ac:dyDescent="0.25">
      <c r="A84" s="7">
        <v>34274</v>
      </c>
      <c r="B84" s="5">
        <v>46634.38</v>
      </c>
    </row>
    <row r="85" spans="1:2" x14ac:dyDescent="0.25">
      <c r="A85" s="7">
        <v>34304</v>
      </c>
      <c r="B85" s="5">
        <v>104660.67</v>
      </c>
    </row>
  </sheetData>
  <mergeCells count="1">
    <mergeCell ref="E3:F3"/>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
  <sheetViews>
    <sheetView workbookViewId="0">
      <selection activeCell="E14" sqref="E10:E14"/>
    </sheetView>
  </sheetViews>
  <sheetFormatPr defaultRowHeight="15" x14ac:dyDescent="0.25"/>
  <cols>
    <col min="1" max="1" width="14.42578125" customWidth="1"/>
    <col min="2" max="2" width="31.28515625" customWidth="1"/>
    <col min="257" max="257" width="14.42578125" customWidth="1"/>
    <col min="513" max="513" width="14.42578125" customWidth="1"/>
    <col min="769" max="769" width="14.42578125" customWidth="1"/>
    <col min="1025" max="1025" width="14.42578125" customWidth="1"/>
    <col min="1281" max="1281" width="14.42578125" customWidth="1"/>
    <col min="1537" max="1537" width="14.42578125" customWidth="1"/>
    <col min="1793" max="1793" width="14.42578125" customWidth="1"/>
    <col min="2049" max="2049" width="14.42578125" customWidth="1"/>
    <col min="2305" max="2305" width="14.42578125" customWidth="1"/>
    <col min="2561" max="2561" width="14.42578125" customWidth="1"/>
    <col min="2817" max="2817" width="14.42578125" customWidth="1"/>
    <col min="3073" max="3073" width="14.42578125" customWidth="1"/>
    <col min="3329" max="3329" width="14.42578125" customWidth="1"/>
    <col min="3585" max="3585" width="14.42578125" customWidth="1"/>
    <col min="3841" max="3841" width="14.42578125" customWidth="1"/>
    <col min="4097" max="4097" width="14.42578125" customWidth="1"/>
    <col min="4353" max="4353" width="14.42578125" customWidth="1"/>
    <col min="4609" max="4609" width="14.42578125" customWidth="1"/>
    <col min="4865" max="4865" width="14.42578125" customWidth="1"/>
    <col min="5121" max="5121" width="14.42578125" customWidth="1"/>
    <col min="5377" max="5377" width="14.42578125" customWidth="1"/>
    <col min="5633" max="5633" width="14.42578125" customWidth="1"/>
    <col min="5889" max="5889" width="14.42578125" customWidth="1"/>
    <col min="6145" max="6145" width="14.42578125" customWidth="1"/>
    <col min="6401" max="6401" width="14.42578125" customWidth="1"/>
    <col min="6657" max="6657" width="14.42578125" customWidth="1"/>
    <col min="6913" max="6913" width="14.42578125" customWidth="1"/>
    <col min="7169" max="7169" width="14.42578125" customWidth="1"/>
    <col min="7425" max="7425" width="14.42578125" customWidth="1"/>
    <col min="7681" max="7681" width="14.42578125" customWidth="1"/>
    <col min="7937" max="7937" width="14.42578125" customWidth="1"/>
    <col min="8193" max="8193" width="14.42578125" customWidth="1"/>
    <col min="8449" max="8449" width="14.42578125" customWidth="1"/>
    <col min="8705" max="8705" width="14.42578125" customWidth="1"/>
    <col min="8961" max="8961" width="14.42578125" customWidth="1"/>
    <col min="9217" max="9217" width="14.42578125" customWidth="1"/>
    <col min="9473" max="9473" width="14.42578125" customWidth="1"/>
    <col min="9729" max="9729" width="14.42578125" customWidth="1"/>
    <col min="9985" max="9985" width="14.42578125" customWidth="1"/>
    <col min="10241" max="10241" width="14.42578125" customWidth="1"/>
    <col min="10497" max="10497" width="14.42578125" customWidth="1"/>
    <col min="10753" max="10753" width="14.42578125" customWidth="1"/>
    <col min="11009" max="11009" width="14.42578125" customWidth="1"/>
    <col min="11265" max="11265" width="14.42578125" customWidth="1"/>
    <col min="11521" max="11521" width="14.42578125" customWidth="1"/>
    <col min="11777" max="11777" width="14.42578125" customWidth="1"/>
    <col min="12033" max="12033" width="14.42578125" customWidth="1"/>
    <col min="12289" max="12289" width="14.42578125" customWidth="1"/>
    <col min="12545" max="12545" width="14.42578125" customWidth="1"/>
    <col min="12801" max="12801" width="14.42578125" customWidth="1"/>
    <col min="13057" max="13057" width="14.42578125" customWidth="1"/>
    <col min="13313" max="13313" width="14.42578125" customWidth="1"/>
    <col min="13569" max="13569" width="14.42578125" customWidth="1"/>
    <col min="13825" max="13825" width="14.42578125" customWidth="1"/>
    <col min="14081" max="14081" width="14.42578125" customWidth="1"/>
    <col min="14337" max="14337" width="14.42578125" customWidth="1"/>
    <col min="14593" max="14593" width="14.42578125" customWidth="1"/>
    <col min="14849" max="14849" width="14.42578125" customWidth="1"/>
    <col min="15105" max="15105" width="14.42578125" customWidth="1"/>
    <col min="15361" max="15361" width="14.42578125" customWidth="1"/>
    <col min="15617" max="15617" width="14.42578125" customWidth="1"/>
    <col min="15873" max="15873" width="14.42578125" customWidth="1"/>
    <col min="16129" max="16129" width="14.42578125" customWidth="1"/>
  </cols>
  <sheetData>
    <row r="1" spans="1:6" ht="53.25" x14ac:dyDescent="0.35">
      <c r="A1" s="6" t="s">
        <v>11</v>
      </c>
      <c r="B1" s="21" t="s">
        <v>230</v>
      </c>
      <c r="D1" s="1" t="s">
        <v>230</v>
      </c>
    </row>
    <row r="2" spans="1:6" ht="15.75" x14ac:dyDescent="0.25">
      <c r="A2" s="7">
        <v>23012</v>
      </c>
      <c r="B2" s="5">
        <v>562.67399999999998</v>
      </c>
      <c r="D2" s="2" t="s">
        <v>1</v>
      </c>
    </row>
    <row r="3" spans="1:6" x14ac:dyDescent="0.25">
      <c r="A3" s="7">
        <v>23043</v>
      </c>
      <c r="B3" s="5">
        <v>599</v>
      </c>
      <c r="D3" s="3" t="s">
        <v>2</v>
      </c>
      <c r="E3" s="24">
        <v>42706.936284722222</v>
      </c>
      <c r="F3" s="24"/>
    </row>
    <row r="4" spans="1:6" x14ac:dyDescent="0.25">
      <c r="A4" s="7">
        <v>23071</v>
      </c>
      <c r="B4" s="5">
        <v>668.51599999999996</v>
      </c>
      <c r="D4" s="3" t="s">
        <v>3</v>
      </c>
      <c r="E4" s="4" t="str">
        <f>HYPERLINK("https://datamarket.com/data/set/22l3/industry-sales-for-printing-and-writing-paper-in-thousands-of-french-francs-january-1963-december-1972#!ds=22l3&amp;display=line","https://datamarket.com/data/set/22l3/industry-sales-for-printing-and-writing-paper-in-thousands-of-french-francs-january-1963-december-1972#!ds=22l3&amp;display=line")</f>
        <v>https://datamarket.com/data/set/22l3/industry-sales-for-printing-and-writing-paper-in-thousands-of-french-francs-january-1963-december-1972#!ds=22l3&amp;display=line</v>
      </c>
    </row>
    <row r="5" spans="1:6" x14ac:dyDescent="0.25">
      <c r="A5" s="7">
        <v>23102</v>
      </c>
      <c r="B5" s="5">
        <v>597.798</v>
      </c>
      <c r="D5" s="3" t="s">
        <v>4</v>
      </c>
      <c r="E5" s="5" t="s">
        <v>5</v>
      </c>
    </row>
    <row r="6" spans="1:6" x14ac:dyDescent="0.25">
      <c r="A6" s="7">
        <v>23132</v>
      </c>
      <c r="B6" s="5">
        <v>579.88900000000001</v>
      </c>
      <c r="D6" s="3" t="s">
        <v>6</v>
      </c>
      <c r="E6" s="5" t="s">
        <v>7</v>
      </c>
    </row>
    <row r="7" spans="1:6" x14ac:dyDescent="0.25">
      <c r="A7" s="7">
        <v>23163</v>
      </c>
      <c r="B7" s="5">
        <v>668.23299999999995</v>
      </c>
      <c r="D7" s="3" t="s">
        <v>8</v>
      </c>
      <c r="E7" s="5"/>
    </row>
    <row r="8" spans="1:6" x14ac:dyDescent="0.25">
      <c r="A8" s="7">
        <v>23193</v>
      </c>
      <c r="B8" s="5">
        <v>499.23200000000003</v>
      </c>
      <c r="D8" s="3" t="s">
        <v>9</v>
      </c>
      <c r="E8" s="5"/>
    </row>
    <row r="9" spans="1:6" x14ac:dyDescent="0.25">
      <c r="A9" s="7">
        <v>23224</v>
      </c>
      <c r="B9" s="5">
        <v>215.18700000000001</v>
      </c>
    </row>
    <row r="10" spans="1:6" x14ac:dyDescent="0.25">
      <c r="A10" s="7">
        <v>23255</v>
      </c>
      <c r="B10" s="5">
        <v>555.81299999999999</v>
      </c>
    </row>
    <row r="11" spans="1:6" x14ac:dyDescent="0.25">
      <c r="A11" s="7">
        <v>23285</v>
      </c>
      <c r="B11" s="5">
        <v>586.93499999999995</v>
      </c>
    </row>
    <row r="12" spans="1:6" x14ac:dyDescent="0.25">
      <c r="A12" s="7">
        <v>23316</v>
      </c>
      <c r="B12" s="5">
        <v>546.13599999999997</v>
      </c>
    </row>
    <row r="13" spans="1:6" x14ac:dyDescent="0.25">
      <c r="A13" s="7">
        <v>23346</v>
      </c>
      <c r="B13" s="5">
        <v>571.11099999999999</v>
      </c>
    </row>
    <row r="14" spans="1:6" x14ac:dyDescent="0.25">
      <c r="A14" s="7">
        <v>23377</v>
      </c>
      <c r="B14" s="5">
        <v>634.71199999999999</v>
      </c>
    </row>
    <row r="15" spans="1:6" x14ac:dyDescent="0.25">
      <c r="A15" s="7">
        <v>23408</v>
      </c>
      <c r="B15" s="5">
        <v>639.28300000000002</v>
      </c>
    </row>
    <row r="16" spans="1:6" x14ac:dyDescent="0.25">
      <c r="A16" s="7">
        <v>23437</v>
      </c>
      <c r="B16" s="5">
        <v>712.18200000000002</v>
      </c>
    </row>
    <row r="17" spans="1:2" x14ac:dyDescent="0.25">
      <c r="A17" s="7">
        <v>23468</v>
      </c>
      <c r="B17" s="5">
        <v>621.55700000000002</v>
      </c>
    </row>
    <row r="18" spans="1:2" x14ac:dyDescent="0.25">
      <c r="A18" s="7">
        <v>23498</v>
      </c>
      <c r="B18" s="5">
        <v>621</v>
      </c>
    </row>
    <row r="19" spans="1:2" x14ac:dyDescent="0.25">
      <c r="A19" s="7">
        <v>23529</v>
      </c>
      <c r="B19" s="5">
        <v>675.98900000000003</v>
      </c>
    </row>
    <row r="20" spans="1:2" x14ac:dyDescent="0.25">
      <c r="A20" s="7">
        <v>23559</v>
      </c>
      <c r="B20" s="5">
        <v>501.322</v>
      </c>
    </row>
    <row r="21" spans="1:2" x14ac:dyDescent="0.25">
      <c r="A21" s="7">
        <v>23590</v>
      </c>
      <c r="B21" s="5">
        <v>220.286</v>
      </c>
    </row>
    <row r="22" spans="1:2" x14ac:dyDescent="0.25">
      <c r="A22" s="7">
        <v>23621</v>
      </c>
      <c r="B22" s="5">
        <v>560.72699999999998</v>
      </c>
    </row>
    <row r="23" spans="1:2" x14ac:dyDescent="0.25">
      <c r="A23" s="7">
        <v>23651</v>
      </c>
      <c r="B23" s="5">
        <v>602.53</v>
      </c>
    </row>
    <row r="24" spans="1:2" x14ac:dyDescent="0.25">
      <c r="A24" s="7">
        <v>23682</v>
      </c>
      <c r="B24" s="5">
        <v>626.37900000000002</v>
      </c>
    </row>
    <row r="25" spans="1:2" x14ac:dyDescent="0.25">
      <c r="A25" s="7">
        <v>23712</v>
      </c>
      <c r="B25" s="5">
        <v>605.50800000000004</v>
      </c>
    </row>
    <row r="26" spans="1:2" x14ac:dyDescent="0.25">
      <c r="A26" s="7">
        <v>23743</v>
      </c>
      <c r="B26" s="5">
        <v>646.78300000000002</v>
      </c>
    </row>
    <row r="27" spans="1:2" x14ac:dyDescent="0.25">
      <c r="A27" s="7">
        <v>23774</v>
      </c>
      <c r="B27" s="5">
        <v>658.44200000000001</v>
      </c>
    </row>
    <row r="28" spans="1:2" x14ac:dyDescent="0.25">
      <c r="A28" s="7">
        <v>23802</v>
      </c>
      <c r="B28" s="5">
        <v>712.90599999999995</v>
      </c>
    </row>
    <row r="29" spans="1:2" x14ac:dyDescent="0.25">
      <c r="A29" s="7">
        <v>23833</v>
      </c>
      <c r="B29" s="5">
        <v>687.71400000000006</v>
      </c>
    </row>
    <row r="30" spans="1:2" x14ac:dyDescent="0.25">
      <c r="A30" s="7">
        <v>23863</v>
      </c>
      <c r="B30" s="5">
        <v>723.91600000000005</v>
      </c>
    </row>
    <row r="31" spans="1:2" x14ac:dyDescent="0.25">
      <c r="A31" s="7">
        <v>23894</v>
      </c>
      <c r="B31" s="5">
        <v>707.18299999999999</v>
      </c>
    </row>
    <row r="32" spans="1:2" x14ac:dyDescent="0.25">
      <c r="A32" s="7">
        <v>23924</v>
      </c>
      <c r="B32" s="5">
        <v>629</v>
      </c>
    </row>
    <row r="33" spans="1:2" x14ac:dyDescent="0.25">
      <c r="A33" s="7">
        <v>23955</v>
      </c>
      <c r="B33" s="5">
        <v>237.53</v>
      </c>
    </row>
    <row r="34" spans="1:2" x14ac:dyDescent="0.25">
      <c r="A34" s="7">
        <v>23986</v>
      </c>
      <c r="B34" s="5">
        <v>613.29600000000005</v>
      </c>
    </row>
    <row r="35" spans="1:2" x14ac:dyDescent="0.25">
      <c r="A35" s="7">
        <v>24016</v>
      </c>
      <c r="B35" s="5">
        <v>730.44399999999996</v>
      </c>
    </row>
    <row r="36" spans="1:2" x14ac:dyDescent="0.25">
      <c r="A36" s="7">
        <v>24047</v>
      </c>
      <c r="B36" s="5">
        <v>734.92499999999995</v>
      </c>
    </row>
    <row r="37" spans="1:2" x14ac:dyDescent="0.25">
      <c r="A37" s="7">
        <v>24077</v>
      </c>
      <c r="B37" s="5">
        <v>651.81200000000001</v>
      </c>
    </row>
    <row r="38" spans="1:2" x14ac:dyDescent="0.25">
      <c r="A38" s="7">
        <v>24108</v>
      </c>
      <c r="B38" s="5">
        <v>676.15499999999997</v>
      </c>
    </row>
    <row r="39" spans="1:2" x14ac:dyDescent="0.25">
      <c r="A39" s="7">
        <v>24139</v>
      </c>
      <c r="B39" s="5">
        <v>748.18299999999999</v>
      </c>
    </row>
    <row r="40" spans="1:2" x14ac:dyDescent="0.25">
      <c r="A40" s="7">
        <v>24167</v>
      </c>
      <c r="B40" s="5">
        <v>810.68100000000004</v>
      </c>
    </row>
    <row r="41" spans="1:2" x14ac:dyDescent="0.25">
      <c r="A41" s="7">
        <v>24198</v>
      </c>
      <c r="B41" s="5">
        <v>729.36300000000006</v>
      </c>
    </row>
    <row r="42" spans="1:2" x14ac:dyDescent="0.25">
      <c r="A42" s="7">
        <v>24228</v>
      </c>
      <c r="B42" s="5">
        <v>701.10799999999995</v>
      </c>
    </row>
    <row r="43" spans="1:2" x14ac:dyDescent="0.25">
      <c r="A43" s="7">
        <v>24259</v>
      </c>
      <c r="B43" s="5">
        <v>790.07899999999995</v>
      </c>
    </row>
    <row r="44" spans="1:2" x14ac:dyDescent="0.25">
      <c r="A44" s="7">
        <v>24289</v>
      </c>
      <c r="B44" s="5">
        <v>594.62099999999998</v>
      </c>
    </row>
    <row r="45" spans="1:2" x14ac:dyDescent="0.25">
      <c r="A45" s="7">
        <v>24320</v>
      </c>
      <c r="B45" s="5">
        <v>230.71600000000001</v>
      </c>
    </row>
    <row r="46" spans="1:2" x14ac:dyDescent="0.25">
      <c r="A46" s="7">
        <v>24351</v>
      </c>
      <c r="B46" s="5">
        <v>617.18899999999996</v>
      </c>
    </row>
    <row r="47" spans="1:2" x14ac:dyDescent="0.25">
      <c r="A47" s="7">
        <v>24381</v>
      </c>
      <c r="B47" s="5">
        <v>691.38900000000001</v>
      </c>
    </row>
    <row r="48" spans="1:2" x14ac:dyDescent="0.25">
      <c r="A48" s="7">
        <v>24412</v>
      </c>
      <c r="B48" s="5">
        <v>701.06700000000001</v>
      </c>
    </row>
    <row r="49" spans="1:2" x14ac:dyDescent="0.25">
      <c r="A49" s="7">
        <v>24442</v>
      </c>
      <c r="B49" s="5">
        <v>705.77700000000004</v>
      </c>
    </row>
    <row r="50" spans="1:2" x14ac:dyDescent="0.25">
      <c r="A50" s="7">
        <v>24473</v>
      </c>
      <c r="B50" s="5">
        <v>747.63599999999997</v>
      </c>
    </row>
    <row r="51" spans="1:2" x14ac:dyDescent="0.25">
      <c r="A51" s="7">
        <v>24504</v>
      </c>
      <c r="B51" s="5">
        <v>773.39200000000005</v>
      </c>
    </row>
    <row r="52" spans="1:2" x14ac:dyDescent="0.25">
      <c r="A52" s="7">
        <v>24532</v>
      </c>
      <c r="B52" s="5">
        <v>813.78800000000001</v>
      </c>
    </row>
    <row r="53" spans="1:2" x14ac:dyDescent="0.25">
      <c r="A53" s="7">
        <v>24563</v>
      </c>
      <c r="B53" s="5">
        <v>766.71299999999997</v>
      </c>
    </row>
    <row r="54" spans="1:2" x14ac:dyDescent="0.25">
      <c r="A54" s="7">
        <v>24593</v>
      </c>
      <c r="B54" s="5">
        <v>728.875</v>
      </c>
    </row>
    <row r="55" spans="1:2" x14ac:dyDescent="0.25">
      <c r="A55" s="7">
        <v>24624</v>
      </c>
      <c r="B55" s="5">
        <v>749.197</v>
      </c>
    </row>
    <row r="56" spans="1:2" x14ac:dyDescent="0.25">
      <c r="A56" s="7">
        <v>24654</v>
      </c>
      <c r="B56" s="5">
        <v>680.95399999999995</v>
      </c>
    </row>
    <row r="57" spans="1:2" x14ac:dyDescent="0.25">
      <c r="A57" s="7">
        <v>24685</v>
      </c>
      <c r="B57" s="5">
        <v>241.42400000000001</v>
      </c>
    </row>
    <row r="58" spans="1:2" x14ac:dyDescent="0.25">
      <c r="A58" s="7">
        <v>24716</v>
      </c>
      <c r="B58" s="5">
        <v>680.23400000000004</v>
      </c>
    </row>
    <row r="59" spans="1:2" x14ac:dyDescent="0.25">
      <c r="A59" s="7">
        <v>24746</v>
      </c>
      <c r="B59" s="5">
        <v>708.32600000000002</v>
      </c>
    </row>
    <row r="60" spans="1:2" x14ac:dyDescent="0.25">
      <c r="A60" s="7">
        <v>24777</v>
      </c>
      <c r="B60" s="5">
        <v>694.23800000000006</v>
      </c>
    </row>
    <row r="61" spans="1:2" x14ac:dyDescent="0.25">
      <c r="A61" s="7">
        <v>24807</v>
      </c>
      <c r="B61" s="5">
        <v>772.07100000000003</v>
      </c>
    </row>
    <row r="62" spans="1:2" x14ac:dyDescent="0.25">
      <c r="A62" s="7">
        <v>24838</v>
      </c>
      <c r="B62" s="5">
        <v>795.33699999999999</v>
      </c>
    </row>
    <row r="63" spans="1:2" x14ac:dyDescent="0.25">
      <c r="A63" s="7">
        <v>24869</v>
      </c>
      <c r="B63" s="5">
        <v>788.42100000000005</v>
      </c>
    </row>
    <row r="64" spans="1:2" x14ac:dyDescent="0.25">
      <c r="A64" s="7">
        <v>24898</v>
      </c>
      <c r="B64" s="5">
        <v>889.96799999999996</v>
      </c>
    </row>
    <row r="65" spans="1:2" x14ac:dyDescent="0.25">
      <c r="A65" s="7">
        <v>24929</v>
      </c>
      <c r="B65" s="5">
        <v>797.39300000000003</v>
      </c>
    </row>
    <row r="66" spans="1:2" x14ac:dyDescent="0.25">
      <c r="A66" s="7">
        <v>24959</v>
      </c>
      <c r="B66" s="5">
        <v>751</v>
      </c>
    </row>
    <row r="67" spans="1:2" x14ac:dyDescent="0.25">
      <c r="A67" s="7">
        <v>24990</v>
      </c>
      <c r="B67" s="5">
        <v>821.255</v>
      </c>
    </row>
    <row r="68" spans="1:2" x14ac:dyDescent="0.25">
      <c r="A68" s="7">
        <v>25020</v>
      </c>
      <c r="B68" s="5">
        <v>691.60500000000002</v>
      </c>
    </row>
    <row r="69" spans="1:2" x14ac:dyDescent="0.25">
      <c r="A69" s="7">
        <v>25051</v>
      </c>
      <c r="B69" s="5">
        <v>290.65499999999997</v>
      </c>
    </row>
    <row r="70" spans="1:2" x14ac:dyDescent="0.25">
      <c r="A70" s="7">
        <v>25082</v>
      </c>
      <c r="B70" s="5">
        <v>727.14700000000005</v>
      </c>
    </row>
    <row r="71" spans="1:2" x14ac:dyDescent="0.25">
      <c r="A71" s="7">
        <v>25112</v>
      </c>
      <c r="B71" s="5">
        <v>868.35500000000002</v>
      </c>
    </row>
    <row r="72" spans="1:2" x14ac:dyDescent="0.25">
      <c r="A72" s="7">
        <v>25143</v>
      </c>
      <c r="B72" s="5">
        <v>812.39</v>
      </c>
    </row>
    <row r="73" spans="1:2" x14ac:dyDescent="0.25">
      <c r="A73" s="7">
        <v>25173</v>
      </c>
      <c r="B73" s="5">
        <v>799.55600000000004</v>
      </c>
    </row>
    <row r="74" spans="1:2" x14ac:dyDescent="0.25">
      <c r="A74" s="7">
        <v>25204</v>
      </c>
      <c r="B74" s="5">
        <v>843.03800000000001</v>
      </c>
    </row>
    <row r="75" spans="1:2" x14ac:dyDescent="0.25">
      <c r="A75" s="7">
        <v>25235</v>
      </c>
      <c r="B75" s="5">
        <v>847</v>
      </c>
    </row>
    <row r="76" spans="1:2" x14ac:dyDescent="0.25">
      <c r="A76" s="7">
        <v>25263</v>
      </c>
      <c r="B76" s="5">
        <v>941.952</v>
      </c>
    </row>
    <row r="77" spans="1:2" x14ac:dyDescent="0.25">
      <c r="A77" s="7">
        <v>25294</v>
      </c>
      <c r="B77" s="5">
        <v>804.30899999999997</v>
      </c>
    </row>
    <row r="78" spans="1:2" x14ac:dyDescent="0.25">
      <c r="A78" s="7">
        <v>25324</v>
      </c>
      <c r="B78" s="5">
        <v>840.30700000000002</v>
      </c>
    </row>
    <row r="79" spans="1:2" x14ac:dyDescent="0.25">
      <c r="A79" s="7">
        <v>25355</v>
      </c>
      <c r="B79" s="5">
        <v>871.52800000000002</v>
      </c>
    </row>
    <row r="80" spans="1:2" x14ac:dyDescent="0.25">
      <c r="A80" s="7">
        <v>25385</v>
      </c>
      <c r="B80" s="5">
        <v>656.33</v>
      </c>
    </row>
    <row r="81" spans="1:2" x14ac:dyDescent="0.25">
      <c r="A81" s="7">
        <v>25416</v>
      </c>
      <c r="B81" s="5">
        <v>370.50799999999998</v>
      </c>
    </row>
    <row r="82" spans="1:2" x14ac:dyDescent="0.25">
      <c r="A82" s="7">
        <v>25447</v>
      </c>
      <c r="B82" s="5">
        <v>742</v>
      </c>
    </row>
    <row r="83" spans="1:2" x14ac:dyDescent="0.25">
      <c r="A83" s="7">
        <v>25477</v>
      </c>
      <c r="B83" s="5">
        <v>847.15200000000004</v>
      </c>
    </row>
    <row r="84" spans="1:2" x14ac:dyDescent="0.25">
      <c r="A84" s="7">
        <v>25508</v>
      </c>
      <c r="B84" s="5">
        <v>731.67499999999995</v>
      </c>
    </row>
    <row r="85" spans="1:2" x14ac:dyDescent="0.25">
      <c r="A85" s="7">
        <v>25538</v>
      </c>
      <c r="B85" s="5">
        <v>898.52700000000004</v>
      </c>
    </row>
    <row r="86" spans="1:2" x14ac:dyDescent="0.25">
      <c r="A86" s="7">
        <v>25569</v>
      </c>
      <c r="B86" s="5">
        <v>778.13900000000001</v>
      </c>
    </row>
    <row r="87" spans="1:2" x14ac:dyDescent="0.25">
      <c r="A87" s="7">
        <v>25600</v>
      </c>
      <c r="B87" s="5">
        <v>856.07500000000005</v>
      </c>
    </row>
    <row r="88" spans="1:2" x14ac:dyDescent="0.25">
      <c r="A88" s="7">
        <v>25628</v>
      </c>
      <c r="B88" s="5">
        <v>938.83299999999997</v>
      </c>
    </row>
    <row r="89" spans="1:2" x14ac:dyDescent="0.25">
      <c r="A89" s="7">
        <v>25659</v>
      </c>
      <c r="B89" s="5">
        <v>813.02300000000002</v>
      </c>
    </row>
    <row r="90" spans="1:2" x14ac:dyDescent="0.25">
      <c r="A90" s="7">
        <v>25689</v>
      </c>
      <c r="B90" s="5">
        <v>783.41700000000003</v>
      </c>
    </row>
    <row r="91" spans="1:2" x14ac:dyDescent="0.25">
      <c r="A91" s="7">
        <v>25720</v>
      </c>
      <c r="B91" s="5">
        <v>828.11</v>
      </c>
    </row>
    <row r="92" spans="1:2" x14ac:dyDescent="0.25">
      <c r="A92" s="7">
        <v>25750</v>
      </c>
      <c r="B92" s="5">
        <v>657.31100000000004</v>
      </c>
    </row>
    <row r="93" spans="1:2" x14ac:dyDescent="0.25">
      <c r="A93" s="7">
        <v>25781</v>
      </c>
      <c r="B93" s="5">
        <v>310.03199999999998</v>
      </c>
    </row>
    <row r="94" spans="1:2" x14ac:dyDescent="0.25">
      <c r="A94" s="7">
        <v>25812</v>
      </c>
      <c r="B94" s="5">
        <v>780</v>
      </c>
    </row>
    <row r="95" spans="1:2" x14ac:dyDescent="0.25">
      <c r="A95" s="7">
        <v>25842</v>
      </c>
      <c r="B95" s="5">
        <v>860</v>
      </c>
    </row>
    <row r="96" spans="1:2" x14ac:dyDescent="0.25">
      <c r="A96" s="7">
        <v>25873</v>
      </c>
      <c r="B96" s="5">
        <v>780</v>
      </c>
    </row>
    <row r="97" spans="1:2" x14ac:dyDescent="0.25">
      <c r="A97" s="7">
        <v>25903</v>
      </c>
      <c r="B97" s="5">
        <v>807.99300000000005</v>
      </c>
    </row>
    <row r="98" spans="1:2" x14ac:dyDescent="0.25">
      <c r="A98" s="7">
        <v>25934</v>
      </c>
      <c r="B98" s="5">
        <v>895.21699999999998</v>
      </c>
    </row>
    <row r="99" spans="1:2" x14ac:dyDescent="0.25">
      <c r="A99" s="7">
        <v>25965</v>
      </c>
      <c r="B99" s="5">
        <v>856.07500000000005</v>
      </c>
    </row>
    <row r="100" spans="1:2" x14ac:dyDescent="0.25">
      <c r="A100" s="7">
        <v>25993</v>
      </c>
      <c r="B100" s="5">
        <v>893.26800000000003</v>
      </c>
    </row>
    <row r="101" spans="1:2" x14ac:dyDescent="0.25">
      <c r="A101" s="7">
        <v>26024</v>
      </c>
      <c r="B101" s="5">
        <v>875</v>
      </c>
    </row>
    <row r="102" spans="1:2" x14ac:dyDescent="0.25">
      <c r="A102" s="7">
        <v>26054</v>
      </c>
      <c r="B102" s="5">
        <v>835.08799999999997</v>
      </c>
    </row>
    <row r="103" spans="1:2" x14ac:dyDescent="0.25">
      <c r="A103" s="7">
        <v>26085</v>
      </c>
      <c r="B103" s="5">
        <v>934.59500000000003</v>
      </c>
    </row>
    <row r="104" spans="1:2" x14ac:dyDescent="0.25">
      <c r="A104" s="7">
        <v>26115</v>
      </c>
      <c r="B104" s="5">
        <v>832.5</v>
      </c>
    </row>
    <row r="105" spans="1:2" x14ac:dyDescent="0.25">
      <c r="A105" s="7">
        <v>26146</v>
      </c>
      <c r="B105" s="5">
        <v>300</v>
      </c>
    </row>
    <row r="106" spans="1:2" x14ac:dyDescent="0.25">
      <c r="A106" s="7">
        <v>26177</v>
      </c>
      <c r="B106" s="5">
        <v>791.44299999999998</v>
      </c>
    </row>
    <row r="107" spans="1:2" x14ac:dyDescent="0.25">
      <c r="A107" s="7">
        <v>26207</v>
      </c>
      <c r="B107" s="5">
        <v>900</v>
      </c>
    </row>
    <row r="108" spans="1:2" x14ac:dyDescent="0.25">
      <c r="A108" s="7">
        <v>26238</v>
      </c>
      <c r="B108" s="5">
        <v>781.72900000000004</v>
      </c>
    </row>
    <row r="109" spans="1:2" x14ac:dyDescent="0.25">
      <c r="A109" s="7">
        <v>26268</v>
      </c>
      <c r="B109" s="5">
        <v>880</v>
      </c>
    </row>
    <row r="110" spans="1:2" x14ac:dyDescent="0.25">
      <c r="A110" s="7">
        <v>26299</v>
      </c>
      <c r="B110" s="5">
        <v>875.024</v>
      </c>
    </row>
    <row r="111" spans="1:2" x14ac:dyDescent="0.25">
      <c r="A111" s="7">
        <v>26330</v>
      </c>
      <c r="B111" s="5">
        <v>992.96799999999996</v>
      </c>
    </row>
    <row r="112" spans="1:2" x14ac:dyDescent="0.25">
      <c r="A112" s="7">
        <v>26359</v>
      </c>
      <c r="B112" s="5">
        <v>976.80399999999997</v>
      </c>
    </row>
    <row r="113" spans="1:2" x14ac:dyDescent="0.25">
      <c r="A113" s="7">
        <v>26390</v>
      </c>
      <c r="B113" s="5">
        <v>968.697</v>
      </c>
    </row>
    <row r="114" spans="1:2" x14ac:dyDescent="0.25">
      <c r="A114" s="7">
        <v>26420</v>
      </c>
      <c r="B114" s="5">
        <v>871.67499999999995</v>
      </c>
    </row>
    <row r="115" spans="1:2" x14ac:dyDescent="0.25">
      <c r="A115" s="7">
        <v>26451</v>
      </c>
      <c r="B115" s="5">
        <v>1006.852</v>
      </c>
    </row>
    <row r="116" spans="1:2" x14ac:dyDescent="0.25">
      <c r="A116" s="7">
        <v>26481</v>
      </c>
      <c r="B116" s="5">
        <v>832.03700000000003</v>
      </c>
    </row>
    <row r="117" spans="1:2" x14ac:dyDescent="0.25">
      <c r="A117" s="7">
        <v>26512</v>
      </c>
      <c r="B117" s="5">
        <v>345.58699999999999</v>
      </c>
    </row>
    <row r="118" spans="1:2" x14ac:dyDescent="0.25">
      <c r="A118" s="7">
        <v>26543</v>
      </c>
      <c r="B118" s="5">
        <v>849.52800000000002</v>
      </c>
    </row>
    <row r="119" spans="1:2" x14ac:dyDescent="0.25">
      <c r="A119" s="7">
        <v>26573</v>
      </c>
      <c r="B119" s="5">
        <v>913.87099999999998</v>
      </c>
    </row>
    <row r="120" spans="1:2" x14ac:dyDescent="0.25">
      <c r="A120" s="7">
        <v>26604</v>
      </c>
      <c r="B120" s="5">
        <v>868.74599999999998</v>
      </c>
    </row>
    <row r="121" spans="1:2" x14ac:dyDescent="0.25">
      <c r="A121" s="7">
        <v>26634</v>
      </c>
      <c r="B121" s="5">
        <v>993.73299999999995</v>
      </c>
    </row>
  </sheetData>
  <mergeCells count="1">
    <mergeCell ref="E3:F3"/>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E14" sqref="E10:E14"/>
    </sheetView>
  </sheetViews>
  <sheetFormatPr defaultColWidth="20" defaultRowHeight="12.75" x14ac:dyDescent="0.2"/>
  <cols>
    <col min="1" max="1" width="20" style="14" customWidth="1"/>
    <col min="2" max="2" width="31.85546875" style="14" customWidth="1"/>
    <col min="3" max="4" width="20" style="14"/>
    <col min="5" max="5" width="55.28515625" style="14" customWidth="1"/>
    <col min="6" max="16384" width="20" style="14"/>
  </cols>
  <sheetData>
    <row r="1" spans="1:5" ht="76.5" x14ac:dyDescent="0.2">
      <c r="A1" s="15" t="s">
        <v>288</v>
      </c>
      <c r="B1" s="19" t="s">
        <v>469</v>
      </c>
      <c r="D1" s="15" t="s">
        <v>232</v>
      </c>
      <c r="E1" s="16" t="s">
        <v>284</v>
      </c>
    </row>
    <row r="2" spans="1:5" ht="25.5" x14ac:dyDescent="0.2">
      <c r="A2" s="33">
        <v>2000</v>
      </c>
      <c r="B2" s="18">
        <v>110.8</v>
      </c>
      <c r="D2" s="15" t="s">
        <v>234</v>
      </c>
      <c r="E2" s="16" t="s">
        <v>285</v>
      </c>
    </row>
    <row r="3" spans="1:5" x14ac:dyDescent="0.2">
      <c r="A3" s="33">
        <v>2001</v>
      </c>
      <c r="B3" s="18">
        <v>93.6</v>
      </c>
      <c r="D3" s="15" t="s">
        <v>236</v>
      </c>
      <c r="E3" s="16" t="s">
        <v>237</v>
      </c>
    </row>
    <row r="4" spans="1:5" ht="51" x14ac:dyDescent="0.2">
      <c r="A4" s="33">
        <v>2002</v>
      </c>
      <c r="B4" s="18">
        <v>93</v>
      </c>
      <c r="D4" s="15" t="s">
        <v>238</v>
      </c>
      <c r="E4" s="16" t="s">
        <v>286</v>
      </c>
    </row>
    <row r="5" spans="1:5" ht="25.5" x14ac:dyDescent="0.2">
      <c r="A5" s="33">
        <v>2003</v>
      </c>
      <c r="B5" s="18">
        <v>97.3</v>
      </c>
      <c r="D5" s="15" t="s">
        <v>273</v>
      </c>
      <c r="E5" s="16" t="s">
        <v>287</v>
      </c>
    </row>
    <row r="6" spans="1:5" x14ac:dyDescent="0.2">
      <c r="A6" s="33">
        <v>2004</v>
      </c>
      <c r="B6" s="18">
        <v>91.2</v>
      </c>
    </row>
    <row r="7" spans="1:5" x14ac:dyDescent="0.2">
      <c r="A7" s="33">
        <v>2005</v>
      </c>
      <c r="B7" s="18">
        <v>89</v>
      </c>
    </row>
    <row r="8" spans="1:5" x14ac:dyDescent="0.2">
      <c r="A8" s="33">
        <v>2006</v>
      </c>
      <c r="B8" s="18">
        <v>94.9</v>
      </c>
    </row>
    <row r="9" spans="1:5" x14ac:dyDescent="0.2">
      <c r="A9" s="33">
        <v>2007</v>
      </c>
      <c r="B9" s="18">
        <v>79</v>
      </c>
    </row>
    <row r="10" spans="1:5" x14ac:dyDescent="0.2">
      <c r="A10" s="33">
        <v>2008</v>
      </c>
      <c r="B10" s="18">
        <v>70.2</v>
      </c>
    </row>
    <row r="11" spans="1:5" x14ac:dyDescent="0.2">
      <c r="A11" s="33">
        <v>2009</v>
      </c>
      <c r="B11" s="18">
        <v>60.1</v>
      </c>
    </row>
    <row r="12" spans="1:5" x14ac:dyDescent="0.2">
      <c r="A12" s="33">
        <v>2010</v>
      </c>
      <c r="B12" s="18">
        <v>62.9</v>
      </c>
    </row>
    <row r="13" spans="1:5" x14ac:dyDescent="0.2">
      <c r="A13" s="33">
        <v>2011</v>
      </c>
      <c r="B13" s="18">
        <v>61.2</v>
      </c>
    </row>
    <row r="14" spans="1:5" x14ac:dyDescent="0.2">
      <c r="A14" s="33">
        <v>2012</v>
      </c>
      <c r="B14" s="18">
        <v>71.599999999999994</v>
      </c>
    </row>
    <row r="15" spans="1:5" x14ac:dyDescent="0.2">
      <c r="A15" s="33">
        <v>2013</v>
      </c>
      <c r="B15" s="18">
        <v>66</v>
      </c>
    </row>
    <row r="16" spans="1:5" x14ac:dyDescent="0.2">
      <c r="A16" s="33">
        <v>2014</v>
      </c>
      <c r="B16" s="18">
        <v>67.7</v>
      </c>
    </row>
    <row r="17" spans="1:2" x14ac:dyDescent="0.2">
      <c r="A17" s="32">
        <v>2015</v>
      </c>
      <c r="B17" s="27">
        <v>63.2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46</vt:i4>
      </vt:variant>
    </vt:vector>
  </HeadingPairs>
  <TitlesOfParts>
    <vt:vector size="46"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2018-01-19T07:53:37Z</dcterms:modified>
</cp:coreProperties>
</file>