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r\OneDrive\FINA 400 Financial Analysis Using Excel\"/>
    </mc:Choice>
  </mc:AlternateContent>
  <xr:revisionPtr revIDLastSave="0" documentId="8_{49A8D275-2AAC-4DD7-B114-7DB93653FA6B}" xr6:coauthVersionLast="47" xr6:coauthVersionMax="47" xr10:uidLastSave="{00000000-0000-0000-0000-000000000000}"/>
  <bookViews>
    <workbookView xWindow="-98" yWindow="-98" windowWidth="20715" windowHeight="13155" activeTab="2" xr2:uid="{D6F67EA3-5C8A-4AB2-9ACE-1D2DE0BA76CA}"/>
  </bookViews>
  <sheets>
    <sheet name="Income Statement" sheetId="15" r:id="rId1"/>
    <sheet name="Balance Sheet" sheetId="16" r:id="rId2"/>
    <sheet name="Stock Price" sheetId="8" r:id="rId3"/>
    <sheet name="PE" sheetId="1" r:id="rId4"/>
    <sheet name="PB" sheetId="9" r:id="rId5"/>
    <sheet name="EV" sheetId="12" r:id="rId6"/>
  </sheets>
  <definedNames>
    <definedName name="_xlnm.Print_Titles" localSheetId="1">'Balance Sheet'!#REF!</definedName>
    <definedName name="_xlnm.Print_Titles" localSheetId="0">'Income Statement'!#REF!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2" l="1"/>
  <c r="B15" i="12"/>
  <c r="B14" i="12"/>
  <c r="B12" i="12"/>
  <c r="B11" i="12"/>
  <c r="B10" i="12"/>
  <c r="B9" i="12"/>
  <c r="B8" i="12"/>
  <c r="B6" i="12"/>
  <c r="B7" i="12" s="1"/>
  <c r="B5" i="12"/>
  <c r="B16" i="9"/>
  <c r="B10" i="9"/>
  <c r="B8" i="9"/>
  <c r="B7" i="9"/>
  <c r="B5" i="9"/>
  <c r="B6" i="9"/>
  <c r="B14" i="1"/>
  <c r="B8" i="1"/>
  <c r="B5" i="1"/>
  <c r="B6" i="1"/>
  <c r="B7" i="1"/>
  <c r="C8" i="12"/>
  <c r="C8" i="1"/>
  <c r="C7" i="1"/>
  <c r="C16" i="9"/>
  <c r="C9" i="12"/>
  <c r="C7" i="12"/>
  <c r="C8" i="9"/>
  <c r="C6" i="1"/>
  <c r="C21" i="12"/>
  <c r="C10" i="9"/>
  <c r="C6" i="12"/>
  <c r="C14" i="1"/>
  <c r="C14" i="12"/>
  <c r="C10" i="12"/>
  <c r="C12" i="12"/>
  <c r="C15" i="12"/>
  <c r="C5" i="12"/>
  <c r="C6" i="9"/>
  <c r="C7" i="9"/>
  <c r="C5" i="9"/>
  <c r="C11" i="12"/>
</calcChain>
</file>

<file path=xl/sharedStrings.xml><?xml version="1.0" encoding="utf-8"?>
<sst xmlns="http://schemas.openxmlformats.org/spreadsheetml/2006/main" count="377" uniqueCount="183">
  <si>
    <t>Share price</t>
  </si>
  <si>
    <t>P/E ratio</t>
  </si>
  <si>
    <t>Benchmarks</t>
  </si>
  <si>
    <t>P/E Ratio, Industry</t>
  </si>
  <si>
    <t>Nike Inc. (NYSE:NKE)</t>
  </si>
  <si>
    <t>Price to Earnings (P/E)</t>
  </si>
  <si>
    <t>-</t>
  </si>
  <si>
    <t>EBIT</t>
  </si>
  <si>
    <t>EBITDA</t>
  </si>
  <si>
    <t>Revenue</t>
  </si>
  <si>
    <t>Date</t>
  </si>
  <si>
    <t>Open</t>
  </si>
  <si>
    <t>High</t>
  </si>
  <si>
    <t>Low</t>
  </si>
  <si>
    <t>Close</t>
  </si>
  <si>
    <t>Adj Close</t>
  </si>
  <si>
    <t>Volume</t>
  </si>
  <si>
    <t>Fair Value</t>
  </si>
  <si>
    <t>Long-Term Debt</t>
  </si>
  <si>
    <t>Price to Book Value (P/B)</t>
  </si>
  <si>
    <t>P/B ratio</t>
  </si>
  <si>
    <t>P/B Ratio, Industry</t>
  </si>
  <si>
    <t>Currency</t>
  </si>
  <si>
    <t>USD</t>
  </si>
  <si>
    <t>Diluted EPS</t>
  </si>
  <si>
    <t>EBITA</t>
  </si>
  <si>
    <t>EBITDAR</t>
  </si>
  <si>
    <t>NA</t>
  </si>
  <si>
    <t>NC</t>
  </si>
  <si>
    <t>O</t>
  </si>
  <si>
    <t>REP</t>
  </si>
  <si>
    <t>ASSETS</t>
  </si>
  <si>
    <t>Cash And Equivalents</t>
  </si>
  <si>
    <t>Inventory</t>
  </si>
  <si>
    <t>Goodwill</t>
  </si>
  <si>
    <t>LIABILITIES</t>
  </si>
  <si>
    <t>Short-term Borrowings</t>
  </si>
  <si>
    <t>Total Shares Out. on Balance Sheet Date</t>
  </si>
  <si>
    <t>Book Value/Share</t>
  </si>
  <si>
    <t>Land</t>
  </si>
  <si>
    <t>Buildings</t>
  </si>
  <si>
    <t>Machinery</t>
  </si>
  <si>
    <t>RUP</t>
  </si>
  <si>
    <t>Footwear</t>
  </si>
  <si>
    <t>Enterprise Value to EBITDA</t>
  </si>
  <si>
    <t>EV to EBITDA Ratio</t>
  </si>
  <si>
    <t>Fair Value of Firm</t>
  </si>
  <si>
    <t>Total Common Equity</t>
  </si>
  <si>
    <t>Common Equity Value</t>
  </si>
  <si>
    <t>Total Equity and Debt</t>
  </si>
  <si>
    <t>Enterprise Value (EV)</t>
  </si>
  <si>
    <t>NIKE, Inc. (NYSE:NKE) &gt; Financials &gt; Income Statement</t>
  </si>
  <si>
    <t>In Millions of the reported currency, except per share items.</t>
  </si>
  <si>
    <t>Income Statement</t>
  </si>
  <si>
    <t xml:space="preserve">For the Fiscal Period Ending
</t>
  </si>
  <si>
    <t>12 months
May-31-2019</t>
  </si>
  <si>
    <t>12 months
May-31-2020</t>
  </si>
  <si>
    <t>12 months
May-31-2021</t>
  </si>
  <si>
    <t>12 months
May-31-2022</t>
  </si>
  <si>
    <t>12 months
May-31-2023</t>
  </si>
  <si>
    <t>LTM
12 months
Nov-30-2023</t>
  </si>
  <si>
    <t xml:space="preserve"> </t>
  </si>
  <si>
    <t>Other Revenue</t>
  </si>
  <si>
    <t>Cost Of Goods Sold</t>
  </si>
  <si>
    <t>Selling General &amp; Admin Exp.</t>
  </si>
  <si>
    <t>R &amp; D Exp.</t>
  </si>
  <si>
    <t>Depreciation &amp; Amort.</t>
  </si>
  <si>
    <t>Other Operating Expense/(Income)</t>
  </si>
  <si>
    <t>Interest Expense</t>
  </si>
  <si>
    <t>Interest and Invest. Income</t>
  </si>
  <si>
    <t>Currency Exchange Gains (Loss)</t>
  </si>
  <si>
    <t>Other Non-Operating Inc. (Exp.)</t>
  </si>
  <si>
    <t>Restructuring Charges</t>
  </si>
  <si>
    <t>Impairment of Goodwill</t>
  </si>
  <si>
    <t>Other Unusual Items</t>
  </si>
  <si>
    <t>Income Tax Expense</t>
  </si>
  <si>
    <t>Earnings of Discontinued Ops.</t>
  </si>
  <si>
    <t>Extraord. Item &amp; Account. Change</t>
  </si>
  <si>
    <t>Minority Int. in Earnings</t>
  </si>
  <si>
    <t>Pref. Dividends and Other Adj.</t>
  </si>
  <si>
    <t>Per Share Items</t>
  </si>
  <si>
    <t>Basic EPS</t>
  </si>
  <si>
    <t>Basic EPS Excl. Extra Items</t>
  </si>
  <si>
    <t>Weighted Avg. Basic Shares Out.</t>
  </si>
  <si>
    <t>Diluted EPS Excl. Extra Items</t>
  </si>
  <si>
    <t>Weighted Avg. Diluted Shares Out.</t>
  </si>
  <si>
    <t>Normalized Basic EPS</t>
  </si>
  <si>
    <t>Normalized Diluted EPS</t>
  </si>
  <si>
    <t>Dividends per Share</t>
  </si>
  <si>
    <t>Payout Ratio %</t>
  </si>
  <si>
    <t>Shares per Depository Receipt</t>
  </si>
  <si>
    <t>Supplemental Items</t>
  </si>
  <si>
    <t>Effective Tax Rate %</t>
  </si>
  <si>
    <t>Current Domestic Taxes</t>
  </si>
  <si>
    <t>Current Foreign Taxes</t>
  </si>
  <si>
    <t>Total Current Taxes</t>
  </si>
  <si>
    <t>Deferred Domestic Taxes</t>
  </si>
  <si>
    <t>Deferred Foreign Taxes</t>
  </si>
  <si>
    <t>Total Deferred Taxes</t>
  </si>
  <si>
    <t>Normalized Net Income</t>
  </si>
  <si>
    <t>Filing Date</t>
  </si>
  <si>
    <t>Restatement Type</t>
  </si>
  <si>
    <t>Calculation Type</t>
  </si>
  <si>
    <t>LTM</t>
  </si>
  <si>
    <t>Supplemental Operating Expense Items</t>
  </si>
  <si>
    <t>Marketing Exp.</t>
  </si>
  <si>
    <t>Selling and Marketing Exp.</t>
  </si>
  <si>
    <t>Net Rental Exp.</t>
  </si>
  <si>
    <t>Imputed Oper. Lease Interest Exp.</t>
  </si>
  <si>
    <t>Imputed Oper. Lease Depreciation</t>
  </si>
  <si>
    <t>Stock-Based Comp., COGS</t>
  </si>
  <si>
    <t>Stock-Based Comp., SG&amp;A Exp.</t>
  </si>
  <si>
    <t>Stock-Based Comp., Unallocated</t>
  </si>
  <si>
    <t>Note: For multiple class companies, per share items are primary class equivalent, and for foreign companies listed as primary ADRs, per share items are ADR-equivalent.</t>
  </si>
  <si>
    <t xml:space="preserve">
               </t>
  </si>
  <si>
    <t>NIKE, Inc. (NYSE:NKE) &gt; Financials &gt; Balance Sheet</t>
  </si>
  <si>
    <t>Balance Sheet</t>
  </si>
  <si>
    <t xml:space="preserve">Balance Sheet as of:
</t>
  </si>
  <si>
    <t>Short Term Investments</t>
  </si>
  <si>
    <t>Accounts Receivable</t>
  </si>
  <si>
    <t>Prepaid Exp.</t>
  </si>
  <si>
    <t>Other Current Assets</t>
  </si>
  <si>
    <t>Gross Property, Plant &amp; Equipment</t>
  </si>
  <si>
    <t>Accumulated Depreciation</t>
  </si>
  <si>
    <t>Other Intangibles</t>
  </si>
  <si>
    <t>Deferred Tax Assets, LT</t>
  </si>
  <si>
    <t>Other Long-Term Assets</t>
  </si>
  <si>
    <t>Total Assets</t>
  </si>
  <si>
    <t>Accounts Payable</t>
  </si>
  <si>
    <t>Accrued Exp.</t>
  </si>
  <si>
    <t>Curr. Port. of LT Debt</t>
  </si>
  <si>
    <t>Curr. Port. of Leases</t>
  </si>
  <si>
    <t>Curr. Income Taxes Payable</t>
  </si>
  <si>
    <t>Other Current Liabilities</t>
  </si>
  <si>
    <t>Long-Term Leases</t>
  </si>
  <si>
    <t>Pension &amp; Other Post-Retire. Benefits</t>
  </si>
  <si>
    <t>Def. Tax Liability, Non-Curr.</t>
  </si>
  <si>
    <t>Other Non-Current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</si>
  <si>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</si>
  <si>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</si>
  <si>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</si>
  <si>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</si>
  <si>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</si>
  <si>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Inc. and Other</t>
  </si>
  <si>
    <t>Total Equity</t>
  </si>
  <si>
    <t>Total Liabilities And Equity</t>
  </si>
  <si>
    <t>Total Shares Out. on Filing Date</t>
  </si>
  <si>
    <t>Tangible Book Value</t>
  </si>
  <si>
    <t>Tangible Book Value/Share</t>
  </si>
  <si>
    <t>Total Debt</t>
  </si>
  <si>
    <t>Net Debt</t>
  </si>
  <si>
    <t>Debt Equiv. of Unfunded Proj. Benefit Obligation</t>
  </si>
  <si>
    <t>Debt Equivalent Oper. Leases</t>
  </si>
  <si>
    <t>Inventory Method</t>
  </si>
  <si>
    <t>Spec. ID</t>
  </si>
  <si>
    <t>Finished Goods Inventory</t>
  </si>
  <si>
    <t>Construction in Progress</t>
  </si>
  <si>
    <t>Leasehold Improvements</t>
  </si>
  <si>
    <t>Full Time Employees</t>
  </si>
  <si>
    <t>Accum. Allowance for Doubtful Accts</t>
  </si>
  <si>
    <t>Note: For multiple class companies, total share counts are primary class equivalent, and for foreign companies listed as primary ADRs, total share counts are ADR-equivalent.</t>
  </si>
  <si>
    <t>Total Revenue</t>
  </si>
  <si>
    <t>Gross Profit</t>
  </si>
  <si>
    <t>Other Operating Exp., Total</t>
  </si>
  <si>
    <t>Operating Income</t>
  </si>
  <si>
    <t>Net Interest Exp.</t>
  </si>
  <si>
    <t>EBT Excl. Unusual Items</t>
  </si>
  <si>
    <t/>
  </si>
  <si>
    <t>EBT Incl. Unusual Items</t>
  </si>
  <si>
    <t>Earnings from Cont. Ops.</t>
  </si>
  <si>
    <t>Net Income to Company</t>
  </si>
  <si>
    <t>Net Income</t>
  </si>
  <si>
    <t>NI to Common Incl Extra Items</t>
  </si>
  <si>
    <t>NI to Common Excl. Extra Items</t>
  </si>
  <si>
    <t>Stock-Based Comp., Total</t>
  </si>
  <si>
    <t>Total Cash &amp; ST Investments</t>
  </si>
  <si>
    <t>Total Receivables</t>
  </si>
  <si>
    <t>Total Current Assets</t>
  </si>
  <si>
    <t>Net Property, Plant &amp; Equipment</t>
  </si>
  <si>
    <t>Total Current Liabilities</t>
  </si>
  <si>
    <t>Data source: Capital IQ</t>
  </si>
  <si>
    <t>EV to EBITDA Ratio, Industry</t>
  </si>
  <si>
    <t xml:space="preserve">Pay for all the equity and debt when you takeover the business.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</si>
</sst>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[$-409]mmm\ d\,\ yyyy"/>
    <numFmt numFmtId="165" formatCode="#,##0.00;\-#,##0.00;&quot;—&quot;"/>
    <numFmt numFmtId="166" formatCode="_(* #,##0.0_);_(* \(#,##0.0\)_)\ ;_(* 0_)"/>
    <numFmt numFmtId="167" formatCode="_(&quot;$&quot;#,##0.0#_);_(\(&quot;$&quot;#,##0.0#\)_);_(&quot;$&quot;&quot; - &quot;_)"/>
    <numFmt numFmtId="168" formatCode="_(* #,##0.0#_);_(* \(#,##0.0#\)_)\ ;_(* 0_)"/>
    <numFmt numFmtId="169" formatCode="_(#,##0.0%_);_(\(#,##0.0%\)_);_(#,##0.0%_)"/>
    <numFmt numFmtId="170" formatCode="_(* #,##0.0##_);_(* \(#,##0.0##\)_)\ ;_(* 0_)"/>
    <numFmt numFmtId="171" formatCode="mmm\-dd\-yyyy"/>
    <numFmt numFmtId="172" formatCode="_(* #,##0_);_(* \(#,##0\)_)\ ;_(* 0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7E261B"/>
      <name val="Calibri"/>
      <family val="2"/>
    </font>
    <font>
      <b/>
      <sz val="11"/>
      <color rgb="FF252525"/>
      <name val="Calibri"/>
      <family val="2"/>
    </font>
    <font>
      <b/>
      <sz val="11"/>
      <name val="Calibri"/>
      <family val="2"/>
    </font>
    <font>
      <sz val="11"/>
      <color rgb="FF252525"/>
      <name val="Calibri"/>
      <family val="2"/>
    </font>
    <font>
      <b/>
      <sz val="17"/>
      <name val="Calibri"/>
      <family val="2"/>
    </font>
    <font>
      <b/>
      <sz val="12"/>
      <name val="Calibri"/>
      <family val="2"/>
    </font>
    <font>
      <sz val="11"/>
      <color rgb="FF252525"/>
      <name val="Calibri"/>
      <family val="2"/>
    </font>
    <font>
      <b/>
      <sz val="17"/>
      <color rgb="FF757575"/>
      <name val="Calibri"/>
      <family val="2"/>
    </font>
    <font>
      <b/>
      <sz val="11"/>
      <color rgb="FF252525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8"/>
      <color indexed="9"/>
      <name val="Verdana"/>
      <family val="2"/>
    </font>
    <font>
      <sz val="1"/>
      <color indexed="9"/>
      <name val="Symbol"/>
      <family val="1"/>
      <charset val="2"/>
    </font>
    <font>
      <b/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u val="double"/>
      <sz val="8"/>
      <color indexed="8"/>
      <name val="Arial"/>
      <family val="2"/>
    </font>
    <font>
      <b/>
      <u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3"/>
      <color indexed="8"/>
      <name val="Verdana"/>
      <family val="2"/>
    </font>
    <font>
      <i/>
      <sz val="8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252525"/>
      </top>
      <bottom style="medium">
        <color rgb="FF252525"/>
      </bottom>
      <diagonal/>
    </border>
    <border>
      <left/>
      <right/>
      <top style="thin">
        <color rgb="FFE2E2E2"/>
      </top>
      <bottom/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/>
    <xf numFmtId="0" fontId="8" fillId="0" borderId="0"/>
    <xf numFmtId="0" fontId="11" fillId="0" borderId="0"/>
    <xf numFmtId="0" fontId="15" fillId="0" borderId="0" applyAlignment="0"/>
    <xf numFmtId="44" fontId="2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wrapText="1" indent="2"/>
    </xf>
    <xf numFmtId="0" fontId="0" fillId="0" borderId="0" xfId="0" applyAlignment="1">
      <alignment horizontal="left" wrapText="1" indent="3"/>
    </xf>
    <xf numFmtId="0" fontId="4" fillId="0" borderId="0" xfId="0" applyFont="1" applyAlignment="1">
      <alignment horizontal="left" vertical="center" indent="2"/>
    </xf>
    <xf numFmtId="39" fontId="0" fillId="0" borderId="0" xfId="0" applyNumberFormat="1" applyAlignment="1">
      <alignment horizontal="right"/>
    </xf>
    <xf numFmtId="0" fontId="0" fillId="0" borderId="0" xfId="0" applyAlignment="1">
      <alignment horizontal="left" wrapText="1"/>
    </xf>
    <xf numFmtId="0" fontId="6" fillId="0" borderId="0" xfId="0" applyFont="1"/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left" wrapText="1"/>
    </xf>
    <xf numFmtId="0" fontId="7" fillId="0" borderId="0" xfId="0" applyFont="1" applyAlignment="1">
      <alignment horizontal="left" vertical="center"/>
    </xf>
    <xf numFmtId="14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12" fillId="0" borderId="0" xfId="2" applyFont="1"/>
    <xf numFmtId="0" fontId="13" fillId="0" borderId="0" xfId="2" applyFont="1" applyAlignment="1">
      <alignment horizontal="left" vertical="top"/>
    </xf>
    <xf numFmtId="0" fontId="14" fillId="3" borderId="0" xfId="2" applyFont="1" applyFill="1"/>
    <xf numFmtId="0" fontId="15" fillId="0" borderId="0" xfId="3" applyAlignment="1"/>
    <xf numFmtId="0" fontId="16" fillId="4" borderId="0" xfId="2" applyFont="1" applyFill="1" applyAlignment="1">
      <alignment wrapText="1"/>
    </xf>
    <xf numFmtId="0" fontId="16" fillId="4" borderId="0" xfId="2" applyFont="1" applyFill="1" applyAlignment="1">
      <alignment horizontal="right" wrapText="1"/>
    </xf>
    <xf numFmtId="0" fontId="17" fillId="4" borderId="0" xfId="2" applyFont="1" applyFill="1" applyAlignment="1">
      <alignment wrapText="1"/>
    </xf>
    <xf numFmtId="0" fontId="17" fillId="4" borderId="0" xfId="2" applyFont="1" applyFill="1" applyAlignment="1">
      <alignment horizontal="right" wrapText="1"/>
    </xf>
    <xf numFmtId="0" fontId="16" fillId="0" borderId="0" xfId="2" applyFont="1" applyAlignment="1">
      <alignment horizontal="left" vertical="top"/>
    </xf>
    <xf numFmtId="166" fontId="13" fillId="0" borderId="0" xfId="2" applyNumberFormat="1" applyFont="1" applyAlignment="1">
      <alignment horizontal="right" vertical="top" wrapText="1"/>
    </xf>
    <xf numFmtId="166" fontId="16" fillId="0" borderId="3" xfId="2" applyNumberFormat="1" applyFont="1" applyBorder="1" applyAlignment="1">
      <alignment horizontal="right" vertical="top" wrapText="1"/>
    </xf>
    <xf numFmtId="166" fontId="16" fillId="0" borderId="0" xfId="2" applyNumberFormat="1" applyFont="1" applyAlignment="1">
      <alignment horizontal="right" vertical="top" wrapText="1"/>
    </xf>
    <xf numFmtId="166" fontId="18" fillId="0" borderId="3" xfId="2" applyNumberFormat="1" applyFont="1" applyBorder="1" applyAlignment="1">
      <alignment horizontal="right" vertical="top" wrapText="1"/>
    </xf>
    <xf numFmtId="167" fontId="13" fillId="0" borderId="0" xfId="2" applyNumberFormat="1" applyFont="1" applyAlignment="1">
      <alignment horizontal="right" vertical="top" wrapText="1"/>
    </xf>
    <xf numFmtId="168" fontId="13" fillId="0" borderId="0" xfId="2" applyNumberFormat="1" applyFont="1" applyAlignment="1">
      <alignment horizontal="right" vertical="top" wrapText="1"/>
    </xf>
    <xf numFmtId="169" fontId="13" fillId="0" borderId="0" xfId="2" applyNumberFormat="1" applyFont="1" applyAlignment="1">
      <alignment horizontal="right" vertical="top" wrapText="1"/>
    </xf>
    <xf numFmtId="170" fontId="13" fillId="0" borderId="0" xfId="2" applyNumberFormat="1" applyFont="1" applyAlignment="1">
      <alignment horizontal="right" vertical="top" wrapText="1"/>
    </xf>
    <xf numFmtId="171" fontId="13" fillId="0" borderId="0" xfId="2" applyNumberFormat="1" applyFont="1" applyAlignment="1">
      <alignment horizontal="right" vertical="top" wrapText="1"/>
    </xf>
    <xf numFmtId="49" fontId="13" fillId="0" borderId="0" xfId="2" applyNumberFormat="1" applyFont="1" applyAlignment="1">
      <alignment horizontal="right" vertical="top" wrapText="1"/>
    </xf>
    <xf numFmtId="0" fontId="12" fillId="0" borderId="0" xfId="2" applyFont="1" applyAlignment="1">
      <alignment vertical="top" wrapText="1"/>
    </xf>
    <xf numFmtId="171" fontId="16" fillId="4" borderId="0" xfId="2" applyNumberFormat="1" applyFont="1" applyFill="1" applyAlignment="1">
      <alignment horizontal="right" wrapText="1"/>
    </xf>
    <xf numFmtId="166" fontId="19" fillId="0" borderId="0" xfId="2" applyNumberFormat="1" applyFont="1" applyAlignment="1">
      <alignment horizontal="right" vertical="top" wrapText="1"/>
    </xf>
    <xf numFmtId="166" fontId="18" fillId="0" borderId="0" xfId="2" applyNumberFormat="1" applyFont="1" applyAlignment="1">
      <alignment horizontal="right" vertical="top" wrapText="1"/>
    </xf>
    <xf numFmtId="172" fontId="13" fillId="0" borderId="0" xfId="2" applyNumberFormat="1" applyFont="1" applyAlignment="1">
      <alignment horizontal="right" vertical="top" wrapText="1"/>
    </xf>
    <xf numFmtId="0" fontId="9" fillId="0" borderId="0" xfId="0" applyFont="1"/>
    <xf numFmtId="0" fontId="8" fillId="0" borderId="0" xfId="1" applyAlignment="1">
      <alignment vertical="center"/>
    </xf>
    <xf numFmtId="0" fontId="5" fillId="0" borderId="0" xfId="1" applyFont="1" applyAlignment="1">
      <alignment wrapText="1"/>
    </xf>
    <xf numFmtId="0" fontId="8" fillId="0" borderId="0" xfId="1" applyAlignment="1">
      <alignment horizontal="left" wrapText="1"/>
    </xf>
    <xf numFmtId="0" fontId="8" fillId="0" borderId="0" xfId="1"/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wrapText="1"/>
    </xf>
    <xf numFmtId="0" fontId="3" fillId="0" borderId="0" xfId="1" applyFont="1" applyAlignment="1">
      <alignment wrapText="1"/>
    </xf>
    <xf numFmtId="0" fontId="5" fillId="0" borderId="0" xfId="0" applyFont="1" applyAlignment="1">
      <alignment horizontal="left" vertical="top"/>
    </xf>
    <xf numFmtId="0" fontId="21" fillId="0" borderId="0" xfId="2" applyFont="1"/>
    <xf numFmtId="0" fontId="22" fillId="0" borderId="0" xfId="2" applyFont="1" applyAlignment="1">
      <alignment wrapText="1"/>
    </xf>
    <xf numFmtId="0" fontId="23" fillId="0" borderId="0" xfId="2" applyFont="1"/>
    <xf numFmtId="0" fontId="13" fillId="0" borderId="0" xfId="2" applyFont="1" applyAlignment="1">
      <alignment horizontal="center" vertical="center"/>
    </xf>
    <xf numFmtId="0" fontId="5" fillId="0" borderId="0" xfId="0" applyFont="1" applyAlignment="1">
      <alignment horizontal="right" vertical="top"/>
    </xf>
    <xf numFmtId="0" fontId="0" fillId="5" borderId="0" xfId="0" applyFill="1"/>
    <xf numFmtId="0" fontId="0" fillId="6" borderId="0" xfId="0" applyFill="1"/>
    <xf numFmtId="39" fontId="5" fillId="6" borderId="2" xfId="0" applyNumberFormat="1" applyFont="1" applyFill="1" applyBorder="1" applyAlignment="1">
      <alignment horizontal="right"/>
    </xf>
    <xf numFmtId="44" fontId="5" fillId="0" borderId="0" xfId="4" applyFont="1" applyAlignment="1">
      <alignment horizontal="right" vertical="top"/>
    </xf>
    <xf numFmtId="44" fontId="8" fillId="0" borderId="0" xfId="4" applyFont="1" applyAlignment="1">
      <alignment horizontal="right"/>
    </xf>
    <xf numFmtId="44" fontId="0" fillId="6" borderId="0" xfId="0" applyNumberFormat="1" applyFill="1"/>
    <xf numFmtId="2" fontId="0" fillId="6" borderId="0" xfId="0" applyNumberFormat="1" applyFill="1"/>
    <xf numFmtId="4" fontId="8" fillId="0" borderId="0" xfId="4" applyNumberFormat="1" applyFont="1" applyAlignment="1">
      <alignment horizontal="right"/>
    </xf>
    <xf numFmtId="4" fontId="5" fillId="0" borderId="2" xfId="4" applyNumberFormat="1" applyFont="1" applyBorder="1" applyAlignment="1">
      <alignment horizontal="right"/>
    </xf>
    <xf numFmtId="4" fontId="10" fillId="0" borderId="2" xfId="4" applyNumberFormat="1" applyFont="1" applyBorder="1" applyAlignment="1">
      <alignment horizontal="right"/>
    </xf>
    <xf numFmtId="4" fontId="0" fillId="0" borderId="0" xfId="4" applyNumberFormat="1" applyFont="1"/>
    <xf numFmtId="4" fontId="1" fillId="6" borderId="0" xfId="4" applyNumberFormat="1" applyFont="1" applyFill="1"/>
  </cellXfs>
  <cellStyles count="5">
    <cellStyle name="Currency" xfId="4" builtinId="4"/>
    <cellStyle name="Invisible" xfId="3" xr:uid="{CF1BC157-B959-48AB-8533-C20EEE322765}"/>
    <cellStyle name="Normal" xfId="0" builtinId="0"/>
    <cellStyle name="Normal 2" xfId="1" xr:uid="{2EB85E80-E037-450A-ACDC-5062B216000C}"/>
    <cellStyle name="Normal 3" xfId="2" xr:uid="{5FFF8BDD-D7FA-4B67-BFA7-DA069630E0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BF9C-3587-4B54-B452-002605120474}">
  <sheetPr>
    <outlinePr summaryBelow="0" summaryRight="0"/>
    <pageSetUpPr autoPageBreaks="0"/>
  </sheetPr>
  <dimension ref="A1:IU101"/>
  <sheetViews>
    <sheetView topLeftCell="A66" zoomScale="115" zoomScaleNormal="115" workbookViewId="0">
      <selection activeCell="A57" sqref="A57"/>
    </sheetView>
  </sheetViews>
  <sheetFormatPr defaultRowHeight="10.15" x14ac:dyDescent="0.3"/>
  <cols>
    <col min="1" max="1" width="45.86328125" style="17" customWidth="1"/>
    <col min="2" max="7" width="14.86328125" style="17" customWidth="1"/>
    <col min="8" max="256" width="9.1328125" style="17"/>
    <col min="257" max="257" width="45.86328125" style="17" customWidth="1"/>
    <col min="258" max="263" width="14.86328125" style="17" customWidth="1"/>
    <col min="264" max="512" width="9.1328125" style="17"/>
    <col min="513" max="513" width="45.86328125" style="17" customWidth="1"/>
    <col min="514" max="519" width="14.86328125" style="17" customWidth="1"/>
    <col min="520" max="768" width="9.1328125" style="17"/>
    <col min="769" max="769" width="45.86328125" style="17" customWidth="1"/>
    <col min="770" max="775" width="14.86328125" style="17" customWidth="1"/>
    <col min="776" max="1024" width="9.1328125" style="17"/>
    <col min="1025" max="1025" width="45.86328125" style="17" customWidth="1"/>
    <col min="1026" max="1031" width="14.86328125" style="17" customWidth="1"/>
    <col min="1032" max="1280" width="9.1328125" style="17"/>
    <col min="1281" max="1281" width="45.86328125" style="17" customWidth="1"/>
    <col min="1282" max="1287" width="14.86328125" style="17" customWidth="1"/>
    <col min="1288" max="1536" width="9.1328125" style="17"/>
    <col min="1537" max="1537" width="45.86328125" style="17" customWidth="1"/>
    <col min="1538" max="1543" width="14.86328125" style="17" customWidth="1"/>
    <col min="1544" max="1792" width="9.1328125" style="17"/>
    <col min="1793" max="1793" width="45.86328125" style="17" customWidth="1"/>
    <col min="1794" max="1799" width="14.86328125" style="17" customWidth="1"/>
    <col min="1800" max="2048" width="9.1328125" style="17"/>
    <col min="2049" max="2049" width="45.86328125" style="17" customWidth="1"/>
    <col min="2050" max="2055" width="14.86328125" style="17" customWidth="1"/>
    <col min="2056" max="2304" width="9.1328125" style="17"/>
    <col min="2305" max="2305" width="45.86328125" style="17" customWidth="1"/>
    <col min="2306" max="2311" width="14.86328125" style="17" customWidth="1"/>
    <col min="2312" max="2560" width="9.1328125" style="17"/>
    <col min="2561" max="2561" width="45.86328125" style="17" customWidth="1"/>
    <col min="2562" max="2567" width="14.86328125" style="17" customWidth="1"/>
    <col min="2568" max="2816" width="9.1328125" style="17"/>
    <col min="2817" max="2817" width="45.86328125" style="17" customWidth="1"/>
    <col min="2818" max="2823" width="14.86328125" style="17" customWidth="1"/>
    <col min="2824" max="3072" width="9.1328125" style="17"/>
    <col min="3073" max="3073" width="45.86328125" style="17" customWidth="1"/>
    <col min="3074" max="3079" width="14.86328125" style="17" customWidth="1"/>
    <col min="3080" max="3328" width="9.1328125" style="17"/>
    <col min="3329" max="3329" width="45.86328125" style="17" customWidth="1"/>
    <col min="3330" max="3335" width="14.86328125" style="17" customWidth="1"/>
    <col min="3336" max="3584" width="9.1328125" style="17"/>
    <col min="3585" max="3585" width="45.86328125" style="17" customWidth="1"/>
    <col min="3586" max="3591" width="14.86328125" style="17" customWidth="1"/>
    <col min="3592" max="3840" width="9.1328125" style="17"/>
    <col min="3841" max="3841" width="45.86328125" style="17" customWidth="1"/>
    <col min="3842" max="3847" width="14.86328125" style="17" customWidth="1"/>
    <col min="3848" max="4096" width="9.1328125" style="17"/>
    <col min="4097" max="4097" width="45.86328125" style="17" customWidth="1"/>
    <col min="4098" max="4103" width="14.86328125" style="17" customWidth="1"/>
    <col min="4104" max="4352" width="9.1328125" style="17"/>
    <col min="4353" max="4353" width="45.86328125" style="17" customWidth="1"/>
    <col min="4354" max="4359" width="14.86328125" style="17" customWidth="1"/>
    <col min="4360" max="4608" width="9.1328125" style="17"/>
    <col min="4609" max="4609" width="45.86328125" style="17" customWidth="1"/>
    <col min="4610" max="4615" width="14.86328125" style="17" customWidth="1"/>
    <col min="4616" max="4864" width="9.1328125" style="17"/>
    <col min="4865" max="4865" width="45.86328125" style="17" customWidth="1"/>
    <col min="4866" max="4871" width="14.86328125" style="17" customWidth="1"/>
    <col min="4872" max="5120" width="9.1328125" style="17"/>
    <col min="5121" max="5121" width="45.86328125" style="17" customWidth="1"/>
    <col min="5122" max="5127" width="14.86328125" style="17" customWidth="1"/>
    <col min="5128" max="5376" width="9.1328125" style="17"/>
    <col min="5377" max="5377" width="45.86328125" style="17" customWidth="1"/>
    <col min="5378" max="5383" width="14.86328125" style="17" customWidth="1"/>
    <col min="5384" max="5632" width="9.1328125" style="17"/>
    <col min="5633" max="5633" width="45.86328125" style="17" customWidth="1"/>
    <col min="5634" max="5639" width="14.86328125" style="17" customWidth="1"/>
    <col min="5640" max="5888" width="9.1328125" style="17"/>
    <col min="5889" max="5889" width="45.86328125" style="17" customWidth="1"/>
    <col min="5890" max="5895" width="14.86328125" style="17" customWidth="1"/>
    <col min="5896" max="6144" width="9.1328125" style="17"/>
    <col min="6145" max="6145" width="45.86328125" style="17" customWidth="1"/>
    <col min="6146" max="6151" width="14.86328125" style="17" customWidth="1"/>
    <col min="6152" max="6400" width="9.1328125" style="17"/>
    <col min="6401" max="6401" width="45.86328125" style="17" customWidth="1"/>
    <col min="6402" max="6407" width="14.86328125" style="17" customWidth="1"/>
    <col min="6408" max="6656" width="9.1328125" style="17"/>
    <col min="6657" max="6657" width="45.86328125" style="17" customWidth="1"/>
    <col min="6658" max="6663" width="14.86328125" style="17" customWidth="1"/>
    <col min="6664" max="6912" width="9.1328125" style="17"/>
    <col min="6913" max="6913" width="45.86328125" style="17" customWidth="1"/>
    <col min="6914" max="6919" width="14.86328125" style="17" customWidth="1"/>
    <col min="6920" max="7168" width="9.1328125" style="17"/>
    <col min="7169" max="7169" width="45.86328125" style="17" customWidth="1"/>
    <col min="7170" max="7175" width="14.86328125" style="17" customWidth="1"/>
    <col min="7176" max="7424" width="9.1328125" style="17"/>
    <col min="7425" max="7425" width="45.86328125" style="17" customWidth="1"/>
    <col min="7426" max="7431" width="14.86328125" style="17" customWidth="1"/>
    <col min="7432" max="7680" width="9.1328125" style="17"/>
    <col min="7681" max="7681" width="45.86328125" style="17" customWidth="1"/>
    <col min="7682" max="7687" width="14.86328125" style="17" customWidth="1"/>
    <col min="7688" max="7936" width="9.1328125" style="17"/>
    <col min="7937" max="7937" width="45.86328125" style="17" customWidth="1"/>
    <col min="7938" max="7943" width="14.86328125" style="17" customWidth="1"/>
    <col min="7944" max="8192" width="9.1328125" style="17"/>
    <col min="8193" max="8193" width="45.86328125" style="17" customWidth="1"/>
    <col min="8194" max="8199" width="14.86328125" style="17" customWidth="1"/>
    <col min="8200" max="8448" width="9.1328125" style="17"/>
    <col min="8449" max="8449" width="45.86328125" style="17" customWidth="1"/>
    <col min="8450" max="8455" width="14.86328125" style="17" customWidth="1"/>
    <col min="8456" max="8704" width="9.1328125" style="17"/>
    <col min="8705" max="8705" width="45.86328125" style="17" customWidth="1"/>
    <col min="8706" max="8711" width="14.86328125" style="17" customWidth="1"/>
    <col min="8712" max="8960" width="9.1328125" style="17"/>
    <col min="8961" max="8961" width="45.86328125" style="17" customWidth="1"/>
    <col min="8962" max="8967" width="14.86328125" style="17" customWidth="1"/>
    <col min="8968" max="9216" width="9.1328125" style="17"/>
    <col min="9217" max="9217" width="45.86328125" style="17" customWidth="1"/>
    <col min="9218" max="9223" width="14.86328125" style="17" customWidth="1"/>
    <col min="9224" max="9472" width="9.1328125" style="17"/>
    <col min="9473" max="9473" width="45.86328125" style="17" customWidth="1"/>
    <col min="9474" max="9479" width="14.86328125" style="17" customWidth="1"/>
    <col min="9480" max="9728" width="9.1328125" style="17"/>
    <col min="9729" max="9729" width="45.86328125" style="17" customWidth="1"/>
    <col min="9730" max="9735" width="14.86328125" style="17" customWidth="1"/>
    <col min="9736" max="9984" width="9.1328125" style="17"/>
    <col min="9985" max="9985" width="45.86328125" style="17" customWidth="1"/>
    <col min="9986" max="9991" width="14.86328125" style="17" customWidth="1"/>
    <col min="9992" max="10240" width="9.1328125" style="17"/>
    <col min="10241" max="10241" width="45.86328125" style="17" customWidth="1"/>
    <col min="10242" max="10247" width="14.86328125" style="17" customWidth="1"/>
    <col min="10248" max="10496" width="9.1328125" style="17"/>
    <col min="10497" max="10497" width="45.86328125" style="17" customWidth="1"/>
    <col min="10498" max="10503" width="14.86328125" style="17" customWidth="1"/>
    <col min="10504" max="10752" width="9.1328125" style="17"/>
    <col min="10753" max="10753" width="45.86328125" style="17" customWidth="1"/>
    <col min="10754" max="10759" width="14.86328125" style="17" customWidth="1"/>
    <col min="10760" max="11008" width="9.1328125" style="17"/>
    <col min="11009" max="11009" width="45.86328125" style="17" customWidth="1"/>
    <col min="11010" max="11015" width="14.86328125" style="17" customWidth="1"/>
    <col min="11016" max="11264" width="9.1328125" style="17"/>
    <col min="11265" max="11265" width="45.86328125" style="17" customWidth="1"/>
    <col min="11266" max="11271" width="14.86328125" style="17" customWidth="1"/>
    <col min="11272" max="11520" width="9.1328125" style="17"/>
    <col min="11521" max="11521" width="45.86328125" style="17" customWidth="1"/>
    <col min="11522" max="11527" width="14.86328125" style="17" customWidth="1"/>
    <col min="11528" max="11776" width="9.1328125" style="17"/>
    <col min="11777" max="11777" width="45.86328125" style="17" customWidth="1"/>
    <col min="11778" max="11783" width="14.86328125" style="17" customWidth="1"/>
    <col min="11784" max="12032" width="9.1328125" style="17"/>
    <col min="12033" max="12033" width="45.86328125" style="17" customWidth="1"/>
    <col min="12034" max="12039" width="14.86328125" style="17" customWidth="1"/>
    <col min="12040" max="12288" width="9.1328125" style="17"/>
    <col min="12289" max="12289" width="45.86328125" style="17" customWidth="1"/>
    <col min="12290" max="12295" width="14.86328125" style="17" customWidth="1"/>
    <col min="12296" max="12544" width="9.1328125" style="17"/>
    <col min="12545" max="12545" width="45.86328125" style="17" customWidth="1"/>
    <col min="12546" max="12551" width="14.86328125" style="17" customWidth="1"/>
    <col min="12552" max="12800" width="9.1328125" style="17"/>
    <col min="12801" max="12801" width="45.86328125" style="17" customWidth="1"/>
    <col min="12802" max="12807" width="14.86328125" style="17" customWidth="1"/>
    <col min="12808" max="13056" width="9.1328125" style="17"/>
    <col min="13057" max="13057" width="45.86328125" style="17" customWidth="1"/>
    <col min="13058" max="13063" width="14.86328125" style="17" customWidth="1"/>
    <col min="13064" max="13312" width="9.1328125" style="17"/>
    <col min="13313" max="13313" width="45.86328125" style="17" customWidth="1"/>
    <col min="13314" max="13319" width="14.86328125" style="17" customWidth="1"/>
    <col min="13320" max="13568" width="9.1328125" style="17"/>
    <col min="13569" max="13569" width="45.86328125" style="17" customWidth="1"/>
    <col min="13570" max="13575" width="14.86328125" style="17" customWidth="1"/>
    <col min="13576" max="13824" width="9.1328125" style="17"/>
    <col min="13825" max="13825" width="45.86328125" style="17" customWidth="1"/>
    <col min="13826" max="13831" width="14.86328125" style="17" customWidth="1"/>
    <col min="13832" max="14080" width="9.1328125" style="17"/>
    <col min="14081" max="14081" width="45.86328125" style="17" customWidth="1"/>
    <col min="14082" max="14087" width="14.86328125" style="17" customWidth="1"/>
    <col min="14088" max="14336" width="9.1328125" style="17"/>
    <col min="14337" max="14337" width="45.86328125" style="17" customWidth="1"/>
    <col min="14338" max="14343" width="14.86328125" style="17" customWidth="1"/>
    <col min="14344" max="14592" width="9.1328125" style="17"/>
    <col min="14593" max="14593" width="45.86328125" style="17" customWidth="1"/>
    <col min="14594" max="14599" width="14.86328125" style="17" customWidth="1"/>
    <col min="14600" max="14848" width="9.1328125" style="17"/>
    <col min="14849" max="14849" width="45.86328125" style="17" customWidth="1"/>
    <col min="14850" max="14855" width="14.86328125" style="17" customWidth="1"/>
    <col min="14856" max="15104" width="9.1328125" style="17"/>
    <col min="15105" max="15105" width="45.86328125" style="17" customWidth="1"/>
    <col min="15106" max="15111" width="14.86328125" style="17" customWidth="1"/>
    <col min="15112" max="15360" width="9.1328125" style="17"/>
    <col min="15361" max="15361" width="45.86328125" style="17" customWidth="1"/>
    <col min="15362" max="15367" width="14.86328125" style="17" customWidth="1"/>
    <col min="15368" max="15616" width="9.1328125" style="17"/>
    <col min="15617" max="15617" width="45.86328125" style="17" customWidth="1"/>
    <col min="15618" max="15623" width="14.86328125" style="17" customWidth="1"/>
    <col min="15624" max="15872" width="9.1328125" style="17"/>
    <col min="15873" max="15873" width="45.86328125" style="17" customWidth="1"/>
    <col min="15874" max="15879" width="14.86328125" style="17" customWidth="1"/>
    <col min="15880" max="16128" width="9.1328125" style="17"/>
    <col min="16129" max="16129" width="45.86328125" style="17" customWidth="1"/>
    <col min="16130" max="16135" width="14.86328125" style="17" customWidth="1"/>
    <col min="16136" max="16384" width="9.1328125" style="17"/>
  </cols>
  <sheetData>
    <row r="1" spans="1:255" ht="16.149999999999999" x14ac:dyDescent="0.4">
      <c r="A1" s="50" t="s">
        <v>51</v>
      </c>
    </row>
    <row r="2" spans="1:255" x14ac:dyDescent="0.3">
      <c r="A2" s="17" t="s">
        <v>180</v>
      </c>
    </row>
    <row r="3" spans="1:255" x14ac:dyDescent="0.3">
      <c r="A3" s="51" t="s">
        <v>52</v>
      </c>
      <c r="B3" s="52"/>
      <c r="D3" s="18"/>
      <c r="E3" s="52"/>
    </row>
    <row r="4" spans="1:255" x14ac:dyDescent="0.3">
      <c r="A4" s="19" t="s">
        <v>53</v>
      </c>
      <c r="B4" s="19"/>
      <c r="C4" s="19"/>
      <c r="D4" s="19"/>
      <c r="E4" s="19"/>
      <c r="F4" s="19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</row>
    <row r="5" spans="1:255" ht="30.4" x14ac:dyDescent="0.3">
      <c r="A5" s="21" t="s">
        <v>54</v>
      </c>
      <c r="B5" s="22" t="s">
        <v>55</v>
      </c>
      <c r="C5" s="22" t="s">
        <v>56</v>
      </c>
      <c r="D5" s="22" t="s">
        <v>57</v>
      </c>
      <c r="E5" s="22" t="s">
        <v>58</v>
      </c>
      <c r="F5" s="22" t="s">
        <v>59</v>
      </c>
      <c r="G5" s="22" t="s">
        <v>60</v>
      </c>
    </row>
    <row r="6" spans="1:255" x14ac:dyDescent="0.3">
      <c r="A6" s="23" t="s">
        <v>22</v>
      </c>
      <c r="B6" s="24" t="s">
        <v>23</v>
      </c>
      <c r="C6" s="24" t="s">
        <v>23</v>
      </c>
      <c r="D6" s="24" t="s">
        <v>23</v>
      </c>
      <c r="E6" s="24" t="s">
        <v>23</v>
      </c>
      <c r="F6" s="24" t="s">
        <v>23</v>
      </c>
      <c r="G6" s="24" t="s">
        <v>23</v>
      </c>
    </row>
    <row r="7" spans="1:255" x14ac:dyDescent="0.3">
      <c r="A7" s="25" t="s">
        <v>61</v>
      </c>
      <c r="B7" s="18"/>
      <c r="C7" s="18"/>
      <c r="D7" s="18"/>
      <c r="E7" s="18"/>
      <c r="F7" s="18"/>
      <c r="G7" s="18"/>
    </row>
    <row r="8" spans="1:255" x14ac:dyDescent="0.3">
      <c r="A8" s="18" t="s">
        <v>9</v>
      </c>
      <c r="B8" s="26">
        <v>39117</v>
      </c>
      <c r="C8" s="26">
        <v>37403</v>
      </c>
      <c r="D8" s="26">
        <v>44538</v>
      </c>
      <c r="E8" s="26">
        <v>46710</v>
      </c>
      <c r="F8" s="26">
        <v>51217</v>
      </c>
      <c r="G8" s="26">
        <v>51542</v>
      </c>
    </row>
    <row r="9" spans="1:255" x14ac:dyDescent="0.3">
      <c r="A9" s="18" t="s">
        <v>62</v>
      </c>
      <c r="B9" s="26" t="s">
        <v>6</v>
      </c>
      <c r="C9" s="26" t="s">
        <v>6</v>
      </c>
      <c r="D9" s="26" t="s">
        <v>6</v>
      </c>
      <c r="E9" s="26" t="s">
        <v>6</v>
      </c>
      <c r="F9" s="26" t="s">
        <v>6</v>
      </c>
      <c r="G9" s="26" t="s">
        <v>6</v>
      </c>
    </row>
    <row r="10" spans="1:255" x14ac:dyDescent="0.3">
      <c r="A10" s="25" t="s">
        <v>161</v>
      </c>
      <c r="B10" s="27">
        <v>39117</v>
      </c>
      <c r="C10" s="27">
        <v>37403</v>
      </c>
      <c r="D10" s="27">
        <v>44538</v>
      </c>
      <c r="E10" s="27">
        <v>46710</v>
      </c>
      <c r="F10" s="27">
        <v>51217</v>
      </c>
      <c r="G10" s="27">
        <v>51542</v>
      </c>
    </row>
    <row r="11" spans="1:255" x14ac:dyDescent="0.3">
      <c r="A11" s="18" t="s">
        <v>167</v>
      </c>
      <c r="B11" s="18"/>
      <c r="C11" s="18"/>
      <c r="D11" s="18"/>
      <c r="E11" s="18"/>
      <c r="F11" s="18"/>
      <c r="G11" s="18"/>
    </row>
    <row r="12" spans="1:255" x14ac:dyDescent="0.3">
      <c r="A12" s="18" t="s">
        <v>63</v>
      </c>
      <c r="B12" s="26">
        <v>21643</v>
      </c>
      <c r="C12" s="26">
        <v>21162</v>
      </c>
      <c r="D12" s="26">
        <v>24537</v>
      </c>
      <c r="E12" s="26">
        <v>25231</v>
      </c>
      <c r="F12" s="26">
        <v>28925</v>
      </c>
      <c r="G12" s="26">
        <v>28885</v>
      </c>
    </row>
    <row r="13" spans="1:255" x14ac:dyDescent="0.3">
      <c r="A13" s="25" t="s">
        <v>162</v>
      </c>
      <c r="B13" s="27">
        <v>17474</v>
      </c>
      <c r="C13" s="27">
        <v>16241</v>
      </c>
      <c r="D13" s="27">
        <v>20001</v>
      </c>
      <c r="E13" s="27">
        <v>21479</v>
      </c>
      <c r="F13" s="27">
        <v>22292</v>
      </c>
      <c r="G13" s="27">
        <v>22657</v>
      </c>
    </row>
    <row r="14" spans="1:255" x14ac:dyDescent="0.3">
      <c r="A14" s="18" t="s">
        <v>167</v>
      </c>
      <c r="B14" s="18"/>
      <c r="C14" s="18"/>
      <c r="D14" s="18"/>
      <c r="E14" s="18"/>
      <c r="F14" s="18"/>
      <c r="G14" s="18"/>
    </row>
    <row r="15" spans="1:255" x14ac:dyDescent="0.3">
      <c r="A15" s="18" t="s">
        <v>64</v>
      </c>
      <c r="B15" s="26">
        <v>12702</v>
      </c>
      <c r="C15" s="26">
        <v>13126</v>
      </c>
      <c r="D15" s="26">
        <v>12770</v>
      </c>
      <c r="E15" s="26">
        <v>14804</v>
      </c>
      <c r="F15" s="26">
        <v>16377</v>
      </c>
      <c r="G15" s="26">
        <v>16595</v>
      </c>
    </row>
    <row r="16" spans="1:255" x14ac:dyDescent="0.3">
      <c r="A16" s="18" t="s">
        <v>65</v>
      </c>
      <c r="B16" s="26" t="s">
        <v>6</v>
      </c>
      <c r="C16" s="26" t="s">
        <v>6</v>
      </c>
      <c r="D16" s="26" t="s">
        <v>6</v>
      </c>
      <c r="E16" s="26" t="s">
        <v>6</v>
      </c>
      <c r="F16" s="26" t="s">
        <v>6</v>
      </c>
      <c r="G16" s="26" t="s">
        <v>6</v>
      </c>
    </row>
    <row r="17" spans="1:7" x14ac:dyDescent="0.3">
      <c r="A17" s="18" t="s">
        <v>66</v>
      </c>
      <c r="B17" s="26" t="s">
        <v>6</v>
      </c>
      <c r="C17" s="26" t="s">
        <v>6</v>
      </c>
      <c r="D17" s="26" t="s">
        <v>6</v>
      </c>
      <c r="E17" s="26" t="s">
        <v>6</v>
      </c>
      <c r="F17" s="26" t="s">
        <v>6</v>
      </c>
      <c r="G17" s="26" t="s">
        <v>6</v>
      </c>
    </row>
    <row r="18" spans="1:7" x14ac:dyDescent="0.3">
      <c r="A18" s="18" t="s">
        <v>67</v>
      </c>
      <c r="B18" s="26" t="s">
        <v>6</v>
      </c>
      <c r="C18" s="26" t="s">
        <v>6</v>
      </c>
      <c r="D18" s="26" t="s">
        <v>6</v>
      </c>
      <c r="E18" s="26" t="s">
        <v>6</v>
      </c>
      <c r="F18" s="26" t="s">
        <v>6</v>
      </c>
      <c r="G18" s="26" t="s">
        <v>6</v>
      </c>
    </row>
    <row r="19" spans="1:7" x14ac:dyDescent="0.3">
      <c r="A19" s="18" t="s">
        <v>167</v>
      </c>
      <c r="B19" s="18"/>
      <c r="C19" s="18"/>
      <c r="D19" s="18"/>
      <c r="E19" s="18"/>
      <c r="F19" s="18"/>
      <c r="G19" s="18"/>
    </row>
    <row r="20" spans="1:7" x14ac:dyDescent="0.3">
      <c r="A20" s="25" t="s">
        <v>163</v>
      </c>
      <c r="B20" s="27">
        <v>12702</v>
      </c>
      <c r="C20" s="27">
        <v>13126</v>
      </c>
      <c r="D20" s="27">
        <v>12770</v>
      </c>
      <c r="E20" s="27">
        <v>14804</v>
      </c>
      <c r="F20" s="27">
        <v>16377</v>
      </c>
      <c r="G20" s="27">
        <v>16595</v>
      </c>
    </row>
    <row r="21" spans="1:7" x14ac:dyDescent="0.3">
      <c r="A21" s="18" t="s">
        <v>167</v>
      </c>
      <c r="B21" s="18"/>
      <c r="C21" s="18"/>
      <c r="D21" s="18"/>
      <c r="E21" s="18"/>
      <c r="F21" s="18"/>
      <c r="G21" s="18"/>
    </row>
    <row r="22" spans="1:7" x14ac:dyDescent="0.3">
      <c r="A22" s="25" t="s">
        <v>164</v>
      </c>
      <c r="B22" s="28">
        <v>4772</v>
      </c>
      <c r="C22" s="28">
        <v>3115</v>
      </c>
      <c r="D22" s="28">
        <v>7231</v>
      </c>
      <c r="E22" s="28">
        <v>6675</v>
      </c>
      <c r="F22" s="28">
        <v>5915</v>
      </c>
      <c r="G22" s="28">
        <v>6062</v>
      </c>
    </row>
    <row r="23" spans="1:7" x14ac:dyDescent="0.3">
      <c r="A23" s="18" t="s">
        <v>167</v>
      </c>
      <c r="B23" s="18"/>
      <c r="C23" s="18"/>
      <c r="D23" s="18"/>
      <c r="E23" s="18"/>
      <c r="F23" s="18"/>
      <c r="G23" s="18"/>
    </row>
    <row r="24" spans="1:7" x14ac:dyDescent="0.3">
      <c r="A24" s="18" t="s">
        <v>68</v>
      </c>
      <c r="B24" s="26">
        <v>-131</v>
      </c>
      <c r="C24" s="26">
        <v>-151</v>
      </c>
      <c r="D24" s="26">
        <v>-296</v>
      </c>
      <c r="E24" s="26">
        <v>-299</v>
      </c>
      <c r="F24" s="26">
        <v>-291</v>
      </c>
      <c r="G24" s="26">
        <v>-283</v>
      </c>
    </row>
    <row r="25" spans="1:7" x14ac:dyDescent="0.3">
      <c r="A25" s="18" t="s">
        <v>69</v>
      </c>
      <c r="B25" s="26">
        <v>82</v>
      </c>
      <c r="C25" s="26">
        <v>62</v>
      </c>
      <c r="D25" s="26">
        <v>34</v>
      </c>
      <c r="E25" s="26">
        <v>94</v>
      </c>
      <c r="F25" s="26">
        <v>297</v>
      </c>
      <c r="G25" s="26">
        <v>374</v>
      </c>
    </row>
    <row r="26" spans="1:7" x14ac:dyDescent="0.3">
      <c r="A26" s="25" t="s">
        <v>165</v>
      </c>
      <c r="B26" s="27">
        <v>-49</v>
      </c>
      <c r="C26" s="27">
        <v>-89</v>
      </c>
      <c r="D26" s="27">
        <v>-262</v>
      </c>
      <c r="E26" s="27">
        <v>-205</v>
      </c>
      <c r="F26" s="27">
        <v>6</v>
      </c>
      <c r="G26" s="27">
        <v>91</v>
      </c>
    </row>
    <row r="27" spans="1:7" x14ac:dyDescent="0.3">
      <c r="A27" s="18" t="s">
        <v>167</v>
      </c>
      <c r="B27" s="18"/>
      <c r="C27" s="18"/>
      <c r="D27" s="18"/>
      <c r="E27" s="18"/>
      <c r="F27" s="18"/>
      <c r="G27" s="18"/>
    </row>
    <row r="28" spans="1:7" x14ac:dyDescent="0.3">
      <c r="A28" s="18" t="s">
        <v>70</v>
      </c>
      <c r="B28" s="26">
        <v>-97</v>
      </c>
      <c r="C28" s="26">
        <v>-91</v>
      </c>
      <c r="D28" s="26">
        <v>19</v>
      </c>
      <c r="E28" s="26">
        <v>219</v>
      </c>
      <c r="F28" s="26" t="s">
        <v>6</v>
      </c>
      <c r="G28" s="26">
        <v>-387</v>
      </c>
    </row>
    <row r="29" spans="1:7" x14ac:dyDescent="0.3">
      <c r="A29" s="18" t="s">
        <v>71</v>
      </c>
      <c r="B29" s="26">
        <v>175</v>
      </c>
      <c r="C29" s="26">
        <v>-48</v>
      </c>
      <c r="D29" s="26">
        <v>-33</v>
      </c>
      <c r="E29" s="26">
        <v>58</v>
      </c>
      <c r="F29" s="26">
        <v>280</v>
      </c>
      <c r="G29" s="26">
        <v>527</v>
      </c>
    </row>
    <row r="30" spans="1:7" x14ac:dyDescent="0.3">
      <c r="A30" s="25" t="s">
        <v>166</v>
      </c>
      <c r="B30" s="27">
        <v>4801</v>
      </c>
      <c r="C30" s="27">
        <v>2887</v>
      </c>
      <c r="D30" s="27">
        <v>6955</v>
      </c>
      <c r="E30" s="27">
        <v>6747</v>
      </c>
      <c r="F30" s="27">
        <v>6201</v>
      </c>
      <c r="G30" s="27">
        <v>6293</v>
      </c>
    </row>
    <row r="31" spans="1:7" x14ac:dyDescent="0.3">
      <c r="A31" s="18" t="s">
        <v>167</v>
      </c>
      <c r="B31" s="18"/>
      <c r="C31" s="18"/>
      <c r="D31" s="18"/>
      <c r="E31" s="18"/>
      <c r="F31" s="18"/>
      <c r="G31" s="18"/>
    </row>
    <row r="32" spans="1:7" x14ac:dyDescent="0.3">
      <c r="A32" s="18" t="s">
        <v>72</v>
      </c>
      <c r="B32" s="26" t="s">
        <v>6</v>
      </c>
      <c r="C32" s="26" t="s">
        <v>6</v>
      </c>
      <c r="D32" s="26">
        <v>-294</v>
      </c>
      <c r="E32" s="26" t="s">
        <v>6</v>
      </c>
      <c r="F32" s="26" t="s">
        <v>6</v>
      </c>
      <c r="G32" s="26" t="s">
        <v>6</v>
      </c>
    </row>
    <row r="33" spans="1:7" x14ac:dyDescent="0.3">
      <c r="A33" s="18" t="s">
        <v>73</v>
      </c>
      <c r="B33" s="26" t="s">
        <v>6</v>
      </c>
      <c r="C33" s="26" t="s">
        <v>6</v>
      </c>
      <c r="D33" s="26" t="s">
        <v>6</v>
      </c>
      <c r="E33" s="26" t="s">
        <v>6</v>
      </c>
      <c r="F33" s="26" t="s">
        <v>6</v>
      </c>
      <c r="G33" s="26" t="s">
        <v>6</v>
      </c>
    </row>
    <row r="34" spans="1:7" x14ac:dyDescent="0.3">
      <c r="A34" s="18" t="s">
        <v>74</v>
      </c>
      <c r="B34" s="26" t="s">
        <v>6</v>
      </c>
      <c r="C34" s="26" t="s">
        <v>6</v>
      </c>
      <c r="D34" s="26" t="s">
        <v>6</v>
      </c>
      <c r="E34" s="26">
        <v>-96</v>
      </c>
      <c r="F34" s="26" t="s">
        <v>6</v>
      </c>
      <c r="G34" s="26" t="s">
        <v>6</v>
      </c>
    </row>
    <row r="35" spans="1:7" x14ac:dyDescent="0.3">
      <c r="A35" s="25" t="s">
        <v>168</v>
      </c>
      <c r="B35" s="27">
        <v>4801</v>
      </c>
      <c r="C35" s="27">
        <v>2887</v>
      </c>
      <c r="D35" s="27">
        <v>6661</v>
      </c>
      <c r="E35" s="27">
        <v>6651</v>
      </c>
      <c r="F35" s="27">
        <v>6201</v>
      </c>
      <c r="G35" s="27">
        <v>6293</v>
      </c>
    </row>
    <row r="36" spans="1:7" x14ac:dyDescent="0.3">
      <c r="A36" s="18" t="s">
        <v>167</v>
      </c>
      <c r="B36" s="18"/>
      <c r="C36" s="18"/>
      <c r="D36" s="18"/>
      <c r="E36" s="18"/>
      <c r="F36" s="18"/>
      <c r="G36" s="18"/>
    </row>
    <row r="37" spans="1:7" x14ac:dyDescent="0.3">
      <c r="A37" s="18" t="s">
        <v>75</v>
      </c>
      <c r="B37" s="26">
        <v>772</v>
      </c>
      <c r="C37" s="26">
        <v>348</v>
      </c>
      <c r="D37" s="26">
        <v>934</v>
      </c>
      <c r="E37" s="26">
        <v>605</v>
      </c>
      <c r="F37" s="26">
        <v>1131</v>
      </c>
      <c r="G37" s="26">
        <v>994</v>
      </c>
    </row>
    <row r="38" spans="1:7" x14ac:dyDescent="0.3">
      <c r="A38" s="25" t="s">
        <v>169</v>
      </c>
      <c r="B38" s="27">
        <v>4029</v>
      </c>
      <c r="C38" s="27">
        <v>2539</v>
      </c>
      <c r="D38" s="27">
        <v>5727</v>
      </c>
      <c r="E38" s="27">
        <v>6046</v>
      </c>
      <c r="F38" s="27">
        <v>5070</v>
      </c>
      <c r="G38" s="27">
        <v>5299</v>
      </c>
    </row>
    <row r="39" spans="1:7" x14ac:dyDescent="0.3">
      <c r="A39" s="18" t="s">
        <v>167</v>
      </c>
      <c r="B39" s="18"/>
      <c r="C39" s="18"/>
      <c r="D39" s="18"/>
      <c r="E39" s="18"/>
      <c r="F39" s="18"/>
      <c r="G39" s="18"/>
    </row>
    <row r="40" spans="1:7" x14ac:dyDescent="0.3">
      <c r="A40" s="18" t="s">
        <v>76</v>
      </c>
      <c r="B40" s="26" t="s">
        <v>6</v>
      </c>
      <c r="C40" s="26" t="s">
        <v>6</v>
      </c>
      <c r="D40" s="26" t="s">
        <v>6</v>
      </c>
      <c r="E40" s="26" t="s">
        <v>6</v>
      </c>
      <c r="F40" s="26" t="s">
        <v>6</v>
      </c>
      <c r="G40" s="26" t="s">
        <v>6</v>
      </c>
    </row>
    <row r="41" spans="1:7" x14ac:dyDescent="0.3">
      <c r="A41" s="18" t="s">
        <v>77</v>
      </c>
      <c r="B41" s="26" t="s">
        <v>6</v>
      </c>
      <c r="C41" s="26" t="s">
        <v>6</v>
      </c>
      <c r="D41" s="26" t="s">
        <v>6</v>
      </c>
      <c r="E41" s="26" t="s">
        <v>6</v>
      </c>
      <c r="F41" s="26" t="s">
        <v>6</v>
      </c>
      <c r="G41" s="26" t="s">
        <v>6</v>
      </c>
    </row>
    <row r="42" spans="1:7" x14ac:dyDescent="0.3">
      <c r="A42" s="25" t="s">
        <v>170</v>
      </c>
      <c r="B42" s="27">
        <v>4029</v>
      </c>
      <c r="C42" s="27">
        <v>2539</v>
      </c>
      <c r="D42" s="27">
        <v>5727</v>
      </c>
      <c r="E42" s="27">
        <v>6046</v>
      </c>
      <c r="F42" s="27">
        <v>5070</v>
      </c>
      <c r="G42" s="27">
        <v>5299</v>
      </c>
    </row>
    <row r="43" spans="1:7" x14ac:dyDescent="0.3">
      <c r="A43" s="18" t="s">
        <v>167</v>
      </c>
      <c r="B43" s="18"/>
      <c r="C43" s="18"/>
      <c r="D43" s="18"/>
      <c r="E43" s="18"/>
      <c r="F43" s="18"/>
      <c r="G43" s="18"/>
    </row>
    <row r="44" spans="1:7" x14ac:dyDescent="0.3">
      <c r="A44" s="18" t="s">
        <v>78</v>
      </c>
      <c r="B44" s="26" t="s">
        <v>6</v>
      </c>
      <c r="C44" s="26" t="s">
        <v>6</v>
      </c>
      <c r="D44" s="26" t="s">
        <v>6</v>
      </c>
      <c r="E44" s="26" t="s">
        <v>6</v>
      </c>
      <c r="F44" s="26" t="s">
        <v>6</v>
      </c>
      <c r="G44" s="26" t="s">
        <v>6</v>
      </c>
    </row>
    <row r="45" spans="1:7" x14ac:dyDescent="0.3">
      <c r="A45" s="25" t="s">
        <v>171</v>
      </c>
      <c r="B45" s="29">
        <v>4029</v>
      </c>
      <c r="C45" s="29">
        <v>2539</v>
      </c>
      <c r="D45" s="29">
        <v>5727</v>
      </c>
      <c r="E45" s="29">
        <v>6046</v>
      </c>
      <c r="F45" s="29">
        <v>5070</v>
      </c>
      <c r="G45" s="29">
        <v>5299</v>
      </c>
    </row>
    <row r="46" spans="1:7" x14ac:dyDescent="0.3">
      <c r="A46" s="18" t="s">
        <v>167</v>
      </c>
      <c r="B46" s="18"/>
      <c r="C46" s="18"/>
      <c r="D46" s="18"/>
      <c r="E46" s="18"/>
      <c r="F46" s="18"/>
      <c r="G46" s="18"/>
    </row>
    <row r="47" spans="1:7" x14ac:dyDescent="0.3">
      <c r="A47" s="18" t="s">
        <v>79</v>
      </c>
      <c r="B47" s="26" t="s">
        <v>6</v>
      </c>
      <c r="C47" s="26" t="s">
        <v>6</v>
      </c>
      <c r="D47" s="26" t="s">
        <v>6</v>
      </c>
      <c r="E47" s="26" t="s">
        <v>6</v>
      </c>
      <c r="F47" s="26" t="s">
        <v>6</v>
      </c>
      <c r="G47" s="26" t="s">
        <v>6</v>
      </c>
    </row>
    <row r="48" spans="1:7" x14ac:dyDescent="0.3">
      <c r="A48" s="18" t="s">
        <v>167</v>
      </c>
      <c r="B48" s="18"/>
      <c r="C48" s="18"/>
      <c r="D48" s="18"/>
      <c r="E48" s="18"/>
      <c r="F48" s="18"/>
      <c r="G48" s="18"/>
    </row>
    <row r="49" spans="1:7" x14ac:dyDescent="0.3">
      <c r="A49" s="25" t="s">
        <v>172</v>
      </c>
      <c r="B49" s="28">
        <v>4029</v>
      </c>
      <c r="C49" s="28">
        <v>2539</v>
      </c>
      <c r="D49" s="28">
        <v>5727</v>
      </c>
      <c r="E49" s="28">
        <v>6046</v>
      </c>
      <c r="F49" s="28">
        <v>5070</v>
      </c>
      <c r="G49" s="28">
        <v>5299</v>
      </c>
    </row>
    <row r="50" spans="1:7" x14ac:dyDescent="0.3">
      <c r="A50" s="25" t="s">
        <v>173</v>
      </c>
      <c r="B50" s="28">
        <v>4029</v>
      </c>
      <c r="C50" s="28">
        <v>2539</v>
      </c>
      <c r="D50" s="28">
        <v>5727</v>
      </c>
      <c r="E50" s="28">
        <v>6046</v>
      </c>
      <c r="F50" s="28">
        <v>5070</v>
      </c>
      <c r="G50" s="28">
        <v>5299</v>
      </c>
    </row>
    <row r="51" spans="1:7" x14ac:dyDescent="0.3">
      <c r="A51" s="18" t="s">
        <v>167</v>
      </c>
      <c r="B51" s="18"/>
      <c r="C51" s="18"/>
      <c r="D51" s="18"/>
      <c r="E51" s="18"/>
      <c r="F51" s="18"/>
      <c r="G51" s="18"/>
    </row>
    <row r="52" spans="1:7" x14ac:dyDescent="0.3">
      <c r="A52" s="25" t="s">
        <v>80</v>
      </c>
      <c r="B52" s="18"/>
      <c r="C52" s="18"/>
      <c r="D52" s="18"/>
      <c r="E52" s="18"/>
      <c r="F52" s="18"/>
      <c r="G52" s="18"/>
    </row>
    <row r="53" spans="1:7" x14ac:dyDescent="0.3">
      <c r="A53" s="18" t="s">
        <v>81</v>
      </c>
      <c r="B53" s="30">
        <v>2.5499999999999998</v>
      </c>
      <c r="C53" s="30">
        <v>1.63</v>
      </c>
      <c r="D53" s="30">
        <v>3.64</v>
      </c>
      <c r="E53" s="30">
        <v>3.83</v>
      </c>
      <c r="F53" s="30">
        <v>3.27</v>
      </c>
      <c r="G53" s="30">
        <v>3.46</v>
      </c>
    </row>
    <row r="54" spans="1:7" x14ac:dyDescent="0.3">
      <c r="A54" s="18" t="s">
        <v>82</v>
      </c>
      <c r="B54" s="31">
        <v>2.550484</v>
      </c>
      <c r="C54" s="31">
        <v>1.628817</v>
      </c>
      <c r="D54" s="31">
        <v>3.6408130000000001</v>
      </c>
      <c r="E54" s="31">
        <v>3.8294899999999998</v>
      </c>
      <c r="F54" s="31">
        <v>3.2675939999999999</v>
      </c>
      <c r="G54" s="31">
        <v>3.4580869999999999</v>
      </c>
    </row>
    <row r="55" spans="1:7" x14ac:dyDescent="0.3">
      <c r="A55" s="18" t="s">
        <v>83</v>
      </c>
      <c r="B55" s="26">
        <v>1579.7</v>
      </c>
      <c r="C55" s="26">
        <v>1558.8</v>
      </c>
      <c r="D55" s="26">
        <v>1573</v>
      </c>
      <c r="E55" s="26">
        <v>1578.8</v>
      </c>
      <c r="F55" s="26">
        <v>1551.6</v>
      </c>
      <c r="G55" s="26">
        <v>1532.35</v>
      </c>
    </row>
    <row r="56" spans="1:7" x14ac:dyDescent="0.3">
      <c r="A56" s="18" t="s">
        <v>167</v>
      </c>
      <c r="B56" s="18"/>
      <c r="C56" s="18"/>
      <c r="D56" s="18"/>
      <c r="E56" s="18"/>
      <c r="F56" s="18"/>
      <c r="G56" s="18"/>
    </row>
    <row r="57" spans="1:7" x14ac:dyDescent="0.3">
      <c r="A57" s="18" t="s">
        <v>24</v>
      </c>
      <c r="B57" s="30">
        <v>2.4900000000000002</v>
      </c>
      <c r="C57" s="30">
        <v>1.6</v>
      </c>
      <c r="D57" s="30">
        <v>3.56</v>
      </c>
      <c r="E57" s="30">
        <v>3.75</v>
      </c>
      <c r="F57" s="30">
        <v>3.23</v>
      </c>
      <c r="G57" s="30">
        <v>3.42</v>
      </c>
    </row>
    <row r="58" spans="1:7" x14ac:dyDescent="0.3">
      <c r="A58" s="18" t="s">
        <v>84</v>
      </c>
      <c r="B58" s="31">
        <v>2.4900000000000002</v>
      </c>
      <c r="C58" s="31">
        <v>1.6</v>
      </c>
      <c r="D58" s="31">
        <v>3.56</v>
      </c>
      <c r="E58" s="31">
        <v>3.75</v>
      </c>
      <c r="F58" s="31">
        <v>3.23</v>
      </c>
      <c r="G58" s="31">
        <v>3.424385</v>
      </c>
    </row>
    <row r="59" spans="1:7" x14ac:dyDescent="0.3">
      <c r="A59" s="18" t="s">
        <v>85</v>
      </c>
      <c r="B59" s="26">
        <v>1618.4</v>
      </c>
      <c r="C59" s="26">
        <v>1591.6</v>
      </c>
      <c r="D59" s="26">
        <v>1609.4</v>
      </c>
      <c r="E59" s="26">
        <v>1610.8</v>
      </c>
      <c r="F59" s="26">
        <v>1569.8</v>
      </c>
      <c r="G59" s="26">
        <v>1549.1</v>
      </c>
    </row>
    <row r="60" spans="1:7" x14ac:dyDescent="0.3">
      <c r="A60" s="18" t="s">
        <v>167</v>
      </c>
      <c r="B60" s="18"/>
      <c r="C60" s="18"/>
      <c r="D60" s="18"/>
      <c r="E60" s="18"/>
      <c r="F60" s="18"/>
      <c r="G60" s="18"/>
    </row>
    <row r="61" spans="1:7" x14ac:dyDescent="0.3">
      <c r="A61" s="18" t="s">
        <v>86</v>
      </c>
      <c r="B61" s="30">
        <v>1.9</v>
      </c>
      <c r="C61" s="30">
        <v>1.1599999999999999</v>
      </c>
      <c r="D61" s="30">
        <v>2.76</v>
      </c>
      <c r="E61" s="30">
        <v>2.67</v>
      </c>
      <c r="F61" s="30">
        <v>2.5</v>
      </c>
      <c r="G61" s="30">
        <v>2.57</v>
      </c>
    </row>
    <row r="62" spans="1:7" x14ac:dyDescent="0.3">
      <c r="A62" s="18" t="s">
        <v>87</v>
      </c>
      <c r="B62" s="31">
        <v>1.854068</v>
      </c>
      <c r="C62" s="31">
        <v>1.133686</v>
      </c>
      <c r="D62" s="31">
        <v>2.7009280000000002</v>
      </c>
      <c r="E62" s="31">
        <v>2.6178759999999999</v>
      </c>
      <c r="F62" s="31">
        <v>2.4688650000000001</v>
      </c>
      <c r="G62" s="31">
        <v>2.5389740000000001</v>
      </c>
    </row>
    <row r="63" spans="1:7" x14ac:dyDescent="0.3">
      <c r="A63" s="18" t="s">
        <v>167</v>
      </c>
      <c r="B63" s="18"/>
      <c r="C63" s="18"/>
      <c r="D63" s="18"/>
      <c r="E63" s="18"/>
      <c r="F63" s="18"/>
      <c r="G63" s="18"/>
    </row>
    <row r="64" spans="1:7" x14ac:dyDescent="0.3">
      <c r="A64" s="18" t="s">
        <v>88</v>
      </c>
      <c r="B64" s="30">
        <v>0.86</v>
      </c>
      <c r="C64" s="30">
        <v>0.96</v>
      </c>
      <c r="D64" s="30">
        <v>1.07</v>
      </c>
      <c r="E64" s="30">
        <v>1.19</v>
      </c>
      <c r="F64" s="30">
        <v>1.33</v>
      </c>
      <c r="G64" s="30">
        <v>1.39</v>
      </c>
    </row>
    <row r="65" spans="1:7" x14ac:dyDescent="0.3">
      <c r="A65" s="18" t="s">
        <v>89</v>
      </c>
      <c r="B65" s="32">
        <v>0.33060299999999998</v>
      </c>
      <c r="C65" s="32">
        <v>0.571878</v>
      </c>
      <c r="D65" s="32">
        <v>0.28601300000000002</v>
      </c>
      <c r="E65" s="32">
        <v>0.30383700000000002</v>
      </c>
      <c r="F65" s="32">
        <v>0.39684399999999997</v>
      </c>
      <c r="G65" s="32">
        <v>0.39611200000000002</v>
      </c>
    </row>
    <row r="66" spans="1:7" x14ac:dyDescent="0.3">
      <c r="A66" s="18" t="s">
        <v>167</v>
      </c>
      <c r="B66" s="18"/>
      <c r="C66" s="18"/>
      <c r="D66" s="18"/>
      <c r="E66" s="18"/>
      <c r="F66" s="18"/>
      <c r="G66" s="18"/>
    </row>
    <row r="67" spans="1:7" x14ac:dyDescent="0.3">
      <c r="A67" s="18" t="s">
        <v>90</v>
      </c>
      <c r="B67" s="33">
        <v>0.1</v>
      </c>
      <c r="C67" s="33">
        <v>0.1</v>
      </c>
      <c r="D67" s="33">
        <v>0.1</v>
      </c>
      <c r="E67" s="33">
        <v>0.1</v>
      </c>
      <c r="F67" s="33">
        <v>0.1</v>
      </c>
      <c r="G67" s="33">
        <v>0.1</v>
      </c>
    </row>
    <row r="68" spans="1:7" x14ac:dyDescent="0.3">
      <c r="A68" s="18" t="s">
        <v>167</v>
      </c>
      <c r="B68" s="18"/>
      <c r="C68" s="18"/>
      <c r="D68" s="18"/>
      <c r="E68" s="18"/>
      <c r="F68" s="18"/>
      <c r="G68" s="18"/>
    </row>
    <row r="69" spans="1:7" x14ac:dyDescent="0.3">
      <c r="A69" s="25" t="s">
        <v>91</v>
      </c>
      <c r="B69" s="18"/>
      <c r="C69" s="18"/>
      <c r="D69" s="18"/>
      <c r="E69" s="18"/>
      <c r="F69" s="18"/>
      <c r="G69" s="18"/>
    </row>
    <row r="70" spans="1:7" x14ac:dyDescent="0.3">
      <c r="A70" s="18" t="s">
        <v>8</v>
      </c>
      <c r="B70" s="26">
        <v>5492</v>
      </c>
      <c r="C70" s="26">
        <v>4234</v>
      </c>
      <c r="D70" s="26">
        <v>8028</v>
      </c>
      <c r="E70" s="26">
        <v>7515</v>
      </c>
      <c r="F70" s="26">
        <v>6774</v>
      </c>
      <c r="G70" s="26">
        <v>6812</v>
      </c>
    </row>
    <row r="71" spans="1:7" x14ac:dyDescent="0.3">
      <c r="A71" s="18" t="s">
        <v>25</v>
      </c>
      <c r="B71" s="26">
        <v>4787</v>
      </c>
      <c r="C71" s="26">
        <v>3513</v>
      </c>
      <c r="D71" s="26">
        <v>7284</v>
      </c>
      <c r="E71" s="26">
        <v>6798</v>
      </c>
      <c r="F71" s="26">
        <v>6071</v>
      </c>
      <c r="G71" s="26">
        <v>6069</v>
      </c>
    </row>
    <row r="72" spans="1:7" x14ac:dyDescent="0.3">
      <c r="A72" s="18" t="s">
        <v>7</v>
      </c>
      <c r="B72" s="26">
        <v>4772</v>
      </c>
      <c r="C72" s="26">
        <v>3115</v>
      </c>
      <c r="D72" s="26">
        <v>7231</v>
      </c>
      <c r="E72" s="26">
        <v>6675</v>
      </c>
      <c r="F72" s="26">
        <v>5915</v>
      </c>
      <c r="G72" s="26">
        <v>6062</v>
      </c>
    </row>
    <row r="73" spans="1:7" x14ac:dyDescent="0.3">
      <c r="A73" s="18" t="s">
        <v>26</v>
      </c>
      <c r="B73" s="26">
        <v>6321</v>
      </c>
      <c r="C73" s="26">
        <v>5140</v>
      </c>
      <c r="D73" s="26">
        <v>8964</v>
      </c>
      <c r="E73" s="26">
        <v>8474</v>
      </c>
      <c r="F73" s="26">
        <v>7762</v>
      </c>
      <c r="G73" s="26" t="s">
        <v>27</v>
      </c>
    </row>
    <row r="74" spans="1:7" x14ac:dyDescent="0.3">
      <c r="A74" s="18" t="s">
        <v>92</v>
      </c>
      <c r="B74" s="32">
        <v>0.160799</v>
      </c>
      <c r="C74" s="32">
        <v>0.12053999999999999</v>
      </c>
      <c r="D74" s="32">
        <v>0.14021900000000001</v>
      </c>
      <c r="E74" s="32">
        <v>9.0963000000000002E-2</v>
      </c>
      <c r="F74" s="32">
        <v>0.182389</v>
      </c>
      <c r="G74" s="32">
        <v>0.15795300000000001</v>
      </c>
    </row>
    <row r="75" spans="1:7" x14ac:dyDescent="0.3">
      <c r="A75" s="18" t="s">
        <v>93</v>
      </c>
      <c r="B75" s="26">
        <v>130</v>
      </c>
      <c r="C75" s="26">
        <v>-28</v>
      </c>
      <c r="D75" s="26">
        <v>462</v>
      </c>
      <c r="E75" s="26">
        <v>329</v>
      </c>
      <c r="F75" s="26">
        <v>614</v>
      </c>
      <c r="G75" s="26">
        <v>614</v>
      </c>
    </row>
    <row r="76" spans="1:7" x14ac:dyDescent="0.3">
      <c r="A76" s="18" t="s">
        <v>94</v>
      </c>
      <c r="B76" s="26">
        <v>608</v>
      </c>
      <c r="C76" s="26">
        <v>756</v>
      </c>
      <c r="D76" s="26">
        <v>857</v>
      </c>
      <c r="E76" s="26">
        <v>926</v>
      </c>
      <c r="F76" s="26">
        <v>634</v>
      </c>
      <c r="G76" s="26">
        <v>634</v>
      </c>
    </row>
    <row r="77" spans="1:7" x14ac:dyDescent="0.3">
      <c r="A77" s="18" t="s">
        <v>95</v>
      </c>
      <c r="B77" s="26">
        <v>738</v>
      </c>
      <c r="C77" s="26">
        <v>728</v>
      </c>
      <c r="D77" s="26">
        <v>1319</v>
      </c>
      <c r="E77" s="26">
        <v>1255</v>
      </c>
      <c r="F77" s="26">
        <v>1248</v>
      </c>
      <c r="G77" s="26">
        <v>1248</v>
      </c>
    </row>
    <row r="78" spans="1:7" x14ac:dyDescent="0.3">
      <c r="A78" s="18" t="s">
        <v>96</v>
      </c>
      <c r="B78" s="26">
        <v>-42</v>
      </c>
      <c r="C78" s="26">
        <v>-278</v>
      </c>
      <c r="D78" s="26">
        <v>-405</v>
      </c>
      <c r="E78" s="26">
        <v>-538</v>
      </c>
      <c r="F78" s="26">
        <v>-187</v>
      </c>
      <c r="G78" s="26">
        <v>-187</v>
      </c>
    </row>
    <row r="79" spans="1:7" x14ac:dyDescent="0.3">
      <c r="A79" s="18" t="s">
        <v>97</v>
      </c>
      <c r="B79" s="26">
        <v>76</v>
      </c>
      <c r="C79" s="26">
        <v>-102</v>
      </c>
      <c r="D79" s="26">
        <v>20</v>
      </c>
      <c r="E79" s="26">
        <v>-112</v>
      </c>
      <c r="F79" s="26">
        <v>70</v>
      </c>
      <c r="G79" s="26">
        <v>70</v>
      </c>
    </row>
    <row r="80" spans="1:7" x14ac:dyDescent="0.3">
      <c r="A80" s="18" t="s">
        <v>98</v>
      </c>
      <c r="B80" s="26">
        <v>34</v>
      </c>
      <c r="C80" s="26">
        <v>-380</v>
      </c>
      <c r="D80" s="26">
        <v>-385</v>
      </c>
      <c r="E80" s="26">
        <v>-650</v>
      </c>
      <c r="F80" s="26">
        <v>-117</v>
      </c>
      <c r="G80" s="26">
        <v>-117</v>
      </c>
    </row>
    <row r="81" spans="1:7" x14ac:dyDescent="0.3">
      <c r="A81" s="18" t="s">
        <v>167</v>
      </c>
      <c r="B81" s="18"/>
      <c r="C81" s="18"/>
      <c r="D81" s="18"/>
      <c r="E81" s="18"/>
      <c r="F81" s="18"/>
      <c r="G81" s="18"/>
    </row>
    <row r="82" spans="1:7" x14ac:dyDescent="0.3">
      <c r="A82" s="18" t="s">
        <v>99</v>
      </c>
      <c r="B82" s="26">
        <v>3000.625</v>
      </c>
      <c r="C82" s="26">
        <v>1804.375</v>
      </c>
      <c r="D82" s="26">
        <v>4346.875</v>
      </c>
      <c r="E82" s="26">
        <v>4216.875</v>
      </c>
      <c r="F82" s="26">
        <v>3875.625</v>
      </c>
      <c r="G82" s="26">
        <v>3933.125</v>
      </c>
    </row>
    <row r="83" spans="1:7" x14ac:dyDescent="0.3">
      <c r="A83" s="18" t="s">
        <v>100</v>
      </c>
      <c r="B83" s="34">
        <v>44397</v>
      </c>
      <c r="C83" s="34">
        <v>44763</v>
      </c>
      <c r="D83" s="34">
        <v>45127</v>
      </c>
      <c r="E83" s="34">
        <v>45127</v>
      </c>
      <c r="F83" s="34">
        <v>45127</v>
      </c>
      <c r="G83" s="34">
        <v>45296</v>
      </c>
    </row>
    <row r="84" spans="1:7" x14ac:dyDescent="0.3">
      <c r="A84" s="18" t="s">
        <v>101</v>
      </c>
      <c r="B84" s="35" t="s">
        <v>28</v>
      </c>
      <c r="C84" s="35" t="s">
        <v>28</v>
      </c>
      <c r="D84" s="35" t="s">
        <v>28</v>
      </c>
      <c r="E84" s="35" t="s">
        <v>28</v>
      </c>
      <c r="F84" s="35" t="s">
        <v>29</v>
      </c>
      <c r="G84" s="35" t="s">
        <v>29</v>
      </c>
    </row>
    <row r="85" spans="1:7" x14ac:dyDescent="0.3">
      <c r="A85" s="18" t="s">
        <v>102</v>
      </c>
      <c r="B85" s="35" t="s">
        <v>30</v>
      </c>
      <c r="C85" s="35" t="s">
        <v>30</v>
      </c>
      <c r="D85" s="35" t="s">
        <v>30</v>
      </c>
      <c r="E85" s="35" t="s">
        <v>30</v>
      </c>
      <c r="F85" s="35" t="s">
        <v>30</v>
      </c>
      <c r="G85" s="35" t="s">
        <v>103</v>
      </c>
    </row>
    <row r="86" spans="1:7" x14ac:dyDescent="0.3">
      <c r="A86" s="18" t="s">
        <v>167</v>
      </c>
      <c r="B86" s="18"/>
      <c r="C86" s="18"/>
      <c r="D86" s="18"/>
      <c r="E86" s="18"/>
      <c r="F86" s="18"/>
      <c r="G86" s="18"/>
    </row>
    <row r="87" spans="1:7" x14ac:dyDescent="0.3">
      <c r="A87" s="25" t="s">
        <v>104</v>
      </c>
      <c r="B87" s="18"/>
      <c r="C87" s="18"/>
      <c r="D87" s="18"/>
      <c r="E87" s="18"/>
      <c r="F87" s="18"/>
      <c r="G87" s="18"/>
    </row>
    <row r="88" spans="1:7" x14ac:dyDescent="0.3">
      <c r="A88" s="18" t="s">
        <v>105</v>
      </c>
      <c r="B88" s="26">
        <v>3753</v>
      </c>
      <c r="C88" s="26">
        <v>3592</v>
      </c>
      <c r="D88" s="26">
        <v>3114</v>
      </c>
      <c r="E88" s="26">
        <v>3850</v>
      </c>
      <c r="F88" s="26">
        <v>4060</v>
      </c>
      <c r="G88" s="26" t="s">
        <v>27</v>
      </c>
    </row>
    <row r="89" spans="1:7" x14ac:dyDescent="0.3">
      <c r="A89" s="18" t="s">
        <v>106</v>
      </c>
      <c r="B89" s="26">
        <v>3753</v>
      </c>
      <c r="C89" s="26">
        <v>3592</v>
      </c>
      <c r="D89" s="26">
        <v>3114</v>
      </c>
      <c r="E89" s="26">
        <v>3850</v>
      </c>
      <c r="F89" s="26">
        <v>4060</v>
      </c>
      <c r="G89" s="26">
        <v>4198</v>
      </c>
    </row>
    <row r="90" spans="1:7" x14ac:dyDescent="0.3">
      <c r="A90" s="18" t="s">
        <v>107</v>
      </c>
      <c r="B90" s="26">
        <v>829</v>
      </c>
      <c r="C90" s="26">
        <v>906</v>
      </c>
      <c r="D90" s="26">
        <v>936</v>
      </c>
      <c r="E90" s="26">
        <v>959</v>
      </c>
      <c r="F90" s="26">
        <v>988</v>
      </c>
      <c r="G90" s="26" t="s">
        <v>27</v>
      </c>
    </row>
    <row r="91" spans="1:7" x14ac:dyDescent="0.3">
      <c r="A91" s="18" t="s">
        <v>108</v>
      </c>
      <c r="B91" s="26">
        <v>224.546256</v>
      </c>
      <c r="C91" s="26">
        <v>129.76094399999999</v>
      </c>
      <c r="D91" s="26">
        <v>171.62495999999999</v>
      </c>
      <c r="E91" s="26">
        <v>180.338032</v>
      </c>
      <c r="F91" s="26">
        <v>185.70447999999999</v>
      </c>
      <c r="G91" s="26" t="s">
        <v>6</v>
      </c>
    </row>
    <row r="92" spans="1:7" x14ac:dyDescent="0.3">
      <c r="A92" s="18" t="s">
        <v>109</v>
      </c>
      <c r="B92" s="26">
        <v>604.45374400000003</v>
      </c>
      <c r="C92" s="26">
        <v>776.23905600000001</v>
      </c>
      <c r="D92" s="26">
        <v>764.37504000000001</v>
      </c>
      <c r="E92" s="26">
        <v>778.661968</v>
      </c>
      <c r="F92" s="26">
        <v>802.29552000000001</v>
      </c>
      <c r="G92" s="26" t="s">
        <v>6</v>
      </c>
    </row>
    <row r="93" spans="1:7" x14ac:dyDescent="0.3">
      <c r="A93" s="18" t="s">
        <v>167</v>
      </c>
      <c r="B93" s="18"/>
      <c r="C93" s="18"/>
      <c r="D93" s="18"/>
      <c r="E93" s="18"/>
      <c r="F93" s="18"/>
      <c r="G93" s="18"/>
    </row>
    <row r="94" spans="1:7" x14ac:dyDescent="0.3">
      <c r="A94" s="18" t="s">
        <v>110</v>
      </c>
      <c r="B94" s="26" t="s">
        <v>6</v>
      </c>
      <c r="C94" s="26" t="s">
        <v>6</v>
      </c>
      <c r="D94" s="26">
        <v>4</v>
      </c>
      <c r="E94" s="26" t="s">
        <v>6</v>
      </c>
      <c r="F94" s="26" t="s">
        <v>6</v>
      </c>
      <c r="G94" s="26" t="s">
        <v>6</v>
      </c>
    </row>
    <row r="95" spans="1:7" x14ac:dyDescent="0.3">
      <c r="A95" s="18" t="s">
        <v>111</v>
      </c>
      <c r="B95" s="26" t="s">
        <v>6</v>
      </c>
      <c r="C95" s="26" t="s">
        <v>6</v>
      </c>
      <c r="D95" s="26">
        <v>41</v>
      </c>
      <c r="E95" s="26" t="s">
        <v>6</v>
      </c>
      <c r="F95" s="26" t="s">
        <v>6</v>
      </c>
      <c r="G95" s="26" t="s">
        <v>6</v>
      </c>
    </row>
    <row r="96" spans="1:7" x14ac:dyDescent="0.3">
      <c r="A96" s="18" t="s">
        <v>112</v>
      </c>
      <c r="B96" s="26">
        <v>325</v>
      </c>
      <c r="C96" s="26">
        <v>429</v>
      </c>
      <c r="D96" s="26">
        <v>566</v>
      </c>
      <c r="E96" s="26">
        <v>638</v>
      </c>
      <c r="F96" s="26">
        <v>755</v>
      </c>
      <c r="G96" s="26">
        <v>793</v>
      </c>
    </row>
    <row r="97" spans="1:7" x14ac:dyDescent="0.3">
      <c r="A97" s="25" t="s">
        <v>174</v>
      </c>
      <c r="B97" s="28">
        <v>325</v>
      </c>
      <c r="C97" s="28">
        <v>429</v>
      </c>
      <c r="D97" s="28">
        <v>611</v>
      </c>
      <c r="E97" s="28">
        <v>638</v>
      </c>
      <c r="F97" s="28">
        <v>755</v>
      </c>
      <c r="G97" s="28">
        <v>793</v>
      </c>
    </row>
    <row r="98" spans="1:7" x14ac:dyDescent="0.3">
      <c r="A98" s="18"/>
      <c r="B98" s="18"/>
      <c r="C98" s="18"/>
      <c r="D98" s="18"/>
      <c r="E98" s="18"/>
      <c r="F98" s="18"/>
      <c r="G98" s="18"/>
    </row>
    <row r="99" spans="1:7" x14ac:dyDescent="0.3">
      <c r="A99" s="36"/>
      <c r="B99" s="36"/>
      <c r="C99" s="36"/>
      <c r="D99" s="36"/>
      <c r="E99" s="36"/>
      <c r="F99" s="36"/>
      <c r="G99" s="36"/>
    </row>
    <row r="100" spans="1:7" x14ac:dyDescent="0.3">
      <c r="A100" s="17" t="s">
        <v>113</v>
      </c>
    </row>
    <row r="101" spans="1:7" x14ac:dyDescent="0.3">
      <c r="A101" s="53" t="s">
        <v>114</v>
      </c>
    </row>
  </sheetData>
  <pageMargins left="0.2" right="0.2" top="0.5" bottom="0.5" header="0.5" footer="0.5"/>
  <pageSetup fitToWidth="0" fitToHeight="0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DA8C-C0D3-4751-A95E-3894505C5369}">
  <sheetPr>
    <outlinePr summaryBelow="0" summaryRight="0"/>
    <pageSetUpPr autoPageBreaks="0"/>
  </sheetPr>
  <dimension ref="A1:IU83"/>
  <sheetViews>
    <sheetView topLeftCell="A17" zoomScale="115" zoomScaleNormal="115" workbookViewId="0">
      <selection activeCell="D2" sqref="D2"/>
    </sheetView>
  </sheetViews>
  <sheetFormatPr defaultRowHeight="10.15" x14ac:dyDescent="0.3"/>
  <cols>
    <col min="1" max="1" width="45.86328125" style="17" customWidth="1"/>
    <col min="2" max="7" width="14.86328125" style="17" customWidth="1"/>
    <col min="8" max="256" width="9.1328125" style="17"/>
    <col min="257" max="257" width="45.86328125" style="17" customWidth="1"/>
    <col min="258" max="263" width="14.86328125" style="17" customWidth="1"/>
    <col min="264" max="512" width="9.1328125" style="17"/>
    <col min="513" max="513" width="45.86328125" style="17" customWidth="1"/>
    <col min="514" max="519" width="14.86328125" style="17" customWidth="1"/>
    <col min="520" max="768" width="9.1328125" style="17"/>
    <col min="769" max="769" width="45.86328125" style="17" customWidth="1"/>
    <col min="770" max="775" width="14.86328125" style="17" customWidth="1"/>
    <col min="776" max="1024" width="9.1328125" style="17"/>
    <col min="1025" max="1025" width="45.86328125" style="17" customWidth="1"/>
    <col min="1026" max="1031" width="14.86328125" style="17" customWidth="1"/>
    <col min="1032" max="1280" width="9.1328125" style="17"/>
    <col min="1281" max="1281" width="45.86328125" style="17" customWidth="1"/>
    <col min="1282" max="1287" width="14.86328125" style="17" customWidth="1"/>
    <col min="1288" max="1536" width="9.1328125" style="17"/>
    <col min="1537" max="1537" width="45.86328125" style="17" customWidth="1"/>
    <col min="1538" max="1543" width="14.86328125" style="17" customWidth="1"/>
    <col min="1544" max="1792" width="9.1328125" style="17"/>
    <col min="1793" max="1793" width="45.86328125" style="17" customWidth="1"/>
    <col min="1794" max="1799" width="14.86328125" style="17" customWidth="1"/>
    <col min="1800" max="2048" width="9.1328125" style="17"/>
    <col min="2049" max="2049" width="45.86328125" style="17" customWidth="1"/>
    <col min="2050" max="2055" width="14.86328125" style="17" customWidth="1"/>
    <col min="2056" max="2304" width="9.1328125" style="17"/>
    <col min="2305" max="2305" width="45.86328125" style="17" customWidth="1"/>
    <col min="2306" max="2311" width="14.86328125" style="17" customWidth="1"/>
    <col min="2312" max="2560" width="9.1328125" style="17"/>
    <col min="2561" max="2561" width="45.86328125" style="17" customWidth="1"/>
    <col min="2562" max="2567" width="14.86328125" style="17" customWidth="1"/>
    <col min="2568" max="2816" width="9.1328125" style="17"/>
    <col min="2817" max="2817" width="45.86328125" style="17" customWidth="1"/>
    <col min="2818" max="2823" width="14.86328125" style="17" customWidth="1"/>
    <col min="2824" max="3072" width="9.1328125" style="17"/>
    <col min="3073" max="3073" width="45.86328125" style="17" customWidth="1"/>
    <col min="3074" max="3079" width="14.86328125" style="17" customWidth="1"/>
    <col min="3080" max="3328" width="9.1328125" style="17"/>
    <col min="3329" max="3329" width="45.86328125" style="17" customWidth="1"/>
    <col min="3330" max="3335" width="14.86328125" style="17" customWidth="1"/>
    <col min="3336" max="3584" width="9.1328125" style="17"/>
    <col min="3585" max="3585" width="45.86328125" style="17" customWidth="1"/>
    <col min="3586" max="3591" width="14.86328125" style="17" customWidth="1"/>
    <col min="3592" max="3840" width="9.1328125" style="17"/>
    <col min="3841" max="3841" width="45.86328125" style="17" customWidth="1"/>
    <col min="3842" max="3847" width="14.86328125" style="17" customWidth="1"/>
    <col min="3848" max="4096" width="9.1328125" style="17"/>
    <col min="4097" max="4097" width="45.86328125" style="17" customWidth="1"/>
    <col min="4098" max="4103" width="14.86328125" style="17" customWidth="1"/>
    <col min="4104" max="4352" width="9.1328125" style="17"/>
    <col min="4353" max="4353" width="45.86328125" style="17" customWidth="1"/>
    <col min="4354" max="4359" width="14.86328125" style="17" customWidth="1"/>
    <col min="4360" max="4608" width="9.1328125" style="17"/>
    <col min="4609" max="4609" width="45.86328125" style="17" customWidth="1"/>
    <col min="4610" max="4615" width="14.86328125" style="17" customWidth="1"/>
    <col min="4616" max="4864" width="9.1328125" style="17"/>
    <col min="4865" max="4865" width="45.86328125" style="17" customWidth="1"/>
    <col min="4866" max="4871" width="14.86328125" style="17" customWidth="1"/>
    <col min="4872" max="5120" width="9.1328125" style="17"/>
    <col min="5121" max="5121" width="45.86328125" style="17" customWidth="1"/>
    <col min="5122" max="5127" width="14.86328125" style="17" customWidth="1"/>
    <col min="5128" max="5376" width="9.1328125" style="17"/>
    <col min="5377" max="5377" width="45.86328125" style="17" customWidth="1"/>
    <col min="5378" max="5383" width="14.86328125" style="17" customWidth="1"/>
    <col min="5384" max="5632" width="9.1328125" style="17"/>
    <col min="5633" max="5633" width="45.86328125" style="17" customWidth="1"/>
    <col min="5634" max="5639" width="14.86328125" style="17" customWidth="1"/>
    <col min="5640" max="5888" width="9.1328125" style="17"/>
    <col min="5889" max="5889" width="45.86328125" style="17" customWidth="1"/>
    <col min="5890" max="5895" width="14.86328125" style="17" customWidth="1"/>
    <col min="5896" max="6144" width="9.1328125" style="17"/>
    <col min="6145" max="6145" width="45.86328125" style="17" customWidth="1"/>
    <col min="6146" max="6151" width="14.86328125" style="17" customWidth="1"/>
    <col min="6152" max="6400" width="9.1328125" style="17"/>
    <col min="6401" max="6401" width="45.86328125" style="17" customWidth="1"/>
    <col min="6402" max="6407" width="14.86328125" style="17" customWidth="1"/>
    <col min="6408" max="6656" width="9.1328125" style="17"/>
    <col min="6657" max="6657" width="45.86328125" style="17" customWidth="1"/>
    <col min="6658" max="6663" width="14.86328125" style="17" customWidth="1"/>
    <col min="6664" max="6912" width="9.1328125" style="17"/>
    <col min="6913" max="6913" width="45.86328125" style="17" customWidth="1"/>
    <col min="6914" max="6919" width="14.86328125" style="17" customWidth="1"/>
    <col min="6920" max="7168" width="9.1328125" style="17"/>
    <col min="7169" max="7169" width="45.86328125" style="17" customWidth="1"/>
    <col min="7170" max="7175" width="14.86328125" style="17" customWidth="1"/>
    <col min="7176" max="7424" width="9.1328125" style="17"/>
    <col min="7425" max="7425" width="45.86328125" style="17" customWidth="1"/>
    <col min="7426" max="7431" width="14.86328125" style="17" customWidth="1"/>
    <col min="7432" max="7680" width="9.1328125" style="17"/>
    <col min="7681" max="7681" width="45.86328125" style="17" customWidth="1"/>
    <col min="7682" max="7687" width="14.86328125" style="17" customWidth="1"/>
    <col min="7688" max="7936" width="9.1328125" style="17"/>
    <col min="7937" max="7937" width="45.86328125" style="17" customWidth="1"/>
    <col min="7938" max="7943" width="14.86328125" style="17" customWidth="1"/>
    <col min="7944" max="8192" width="9.1328125" style="17"/>
    <col min="8193" max="8193" width="45.86328125" style="17" customWidth="1"/>
    <col min="8194" max="8199" width="14.86328125" style="17" customWidth="1"/>
    <col min="8200" max="8448" width="9.1328125" style="17"/>
    <col min="8449" max="8449" width="45.86328125" style="17" customWidth="1"/>
    <col min="8450" max="8455" width="14.86328125" style="17" customWidth="1"/>
    <col min="8456" max="8704" width="9.1328125" style="17"/>
    <col min="8705" max="8705" width="45.86328125" style="17" customWidth="1"/>
    <col min="8706" max="8711" width="14.86328125" style="17" customWidth="1"/>
    <col min="8712" max="8960" width="9.1328125" style="17"/>
    <col min="8961" max="8961" width="45.86328125" style="17" customWidth="1"/>
    <col min="8962" max="8967" width="14.86328125" style="17" customWidth="1"/>
    <col min="8968" max="9216" width="9.1328125" style="17"/>
    <col min="9217" max="9217" width="45.86328125" style="17" customWidth="1"/>
    <col min="9218" max="9223" width="14.86328125" style="17" customWidth="1"/>
    <col min="9224" max="9472" width="9.1328125" style="17"/>
    <col min="9473" max="9473" width="45.86328125" style="17" customWidth="1"/>
    <col min="9474" max="9479" width="14.86328125" style="17" customWidth="1"/>
    <col min="9480" max="9728" width="9.1328125" style="17"/>
    <col min="9729" max="9729" width="45.86328125" style="17" customWidth="1"/>
    <col min="9730" max="9735" width="14.86328125" style="17" customWidth="1"/>
    <col min="9736" max="9984" width="9.1328125" style="17"/>
    <col min="9985" max="9985" width="45.86328125" style="17" customWidth="1"/>
    <col min="9986" max="9991" width="14.86328125" style="17" customWidth="1"/>
    <col min="9992" max="10240" width="9.1328125" style="17"/>
    <col min="10241" max="10241" width="45.86328125" style="17" customWidth="1"/>
    <col min="10242" max="10247" width="14.86328125" style="17" customWidth="1"/>
    <col min="10248" max="10496" width="9.1328125" style="17"/>
    <col min="10497" max="10497" width="45.86328125" style="17" customWidth="1"/>
    <col min="10498" max="10503" width="14.86328125" style="17" customWidth="1"/>
    <col min="10504" max="10752" width="9.1328125" style="17"/>
    <col min="10753" max="10753" width="45.86328125" style="17" customWidth="1"/>
    <col min="10754" max="10759" width="14.86328125" style="17" customWidth="1"/>
    <col min="10760" max="11008" width="9.1328125" style="17"/>
    <col min="11009" max="11009" width="45.86328125" style="17" customWidth="1"/>
    <col min="11010" max="11015" width="14.86328125" style="17" customWidth="1"/>
    <col min="11016" max="11264" width="9.1328125" style="17"/>
    <col min="11265" max="11265" width="45.86328125" style="17" customWidth="1"/>
    <col min="11266" max="11271" width="14.86328125" style="17" customWidth="1"/>
    <col min="11272" max="11520" width="9.1328125" style="17"/>
    <col min="11521" max="11521" width="45.86328125" style="17" customWidth="1"/>
    <col min="11522" max="11527" width="14.86328125" style="17" customWidth="1"/>
    <col min="11528" max="11776" width="9.1328125" style="17"/>
    <col min="11777" max="11777" width="45.86328125" style="17" customWidth="1"/>
    <col min="11778" max="11783" width="14.86328125" style="17" customWidth="1"/>
    <col min="11784" max="12032" width="9.1328125" style="17"/>
    <col min="12033" max="12033" width="45.86328125" style="17" customWidth="1"/>
    <col min="12034" max="12039" width="14.86328125" style="17" customWidth="1"/>
    <col min="12040" max="12288" width="9.1328125" style="17"/>
    <col min="12289" max="12289" width="45.86328125" style="17" customWidth="1"/>
    <col min="12290" max="12295" width="14.86328125" style="17" customWidth="1"/>
    <col min="12296" max="12544" width="9.1328125" style="17"/>
    <col min="12545" max="12545" width="45.86328125" style="17" customWidth="1"/>
    <col min="12546" max="12551" width="14.86328125" style="17" customWidth="1"/>
    <col min="12552" max="12800" width="9.1328125" style="17"/>
    <col min="12801" max="12801" width="45.86328125" style="17" customWidth="1"/>
    <col min="12802" max="12807" width="14.86328125" style="17" customWidth="1"/>
    <col min="12808" max="13056" width="9.1328125" style="17"/>
    <col min="13057" max="13057" width="45.86328125" style="17" customWidth="1"/>
    <col min="13058" max="13063" width="14.86328125" style="17" customWidth="1"/>
    <col min="13064" max="13312" width="9.1328125" style="17"/>
    <col min="13313" max="13313" width="45.86328125" style="17" customWidth="1"/>
    <col min="13314" max="13319" width="14.86328125" style="17" customWidth="1"/>
    <col min="13320" max="13568" width="9.1328125" style="17"/>
    <col min="13569" max="13569" width="45.86328125" style="17" customWidth="1"/>
    <col min="13570" max="13575" width="14.86328125" style="17" customWidth="1"/>
    <col min="13576" max="13824" width="9.1328125" style="17"/>
    <col min="13825" max="13825" width="45.86328125" style="17" customWidth="1"/>
    <col min="13826" max="13831" width="14.86328125" style="17" customWidth="1"/>
    <col min="13832" max="14080" width="9.1328125" style="17"/>
    <col min="14081" max="14081" width="45.86328125" style="17" customWidth="1"/>
    <col min="14082" max="14087" width="14.86328125" style="17" customWidth="1"/>
    <col min="14088" max="14336" width="9.1328125" style="17"/>
    <col min="14337" max="14337" width="45.86328125" style="17" customWidth="1"/>
    <col min="14338" max="14343" width="14.86328125" style="17" customWidth="1"/>
    <col min="14344" max="14592" width="9.1328125" style="17"/>
    <col min="14593" max="14593" width="45.86328125" style="17" customWidth="1"/>
    <col min="14594" max="14599" width="14.86328125" style="17" customWidth="1"/>
    <col min="14600" max="14848" width="9.1328125" style="17"/>
    <col min="14849" max="14849" width="45.86328125" style="17" customWidth="1"/>
    <col min="14850" max="14855" width="14.86328125" style="17" customWidth="1"/>
    <col min="14856" max="15104" width="9.1328125" style="17"/>
    <col min="15105" max="15105" width="45.86328125" style="17" customWidth="1"/>
    <col min="15106" max="15111" width="14.86328125" style="17" customWidth="1"/>
    <col min="15112" max="15360" width="9.1328125" style="17"/>
    <col min="15361" max="15361" width="45.86328125" style="17" customWidth="1"/>
    <col min="15362" max="15367" width="14.86328125" style="17" customWidth="1"/>
    <col min="15368" max="15616" width="9.1328125" style="17"/>
    <col min="15617" max="15617" width="45.86328125" style="17" customWidth="1"/>
    <col min="15618" max="15623" width="14.86328125" style="17" customWidth="1"/>
    <col min="15624" max="15872" width="9.1328125" style="17"/>
    <col min="15873" max="15873" width="45.86328125" style="17" customWidth="1"/>
    <col min="15874" max="15879" width="14.86328125" style="17" customWidth="1"/>
    <col min="15880" max="16128" width="9.1328125" style="17"/>
    <col min="16129" max="16129" width="45.86328125" style="17" customWidth="1"/>
    <col min="16130" max="16135" width="14.86328125" style="17" customWidth="1"/>
    <col min="16136" max="16384" width="9.1328125" style="17"/>
  </cols>
  <sheetData>
    <row r="1" spans="1:255" ht="16.149999999999999" x14ac:dyDescent="0.4">
      <c r="A1" s="50" t="s">
        <v>115</v>
      </c>
    </row>
    <row r="2" spans="1:255" x14ac:dyDescent="0.3">
      <c r="A2" s="17" t="s">
        <v>180</v>
      </c>
    </row>
    <row r="3" spans="1:255" x14ac:dyDescent="0.3">
      <c r="A3" s="51" t="s">
        <v>52</v>
      </c>
      <c r="B3" s="52"/>
      <c r="D3" s="18"/>
      <c r="E3" s="52"/>
    </row>
    <row r="4" spans="1:255" x14ac:dyDescent="0.3">
      <c r="A4" s="19" t="s">
        <v>116</v>
      </c>
      <c r="B4" s="19"/>
      <c r="C4" s="19"/>
      <c r="D4" s="19"/>
      <c r="E4" s="19"/>
      <c r="F4" s="19"/>
      <c r="G4" s="19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</row>
    <row r="5" spans="1:255" ht="20.25" x14ac:dyDescent="0.3">
      <c r="A5" s="21" t="s">
        <v>117</v>
      </c>
      <c r="B5" s="37">
        <v>43616</v>
      </c>
      <c r="C5" s="37">
        <v>43982</v>
      </c>
      <c r="D5" s="37">
        <v>44347</v>
      </c>
      <c r="E5" s="37">
        <v>44712</v>
      </c>
      <c r="F5" s="37">
        <v>45077</v>
      </c>
      <c r="G5" s="37">
        <v>45260</v>
      </c>
    </row>
    <row r="6" spans="1:255" x14ac:dyDescent="0.3">
      <c r="A6" s="23" t="s">
        <v>22</v>
      </c>
      <c r="B6" s="24" t="s">
        <v>23</v>
      </c>
      <c r="C6" s="24" t="s">
        <v>23</v>
      </c>
      <c r="D6" s="24" t="s">
        <v>23</v>
      </c>
      <c r="E6" s="24" t="s">
        <v>23</v>
      </c>
      <c r="F6" s="24" t="s">
        <v>23</v>
      </c>
      <c r="G6" s="24" t="s">
        <v>23</v>
      </c>
    </row>
    <row r="7" spans="1:255" x14ac:dyDescent="0.3">
      <c r="A7" s="25" t="s">
        <v>31</v>
      </c>
      <c r="B7" s="18"/>
      <c r="C7" s="18"/>
      <c r="D7" s="18"/>
      <c r="E7" s="18"/>
      <c r="F7" s="18"/>
      <c r="G7" s="18"/>
    </row>
    <row r="8" spans="1:255" x14ac:dyDescent="0.3">
      <c r="A8" s="18" t="s">
        <v>32</v>
      </c>
      <c r="B8" s="26">
        <v>4466</v>
      </c>
      <c r="C8" s="26">
        <v>8348</v>
      </c>
      <c r="D8" s="26">
        <v>9889</v>
      </c>
      <c r="E8" s="26">
        <v>8574</v>
      </c>
      <c r="F8" s="26">
        <v>7441</v>
      </c>
      <c r="G8" s="26">
        <v>7919</v>
      </c>
    </row>
    <row r="9" spans="1:255" x14ac:dyDescent="0.3">
      <c r="A9" s="18" t="s">
        <v>118</v>
      </c>
      <c r="B9" s="26">
        <v>197</v>
      </c>
      <c r="C9" s="26">
        <v>439</v>
      </c>
      <c r="D9" s="26">
        <v>3587</v>
      </c>
      <c r="E9" s="26">
        <v>4423</v>
      </c>
      <c r="F9" s="26">
        <v>3234</v>
      </c>
      <c r="G9" s="26">
        <v>2008</v>
      </c>
    </row>
    <row r="10" spans="1:255" x14ac:dyDescent="0.3">
      <c r="A10" s="25" t="s">
        <v>175</v>
      </c>
      <c r="B10" s="27">
        <v>4663</v>
      </c>
      <c r="C10" s="27">
        <v>8787</v>
      </c>
      <c r="D10" s="27">
        <v>13476</v>
      </c>
      <c r="E10" s="27">
        <v>12997</v>
      </c>
      <c r="F10" s="27">
        <v>10675</v>
      </c>
      <c r="G10" s="27">
        <v>9927</v>
      </c>
    </row>
    <row r="11" spans="1:255" x14ac:dyDescent="0.3">
      <c r="A11" s="18" t="s">
        <v>167</v>
      </c>
      <c r="B11" s="18"/>
      <c r="C11" s="18"/>
      <c r="D11" s="18"/>
      <c r="E11" s="18"/>
      <c r="F11" s="18"/>
      <c r="G11" s="18"/>
    </row>
    <row r="12" spans="1:255" x14ac:dyDescent="0.3">
      <c r="A12" s="18" t="s">
        <v>119</v>
      </c>
      <c r="B12" s="26">
        <v>4272</v>
      </c>
      <c r="C12" s="26">
        <v>2749</v>
      </c>
      <c r="D12" s="26">
        <v>4463</v>
      </c>
      <c r="E12" s="26">
        <v>4667</v>
      </c>
      <c r="F12" s="26">
        <v>4131</v>
      </c>
      <c r="G12" s="26">
        <v>4782</v>
      </c>
    </row>
    <row r="13" spans="1:255" x14ac:dyDescent="0.3">
      <c r="A13" s="25" t="s">
        <v>176</v>
      </c>
      <c r="B13" s="27">
        <v>4272</v>
      </c>
      <c r="C13" s="27">
        <v>2749</v>
      </c>
      <c r="D13" s="27">
        <v>4463</v>
      </c>
      <c r="E13" s="27">
        <v>4667</v>
      </c>
      <c r="F13" s="27">
        <v>4131</v>
      </c>
      <c r="G13" s="27">
        <v>4782</v>
      </c>
    </row>
    <row r="14" spans="1:255" x14ac:dyDescent="0.3">
      <c r="A14" s="18" t="s">
        <v>167</v>
      </c>
      <c r="B14" s="18"/>
      <c r="C14" s="18"/>
      <c r="D14" s="18"/>
      <c r="E14" s="18"/>
      <c r="F14" s="18"/>
      <c r="G14" s="18"/>
    </row>
    <row r="15" spans="1:255" x14ac:dyDescent="0.3">
      <c r="A15" s="18" t="s">
        <v>33</v>
      </c>
      <c r="B15" s="26">
        <v>5622</v>
      </c>
      <c r="C15" s="26">
        <v>7367</v>
      </c>
      <c r="D15" s="26">
        <v>6854</v>
      </c>
      <c r="E15" s="26">
        <v>8420</v>
      </c>
      <c r="F15" s="26">
        <v>8454</v>
      </c>
      <c r="G15" s="26">
        <v>7979</v>
      </c>
    </row>
    <row r="16" spans="1:255" x14ac:dyDescent="0.3">
      <c r="A16" s="18" t="s">
        <v>120</v>
      </c>
      <c r="B16" s="26">
        <v>942</v>
      </c>
      <c r="C16" s="26">
        <v>1248</v>
      </c>
      <c r="D16" s="26">
        <v>1153</v>
      </c>
      <c r="E16" s="26">
        <v>1261</v>
      </c>
      <c r="F16" s="26">
        <v>1223</v>
      </c>
      <c r="G16" s="26">
        <v>1621</v>
      </c>
    </row>
    <row r="17" spans="1:7" x14ac:dyDescent="0.3">
      <c r="A17" s="18" t="s">
        <v>121</v>
      </c>
      <c r="B17" s="26">
        <v>1026</v>
      </c>
      <c r="C17" s="26">
        <v>405</v>
      </c>
      <c r="D17" s="26">
        <v>345</v>
      </c>
      <c r="E17" s="26">
        <v>868</v>
      </c>
      <c r="F17" s="26">
        <v>719</v>
      </c>
      <c r="G17" s="26">
        <v>322</v>
      </c>
    </row>
    <row r="18" spans="1:7" x14ac:dyDescent="0.3">
      <c r="A18" s="25" t="s">
        <v>177</v>
      </c>
      <c r="B18" s="27">
        <v>16525</v>
      </c>
      <c r="C18" s="27">
        <v>20556</v>
      </c>
      <c r="D18" s="27">
        <v>26291</v>
      </c>
      <c r="E18" s="27">
        <v>28213</v>
      </c>
      <c r="F18" s="27">
        <v>25202</v>
      </c>
      <c r="G18" s="27">
        <v>24631</v>
      </c>
    </row>
    <row r="19" spans="1:7" x14ac:dyDescent="0.3">
      <c r="A19" s="18" t="s">
        <v>167</v>
      </c>
      <c r="B19" s="18"/>
      <c r="C19" s="18"/>
      <c r="D19" s="18"/>
      <c r="E19" s="18"/>
      <c r="F19" s="18"/>
      <c r="G19" s="18"/>
    </row>
    <row r="20" spans="1:7" x14ac:dyDescent="0.3">
      <c r="A20" s="18" t="s">
        <v>122</v>
      </c>
      <c r="B20" s="26">
        <v>9469</v>
      </c>
      <c r="C20" s="26">
        <v>12758</v>
      </c>
      <c r="D20" s="26">
        <v>13174</v>
      </c>
      <c r="E20" s="26">
        <v>13023</v>
      </c>
      <c r="F20" s="26">
        <v>13638</v>
      </c>
      <c r="G20" s="26" t="s">
        <v>6</v>
      </c>
    </row>
    <row r="21" spans="1:7" x14ac:dyDescent="0.3">
      <c r="A21" s="18" t="s">
        <v>123</v>
      </c>
      <c r="B21" s="26">
        <v>-4725</v>
      </c>
      <c r="C21" s="26">
        <v>-4795</v>
      </c>
      <c r="D21" s="26">
        <v>-5157</v>
      </c>
      <c r="E21" s="26">
        <v>-5306</v>
      </c>
      <c r="F21" s="26">
        <v>-5634</v>
      </c>
      <c r="G21" s="26" t="s">
        <v>6</v>
      </c>
    </row>
    <row r="22" spans="1:7" x14ac:dyDescent="0.3">
      <c r="A22" s="25" t="s">
        <v>178</v>
      </c>
      <c r="B22" s="27">
        <v>4744</v>
      </c>
      <c r="C22" s="27">
        <v>7963</v>
      </c>
      <c r="D22" s="27">
        <v>8017</v>
      </c>
      <c r="E22" s="27">
        <v>7717</v>
      </c>
      <c r="F22" s="27">
        <v>8004</v>
      </c>
      <c r="G22" s="27">
        <v>8096</v>
      </c>
    </row>
    <row r="23" spans="1:7" x14ac:dyDescent="0.3">
      <c r="A23" s="18" t="s">
        <v>167</v>
      </c>
      <c r="B23" s="18"/>
      <c r="C23" s="18"/>
      <c r="D23" s="18"/>
      <c r="E23" s="18"/>
      <c r="F23" s="18"/>
      <c r="G23" s="18"/>
    </row>
    <row r="24" spans="1:7" x14ac:dyDescent="0.3">
      <c r="A24" s="18" t="s">
        <v>34</v>
      </c>
      <c r="B24" s="26">
        <v>154</v>
      </c>
      <c r="C24" s="26">
        <v>223</v>
      </c>
      <c r="D24" s="26">
        <v>242</v>
      </c>
      <c r="E24" s="26">
        <v>284</v>
      </c>
      <c r="F24" s="26">
        <v>281</v>
      </c>
      <c r="G24" s="26">
        <v>281</v>
      </c>
    </row>
    <row r="25" spans="1:7" x14ac:dyDescent="0.3">
      <c r="A25" s="18" t="s">
        <v>124</v>
      </c>
      <c r="B25" s="26">
        <v>283</v>
      </c>
      <c r="C25" s="26">
        <v>274</v>
      </c>
      <c r="D25" s="26">
        <v>269</v>
      </c>
      <c r="E25" s="26">
        <v>286</v>
      </c>
      <c r="F25" s="26">
        <v>274</v>
      </c>
      <c r="G25" s="26">
        <v>269</v>
      </c>
    </row>
    <row r="26" spans="1:7" x14ac:dyDescent="0.3">
      <c r="A26" s="18" t="s">
        <v>125</v>
      </c>
      <c r="B26" s="26">
        <v>663</v>
      </c>
      <c r="C26" s="26">
        <v>1963</v>
      </c>
      <c r="D26" s="26">
        <v>1668</v>
      </c>
      <c r="E26" s="26">
        <v>2295</v>
      </c>
      <c r="F26" s="26">
        <v>2448</v>
      </c>
      <c r="G26" s="26">
        <v>3877</v>
      </c>
    </row>
    <row r="27" spans="1:7" x14ac:dyDescent="0.3">
      <c r="A27" s="18" t="s">
        <v>126</v>
      </c>
      <c r="B27" s="26">
        <v>1348</v>
      </c>
      <c r="C27" s="26">
        <v>363</v>
      </c>
      <c r="D27" s="26">
        <v>1253</v>
      </c>
      <c r="E27" s="26">
        <v>1526</v>
      </c>
      <c r="F27" s="26">
        <v>1322</v>
      </c>
      <c r="G27" s="26">
        <v>49</v>
      </c>
    </row>
    <row r="28" spans="1:7" x14ac:dyDescent="0.3">
      <c r="A28" s="25" t="s">
        <v>127</v>
      </c>
      <c r="B28" s="29">
        <v>23717</v>
      </c>
      <c r="C28" s="29">
        <v>31342</v>
      </c>
      <c r="D28" s="29">
        <v>37740</v>
      </c>
      <c r="E28" s="29">
        <v>40321</v>
      </c>
      <c r="F28" s="29">
        <v>37531</v>
      </c>
      <c r="G28" s="29">
        <v>37203</v>
      </c>
    </row>
    <row r="29" spans="1:7" x14ac:dyDescent="0.3">
      <c r="A29" s="18" t="s">
        <v>167</v>
      </c>
      <c r="B29" s="18"/>
      <c r="C29" s="18"/>
      <c r="D29" s="18"/>
      <c r="E29" s="18"/>
      <c r="F29" s="18"/>
      <c r="G29" s="18"/>
    </row>
    <row r="30" spans="1:7" x14ac:dyDescent="0.3">
      <c r="A30" s="25" t="s">
        <v>35</v>
      </c>
      <c r="B30" s="18"/>
      <c r="C30" s="18"/>
      <c r="D30" s="18"/>
      <c r="E30" s="18"/>
      <c r="F30" s="18"/>
      <c r="G30" s="18"/>
    </row>
    <row r="31" spans="1:7" x14ac:dyDescent="0.3">
      <c r="A31" s="18" t="s">
        <v>128</v>
      </c>
      <c r="B31" s="26">
        <v>2612</v>
      </c>
      <c r="C31" s="26">
        <v>2248</v>
      </c>
      <c r="D31" s="26">
        <v>2836</v>
      </c>
      <c r="E31" s="26">
        <v>3358</v>
      </c>
      <c r="F31" s="26">
        <v>2862</v>
      </c>
      <c r="G31" s="26">
        <v>2709</v>
      </c>
    </row>
    <row r="32" spans="1:7" x14ac:dyDescent="0.3">
      <c r="A32" s="18" t="s">
        <v>129</v>
      </c>
      <c r="B32" s="26">
        <v>3073</v>
      </c>
      <c r="C32" s="26">
        <v>3411</v>
      </c>
      <c r="D32" s="26">
        <v>4212</v>
      </c>
      <c r="E32" s="26">
        <v>1793</v>
      </c>
      <c r="F32" s="26">
        <v>2289</v>
      </c>
      <c r="G32" s="26">
        <v>3610</v>
      </c>
    </row>
    <row r="33" spans="1:7" x14ac:dyDescent="0.3">
      <c r="A33" s="18" t="s">
        <v>36</v>
      </c>
      <c r="B33" s="26">
        <v>9</v>
      </c>
      <c r="C33" s="26">
        <v>248</v>
      </c>
      <c r="D33" s="26">
        <v>2</v>
      </c>
      <c r="E33" s="26">
        <v>10</v>
      </c>
      <c r="F33" s="26">
        <v>6</v>
      </c>
      <c r="G33" s="26">
        <v>6</v>
      </c>
    </row>
    <row r="34" spans="1:7" x14ac:dyDescent="0.3">
      <c r="A34" s="18" t="s">
        <v>130</v>
      </c>
      <c r="B34" s="26">
        <v>6</v>
      </c>
      <c r="C34" s="26">
        <v>3</v>
      </c>
      <c r="D34" s="26" t="s">
        <v>6</v>
      </c>
      <c r="E34" s="26">
        <v>500</v>
      </c>
      <c r="F34" s="26" t="s">
        <v>6</v>
      </c>
      <c r="G34" s="26" t="s">
        <v>6</v>
      </c>
    </row>
    <row r="35" spans="1:7" x14ac:dyDescent="0.3">
      <c r="A35" s="18" t="s">
        <v>131</v>
      </c>
      <c r="B35" s="26">
        <v>32</v>
      </c>
      <c r="C35" s="26">
        <v>445</v>
      </c>
      <c r="D35" s="26">
        <v>467</v>
      </c>
      <c r="E35" s="26">
        <v>420</v>
      </c>
      <c r="F35" s="26">
        <v>425</v>
      </c>
      <c r="G35" s="26">
        <v>456</v>
      </c>
    </row>
    <row r="36" spans="1:7" x14ac:dyDescent="0.3">
      <c r="A36" s="18" t="s">
        <v>132</v>
      </c>
      <c r="B36" s="26">
        <v>229</v>
      </c>
      <c r="C36" s="26">
        <v>156</v>
      </c>
      <c r="D36" s="26">
        <v>306</v>
      </c>
      <c r="E36" s="26">
        <v>222</v>
      </c>
      <c r="F36" s="26">
        <v>240</v>
      </c>
      <c r="G36" s="26">
        <v>358</v>
      </c>
    </row>
    <row r="37" spans="1:7" x14ac:dyDescent="0.3">
      <c r="A37" s="18" t="s">
        <v>133</v>
      </c>
      <c r="B37" s="26">
        <v>1905</v>
      </c>
      <c r="C37" s="26">
        <v>1773</v>
      </c>
      <c r="D37" s="26">
        <v>1851</v>
      </c>
      <c r="E37" s="26">
        <v>4427</v>
      </c>
      <c r="F37" s="26">
        <v>3434</v>
      </c>
      <c r="G37" s="26">
        <v>1860</v>
      </c>
    </row>
    <row r="38" spans="1:7" x14ac:dyDescent="0.3">
      <c r="A38" s="25" t="s">
        <v>179</v>
      </c>
      <c r="B38" s="27">
        <v>7866</v>
      </c>
      <c r="C38" s="27">
        <v>8284</v>
      </c>
      <c r="D38" s="27">
        <v>9674</v>
      </c>
      <c r="E38" s="27">
        <v>10730</v>
      </c>
      <c r="F38" s="27">
        <v>9256</v>
      </c>
      <c r="G38" s="27">
        <v>8999</v>
      </c>
    </row>
    <row r="39" spans="1:7" x14ac:dyDescent="0.3">
      <c r="A39" s="18" t="s">
        <v>167</v>
      </c>
      <c r="B39" s="18"/>
      <c r="C39" s="18"/>
      <c r="D39" s="18"/>
      <c r="E39" s="18"/>
      <c r="F39" s="18"/>
      <c r="G39" s="18"/>
    </row>
    <row r="40" spans="1:7" x14ac:dyDescent="0.3">
      <c r="A40" s="18" t="s">
        <v>18</v>
      </c>
      <c r="B40" s="26">
        <v>3464</v>
      </c>
      <c r="C40" s="26">
        <v>9406</v>
      </c>
      <c r="D40" s="26">
        <v>9413</v>
      </c>
      <c r="E40" s="26">
        <v>8920</v>
      </c>
      <c r="F40" s="26">
        <v>8927</v>
      </c>
      <c r="G40" s="26">
        <v>8930</v>
      </c>
    </row>
    <row r="41" spans="1:7" x14ac:dyDescent="0.3">
      <c r="A41" s="18" t="s">
        <v>134</v>
      </c>
      <c r="B41" s="26">
        <v>342</v>
      </c>
      <c r="C41" s="26">
        <v>2913</v>
      </c>
      <c r="D41" s="26">
        <v>2931</v>
      </c>
      <c r="E41" s="26">
        <v>2777</v>
      </c>
      <c r="F41" s="26">
        <v>2786</v>
      </c>
      <c r="G41" s="26">
        <v>2785</v>
      </c>
    </row>
    <row r="42" spans="1:7" x14ac:dyDescent="0.3">
      <c r="A42" s="18" t="s">
        <v>135</v>
      </c>
      <c r="B42" s="26" t="s">
        <v>6</v>
      </c>
      <c r="C42" s="26" t="s">
        <v>6</v>
      </c>
      <c r="D42" s="26">
        <v>64</v>
      </c>
      <c r="E42" s="26">
        <v>30</v>
      </c>
      <c r="F42" s="26">
        <v>29</v>
      </c>
      <c r="G42" s="26" t="s">
        <v>6</v>
      </c>
    </row>
    <row r="43" spans="1:7" x14ac:dyDescent="0.3">
      <c r="A43" s="18" t="s">
        <v>136</v>
      </c>
      <c r="B43" s="26">
        <v>464</v>
      </c>
      <c r="C43" s="26">
        <v>852</v>
      </c>
      <c r="D43" s="26">
        <v>882</v>
      </c>
      <c r="E43" s="26">
        <v>2324</v>
      </c>
      <c r="F43" s="26">
        <v>2209</v>
      </c>
      <c r="G43" s="26">
        <v>2016</v>
      </c>
    </row>
    <row r="44" spans="1:7" x14ac:dyDescent="0.3">
      <c r="A44" s="18" t="s">
        <v>137</v>
      </c>
      <c r="B44" s="26">
        <v>2541</v>
      </c>
      <c r="C44" s="26">
        <v>1832</v>
      </c>
      <c r="D44" s="26">
        <v>2009</v>
      </c>
      <c r="E44" s="26">
        <v>259</v>
      </c>
      <c r="F44" s="26">
        <v>320</v>
      </c>
      <c r="G44" s="26">
        <v>327</v>
      </c>
    </row>
    <row r="45" spans="1:7" x14ac:dyDescent="0.3">
      <c r="A45" s="25" t="s">
        <v>138</v>
      </c>
      <c r="B45" s="27">
        <v>14677</v>
      </c>
      <c r="C45" s="27">
        <v>23287</v>
      </c>
      <c r="D45" s="27">
        <v>24973</v>
      </c>
      <c r="E45" s="27">
        <v>25040</v>
      </c>
      <c r="F45" s="27">
        <v>23527</v>
      </c>
      <c r="G45" s="27">
        <v>23057</v>
      </c>
    </row>
    <row r="46" spans="1:7" x14ac:dyDescent="0.3">
      <c r="A46" s="18" t="s">
        <v>167</v>
      </c>
      <c r="B46" s="18"/>
      <c r="C46" s="18"/>
      <c r="D46" s="18"/>
      <c r="E46" s="18"/>
      <c r="F46" s="18"/>
      <c r="G46" s="18"/>
    </row>
    <row r="47" spans="1:7" x14ac:dyDescent="0.3">
      <c r="A47" s="18" t="s">
        <v>139</v>
      </c>
      <c r="B47" s="26">
        <v>3</v>
      </c>
      <c r="C47" s="26">
        <v>3</v>
      </c>
      <c r="D47" s="26">
        <v>3</v>
      </c>
      <c r="E47" s="26">
        <v>3</v>
      </c>
      <c r="F47" s="26">
        <v>3</v>
      </c>
      <c r="G47" s="26">
        <v>3</v>
      </c>
    </row>
    <row r="48" spans="1:7" x14ac:dyDescent="0.3">
      <c r="A48" s="18" t="s">
        <v>140</v>
      </c>
      <c r="B48" s="26">
        <v>7163</v>
      </c>
      <c r="C48" s="26">
        <v>8299</v>
      </c>
      <c r="D48" s="26">
        <v>9965</v>
      </c>
      <c r="E48" s="26">
        <v>11484</v>
      </c>
      <c r="F48" s="26">
        <v>12412</v>
      </c>
      <c r="G48" s="26">
        <v>12871</v>
      </c>
    </row>
    <row r="49" spans="1:7" x14ac:dyDescent="0.3">
      <c r="A49" s="18" t="s">
        <v>141</v>
      </c>
      <c r="B49" s="26">
        <v>1643</v>
      </c>
      <c r="C49" s="26">
        <v>-191</v>
      </c>
      <c r="D49" s="26">
        <v>3179</v>
      </c>
      <c r="E49" s="26">
        <v>3476</v>
      </c>
      <c r="F49" s="26">
        <v>1358</v>
      </c>
      <c r="G49" s="26">
        <v>1151</v>
      </c>
    </row>
    <row r="50" spans="1:7" x14ac:dyDescent="0.3">
      <c r="A50" s="18" t="s">
        <v>142</v>
      </c>
      <c r="B50" s="26" t="s">
        <v>6</v>
      </c>
      <c r="C50" s="26" t="s">
        <v>6</v>
      </c>
      <c r="D50" s="26" t="s">
        <v>6</v>
      </c>
      <c r="E50" s="26" t="s">
        <v>6</v>
      </c>
      <c r="F50" s="26" t="s">
        <v>6</v>
      </c>
      <c r="G50" s="26" t="s">
        <v>6</v>
      </c>
    </row>
    <row r="51" spans="1:7" x14ac:dyDescent="0.3">
      <c r="A51" s="18" t="s">
        <v>143</v>
      </c>
      <c r="B51" s="26">
        <v>231</v>
      </c>
      <c r="C51" s="26">
        <v>-56</v>
      </c>
      <c r="D51" s="26">
        <v>-380</v>
      </c>
      <c r="E51" s="26">
        <v>318</v>
      </c>
      <c r="F51" s="26">
        <v>231</v>
      </c>
      <c r="G51" s="26">
        <v>121</v>
      </c>
    </row>
    <row r="52" spans="1:7" x14ac:dyDescent="0.3">
      <c r="A52" s="25" t="s">
        <v>47</v>
      </c>
      <c r="B52" s="27">
        <v>9040</v>
      </c>
      <c r="C52" s="27">
        <v>8055</v>
      </c>
      <c r="D52" s="27">
        <v>12767</v>
      </c>
      <c r="E52" s="27">
        <v>15281</v>
      </c>
      <c r="F52" s="27">
        <v>14004</v>
      </c>
      <c r="G52" s="27">
        <v>14146</v>
      </c>
    </row>
    <row r="53" spans="1:7" x14ac:dyDescent="0.3">
      <c r="A53" s="18" t="s">
        <v>167</v>
      </c>
      <c r="B53" s="18"/>
      <c r="C53" s="18"/>
      <c r="D53" s="18"/>
      <c r="E53" s="18"/>
      <c r="F53" s="18"/>
      <c r="G53" s="18"/>
    </row>
    <row r="54" spans="1:7" x14ac:dyDescent="0.3">
      <c r="A54" s="25" t="s">
        <v>144</v>
      </c>
      <c r="B54" s="38">
        <v>9040</v>
      </c>
      <c r="C54" s="38">
        <v>8055</v>
      </c>
      <c r="D54" s="38">
        <v>12767</v>
      </c>
      <c r="E54" s="38">
        <v>15281</v>
      </c>
      <c r="F54" s="38">
        <v>14004</v>
      </c>
      <c r="G54" s="38">
        <v>14146</v>
      </c>
    </row>
    <row r="55" spans="1:7" x14ac:dyDescent="0.3">
      <c r="A55" s="18" t="s">
        <v>167</v>
      </c>
      <c r="B55" s="18"/>
      <c r="C55" s="18"/>
      <c r="D55" s="18"/>
      <c r="E55" s="18"/>
      <c r="F55" s="18"/>
      <c r="G55" s="18"/>
    </row>
    <row r="56" spans="1:7" x14ac:dyDescent="0.3">
      <c r="A56" s="25" t="s">
        <v>145</v>
      </c>
      <c r="B56" s="39">
        <v>23717</v>
      </c>
      <c r="C56" s="39">
        <v>31342</v>
      </c>
      <c r="D56" s="39">
        <v>37740</v>
      </c>
      <c r="E56" s="39">
        <v>40321</v>
      </c>
      <c r="F56" s="39">
        <v>37531</v>
      </c>
      <c r="G56" s="39">
        <v>37203</v>
      </c>
    </row>
    <row r="57" spans="1:7" x14ac:dyDescent="0.3">
      <c r="A57" s="18" t="s">
        <v>167</v>
      </c>
      <c r="B57" s="18"/>
      <c r="C57" s="18"/>
      <c r="D57" s="18"/>
      <c r="E57" s="18"/>
      <c r="F57" s="18"/>
      <c r="G57" s="18"/>
    </row>
    <row r="58" spans="1:7" x14ac:dyDescent="0.3">
      <c r="A58" s="25" t="s">
        <v>91</v>
      </c>
      <c r="B58" s="18"/>
      <c r="C58" s="18"/>
      <c r="D58" s="18"/>
      <c r="E58" s="18"/>
      <c r="F58" s="18"/>
      <c r="G58" s="18"/>
    </row>
    <row r="59" spans="1:7" x14ac:dyDescent="0.3">
      <c r="A59" s="18" t="s">
        <v>146</v>
      </c>
      <c r="B59" s="26">
        <v>1566.888373</v>
      </c>
      <c r="C59" s="26">
        <v>1559.888549</v>
      </c>
      <c r="D59" s="26">
        <v>1581.801224</v>
      </c>
      <c r="E59" s="26">
        <v>1568.5559049999999</v>
      </c>
      <c r="F59" s="26">
        <v>1529.9716080000001</v>
      </c>
      <c r="G59" s="26">
        <v>1515.1220679999999</v>
      </c>
    </row>
    <row r="60" spans="1:7" x14ac:dyDescent="0.3">
      <c r="A60" s="18" t="s">
        <v>37</v>
      </c>
      <c r="B60" s="26">
        <v>1568</v>
      </c>
      <c r="C60" s="26">
        <v>1568</v>
      </c>
      <c r="D60" s="26">
        <v>1578</v>
      </c>
      <c r="E60" s="26">
        <v>1571</v>
      </c>
      <c r="F60" s="26">
        <v>1531.897252</v>
      </c>
      <c r="G60" s="26">
        <v>1517</v>
      </c>
    </row>
    <row r="61" spans="1:7" x14ac:dyDescent="0.3">
      <c r="A61" s="18" t="s">
        <v>38</v>
      </c>
      <c r="B61" s="30">
        <v>5.77</v>
      </c>
      <c r="C61" s="30">
        <v>5.14</v>
      </c>
      <c r="D61" s="30">
        <v>8.09</v>
      </c>
      <c r="E61" s="30">
        <v>9.73</v>
      </c>
      <c r="F61" s="30">
        <v>9.14</v>
      </c>
      <c r="G61" s="30">
        <v>9.32</v>
      </c>
    </row>
    <row r="62" spans="1:7" x14ac:dyDescent="0.3">
      <c r="A62" s="18" t="s">
        <v>147</v>
      </c>
      <c r="B62" s="26">
        <v>8603</v>
      </c>
      <c r="C62" s="26">
        <v>7558</v>
      </c>
      <c r="D62" s="26">
        <v>12256</v>
      </c>
      <c r="E62" s="26">
        <v>14711</v>
      </c>
      <c r="F62" s="26">
        <v>13449</v>
      </c>
      <c r="G62" s="26">
        <v>13596</v>
      </c>
    </row>
    <row r="63" spans="1:7" x14ac:dyDescent="0.3">
      <c r="A63" s="18" t="s">
        <v>148</v>
      </c>
      <c r="B63" s="30">
        <v>5.49</v>
      </c>
      <c r="C63" s="30">
        <v>4.82</v>
      </c>
      <c r="D63" s="30">
        <v>7.77</v>
      </c>
      <c r="E63" s="30">
        <v>9.36</v>
      </c>
      <c r="F63" s="30">
        <v>8.7799999999999994</v>
      </c>
      <c r="G63" s="30">
        <v>8.9600000000000009</v>
      </c>
    </row>
    <row r="64" spans="1:7" x14ac:dyDescent="0.3">
      <c r="A64" s="18" t="s">
        <v>149</v>
      </c>
      <c r="B64" s="26">
        <v>3853</v>
      </c>
      <c r="C64" s="26">
        <v>13015</v>
      </c>
      <c r="D64" s="26">
        <v>12813</v>
      </c>
      <c r="E64" s="26">
        <v>12627</v>
      </c>
      <c r="F64" s="26">
        <v>12144</v>
      </c>
      <c r="G64" s="26">
        <v>12177</v>
      </c>
    </row>
    <row r="65" spans="1:7" x14ac:dyDescent="0.3">
      <c r="A65" s="18" t="s">
        <v>150</v>
      </c>
      <c r="B65" s="26">
        <v>-810</v>
      </c>
      <c r="C65" s="26">
        <v>4228</v>
      </c>
      <c r="D65" s="26">
        <v>-663</v>
      </c>
      <c r="E65" s="26">
        <v>-370</v>
      </c>
      <c r="F65" s="26">
        <v>1469</v>
      </c>
      <c r="G65" s="26">
        <v>2250</v>
      </c>
    </row>
    <row r="66" spans="1:7" x14ac:dyDescent="0.3">
      <c r="A66" s="18" t="s">
        <v>151</v>
      </c>
      <c r="B66" s="26">
        <v>73</v>
      </c>
      <c r="C66" s="26">
        <v>79</v>
      </c>
      <c r="D66" s="26">
        <v>64</v>
      </c>
      <c r="E66" s="26">
        <v>30</v>
      </c>
      <c r="F66" s="26">
        <v>29</v>
      </c>
      <c r="G66" s="26" t="s">
        <v>27</v>
      </c>
    </row>
    <row r="67" spans="1:7" x14ac:dyDescent="0.3">
      <c r="A67" s="18" t="s">
        <v>152</v>
      </c>
      <c r="B67" s="26">
        <v>6632</v>
      </c>
      <c r="C67" s="26">
        <v>7248</v>
      </c>
      <c r="D67" s="26">
        <v>7488</v>
      </c>
      <c r="E67" s="26">
        <v>7672</v>
      </c>
      <c r="F67" s="26">
        <v>7904</v>
      </c>
      <c r="G67" s="26" t="s">
        <v>27</v>
      </c>
    </row>
    <row r="68" spans="1:7" x14ac:dyDescent="0.3">
      <c r="A68" s="18" t="s">
        <v>153</v>
      </c>
      <c r="B68" s="35" t="s">
        <v>154</v>
      </c>
      <c r="C68" s="35" t="s">
        <v>154</v>
      </c>
      <c r="D68" s="35" t="s">
        <v>154</v>
      </c>
      <c r="E68" s="35" t="s">
        <v>27</v>
      </c>
      <c r="F68" s="35" t="s">
        <v>27</v>
      </c>
      <c r="G68" s="35" t="s">
        <v>27</v>
      </c>
    </row>
    <row r="69" spans="1:7" x14ac:dyDescent="0.3">
      <c r="A69" s="18" t="s">
        <v>155</v>
      </c>
      <c r="B69" s="26" t="s">
        <v>27</v>
      </c>
      <c r="C69" s="26" t="s">
        <v>27</v>
      </c>
      <c r="D69" s="26">
        <v>6854</v>
      </c>
      <c r="E69" s="26">
        <v>8420</v>
      </c>
      <c r="F69" s="26">
        <v>8454</v>
      </c>
      <c r="G69" s="26">
        <v>7979</v>
      </c>
    </row>
    <row r="70" spans="1:7" x14ac:dyDescent="0.3">
      <c r="A70" s="18" t="s">
        <v>39</v>
      </c>
      <c r="B70" s="26">
        <v>329</v>
      </c>
      <c r="C70" s="26">
        <v>345</v>
      </c>
      <c r="D70" s="26">
        <v>363</v>
      </c>
      <c r="E70" s="26">
        <v>330</v>
      </c>
      <c r="F70" s="26">
        <v>326</v>
      </c>
      <c r="G70" s="26" t="s">
        <v>27</v>
      </c>
    </row>
    <row r="71" spans="1:7" x14ac:dyDescent="0.3">
      <c r="A71" s="18" t="s">
        <v>40</v>
      </c>
      <c r="B71" s="26">
        <v>2445</v>
      </c>
      <c r="C71" s="26">
        <v>2442</v>
      </c>
      <c r="D71" s="26">
        <v>3365</v>
      </c>
      <c r="E71" s="26">
        <v>3170</v>
      </c>
      <c r="F71" s="26">
        <v>3293</v>
      </c>
      <c r="G71" s="26" t="s">
        <v>27</v>
      </c>
    </row>
    <row r="72" spans="1:7" x14ac:dyDescent="0.3">
      <c r="A72" s="18" t="s">
        <v>41</v>
      </c>
      <c r="B72" s="26">
        <v>2726</v>
      </c>
      <c r="C72" s="26">
        <v>2751</v>
      </c>
      <c r="D72" s="26">
        <v>3023</v>
      </c>
      <c r="E72" s="26">
        <v>2870</v>
      </c>
      <c r="F72" s="26">
        <v>3083</v>
      </c>
      <c r="G72" s="26" t="s">
        <v>27</v>
      </c>
    </row>
    <row r="73" spans="1:7" x14ac:dyDescent="0.3">
      <c r="A73" s="18" t="s">
        <v>156</v>
      </c>
      <c r="B73" s="26">
        <v>797</v>
      </c>
      <c r="C73" s="26">
        <v>1086</v>
      </c>
      <c r="D73" s="26">
        <v>311</v>
      </c>
      <c r="E73" s="26">
        <v>399</v>
      </c>
      <c r="F73" s="26">
        <v>525</v>
      </c>
      <c r="G73" s="26" t="s">
        <v>6</v>
      </c>
    </row>
    <row r="74" spans="1:7" x14ac:dyDescent="0.3">
      <c r="A74" s="18" t="s">
        <v>157</v>
      </c>
      <c r="B74" s="26">
        <v>1563</v>
      </c>
      <c r="C74" s="26">
        <v>1554</v>
      </c>
      <c r="D74" s="26">
        <v>1608</v>
      </c>
      <c r="E74" s="26">
        <v>1712</v>
      </c>
      <c r="F74" s="26">
        <v>1876</v>
      </c>
      <c r="G74" s="26" t="s">
        <v>6</v>
      </c>
    </row>
    <row r="75" spans="1:7" x14ac:dyDescent="0.3">
      <c r="A75" s="18" t="s">
        <v>158</v>
      </c>
      <c r="B75" s="40">
        <v>76700</v>
      </c>
      <c r="C75" s="40">
        <v>75400</v>
      </c>
      <c r="D75" s="40">
        <v>73300</v>
      </c>
      <c r="E75" s="40">
        <v>79100</v>
      </c>
      <c r="F75" s="40">
        <v>83700</v>
      </c>
      <c r="G75" s="40" t="s">
        <v>27</v>
      </c>
    </row>
    <row r="76" spans="1:7" x14ac:dyDescent="0.3">
      <c r="A76" s="18" t="s">
        <v>159</v>
      </c>
      <c r="B76" s="26">
        <v>30</v>
      </c>
      <c r="C76" s="26">
        <v>214</v>
      </c>
      <c r="D76" s="26">
        <v>93</v>
      </c>
      <c r="E76" s="26">
        <v>35</v>
      </c>
      <c r="F76" s="26">
        <v>34</v>
      </c>
      <c r="G76" s="26" t="s">
        <v>27</v>
      </c>
    </row>
    <row r="77" spans="1:7" x14ac:dyDescent="0.3">
      <c r="A77" s="18" t="s">
        <v>100</v>
      </c>
      <c r="B77" s="34">
        <v>44397</v>
      </c>
      <c r="C77" s="34">
        <v>44763</v>
      </c>
      <c r="D77" s="34">
        <v>45127</v>
      </c>
      <c r="E77" s="34">
        <v>45127</v>
      </c>
      <c r="F77" s="34">
        <v>45127</v>
      </c>
      <c r="G77" s="34">
        <v>45296</v>
      </c>
    </row>
    <row r="78" spans="1:7" x14ac:dyDescent="0.3">
      <c r="A78" s="18" t="s">
        <v>101</v>
      </c>
      <c r="B78" s="35" t="s">
        <v>28</v>
      </c>
      <c r="C78" s="35" t="s">
        <v>28</v>
      </c>
      <c r="D78" s="35" t="s">
        <v>28</v>
      </c>
      <c r="E78" s="35" t="s">
        <v>28</v>
      </c>
      <c r="F78" s="35" t="s">
        <v>29</v>
      </c>
      <c r="G78" s="35" t="s">
        <v>29</v>
      </c>
    </row>
    <row r="79" spans="1:7" x14ac:dyDescent="0.3">
      <c r="A79" s="18" t="s">
        <v>102</v>
      </c>
      <c r="B79" s="35" t="s">
        <v>42</v>
      </c>
      <c r="C79" s="35" t="s">
        <v>42</v>
      </c>
      <c r="D79" s="35" t="s">
        <v>42</v>
      </c>
      <c r="E79" s="35" t="s">
        <v>30</v>
      </c>
      <c r="F79" s="35" t="s">
        <v>30</v>
      </c>
      <c r="G79" s="35" t="s">
        <v>30</v>
      </c>
    </row>
    <row r="80" spans="1:7" x14ac:dyDescent="0.3">
      <c r="A80" s="18"/>
      <c r="B80" s="18"/>
      <c r="C80" s="18"/>
      <c r="D80" s="18"/>
      <c r="E80" s="18"/>
      <c r="F80" s="18"/>
      <c r="G80" s="18"/>
    </row>
    <row r="81" spans="1:7" x14ac:dyDescent="0.3">
      <c r="A81" s="36"/>
      <c r="B81" s="36"/>
      <c r="C81" s="36"/>
      <c r="D81" s="36"/>
      <c r="E81" s="36"/>
      <c r="F81" s="36"/>
      <c r="G81" s="36"/>
    </row>
    <row r="82" spans="1:7" x14ac:dyDescent="0.3">
      <c r="A82" s="17" t="s">
        <v>160</v>
      </c>
    </row>
    <row r="83" spans="1:7" x14ac:dyDescent="0.3">
      <c r="A83" s="53" t="s">
        <v>114</v>
      </c>
    </row>
  </sheetData>
  <pageMargins left="0.2" right="0.2" top="0.5" bottom="0.5" header="0.5" footer="0.5"/>
  <pageSetup fitToWidth="0" fitToHeight="0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E5FF-94C8-4B36-9974-BE53D3AAC784}">
  <dimension ref="A1:G252"/>
  <sheetViews>
    <sheetView tabSelected="1" topLeftCell="A224" workbookViewId="0">
      <selection activeCell="I1" sqref="I1"/>
    </sheetView>
  </sheetViews>
  <sheetFormatPr defaultRowHeight="14.25" x14ac:dyDescent="0.45"/>
  <cols>
    <col min="1" max="1" width="10.3984375" bestFit="1" customWidth="1"/>
    <col min="2" max="6" width="11" bestFit="1" customWidth="1"/>
    <col min="7" max="7" width="9" bestFit="1" customWidth="1"/>
  </cols>
  <sheetData>
    <row r="1" spans="1:7" x14ac:dyDescent="0.4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45">
      <c r="A2" s="13">
        <v>44978</v>
      </c>
      <c r="B2">
        <v>123.279999</v>
      </c>
      <c r="C2">
        <v>124</v>
      </c>
      <c r="D2">
        <v>120.980003</v>
      </c>
      <c r="E2">
        <v>121.099998</v>
      </c>
      <c r="F2">
        <v>119.55465700000001</v>
      </c>
      <c r="G2">
        <v>5110300</v>
      </c>
    </row>
    <row r="3" spans="1:7" x14ac:dyDescent="0.45">
      <c r="A3" s="13">
        <v>44979</v>
      </c>
      <c r="B3">
        <v>121.099998</v>
      </c>
      <c r="C3">
        <v>121.400002</v>
      </c>
      <c r="D3">
        <v>119.639999</v>
      </c>
      <c r="E3">
        <v>119.900002</v>
      </c>
      <c r="F3">
        <v>118.36996499999999</v>
      </c>
      <c r="G3">
        <v>5022000</v>
      </c>
    </row>
    <row r="4" spans="1:7" x14ac:dyDescent="0.45">
      <c r="A4" s="13">
        <v>44980</v>
      </c>
      <c r="B4">
        <v>120.760002</v>
      </c>
      <c r="C4">
        <v>120.760002</v>
      </c>
      <c r="D4">
        <v>118.550003</v>
      </c>
      <c r="E4">
        <v>119.959999</v>
      </c>
      <c r="F4">
        <v>118.429192</v>
      </c>
      <c r="G4">
        <v>4101900</v>
      </c>
    </row>
    <row r="5" spans="1:7" x14ac:dyDescent="0.45">
      <c r="A5" s="13">
        <v>44981</v>
      </c>
      <c r="B5">
        <v>117.970001</v>
      </c>
      <c r="C5">
        <v>118.739998</v>
      </c>
      <c r="D5">
        <v>117.339996</v>
      </c>
      <c r="E5">
        <v>118.040001</v>
      </c>
      <c r="F5">
        <v>116.533691</v>
      </c>
      <c r="G5">
        <v>4693000</v>
      </c>
    </row>
    <row r="6" spans="1:7" x14ac:dyDescent="0.45">
      <c r="A6" s="13">
        <v>44984</v>
      </c>
      <c r="B6">
        <v>119.260002</v>
      </c>
      <c r="C6">
        <v>119.82</v>
      </c>
      <c r="D6">
        <v>118.32</v>
      </c>
      <c r="E6">
        <v>118.529999</v>
      </c>
      <c r="F6">
        <v>117.01744100000001</v>
      </c>
      <c r="G6">
        <v>4239800</v>
      </c>
    </row>
    <row r="7" spans="1:7" x14ac:dyDescent="0.45">
      <c r="A7" s="13">
        <v>44985</v>
      </c>
      <c r="B7">
        <v>118.739998</v>
      </c>
      <c r="C7">
        <v>120.400002</v>
      </c>
      <c r="D7">
        <v>117.849998</v>
      </c>
      <c r="E7">
        <v>118.790001</v>
      </c>
      <c r="F7">
        <v>117.27413199999999</v>
      </c>
      <c r="G7">
        <v>8414100</v>
      </c>
    </row>
    <row r="8" spans="1:7" x14ac:dyDescent="0.45">
      <c r="A8" s="13">
        <v>44986</v>
      </c>
      <c r="B8">
        <v>117.949997</v>
      </c>
      <c r="C8">
        <v>119.790001</v>
      </c>
      <c r="D8">
        <v>117.83000199999999</v>
      </c>
      <c r="E8">
        <v>118.58000199999999</v>
      </c>
      <c r="F8">
        <v>117.066811</v>
      </c>
      <c r="G8">
        <v>4120500</v>
      </c>
    </row>
    <row r="9" spans="1:7" x14ac:dyDescent="0.45">
      <c r="A9" s="13">
        <v>44987</v>
      </c>
      <c r="B9">
        <v>117.550003</v>
      </c>
      <c r="C9">
        <v>119.959999</v>
      </c>
      <c r="D9">
        <v>117.550003</v>
      </c>
      <c r="E9">
        <v>119.58000199999999</v>
      </c>
      <c r="F9">
        <v>118.054047</v>
      </c>
      <c r="G9">
        <v>4443200</v>
      </c>
    </row>
    <row r="10" spans="1:7" x14ac:dyDescent="0.45">
      <c r="A10" s="13">
        <v>44988</v>
      </c>
      <c r="B10">
        <v>120.129997</v>
      </c>
      <c r="C10">
        <v>121.040001</v>
      </c>
      <c r="D10">
        <v>119.019997</v>
      </c>
      <c r="E10">
        <v>120.94000200000001</v>
      </c>
      <c r="F10">
        <v>119.737137</v>
      </c>
      <c r="G10">
        <v>3871800</v>
      </c>
    </row>
    <row r="11" spans="1:7" x14ac:dyDescent="0.45">
      <c r="A11" s="13">
        <v>44991</v>
      </c>
      <c r="B11">
        <v>121.129997</v>
      </c>
      <c r="C11">
        <v>121.989998</v>
      </c>
      <c r="D11">
        <v>119.959999</v>
      </c>
      <c r="E11">
        <v>120.16999800000001</v>
      </c>
      <c r="F11">
        <v>118.97479199999999</v>
      </c>
      <c r="G11">
        <v>5183800</v>
      </c>
    </row>
    <row r="12" spans="1:7" x14ac:dyDescent="0.45">
      <c r="A12" s="13">
        <v>44992</v>
      </c>
      <c r="B12">
        <v>120.199997</v>
      </c>
      <c r="C12">
        <v>121.019997</v>
      </c>
      <c r="D12">
        <v>119.230003</v>
      </c>
      <c r="E12">
        <v>119.589996</v>
      </c>
      <c r="F12">
        <v>118.400558</v>
      </c>
      <c r="G12">
        <v>5345700</v>
      </c>
    </row>
    <row r="13" spans="1:7" x14ac:dyDescent="0.45">
      <c r="A13" s="13">
        <v>44993</v>
      </c>
      <c r="B13">
        <v>119.269997</v>
      </c>
      <c r="C13">
        <v>120.040001</v>
      </c>
      <c r="D13">
        <v>118.730003</v>
      </c>
      <c r="E13">
        <v>119.860001</v>
      </c>
      <c r="F13">
        <v>118.667877</v>
      </c>
      <c r="G13">
        <v>4175200</v>
      </c>
    </row>
    <row r="14" spans="1:7" x14ac:dyDescent="0.45">
      <c r="A14" s="13">
        <v>44994</v>
      </c>
      <c r="B14">
        <v>120.08000199999999</v>
      </c>
      <c r="C14">
        <v>121.860001</v>
      </c>
      <c r="D14">
        <v>117.550003</v>
      </c>
      <c r="E14">
        <v>117.870003</v>
      </c>
      <c r="F14">
        <v>116.69767</v>
      </c>
      <c r="G14">
        <v>5635900</v>
      </c>
    </row>
    <row r="15" spans="1:7" x14ac:dyDescent="0.45">
      <c r="A15" s="13">
        <v>44995</v>
      </c>
      <c r="B15">
        <v>118.83000199999999</v>
      </c>
      <c r="C15">
        <v>118.989998</v>
      </c>
      <c r="D15">
        <v>116.639999</v>
      </c>
      <c r="E15">
        <v>117.489998</v>
      </c>
      <c r="F15">
        <v>116.321442</v>
      </c>
      <c r="G15">
        <v>5979600</v>
      </c>
    </row>
    <row r="16" spans="1:7" x14ac:dyDescent="0.45">
      <c r="A16" s="13">
        <v>44998</v>
      </c>
      <c r="B16">
        <v>115.82</v>
      </c>
      <c r="C16">
        <v>118.290001</v>
      </c>
      <c r="D16">
        <v>115.790001</v>
      </c>
      <c r="E16">
        <v>116.860001</v>
      </c>
      <c r="F16">
        <v>115.697716</v>
      </c>
      <c r="G16">
        <v>6038200</v>
      </c>
    </row>
    <row r="17" spans="1:7" x14ac:dyDescent="0.45">
      <c r="A17" s="13">
        <v>44999</v>
      </c>
      <c r="B17">
        <v>119</v>
      </c>
      <c r="C17">
        <v>119.489998</v>
      </c>
      <c r="D17">
        <v>117.230003</v>
      </c>
      <c r="E17">
        <v>119</v>
      </c>
      <c r="F17">
        <v>117.816422</v>
      </c>
      <c r="G17">
        <v>6050800</v>
      </c>
    </row>
    <row r="18" spans="1:7" x14ac:dyDescent="0.45">
      <c r="A18" s="13">
        <v>45000</v>
      </c>
      <c r="B18">
        <v>116.32</v>
      </c>
      <c r="C18">
        <v>118.629997</v>
      </c>
      <c r="D18">
        <v>115.80999799999999</v>
      </c>
      <c r="E18">
        <v>118.16999800000001</v>
      </c>
      <c r="F18">
        <v>116.994682</v>
      </c>
      <c r="G18">
        <v>6599200</v>
      </c>
    </row>
    <row r="19" spans="1:7" x14ac:dyDescent="0.45">
      <c r="A19" s="13">
        <v>45001</v>
      </c>
      <c r="B19">
        <v>116.860001</v>
      </c>
      <c r="C19">
        <v>120.80999799999999</v>
      </c>
      <c r="D19">
        <v>116.610001</v>
      </c>
      <c r="E19">
        <v>120.650002</v>
      </c>
      <c r="F19">
        <v>119.45002700000001</v>
      </c>
      <c r="G19">
        <v>5658700</v>
      </c>
    </row>
    <row r="20" spans="1:7" x14ac:dyDescent="0.45">
      <c r="A20" s="13">
        <v>45002</v>
      </c>
      <c r="B20">
        <v>121.16999800000001</v>
      </c>
      <c r="C20">
        <v>121.730003</v>
      </c>
      <c r="D20">
        <v>118.66999800000001</v>
      </c>
      <c r="E20">
        <v>120.389999</v>
      </c>
      <c r="F20">
        <v>119.192604</v>
      </c>
      <c r="G20">
        <v>12868900</v>
      </c>
    </row>
    <row r="21" spans="1:7" x14ac:dyDescent="0.45">
      <c r="A21" s="13">
        <v>45005</v>
      </c>
      <c r="B21">
        <v>120.989998</v>
      </c>
      <c r="C21">
        <v>122.68</v>
      </c>
      <c r="D21">
        <v>119.80999799999999</v>
      </c>
      <c r="E21">
        <v>121.199997</v>
      </c>
      <c r="F21">
        <v>119.994553</v>
      </c>
      <c r="G21">
        <v>7594100</v>
      </c>
    </row>
    <row r="22" spans="1:7" x14ac:dyDescent="0.45">
      <c r="A22" s="13">
        <v>45006</v>
      </c>
      <c r="B22">
        <v>123.5</v>
      </c>
      <c r="C22">
        <v>126.05999799999999</v>
      </c>
      <c r="D22">
        <v>122.970001</v>
      </c>
      <c r="E22">
        <v>125.610001</v>
      </c>
      <c r="F22">
        <v>124.360687</v>
      </c>
      <c r="G22">
        <v>15078800</v>
      </c>
    </row>
    <row r="23" spans="1:7" x14ac:dyDescent="0.45">
      <c r="A23" s="13">
        <v>45007</v>
      </c>
      <c r="B23">
        <v>123.660004</v>
      </c>
      <c r="C23">
        <v>125.260002</v>
      </c>
      <c r="D23">
        <v>119.33000199999999</v>
      </c>
      <c r="E23">
        <v>119.5</v>
      </c>
      <c r="F23">
        <v>118.311455</v>
      </c>
      <c r="G23">
        <v>17625500</v>
      </c>
    </row>
    <row r="24" spans="1:7" x14ac:dyDescent="0.45">
      <c r="A24" s="13">
        <v>45008</v>
      </c>
      <c r="B24">
        <v>120.470001</v>
      </c>
      <c r="C24">
        <v>123.269997</v>
      </c>
      <c r="D24">
        <v>119.470001</v>
      </c>
      <c r="E24">
        <v>120.970001</v>
      </c>
      <c r="F24">
        <v>119.76683800000001</v>
      </c>
      <c r="G24">
        <v>7628100</v>
      </c>
    </row>
    <row r="25" spans="1:7" x14ac:dyDescent="0.45">
      <c r="A25" s="13">
        <v>45009</v>
      </c>
      <c r="B25">
        <v>120.230003</v>
      </c>
      <c r="C25">
        <v>121</v>
      </c>
      <c r="D25">
        <v>119.32</v>
      </c>
      <c r="E25">
        <v>120.709999</v>
      </c>
      <c r="F25">
        <v>119.509422</v>
      </c>
      <c r="G25">
        <v>6158800</v>
      </c>
    </row>
    <row r="26" spans="1:7" x14ac:dyDescent="0.45">
      <c r="A26" s="13">
        <v>45012</v>
      </c>
      <c r="B26">
        <v>121.019997</v>
      </c>
      <c r="C26">
        <v>121.07</v>
      </c>
      <c r="D26">
        <v>117.610001</v>
      </c>
      <c r="E26">
        <v>117.80999799999999</v>
      </c>
      <c r="F26">
        <v>116.638268</v>
      </c>
      <c r="G26">
        <v>6564200</v>
      </c>
    </row>
    <row r="27" spans="1:7" x14ac:dyDescent="0.45">
      <c r="A27" s="13">
        <v>45013</v>
      </c>
      <c r="B27">
        <v>117.949997</v>
      </c>
      <c r="C27">
        <v>118.44000200000001</v>
      </c>
      <c r="D27">
        <v>116.849998</v>
      </c>
      <c r="E27">
        <v>117.870003</v>
      </c>
      <c r="F27">
        <v>116.69767</v>
      </c>
      <c r="G27">
        <v>4461400</v>
      </c>
    </row>
    <row r="28" spans="1:7" x14ac:dyDescent="0.45">
      <c r="A28" s="13">
        <v>45014</v>
      </c>
      <c r="B28">
        <v>118.639999</v>
      </c>
      <c r="C28">
        <v>120.57</v>
      </c>
      <c r="D28">
        <v>118.489998</v>
      </c>
      <c r="E28">
        <v>120.489998</v>
      </c>
      <c r="F28">
        <v>119.291611</v>
      </c>
      <c r="G28">
        <v>5644000</v>
      </c>
    </row>
    <row r="29" spans="1:7" x14ac:dyDescent="0.45">
      <c r="A29" s="13">
        <v>45015</v>
      </c>
      <c r="B29">
        <v>121.029999</v>
      </c>
      <c r="C29">
        <v>121.44000200000001</v>
      </c>
      <c r="D29">
        <v>119.339996</v>
      </c>
      <c r="E29">
        <v>120.099998</v>
      </c>
      <c r="F29">
        <v>118.90548699999999</v>
      </c>
      <c r="G29">
        <v>4578900</v>
      </c>
    </row>
    <row r="30" spans="1:7" x14ac:dyDescent="0.45">
      <c r="A30" s="13">
        <v>45016</v>
      </c>
      <c r="B30">
        <v>120.91999800000001</v>
      </c>
      <c r="C30">
        <v>122.709999</v>
      </c>
      <c r="D30">
        <v>120.599998</v>
      </c>
      <c r="E30">
        <v>122.639999</v>
      </c>
      <c r="F30">
        <v>121.420227</v>
      </c>
      <c r="G30">
        <v>5659400</v>
      </c>
    </row>
    <row r="31" spans="1:7" x14ac:dyDescent="0.45">
      <c r="A31" s="13">
        <v>45019</v>
      </c>
      <c r="B31">
        <v>122.5</v>
      </c>
      <c r="C31">
        <v>122.849998</v>
      </c>
      <c r="D31">
        <v>120.82</v>
      </c>
      <c r="E31">
        <v>121.66999800000001</v>
      </c>
      <c r="F31">
        <v>120.459869</v>
      </c>
      <c r="G31">
        <v>4838400</v>
      </c>
    </row>
    <row r="32" spans="1:7" x14ac:dyDescent="0.45">
      <c r="A32" s="13">
        <v>45020</v>
      </c>
      <c r="B32">
        <v>121.379997</v>
      </c>
      <c r="C32">
        <v>123.949997</v>
      </c>
      <c r="D32">
        <v>121.360001</v>
      </c>
      <c r="E32">
        <v>123.69000200000001</v>
      </c>
      <c r="F32">
        <v>122.459785</v>
      </c>
      <c r="G32">
        <v>5895300</v>
      </c>
    </row>
    <row r="33" spans="1:7" x14ac:dyDescent="0.45">
      <c r="A33" s="13">
        <v>45021</v>
      </c>
      <c r="B33">
        <v>123</v>
      </c>
      <c r="C33">
        <v>123.33000199999999</v>
      </c>
      <c r="D33">
        <v>120.55999799999999</v>
      </c>
      <c r="E33">
        <v>120.900002</v>
      </c>
      <c r="F33">
        <v>119.69754</v>
      </c>
      <c r="G33">
        <v>4331400</v>
      </c>
    </row>
    <row r="34" spans="1:7" x14ac:dyDescent="0.45">
      <c r="A34" s="13">
        <v>45022</v>
      </c>
      <c r="B34">
        <v>119.510002</v>
      </c>
      <c r="C34">
        <v>120.489998</v>
      </c>
      <c r="D34">
        <v>117.849998</v>
      </c>
      <c r="E34">
        <v>120.220001</v>
      </c>
      <c r="F34">
        <v>119.0243</v>
      </c>
      <c r="G34">
        <v>4256900</v>
      </c>
    </row>
    <row r="35" spans="1:7" x14ac:dyDescent="0.45">
      <c r="A35" s="13">
        <v>45026</v>
      </c>
      <c r="B35">
        <v>119.300003</v>
      </c>
      <c r="C35">
        <v>121.910004</v>
      </c>
      <c r="D35">
        <v>119.129997</v>
      </c>
      <c r="E35">
        <v>121.910004</v>
      </c>
      <c r="F35">
        <v>120.697487</v>
      </c>
      <c r="G35">
        <v>3731200</v>
      </c>
    </row>
    <row r="36" spans="1:7" x14ac:dyDescent="0.45">
      <c r="A36" s="13">
        <v>45027</v>
      </c>
      <c r="B36">
        <v>122.040001</v>
      </c>
      <c r="C36">
        <v>124.08000199999999</v>
      </c>
      <c r="D36">
        <v>122.040001</v>
      </c>
      <c r="E36">
        <v>123.300003</v>
      </c>
      <c r="F36">
        <v>122.073669</v>
      </c>
      <c r="G36">
        <v>4471000</v>
      </c>
    </row>
    <row r="37" spans="1:7" x14ac:dyDescent="0.45">
      <c r="A37" s="13">
        <v>45028</v>
      </c>
      <c r="B37">
        <v>124.760002</v>
      </c>
      <c r="C37">
        <v>124.860001</v>
      </c>
      <c r="D37">
        <v>123.220001</v>
      </c>
      <c r="E37">
        <v>123.660004</v>
      </c>
      <c r="F37">
        <v>122.43008399999999</v>
      </c>
      <c r="G37">
        <v>4524900</v>
      </c>
    </row>
    <row r="38" spans="1:7" x14ac:dyDescent="0.45">
      <c r="A38" s="13">
        <v>45029</v>
      </c>
      <c r="B38">
        <v>124.639999</v>
      </c>
      <c r="C38">
        <v>126.66999800000001</v>
      </c>
      <c r="D38">
        <v>124.459999</v>
      </c>
      <c r="E38">
        <v>126.43</v>
      </c>
      <c r="F38">
        <v>125.17253100000001</v>
      </c>
      <c r="G38">
        <v>5355300</v>
      </c>
    </row>
    <row r="39" spans="1:7" x14ac:dyDescent="0.45">
      <c r="A39" s="13">
        <v>45030</v>
      </c>
      <c r="B39">
        <v>127</v>
      </c>
      <c r="C39">
        <v>127.489998</v>
      </c>
      <c r="D39">
        <v>125.489998</v>
      </c>
      <c r="E39">
        <v>125.949997</v>
      </c>
      <c r="F39">
        <v>124.697304</v>
      </c>
      <c r="G39">
        <v>4828700</v>
      </c>
    </row>
    <row r="40" spans="1:7" x14ac:dyDescent="0.45">
      <c r="A40" s="13">
        <v>45033</v>
      </c>
      <c r="B40">
        <v>126.029999</v>
      </c>
      <c r="C40">
        <v>126.480003</v>
      </c>
      <c r="D40">
        <v>125.129997</v>
      </c>
      <c r="E40">
        <v>126.19000200000001</v>
      </c>
      <c r="F40">
        <v>124.934921</v>
      </c>
      <c r="G40">
        <v>3917900</v>
      </c>
    </row>
    <row r="41" spans="1:7" x14ac:dyDescent="0.45">
      <c r="A41" s="13">
        <v>45034</v>
      </c>
      <c r="B41">
        <v>127.230003</v>
      </c>
      <c r="C41">
        <v>127.279999</v>
      </c>
      <c r="D41">
        <v>125.019997</v>
      </c>
      <c r="E41">
        <v>126.209999</v>
      </c>
      <c r="F41">
        <v>124.95471999999999</v>
      </c>
      <c r="G41">
        <v>3857700</v>
      </c>
    </row>
    <row r="42" spans="1:7" x14ac:dyDescent="0.45">
      <c r="A42" s="13">
        <v>45035</v>
      </c>
      <c r="B42">
        <v>126</v>
      </c>
      <c r="C42">
        <v>126.08000199999999</v>
      </c>
      <c r="D42">
        <v>124.91999800000001</v>
      </c>
      <c r="E42">
        <v>125.66999800000001</v>
      </c>
      <c r="F42">
        <v>124.42009</v>
      </c>
      <c r="G42">
        <v>3547400</v>
      </c>
    </row>
    <row r="43" spans="1:7" x14ac:dyDescent="0.45">
      <c r="A43" s="13">
        <v>45036</v>
      </c>
      <c r="B43">
        <v>124.800003</v>
      </c>
      <c r="C43">
        <v>125.349998</v>
      </c>
      <c r="D43">
        <v>123.709999</v>
      </c>
      <c r="E43">
        <v>124.449997</v>
      </c>
      <c r="F43">
        <v>123.21221199999999</v>
      </c>
      <c r="G43">
        <v>3891600</v>
      </c>
    </row>
    <row r="44" spans="1:7" x14ac:dyDescent="0.45">
      <c r="A44" s="13">
        <v>45037</v>
      </c>
      <c r="B44">
        <v>124.400002</v>
      </c>
      <c r="C44">
        <v>125.68</v>
      </c>
      <c r="D44">
        <v>123.620003</v>
      </c>
      <c r="E44">
        <v>125.529999</v>
      </c>
      <c r="F44">
        <v>124.281479</v>
      </c>
      <c r="G44">
        <v>3651400</v>
      </c>
    </row>
    <row r="45" spans="1:7" x14ac:dyDescent="0.45">
      <c r="A45" s="13">
        <v>45040</v>
      </c>
      <c r="B45">
        <v>125.510002</v>
      </c>
      <c r="C45">
        <v>127.129997</v>
      </c>
      <c r="D45">
        <v>125.150002</v>
      </c>
      <c r="E45">
        <v>127.089996</v>
      </c>
      <c r="F45">
        <v>125.82596599999999</v>
      </c>
      <c r="G45">
        <v>3790900</v>
      </c>
    </row>
    <row r="46" spans="1:7" x14ac:dyDescent="0.45">
      <c r="A46" s="13">
        <v>45041</v>
      </c>
      <c r="B46">
        <v>126.529999</v>
      </c>
      <c r="C46">
        <v>126.769997</v>
      </c>
      <c r="D46">
        <v>124.050003</v>
      </c>
      <c r="E46">
        <v>124.660004</v>
      </c>
      <c r="F46">
        <v>123.420143</v>
      </c>
      <c r="G46">
        <v>4383300</v>
      </c>
    </row>
    <row r="47" spans="1:7" x14ac:dyDescent="0.45">
      <c r="A47" s="13">
        <v>45042</v>
      </c>
      <c r="B47">
        <v>124.209999</v>
      </c>
      <c r="C47">
        <v>124.980003</v>
      </c>
      <c r="D47">
        <v>123.290001</v>
      </c>
      <c r="E47">
        <v>123.839996</v>
      </c>
      <c r="F47">
        <v>122.60829200000001</v>
      </c>
      <c r="G47">
        <v>4003200</v>
      </c>
    </row>
    <row r="48" spans="1:7" x14ac:dyDescent="0.45">
      <c r="A48" s="13">
        <v>45043</v>
      </c>
      <c r="B48">
        <v>124.44000200000001</v>
      </c>
      <c r="C48">
        <v>126.010002</v>
      </c>
      <c r="D48">
        <v>123.139999</v>
      </c>
      <c r="E48">
        <v>125.699997</v>
      </c>
      <c r="F48">
        <v>124.449799</v>
      </c>
      <c r="G48">
        <v>4252100</v>
      </c>
    </row>
    <row r="49" spans="1:7" x14ac:dyDescent="0.45">
      <c r="A49" s="13">
        <v>45044</v>
      </c>
      <c r="B49">
        <v>125.150002</v>
      </c>
      <c r="C49">
        <v>127.07</v>
      </c>
      <c r="D49">
        <v>124.959999</v>
      </c>
      <c r="E49">
        <v>126.720001</v>
      </c>
      <c r="F49">
        <v>125.459648</v>
      </c>
      <c r="G49">
        <v>4420700</v>
      </c>
    </row>
    <row r="50" spans="1:7" x14ac:dyDescent="0.45">
      <c r="A50" s="13">
        <v>45047</v>
      </c>
      <c r="B50">
        <v>126.91999800000001</v>
      </c>
      <c r="C50">
        <v>128.679993</v>
      </c>
      <c r="D50">
        <v>126.860001</v>
      </c>
      <c r="E50">
        <v>127.91999800000001</v>
      </c>
      <c r="F50">
        <v>126.647705</v>
      </c>
      <c r="G50">
        <v>4112600</v>
      </c>
    </row>
    <row r="51" spans="1:7" x14ac:dyDescent="0.45">
      <c r="A51" s="13">
        <v>45048</v>
      </c>
      <c r="B51">
        <v>127.150002</v>
      </c>
      <c r="C51">
        <v>127.58000199999999</v>
      </c>
      <c r="D51">
        <v>125.16999800000001</v>
      </c>
      <c r="E51">
        <v>127.260002</v>
      </c>
      <c r="F51">
        <v>125.99427</v>
      </c>
      <c r="G51">
        <v>3831600</v>
      </c>
    </row>
    <row r="52" spans="1:7" x14ac:dyDescent="0.45">
      <c r="A52" s="13">
        <v>45049</v>
      </c>
      <c r="B52">
        <v>125.489998</v>
      </c>
      <c r="C52">
        <v>128.38000500000001</v>
      </c>
      <c r="D52">
        <v>123.66999800000001</v>
      </c>
      <c r="E52">
        <v>126.739998</v>
      </c>
      <c r="F52">
        <v>125.479439</v>
      </c>
      <c r="G52">
        <v>4560100</v>
      </c>
    </row>
    <row r="53" spans="1:7" x14ac:dyDescent="0.45">
      <c r="A53" s="13">
        <v>45050</v>
      </c>
      <c r="B53">
        <v>124.94000200000001</v>
      </c>
      <c r="C53">
        <v>125.19000200000001</v>
      </c>
      <c r="D53">
        <v>122.82</v>
      </c>
      <c r="E53">
        <v>123.66999800000001</v>
      </c>
      <c r="F53">
        <v>122.43998000000001</v>
      </c>
      <c r="G53">
        <v>6177100</v>
      </c>
    </row>
    <row r="54" spans="1:7" x14ac:dyDescent="0.45">
      <c r="A54" s="13">
        <v>45051</v>
      </c>
      <c r="B54">
        <v>125.93</v>
      </c>
      <c r="C54">
        <v>127.029999</v>
      </c>
      <c r="D54">
        <v>125.220001</v>
      </c>
      <c r="E54">
        <v>126.589996</v>
      </c>
      <c r="F54">
        <v>125.330933</v>
      </c>
      <c r="G54">
        <v>4887500</v>
      </c>
    </row>
    <row r="55" spans="1:7" x14ac:dyDescent="0.45">
      <c r="A55" s="13">
        <v>45054</v>
      </c>
      <c r="B55">
        <v>127.260002</v>
      </c>
      <c r="C55">
        <v>127.69000200000001</v>
      </c>
      <c r="D55">
        <v>125.980003</v>
      </c>
      <c r="E55">
        <v>126.879997</v>
      </c>
      <c r="F55">
        <v>125.61805</v>
      </c>
      <c r="G55">
        <v>3892600</v>
      </c>
    </row>
    <row r="56" spans="1:7" x14ac:dyDescent="0.45">
      <c r="A56" s="13">
        <v>45055</v>
      </c>
      <c r="B56">
        <v>125.269997</v>
      </c>
      <c r="C56">
        <v>125.660004</v>
      </c>
      <c r="D56">
        <v>124.16999800000001</v>
      </c>
      <c r="E56">
        <v>125.099998</v>
      </c>
      <c r="F56">
        <v>123.85575900000001</v>
      </c>
      <c r="G56">
        <v>4082100</v>
      </c>
    </row>
    <row r="57" spans="1:7" x14ac:dyDescent="0.45">
      <c r="A57" s="13">
        <v>45056</v>
      </c>
      <c r="B57">
        <v>126.290001</v>
      </c>
      <c r="C57">
        <v>126.459999</v>
      </c>
      <c r="D57">
        <v>122.16999800000001</v>
      </c>
      <c r="E57">
        <v>123.510002</v>
      </c>
      <c r="F57">
        <v>122.281578</v>
      </c>
      <c r="G57">
        <v>5052600</v>
      </c>
    </row>
    <row r="58" spans="1:7" x14ac:dyDescent="0.45">
      <c r="A58" s="13">
        <v>45057</v>
      </c>
      <c r="B58">
        <v>123.449997</v>
      </c>
      <c r="C58">
        <v>123.860001</v>
      </c>
      <c r="D58">
        <v>121.900002</v>
      </c>
      <c r="E58">
        <v>122.220001</v>
      </c>
      <c r="F58">
        <v>121.004402</v>
      </c>
      <c r="G58">
        <v>5923100</v>
      </c>
    </row>
    <row r="59" spans="1:7" x14ac:dyDescent="0.45">
      <c r="A59" s="13">
        <v>45058</v>
      </c>
      <c r="B59">
        <v>120.989998</v>
      </c>
      <c r="C59">
        <v>121.199997</v>
      </c>
      <c r="D59">
        <v>119.029999</v>
      </c>
      <c r="E59">
        <v>120.209999</v>
      </c>
      <c r="F59">
        <v>119.014397</v>
      </c>
      <c r="G59">
        <v>6571800</v>
      </c>
    </row>
    <row r="60" spans="1:7" x14ac:dyDescent="0.45">
      <c r="A60" s="13">
        <v>45061</v>
      </c>
      <c r="B60">
        <v>119.82</v>
      </c>
      <c r="C60">
        <v>119.989998</v>
      </c>
      <c r="D60">
        <v>118.010002</v>
      </c>
      <c r="E60">
        <v>119.83000199999999</v>
      </c>
      <c r="F60">
        <v>118.638176</v>
      </c>
      <c r="G60">
        <v>5518200</v>
      </c>
    </row>
    <row r="61" spans="1:7" x14ac:dyDescent="0.45">
      <c r="A61" s="13">
        <v>45062</v>
      </c>
      <c r="B61">
        <v>117.5</v>
      </c>
      <c r="C61">
        <v>117.839996</v>
      </c>
      <c r="D61">
        <v>116.120003</v>
      </c>
      <c r="E61">
        <v>116.480003</v>
      </c>
      <c r="F61">
        <v>115.321495</v>
      </c>
      <c r="G61">
        <v>8306400</v>
      </c>
    </row>
    <row r="62" spans="1:7" x14ac:dyDescent="0.45">
      <c r="A62" s="13">
        <v>45063</v>
      </c>
      <c r="B62">
        <v>116.379997</v>
      </c>
      <c r="C62">
        <v>117.129997</v>
      </c>
      <c r="D62">
        <v>115.25</v>
      </c>
      <c r="E62">
        <v>116.980003</v>
      </c>
      <c r="F62">
        <v>115.81652099999999</v>
      </c>
      <c r="G62">
        <v>7765400</v>
      </c>
    </row>
    <row r="63" spans="1:7" x14ac:dyDescent="0.45">
      <c r="A63" s="13">
        <v>45064</v>
      </c>
      <c r="B63">
        <v>117.43</v>
      </c>
      <c r="C63">
        <v>119.150002</v>
      </c>
      <c r="D63">
        <v>116.849998</v>
      </c>
      <c r="E63">
        <v>118.870003</v>
      </c>
      <c r="F63">
        <v>117.687721</v>
      </c>
      <c r="G63">
        <v>5970500</v>
      </c>
    </row>
    <row r="64" spans="1:7" x14ac:dyDescent="0.45">
      <c r="A64" s="13">
        <v>45065</v>
      </c>
      <c r="B64">
        <v>114.55999799999999</v>
      </c>
      <c r="C64">
        <v>115.489998</v>
      </c>
      <c r="D64">
        <v>113.099998</v>
      </c>
      <c r="E64">
        <v>114.760002</v>
      </c>
      <c r="F64">
        <v>113.618607</v>
      </c>
      <c r="G64">
        <v>11672400</v>
      </c>
    </row>
    <row r="65" spans="1:7" x14ac:dyDescent="0.45">
      <c r="A65" s="13">
        <v>45068</v>
      </c>
      <c r="B65">
        <v>112.849998</v>
      </c>
      <c r="C65">
        <v>112.849998</v>
      </c>
      <c r="D65">
        <v>110.019997</v>
      </c>
      <c r="E65">
        <v>110.18</v>
      </c>
      <c r="F65">
        <v>109.084152</v>
      </c>
      <c r="G65">
        <v>12710300</v>
      </c>
    </row>
    <row r="66" spans="1:7" x14ac:dyDescent="0.45">
      <c r="A66" s="13">
        <v>45069</v>
      </c>
      <c r="B66">
        <v>109.769997</v>
      </c>
      <c r="C66">
        <v>111.05999799999999</v>
      </c>
      <c r="D66">
        <v>108.19000200000001</v>
      </c>
      <c r="E66">
        <v>108.779999</v>
      </c>
      <c r="F66">
        <v>107.69807400000001</v>
      </c>
      <c r="G66">
        <v>11790400</v>
      </c>
    </row>
    <row r="67" spans="1:7" x14ac:dyDescent="0.45">
      <c r="A67" s="13">
        <v>45070</v>
      </c>
      <c r="B67">
        <v>109</v>
      </c>
      <c r="C67">
        <v>109.099998</v>
      </c>
      <c r="D67">
        <v>107.199997</v>
      </c>
      <c r="E67">
        <v>108.290001</v>
      </c>
      <c r="F67">
        <v>107.21294399999999</v>
      </c>
      <c r="G67">
        <v>8503200</v>
      </c>
    </row>
    <row r="68" spans="1:7" x14ac:dyDescent="0.45">
      <c r="A68" s="13">
        <v>45071</v>
      </c>
      <c r="B68">
        <v>108.349998</v>
      </c>
      <c r="C68">
        <v>108.970001</v>
      </c>
      <c r="D68">
        <v>107.41999800000001</v>
      </c>
      <c r="E68">
        <v>107.480003</v>
      </c>
      <c r="F68">
        <v>106.411011</v>
      </c>
      <c r="G68">
        <v>6729800</v>
      </c>
    </row>
    <row r="69" spans="1:7" x14ac:dyDescent="0.45">
      <c r="A69" s="13">
        <v>45072</v>
      </c>
      <c r="B69">
        <v>107</v>
      </c>
      <c r="C69">
        <v>108.449997</v>
      </c>
      <c r="D69">
        <v>107</v>
      </c>
      <c r="E69">
        <v>107.510002</v>
      </c>
      <c r="F69">
        <v>106.440704</v>
      </c>
      <c r="G69">
        <v>7911200</v>
      </c>
    </row>
    <row r="70" spans="1:7" x14ac:dyDescent="0.45">
      <c r="A70" s="13">
        <v>45076</v>
      </c>
      <c r="B70">
        <v>108.400002</v>
      </c>
      <c r="C70">
        <v>108.879997</v>
      </c>
      <c r="D70">
        <v>106.269997</v>
      </c>
      <c r="E70">
        <v>106.519997</v>
      </c>
      <c r="F70">
        <v>105.460548</v>
      </c>
      <c r="G70">
        <v>9335200</v>
      </c>
    </row>
    <row r="71" spans="1:7" x14ac:dyDescent="0.45">
      <c r="A71" s="13">
        <v>45077</v>
      </c>
      <c r="B71">
        <v>105.699997</v>
      </c>
      <c r="C71">
        <v>106.16999800000001</v>
      </c>
      <c r="D71">
        <v>104.83000199999999</v>
      </c>
      <c r="E71">
        <v>105.260002</v>
      </c>
      <c r="F71">
        <v>104.213089</v>
      </c>
      <c r="G71">
        <v>21465200</v>
      </c>
    </row>
    <row r="72" spans="1:7" x14ac:dyDescent="0.45">
      <c r="A72" s="13">
        <v>45078</v>
      </c>
      <c r="B72">
        <v>104.18</v>
      </c>
      <c r="C72">
        <v>104.599998</v>
      </c>
      <c r="D72">
        <v>102.900002</v>
      </c>
      <c r="E72">
        <v>103.629997</v>
      </c>
      <c r="F72">
        <v>102.59929700000001</v>
      </c>
      <c r="G72">
        <v>12025200</v>
      </c>
    </row>
    <row r="73" spans="1:7" x14ac:dyDescent="0.45">
      <c r="A73" s="13">
        <v>45079</v>
      </c>
      <c r="B73">
        <v>107.629997</v>
      </c>
      <c r="C73">
        <v>108.41999800000001</v>
      </c>
      <c r="D73">
        <v>106.129997</v>
      </c>
      <c r="E73">
        <v>107.779999</v>
      </c>
      <c r="F73">
        <v>107.059273</v>
      </c>
      <c r="G73">
        <v>11835000</v>
      </c>
    </row>
    <row r="74" spans="1:7" x14ac:dyDescent="0.45">
      <c r="A74" s="13">
        <v>45082</v>
      </c>
      <c r="B74">
        <v>107.879997</v>
      </c>
      <c r="C74">
        <v>107.879997</v>
      </c>
      <c r="D74">
        <v>105.18</v>
      </c>
      <c r="E74">
        <v>105.199997</v>
      </c>
      <c r="F74">
        <v>104.496521</v>
      </c>
      <c r="G74">
        <v>7434000</v>
      </c>
    </row>
    <row r="75" spans="1:7" x14ac:dyDescent="0.45">
      <c r="A75" s="13">
        <v>45083</v>
      </c>
      <c r="B75">
        <v>105.489998</v>
      </c>
      <c r="C75">
        <v>106.75</v>
      </c>
      <c r="D75">
        <v>105.199997</v>
      </c>
      <c r="E75">
        <v>106.19000200000001</v>
      </c>
      <c r="F75">
        <v>105.479904</v>
      </c>
      <c r="G75">
        <v>7896300</v>
      </c>
    </row>
    <row r="76" spans="1:7" x14ac:dyDescent="0.45">
      <c r="A76" s="13">
        <v>45084</v>
      </c>
      <c r="B76">
        <v>106.040001</v>
      </c>
      <c r="C76">
        <v>108.239998</v>
      </c>
      <c r="D76">
        <v>105.41999800000001</v>
      </c>
      <c r="E76">
        <v>107.089996</v>
      </c>
      <c r="F76">
        <v>106.373878</v>
      </c>
      <c r="G76">
        <v>11123900</v>
      </c>
    </row>
    <row r="77" spans="1:7" x14ac:dyDescent="0.45">
      <c r="A77" s="13">
        <v>45085</v>
      </c>
      <c r="B77">
        <v>107.160004</v>
      </c>
      <c r="C77">
        <v>107.519997</v>
      </c>
      <c r="D77">
        <v>105.66999800000001</v>
      </c>
      <c r="E77">
        <v>106.199997</v>
      </c>
      <c r="F77">
        <v>105.48983800000001</v>
      </c>
      <c r="G77">
        <v>9137600</v>
      </c>
    </row>
    <row r="78" spans="1:7" x14ac:dyDescent="0.45">
      <c r="A78" s="13">
        <v>45086</v>
      </c>
      <c r="B78">
        <v>105.910004</v>
      </c>
      <c r="C78">
        <v>106.279999</v>
      </c>
      <c r="D78">
        <v>105.349998</v>
      </c>
      <c r="E78">
        <v>105.860001</v>
      </c>
      <c r="F78">
        <v>105.152107</v>
      </c>
      <c r="G78">
        <v>5795200</v>
      </c>
    </row>
    <row r="79" spans="1:7" x14ac:dyDescent="0.45">
      <c r="A79" s="13">
        <v>45089</v>
      </c>
      <c r="B79">
        <v>106.290001</v>
      </c>
      <c r="C79">
        <v>106.849998</v>
      </c>
      <c r="D79">
        <v>104.599998</v>
      </c>
      <c r="E79">
        <v>106.83000199999999</v>
      </c>
      <c r="F79">
        <v>106.115623</v>
      </c>
      <c r="G79">
        <v>7964600</v>
      </c>
    </row>
    <row r="80" spans="1:7" x14ac:dyDescent="0.45">
      <c r="A80" s="13">
        <v>45090</v>
      </c>
      <c r="B80">
        <v>107.139999</v>
      </c>
      <c r="C80">
        <v>107.480003</v>
      </c>
      <c r="D80">
        <v>106.290001</v>
      </c>
      <c r="E80">
        <v>106.779999</v>
      </c>
      <c r="F80">
        <v>106.065956</v>
      </c>
      <c r="G80">
        <v>8460500</v>
      </c>
    </row>
    <row r="81" spans="1:7" x14ac:dyDescent="0.45">
      <c r="A81" s="13">
        <v>45091</v>
      </c>
      <c r="B81">
        <v>107.480003</v>
      </c>
      <c r="C81">
        <v>113.400002</v>
      </c>
      <c r="D81">
        <v>107.480003</v>
      </c>
      <c r="E81">
        <v>112.860001</v>
      </c>
      <c r="F81">
        <v>112.10530900000001</v>
      </c>
      <c r="G81">
        <v>17415500</v>
      </c>
    </row>
    <row r="82" spans="1:7" x14ac:dyDescent="0.45">
      <c r="A82" s="13">
        <v>45092</v>
      </c>
      <c r="B82">
        <v>111.83000199999999</v>
      </c>
      <c r="C82">
        <v>112.82</v>
      </c>
      <c r="D82">
        <v>110.160004</v>
      </c>
      <c r="E82">
        <v>112.410004</v>
      </c>
      <c r="F82">
        <v>111.65831</v>
      </c>
      <c r="G82">
        <v>10374200</v>
      </c>
    </row>
    <row r="83" spans="1:7" x14ac:dyDescent="0.45">
      <c r="A83" s="13">
        <v>45093</v>
      </c>
      <c r="B83">
        <v>114</v>
      </c>
      <c r="C83">
        <v>114.760002</v>
      </c>
      <c r="D83">
        <v>113.05999799999999</v>
      </c>
      <c r="E83">
        <v>113.589996</v>
      </c>
      <c r="F83">
        <v>112.830414</v>
      </c>
      <c r="G83">
        <v>14443700</v>
      </c>
    </row>
    <row r="84" spans="1:7" x14ac:dyDescent="0.45">
      <c r="A84" s="13">
        <v>45097</v>
      </c>
      <c r="B84">
        <v>111.410004</v>
      </c>
      <c r="C84">
        <v>112.82</v>
      </c>
      <c r="D84">
        <v>108.959999</v>
      </c>
      <c r="E84">
        <v>109.540001</v>
      </c>
      <c r="F84">
        <v>108.807503</v>
      </c>
      <c r="G84">
        <v>10602400</v>
      </c>
    </row>
    <row r="85" spans="1:7" x14ac:dyDescent="0.45">
      <c r="A85" s="13">
        <v>45098</v>
      </c>
      <c r="B85">
        <v>109.129997</v>
      </c>
      <c r="C85">
        <v>110.360001</v>
      </c>
      <c r="D85">
        <v>108.709999</v>
      </c>
      <c r="E85">
        <v>109.980003</v>
      </c>
      <c r="F85">
        <v>109.24456000000001</v>
      </c>
      <c r="G85">
        <v>8377800</v>
      </c>
    </row>
    <row r="86" spans="1:7" x14ac:dyDescent="0.45">
      <c r="A86" s="13">
        <v>45099</v>
      </c>
      <c r="B86">
        <v>110.82</v>
      </c>
      <c r="C86">
        <v>111.25</v>
      </c>
      <c r="D86">
        <v>109.779999</v>
      </c>
      <c r="E86">
        <v>110.459999</v>
      </c>
      <c r="F86">
        <v>109.721352</v>
      </c>
      <c r="G86">
        <v>6002900</v>
      </c>
    </row>
    <row r="87" spans="1:7" x14ac:dyDescent="0.45">
      <c r="A87" s="13">
        <v>45100</v>
      </c>
      <c r="B87">
        <v>107.75</v>
      </c>
      <c r="C87">
        <v>110.290001</v>
      </c>
      <c r="D87">
        <v>107.300003</v>
      </c>
      <c r="E87">
        <v>109.519997</v>
      </c>
      <c r="F87">
        <v>108.787628</v>
      </c>
      <c r="G87">
        <v>14324200</v>
      </c>
    </row>
    <row r="88" spans="1:7" x14ac:dyDescent="0.45">
      <c r="A88" s="13">
        <v>45103</v>
      </c>
      <c r="B88">
        <v>109.66999800000001</v>
      </c>
      <c r="C88">
        <v>112.209999</v>
      </c>
      <c r="D88">
        <v>109.66999800000001</v>
      </c>
      <c r="E88">
        <v>111.739998</v>
      </c>
      <c r="F88">
        <v>110.99279</v>
      </c>
      <c r="G88">
        <v>6887100</v>
      </c>
    </row>
    <row r="89" spans="1:7" x14ac:dyDescent="0.45">
      <c r="A89" s="13">
        <v>45104</v>
      </c>
      <c r="B89">
        <v>112.529999</v>
      </c>
      <c r="C89">
        <v>114.18</v>
      </c>
      <c r="D89">
        <v>112.43</v>
      </c>
      <c r="E89">
        <v>113.610001</v>
      </c>
      <c r="F89">
        <v>112.85028800000001</v>
      </c>
      <c r="G89">
        <v>7138600</v>
      </c>
    </row>
    <row r="90" spans="1:7" x14ac:dyDescent="0.45">
      <c r="A90" s="13">
        <v>45105</v>
      </c>
      <c r="B90">
        <v>113.339996</v>
      </c>
      <c r="C90">
        <v>113.75</v>
      </c>
      <c r="D90">
        <v>112.120003</v>
      </c>
      <c r="E90">
        <v>113.029999</v>
      </c>
      <c r="F90">
        <v>112.274162</v>
      </c>
      <c r="G90">
        <v>6766000</v>
      </c>
    </row>
    <row r="91" spans="1:7" x14ac:dyDescent="0.45">
      <c r="A91" s="13">
        <v>45106</v>
      </c>
      <c r="B91">
        <v>113.599998</v>
      </c>
      <c r="C91">
        <v>114.269997</v>
      </c>
      <c r="D91">
        <v>112.610001</v>
      </c>
      <c r="E91">
        <v>113.370003</v>
      </c>
      <c r="F91">
        <v>112.61189299999999</v>
      </c>
      <c r="G91">
        <v>12465500</v>
      </c>
    </row>
    <row r="92" spans="1:7" x14ac:dyDescent="0.45">
      <c r="A92" s="13">
        <v>45107</v>
      </c>
      <c r="B92">
        <v>111.589996</v>
      </c>
      <c r="C92">
        <v>112.25</v>
      </c>
      <c r="D92">
        <v>109.800003</v>
      </c>
      <c r="E92">
        <v>110.370003</v>
      </c>
      <c r="F92">
        <v>109.631958</v>
      </c>
      <c r="G92">
        <v>19614400</v>
      </c>
    </row>
    <row r="93" spans="1:7" x14ac:dyDescent="0.45">
      <c r="A93" s="13">
        <v>45110</v>
      </c>
      <c r="B93">
        <v>111.05999799999999</v>
      </c>
      <c r="C93">
        <v>111.300003</v>
      </c>
      <c r="D93">
        <v>109.110001</v>
      </c>
      <c r="E93">
        <v>109.110001</v>
      </c>
      <c r="F93">
        <v>108.380379</v>
      </c>
      <c r="G93">
        <v>5734200</v>
      </c>
    </row>
    <row r="94" spans="1:7" x14ac:dyDescent="0.45">
      <c r="A94" s="13">
        <v>45112</v>
      </c>
      <c r="B94">
        <v>108.620003</v>
      </c>
      <c r="C94">
        <v>108.910004</v>
      </c>
      <c r="D94">
        <v>106.540001</v>
      </c>
      <c r="E94">
        <v>107.099998</v>
      </c>
      <c r="F94">
        <v>106.38382</v>
      </c>
      <c r="G94">
        <v>10405300</v>
      </c>
    </row>
    <row r="95" spans="1:7" x14ac:dyDescent="0.45">
      <c r="A95" s="13">
        <v>45113</v>
      </c>
      <c r="B95">
        <v>105.290001</v>
      </c>
      <c r="C95">
        <v>106.089996</v>
      </c>
      <c r="D95">
        <v>103.66999800000001</v>
      </c>
      <c r="E95">
        <v>105.099998</v>
      </c>
      <c r="F95">
        <v>104.397186</v>
      </c>
      <c r="G95">
        <v>9923500</v>
      </c>
    </row>
    <row r="96" spans="1:7" x14ac:dyDescent="0.45">
      <c r="A96" s="13">
        <v>45114</v>
      </c>
      <c r="B96">
        <v>104.800003</v>
      </c>
      <c r="C96">
        <v>105.470001</v>
      </c>
      <c r="D96">
        <v>104.029999</v>
      </c>
      <c r="E96">
        <v>104.459999</v>
      </c>
      <c r="F96">
        <v>103.761475</v>
      </c>
      <c r="G96">
        <v>7460200</v>
      </c>
    </row>
    <row r="97" spans="1:7" x14ac:dyDescent="0.45">
      <c r="A97" s="13">
        <v>45117</v>
      </c>
      <c r="B97">
        <v>104.480003</v>
      </c>
      <c r="C97">
        <v>106.30999799999999</v>
      </c>
      <c r="D97">
        <v>104.25</v>
      </c>
      <c r="E97">
        <v>105.779999</v>
      </c>
      <c r="F97">
        <v>105.072639</v>
      </c>
      <c r="G97">
        <v>5374600</v>
      </c>
    </row>
    <row r="98" spans="1:7" x14ac:dyDescent="0.45">
      <c r="A98" s="13">
        <v>45118</v>
      </c>
      <c r="B98">
        <v>105.650002</v>
      </c>
      <c r="C98">
        <v>107.620003</v>
      </c>
      <c r="D98">
        <v>105.620003</v>
      </c>
      <c r="E98">
        <v>107.389999</v>
      </c>
      <c r="F98">
        <v>106.671875</v>
      </c>
      <c r="G98">
        <v>5457200</v>
      </c>
    </row>
    <row r="99" spans="1:7" x14ac:dyDescent="0.45">
      <c r="A99" s="13">
        <v>45119</v>
      </c>
      <c r="B99">
        <v>108.529999</v>
      </c>
      <c r="C99">
        <v>109.089996</v>
      </c>
      <c r="D99">
        <v>107.220001</v>
      </c>
      <c r="E99">
        <v>107.760002</v>
      </c>
      <c r="F99">
        <v>107.039406</v>
      </c>
      <c r="G99">
        <v>8305000</v>
      </c>
    </row>
    <row r="100" spans="1:7" x14ac:dyDescent="0.45">
      <c r="A100" s="13">
        <v>45120</v>
      </c>
      <c r="B100">
        <v>109.07</v>
      </c>
      <c r="C100">
        <v>109.129997</v>
      </c>
      <c r="D100">
        <v>107.68</v>
      </c>
      <c r="E100">
        <v>107.839996</v>
      </c>
      <c r="F100">
        <v>107.118866</v>
      </c>
      <c r="G100">
        <v>6692300</v>
      </c>
    </row>
    <row r="101" spans="1:7" x14ac:dyDescent="0.45">
      <c r="A101" s="13">
        <v>45121</v>
      </c>
      <c r="B101">
        <v>107.94000200000001</v>
      </c>
      <c r="C101">
        <v>108.639999</v>
      </c>
      <c r="D101">
        <v>107.19000200000001</v>
      </c>
      <c r="E101">
        <v>107.949997</v>
      </c>
      <c r="F101">
        <v>107.228134</v>
      </c>
      <c r="G101">
        <v>6932300</v>
      </c>
    </row>
    <row r="102" spans="1:7" x14ac:dyDescent="0.45">
      <c r="A102" s="13">
        <v>45124</v>
      </c>
      <c r="B102">
        <v>107.260002</v>
      </c>
      <c r="C102">
        <v>109.099998</v>
      </c>
      <c r="D102">
        <v>106.760002</v>
      </c>
      <c r="E102">
        <v>108.709999</v>
      </c>
      <c r="F102">
        <v>107.98305499999999</v>
      </c>
      <c r="G102">
        <v>6682900</v>
      </c>
    </row>
    <row r="103" spans="1:7" x14ac:dyDescent="0.45">
      <c r="A103" s="13">
        <v>45125</v>
      </c>
      <c r="B103">
        <v>108.58000199999999</v>
      </c>
      <c r="C103">
        <v>110.339996</v>
      </c>
      <c r="D103">
        <v>108.30999799999999</v>
      </c>
      <c r="E103">
        <v>109.720001</v>
      </c>
      <c r="F103">
        <v>108.98629800000001</v>
      </c>
      <c r="G103">
        <v>5717900</v>
      </c>
    </row>
    <row r="104" spans="1:7" x14ac:dyDescent="0.45">
      <c r="A104" s="13">
        <v>45126</v>
      </c>
      <c r="B104">
        <v>109.08000199999999</v>
      </c>
      <c r="C104">
        <v>110.25</v>
      </c>
      <c r="D104">
        <v>108.58000199999999</v>
      </c>
      <c r="E104">
        <v>109.879997</v>
      </c>
      <c r="F104">
        <v>109.14522599999999</v>
      </c>
      <c r="G104">
        <v>5027100</v>
      </c>
    </row>
    <row r="105" spans="1:7" x14ac:dyDescent="0.45">
      <c r="A105" s="13">
        <v>45127</v>
      </c>
      <c r="B105">
        <v>109.57</v>
      </c>
      <c r="C105">
        <v>110.019997</v>
      </c>
      <c r="D105">
        <v>107.480003</v>
      </c>
      <c r="E105">
        <v>107.529999</v>
      </c>
      <c r="F105">
        <v>106.81094400000001</v>
      </c>
      <c r="G105">
        <v>6458000</v>
      </c>
    </row>
    <row r="106" spans="1:7" x14ac:dyDescent="0.45">
      <c r="A106" s="13">
        <v>45128</v>
      </c>
      <c r="B106">
        <v>108</v>
      </c>
      <c r="C106">
        <v>109.290001</v>
      </c>
      <c r="D106">
        <v>107.510002</v>
      </c>
      <c r="E106">
        <v>109.05999799999999</v>
      </c>
      <c r="F106">
        <v>108.33071099999999</v>
      </c>
      <c r="G106">
        <v>6630200</v>
      </c>
    </row>
    <row r="107" spans="1:7" x14ac:dyDescent="0.45">
      <c r="A107" s="13">
        <v>45131</v>
      </c>
      <c r="B107">
        <v>110.410004</v>
      </c>
      <c r="C107">
        <v>110.550003</v>
      </c>
      <c r="D107">
        <v>108.510002</v>
      </c>
      <c r="E107">
        <v>108.769997</v>
      </c>
      <c r="F107">
        <v>108.042648</v>
      </c>
      <c r="G107">
        <v>6787600</v>
      </c>
    </row>
    <row r="108" spans="1:7" x14ac:dyDescent="0.45">
      <c r="A108" s="13">
        <v>45132</v>
      </c>
      <c r="B108">
        <v>108.279999</v>
      </c>
      <c r="C108">
        <v>108.849998</v>
      </c>
      <c r="D108">
        <v>107.389999</v>
      </c>
      <c r="E108">
        <v>108.300003</v>
      </c>
      <c r="F108">
        <v>107.57579800000001</v>
      </c>
      <c r="G108">
        <v>7692800</v>
      </c>
    </row>
    <row r="109" spans="1:7" x14ac:dyDescent="0.45">
      <c r="A109" s="13">
        <v>45133</v>
      </c>
      <c r="B109">
        <v>108.300003</v>
      </c>
      <c r="C109">
        <v>109.589996</v>
      </c>
      <c r="D109">
        <v>107.949997</v>
      </c>
      <c r="E109">
        <v>109.300003</v>
      </c>
      <c r="F109">
        <v>108.569107</v>
      </c>
      <c r="G109">
        <v>5148900</v>
      </c>
    </row>
    <row r="110" spans="1:7" x14ac:dyDescent="0.45">
      <c r="A110" s="13">
        <v>45134</v>
      </c>
      <c r="B110">
        <v>109.83000199999999</v>
      </c>
      <c r="C110">
        <v>110.230003</v>
      </c>
      <c r="D110">
        <v>107.400002</v>
      </c>
      <c r="E110">
        <v>107.66999800000001</v>
      </c>
      <c r="F110">
        <v>106.950005</v>
      </c>
      <c r="G110">
        <v>6544600</v>
      </c>
    </row>
    <row r="111" spans="1:7" x14ac:dyDescent="0.45">
      <c r="A111" s="13">
        <v>45135</v>
      </c>
      <c r="B111">
        <v>108.110001</v>
      </c>
      <c r="C111">
        <v>108.959999</v>
      </c>
      <c r="D111">
        <v>107.629997</v>
      </c>
      <c r="E111">
        <v>108.620003</v>
      </c>
      <c r="F111">
        <v>107.893654</v>
      </c>
      <c r="G111">
        <v>5988300</v>
      </c>
    </row>
    <row r="112" spans="1:7" x14ac:dyDescent="0.45">
      <c r="A112" s="13">
        <v>45138</v>
      </c>
      <c r="B112">
        <v>109.410004</v>
      </c>
      <c r="C112">
        <v>110.849998</v>
      </c>
      <c r="D112">
        <v>109.050003</v>
      </c>
      <c r="E112">
        <v>110.389999</v>
      </c>
      <c r="F112">
        <v>109.65181699999999</v>
      </c>
      <c r="G112">
        <v>6406000</v>
      </c>
    </row>
    <row r="113" spans="1:7" x14ac:dyDescent="0.45">
      <c r="A113" s="13">
        <v>45139</v>
      </c>
      <c r="B113">
        <v>110</v>
      </c>
      <c r="C113">
        <v>110.529999</v>
      </c>
      <c r="D113">
        <v>109.139999</v>
      </c>
      <c r="E113">
        <v>109.400002</v>
      </c>
      <c r="F113">
        <v>108.668442</v>
      </c>
      <c r="G113">
        <v>4566700</v>
      </c>
    </row>
    <row r="114" spans="1:7" x14ac:dyDescent="0.45">
      <c r="A114" s="13">
        <v>45140</v>
      </c>
      <c r="B114">
        <v>108.279999</v>
      </c>
      <c r="C114">
        <v>108.519997</v>
      </c>
      <c r="D114">
        <v>107.449997</v>
      </c>
      <c r="E114">
        <v>107.510002</v>
      </c>
      <c r="F114">
        <v>106.791077</v>
      </c>
      <c r="G114">
        <v>6213200</v>
      </c>
    </row>
    <row r="115" spans="1:7" x14ac:dyDescent="0.45">
      <c r="A115" s="13">
        <v>45141</v>
      </c>
      <c r="B115">
        <v>107</v>
      </c>
      <c r="C115">
        <v>109.089996</v>
      </c>
      <c r="D115">
        <v>106.650002</v>
      </c>
      <c r="E115">
        <v>108.639999</v>
      </c>
      <c r="F115">
        <v>107.91351299999999</v>
      </c>
      <c r="G115">
        <v>5084300</v>
      </c>
    </row>
    <row r="116" spans="1:7" x14ac:dyDescent="0.45">
      <c r="A116" s="13">
        <v>45142</v>
      </c>
      <c r="B116">
        <v>108.709999</v>
      </c>
      <c r="C116">
        <v>110.30999799999999</v>
      </c>
      <c r="D116">
        <v>108.239998</v>
      </c>
      <c r="E116">
        <v>108.80999799999999</v>
      </c>
      <c r="F116">
        <v>108.082382</v>
      </c>
      <c r="G116">
        <v>5617600</v>
      </c>
    </row>
    <row r="117" spans="1:7" x14ac:dyDescent="0.45">
      <c r="A117" s="13">
        <v>45145</v>
      </c>
      <c r="B117">
        <v>109.870003</v>
      </c>
      <c r="C117">
        <v>110.94000200000001</v>
      </c>
      <c r="D117">
        <v>109.18</v>
      </c>
      <c r="E117">
        <v>110.480003</v>
      </c>
      <c r="F117">
        <v>109.741219</v>
      </c>
      <c r="G117">
        <v>4887300</v>
      </c>
    </row>
    <row r="118" spans="1:7" x14ac:dyDescent="0.45">
      <c r="A118" s="13">
        <v>45146</v>
      </c>
      <c r="B118">
        <v>109.629997</v>
      </c>
      <c r="C118">
        <v>109.889999</v>
      </c>
      <c r="D118">
        <v>107.349998</v>
      </c>
      <c r="E118">
        <v>109.69000200000001</v>
      </c>
      <c r="F118">
        <v>108.95650500000001</v>
      </c>
      <c r="G118">
        <v>5851900</v>
      </c>
    </row>
    <row r="119" spans="1:7" x14ac:dyDescent="0.45">
      <c r="A119" s="13">
        <v>45147</v>
      </c>
      <c r="B119">
        <v>109.790001</v>
      </c>
      <c r="C119">
        <v>110.019997</v>
      </c>
      <c r="D119">
        <v>108.300003</v>
      </c>
      <c r="E119">
        <v>109.69000200000001</v>
      </c>
      <c r="F119">
        <v>108.95650500000001</v>
      </c>
      <c r="G119">
        <v>4328600</v>
      </c>
    </row>
    <row r="120" spans="1:7" x14ac:dyDescent="0.45">
      <c r="A120" s="13">
        <v>45148</v>
      </c>
      <c r="B120">
        <v>110.30999799999999</v>
      </c>
      <c r="C120">
        <v>111.949997</v>
      </c>
      <c r="D120">
        <v>108.519997</v>
      </c>
      <c r="E120">
        <v>109.029999</v>
      </c>
      <c r="F120">
        <v>108.300911</v>
      </c>
      <c r="G120">
        <v>7276500</v>
      </c>
    </row>
    <row r="121" spans="1:7" x14ac:dyDescent="0.45">
      <c r="A121" s="13">
        <v>45149</v>
      </c>
      <c r="B121">
        <v>108.900002</v>
      </c>
      <c r="C121">
        <v>109.529999</v>
      </c>
      <c r="D121">
        <v>107.860001</v>
      </c>
      <c r="E121">
        <v>108.089996</v>
      </c>
      <c r="F121">
        <v>107.367195</v>
      </c>
      <c r="G121">
        <v>5104300</v>
      </c>
    </row>
    <row r="122" spans="1:7" x14ac:dyDescent="0.45">
      <c r="A122" s="13">
        <v>45152</v>
      </c>
      <c r="B122">
        <v>107.91999800000001</v>
      </c>
      <c r="C122">
        <v>108.300003</v>
      </c>
      <c r="D122">
        <v>107.07</v>
      </c>
      <c r="E122">
        <v>107.639999</v>
      </c>
      <c r="F122">
        <v>106.920204</v>
      </c>
      <c r="G122">
        <v>5305200</v>
      </c>
    </row>
    <row r="123" spans="1:7" x14ac:dyDescent="0.45">
      <c r="A123" s="13">
        <v>45153</v>
      </c>
      <c r="B123">
        <v>106.07</v>
      </c>
      <c r="C123">
        <v>106.82</v>
      </c>
      <c r="D123">
        <v>105.599998</v>
      </c>
      <c r="E123">
        <v>106.550003</v>
      </c>
      <c r="F123">
        <v>105.837502</v>
      </c>
      <c r="G123">
        <v>6197600</v>
      </c>
    </row>
    <row r="124" spans="1:7" x14ac:dyDescent="0.45">
      <c r="A124" s="13">
        <v>45154</v>
      </c>
      <c r="B124">
        <v>106.07</v>
      </c>
      <c r="C124">
        <v>108.379997</v>
      </c>
      <c r="D124">
        <v>106.07</v>
      </c>
      <c r="E124">
        <v>106.529999</v>
      </c>
      <c r="F124">
        <v>105.817627</v>
      </c>
      <c r="G124">
        <v>5953100</v>
      </c>
    </row>
    <row r="125" spans="1:7" x14ac:dyDescent="0.45">
      <c r="A125" s="13">
        <v>45155</v>
      </c>
      <c r="B125">
        <v>107.43</v>
      </c>
      <c r="C125">
        <v>107.83000199999999</v>
      </c>
      <c r="D125">
        <v>104.779999</v>
      </c>
      <c r="E125">
        <v>105.050003</v>
      </c>
      <c r="F125">
        <v>104.347527</v>
      </c>
      <c r="G125">
        <v>5692800</v>
      </c>
    </row>
    <row r="126" spans="1:7" x14ac:dyDescent="0.45">
      <c r="A126" s="13">
        <v>45156</v>
      </c>
      <c r="B126">
        <v>103.83000199999999</v>
      </c>
      <c r="C126">
        <v>105.050003</v>
      </c>
      <c r="D126">
        <v>103.760002</v>
      </c>
      <c r="E126">
        <v>104.80999799999999</v>
      </c>
      <c r="F126">
        <v>104.109131</v>
      </c>
      <c r="G126">
        <v>5835200</v>
      </c>
    </row>
    <row r="127" spans="1:7" x14ac:dyDescent="0.45">
      <c r="A127" s="13">
        <v>45159</v>
      </c>
      <c r="B127">
        <v>105.470001</v>
      </c>
      <c r="C127">
        <v>105.480003</v>
      </c>
      <c r="D127">
        <v>102.629997</v>
      </c>
      <c r="E127">
        <v>102.860001</v>
      </c>
      <c r="F127">
        <v>102.17216500000001</v>
      </c>
      <c r="G127">
        <v>6697600</v>
      </c>
    </row>
    <row r="128" spans="1:7" x14ac:dyDescent="0.45">
      <c r="A128" s="13">
        <v>45160</v>
      </c>
      <c r="B128">
        <v>100.959999</v>
      </c>
      <c r="C128">
        <v>102.370003</v>
      </c>
      <c r="D128">
        <v>100.730003</v>
      </c>
      <c r="E128">
        <v>101.459999</v>
      </c>
      <c r="F128">
        <v>100.781532</v>
      </c>
      <c r="G128">
        <v>9820100</v>
      </c>
    </row>
    <row r="129" spans="1:7" x14ac:dyDescent="0.45">
      <c r="A129" s="13">
        <v>45161</v>
      </c>
      <c r="B129">
        <v>96.980002999999996</v>
      </c>
      <c r="C129">
        <v>99.190002000000007</v>
      </c>
      <c r="D129">
        <v>96.550003000000004</v>
      </c>
      <c r="E129">
        <v>98.75</v>
      </c>
      <c r="F129">
        <v>98.089652999999998</v>
      </c>
      <c r="G129">
        <v>20909100</v>
      </c>
    </row>
    <row r="130" spans="1:7" x14ac:dyDescent="0.45">
      <c r="A130" s="13">
        <v>45162</v>
      </c>
      <c r="B130">
        <v>98.699996999999996</v>
      </c>
      <c r="C130">
        <v>99.190002000000007</v>
      </c>
      <c r="D130">
        <v>97.559997999999993</v>
      </c>
      <c r="E130">
        <v>97.629997000000003</v>
      </c>
      <c r="F130">
        <v>96.977142000000001</v>
      </c>
      <c r="G130">
        <v>10310000</v>
      </c>
    </row>
    <row r="131" spans="1:7" x14ac:dyDescent="0.45">
      <c r="A131" s="13">
        <v>45163</v>
      </c>
      <c r="B131">
        <v>98.5</v>
      </c>
      <c r="C131">
        <v>99.089995999999999</v>
      </c>
      <c r="D131">
        <v>97.809997999999993</v>
      </c>
      <c r="E131">
        <v>98.839995999999999</v>
      </c>
      <c r="F131">
        <v>98.179046999999997</v>
      </c>
      <c r="G131">
        <v>7290600</v>
      </c>
    </row>
    <row r="132" spans="1:7" x14ac:dyDescent="0.45">
      <c r="A132" s="13">
        <v>45166</v>
      </c>
      <c r="B132">
        <v>99.589995999999999</v>
      </c>
      <c r="C132">
        <v>100.05999799999999</v>
      </c>
      <c r="D132">
        <v>98.870002999999997</v>
      </c>
      <c r="E132">
        <v>99.629997000000003</v>
      </c>
      <c r="F132">
        <v>98.963768000000002</v>
      </c>
      <c r="G132">
        <v>6006600</v>
      </c>
    </row>
    <row r="133" spans="1:7" x14ac:dyDescent="0.45">
      <c r="A133" s="13">
        <v>45167</v>
      </c>
      <c r="B133">
        <v>100.029999</v>
      </c>
      <c r="C133">
        <v>102.160004</v>
      </c>
      <c r="D133">
        <v>99.720000999999996</v>
      </c>
      <c r="E133">
        <v>101.769997</v>
      </c>
      <c r="F133">
        <v>101.089455</v>
      </c>
      <c r="G133">
        <v>8641600</v>
      </c>
    </row>
    <row r="134" spans="1:7" x14ac:dyDescent="0.45">
      <c r="A134" s="13">
        <v>45168</v>
      </c>
      <c r="B134">
        <v>101.639999</v>
      </c>
      <c r="C134">
        <v>102.80999799999999</v>
      </c>
      <c r="D134">
        <v>101.510002</v>
      </c>
      <c r="E134">
        <v>102.099998</v>
      </c>
      <c r="F134">
        <v>101.417252</v>
      </c>
      <c r="G134">
        <v>4822100</v>
      </c>
    </row>
    <row r="135" spans="1:7" x14ac:dyDescent="0.45">
      <c r="A135" s="13">
        <v>45169</v>
      </c>
      <c r="B135">
        <v>102.620003</v>
      </c>
      <c r="C135">
        <v>102.889999</v>
      </c>
      <c r="D135">
        <v>101.610001</v>
      </c>
      <c r="E135">
        <v>101.709999</v>
      </c>
      <c r="F135">
        <v>101.029861</v>
      </c>
      <c r="G135">
        <v>7046200</v>
      </c>
    </row>
    <row r="136" spans="1:7" x14ac:dyDescent="0.45">
      <c r="A136" s="13">
        <v>45170</v>
      </c>
      <c r="B136">
        <v>101.970001</v>
      </c>
      <c r="C136">
        <v>102.959999</v>
      </c>
      <c r="D136">
        <v>101.519997</v>
      </c>
      <c r="E136">
        <v>102.360001</v>
      </c>
      <c r="F136">
        <v>102.016541</v>
      </c>
      <c r="G136">
        <v>6359400</v>
      </c>
    </row>
    <row r="137" spans="1:7" x14ac:dyDescent="0.45">
      <c r="A137" s="13">
        <v>45174</v>
      </c>
      <c r="B137">
        <v>101.5</v>
      </c>
      <c r="C137">
        <v>101.959999</v>
      </c>
      <c r="D137">
        <v>100.230003</v>
      </c>
      <c r="E137">
        <v>100.32</v>
      </c>
      <c r="F137">
        <v>99.983390999999997</v>
      </c>
      <c r="G137">
        <v>6698700</v>
      </c>
    </row>
    <row r="138" spans="1:7" x14ac:dyDescent="0.45">
      <c r="A138" s="13">
        <v>45175</v>
      </c>
      <c r="B138">
        <v>99.760002</v>
      </c>
      <c r="C138">
        <v>100.30999799999999</v>
      </c>
      <c r="D138">
        <v>99.029999000000004</v>
      </c>
      <c r="E138">
        <v>100.18</v>
      </c>
      <c r="F138">
        <v>99.843857</v>
      </c>
      <c r="G138">
        <v>6096000</v>
      </c>
    </row>
    <row r="139" spans="1:7" x14ac:dyDescent="0.45">
      <c r="A139" s="13">
        <v>45176</v>
      </c>
      <c r="B139">
        <v>98.260002</v>
      </c>
      <c r="C139">
        <v>98.760002</v>
      </c>
      <c r="D139">
        <v>97.639999000000003</v>
      </c>
      <c r="E139">
        <v>97.93</v>
      </c>
      <c r="F139">
        <v>97.601410000000001</v>
      </c>
      <c r="G139">
        <v>9927100</v>
      </c>
    </row>
    <row r="140" spans="1:7" x14ac:dyDescent="0.45">
      <c r="A140" s="13">
        <v>45177</v>
      </c>
      <c r="B140">
        <v>98.099997999999999</v>
      </c>
      <c r="C140">
        <v>98.129997000000003</v>
      </c>
      <c r="D140">
        <v>97.279999000000004</v>
      </c>
      <c r="E140">
        <v>97.669998000000007</v>
      </c>
      <c r="F140">
        <v>97.342277999999993</v>
      </c>
      <c r="G140">
        <v>6435000</v>
      </c>
    </row>
    <row r="141" spans="1:7" x14ac:dyDescent="0.45">
      <c r="A141" s="13">
        <v>45180</v>
      </c>
      <c r="B141">
        <v>98.330001999999993</v>
      </c>
      <c r="C141">
        <v>98.379997000000003</v>
      </c>
      <c r="D141">
        <v>96.580001999999993</v>
      </c>
      <c r="E141">
        <v>96.790001000000004</v>
      </c>
      <c r="F141">
        <v>96.465232999999998</v>
      </c>
      <c r="G141">
        <v>7584700</v>
      </c>
    </row>
    <row r="142" spans="1:7" x14ac:dyDescent="0.45">
      <c r="A142" s="13">
        <v>45181</v>
      </c>
      <c r="B142">
        <v>96.989998</v>
      </c>
      <c r="C142">
        <v>97.169998000000007</v>
      </c>
      <c r="D142">
        <v>96.18</v>
      </c>
      <c r="E142">
        <v>96.300003000000004</v>
      </c>
      <c r="F142">
        <v>95.976883000000001</v>
      </c>
      <c r="G142">
        <v>6307700</v>
      </c>
    </row>
    <row r="143" spans="1:7" x14ac:dyDescent="0.45">
      <c r="A143" s="13">
        <v>45182</v>
      </c>
      <c r="B143">
        <v>96.300003000000004</v>
      </c>
      <c r="C143">
        <v>97.199996999999996</v>
      </c>
      <c r="D143">
        <v>95.660004000000001</v>
      </c>
      <c r="E143">
        <v>96.129997000000003</v>
      </c>
      <c r="F143">
        <v>95.807441999999995</v>
      </c>
      <c r="G143">
        <v>7140700</v>
      </c>
    </row>
    <row r="144" spans="1:7" x14ac:dyDescent="0.45">
      <c r="A144" s="13">
        <v>45183</v>
      </c>
      <c r="B144">
        <v>96.720000999999996</v>
      </c>
      <c r="C144">
        <v>97.68</v>
      </c>
      <c r="D144">
        <v>95.900002000000001</v>
      </c>
      <c r="E144">
        <v>97.190002000000007</v>
      </c>
      <c r="F144">
        <v>96.863892000000007</v>
      </c>
      <c r="G144">
        <v>7075300</v>
      </c>
    </row>
    <row r="145" spans="1:7" x14ac:dyDescent="0.45">
      <c r="A145" s="13">
        <v>45184</v>
      </c>
      <c r="B145">
        <v>98.150002000000001</v>
      </c>
      <c r="C145">
        <v>98.150002000000001</v>
      </c>
      <c r="D145">
        <v>96.129997000000003</v>
      </c>
      <c r="E145">
        <v>96.260002</v>
      </c>
      <c r="F145">
        <v>95.937011999999996</v>
      </c>
      <c r="G145">
        <v>10465700</v>
      </c>
    </row>
    <row r="146" spans="1:7" x14ac:dyDescent="0.45">
      <c r="A146" s="13">
        <v>45187</v>
      </c>
      <c r="B146">
        <v>96</v>
      </c>
      <c r="C146">
        <v>96.370002999999997</v>
      </c>
      <c r="D146">
        <v>95.279999000000004</v>
      </c>
      <c r="E146">
        <v>95.510002</v>
      </c>
      <c r="F146">
        <v>95.189528999999993</v>
      </c>
      <c r="G146">
        <v>6946300</v>
      </c>
    </row>
    <row r="147" spans="1:7" x14ac:dyDescent="0.45">
      <c r="A147" s="13">
        <v>45188</v>
      </c>
      <c r="B147">
        <v>95.040001000000004</v>
      </c>
      <c r="C147">
        <v>95.489998</v>
      </c>
      <c r="D147">
        <v>94.410004000000001</v>
      </c>
      <c r="E147">
        <v>94.620002999999997</v>
      </c>
      <c r="F147">
        <v>94.302513000000005</v>
      </c>
      <c r="G147">
        <v>9386600</v>
      </c>
    </row>
    <row r="148" spans="1:7" x14ac:dyDescent="0.45">
      <c r="A148" s="13">
        <v>45189</v>
      </c>
      <c r="B148">
        <v>93.970000999999996</v>
      </c>
      <c r="C148">
        <v>95.400002000000001</v>
      </c>
      <c r="D148">
        <v>93.830001999999993</v>
      </c>
      <c r="E148">
        <v>94.040001000000004</v>
      </c>
      <c r="F148">
        <v>93.724463999999998</v>
      </c>
      <c r="G148">
        <v>10274200</v>
      </c>
    </row>
    <row r="149" spans="1:7" x14ac:dyDescent="0.45">
      <c r="A149" s="13">
        <v>45190</v>
      </c>
      <c r="B149">
        <v>93.419998000000007</v>
      </c>
      <c r="C149">
        <v>93.489998</v>
      </c>
      <c r="D149">
        <v>91.480002999999996</v>
      </c>
      <c r="E149">
        <v>91.589995999999999</v>
      </c>
      <c r="F149">
        <v>91.282677000000007</v>
      </c>
      <c r="G149">
        <v>7958600</v>
      </c>
    </row>
    <row r="150" spans="1:7" x14ac:dyDescent="0.45">
      <c r="A150" s="13">
        <v>45191</v>
      </c>
      <c r="B150">
        <v>91.580001999999993</v>
      </c>
      <c r="C150">
        <v>92.330001999999993</v>
      </c>
      <c r="D150">
        <v>90.550003000000004</v>
      </c>
      <c r="E150">
        <v>90.849997999999999</v>
      </c>
      <c r="F150">
        <v>90.545158000000001</v>
      </c>
      <c r="G150">
        <v>9289400</v>
      </c>
    </row>
    <row r="151" spans="1:7" x14ac:dyDescent="0.45">
      <c r="A151" s="13">
        <v>45194</v>
      </c>
      <c r="B151">
        <v>90</v>
      </c>
      <c r="C151">
        <v>90.849997999999999</v>
      </c>
      <c r="D151">
        <v>89.790001000000004</v>
      </c>
      <c r="E151">
        <v>90.599997999999999</v>
      </c>
      <c r="F151">
        <v>90.295997999999997</v>
      </c>
      <c r="G151">
        <v>8291700</v>
      </c>
    </row>
    <row r="152" spans="1:7" x14ac:dyDescent="0.45">
      <c r="A152" s="13">
        <v>45195</v>
      </c>
      <c r="B152">
        <v>90</v>
      </c>
      <c r="C152">
        <v>90.699996999999996</v>
      </c>
      <c r="D152">
        <v>89.779999000000004</v>
      </c>
      <c r="E152">
        <v>90.169998000000007</v>
      </c>
      <c r="F152">
        <v>89.867446999999999</v>
      </c>
      <c r="G152">
        <v>8060500</v>
      </c>
    </row>
    <row r="153" spans="1:7" x14ac:dyDescent="0.45">
      <c r="A153" s="13">
        <v>45196</v>
      </c>
      <c r="B153">
        <v>90.559997999999993</v>
      </c>
      <c r="C153">
        <v>90.699996999999996</v>
      </c>
      <c r="D153">
        <v>89.209998999999996</v>
      </c>
      <c r="E153">
        <v>89.419998000000007</v>
      </c>
      <c r="F153">
        <v>89.119956999999999</v>
      </c>
      <c r="G153">
        <v>7631000</v>
      </c>
    </row>
    <row r="154" spans="1:7" x14ac:dyDescent="0.45">
      <c r="A154" s="13">
        <v>45197</v>
      </c>
      <c r="B154">
        <v>89.099997999999999</v>
      </c>
      <c r="C154">
        <v>89.779999000000004</v>
      </c>
      <c r="D154">
        <v>88.660004000000001</v>
      </c>
      <c r="E154">
        <v>89.629997000000003</v>
      </c>
      <c r="F154">
        <v>89.329254000000006</v>
      </c>
      <c r="G154">
        <v>16315600</v>
      </c>
    </row>
    <row r="155" spans="1:7" x14ac:dyDescent="0.45">
      <c r="A155" s="13">
        <v>45198</v>
      </c>
      <c r="B155">
        <v>99.370002999999997</v>
      </c>
      <c r="C155">
        <v>99.470000999999996</v>
      </c>
      <c r="D155">
        <v>94.620002999999997</v>
      </c>
      <c r="E155">
        <v>95.620002999999997</v>
      </c>
      <c r="F155">
        <v>95.299164000000005</v>
      </c>
      <c r="G155">
        <v>34920400</v>
      </c>
    </row>
    <row r="156" spans="1:7" x14ac:dyDescent="0.45">
      <c r="A156" s="13">
        <v>45201</v>
      </c>
      <c r="B156">
        <v>96.199996999999996</v>
      </c>
      <c r="C156">
        <v>96.379997000000003</v>
      </c>
      <c r="D156">
        <v>93.730002999999996</v>
      </c>
      <c r="E156">
        <v>94.559997999999993</v>
      </c>
      <c r="F156">
        <v>94.242714000000007</v>
      </c>
      <c r="G156">
        <v>12776300</v>
      </c>
    </row>
    <row r="157" spans="1:7" x14ac:dyDescent="0.45">
      <c r="A157" s="13">
        <v>45202</v>
      </c>
      <c r="B157">
        <v>94.32</v>
      </c>
      <c r="C157">
        <v>96.050003000000004</v>
      </c>
      <c r="D157">
        <v>94.18</v>
      </c>
      <c r="E157">
        <v>95.089995999999999</v>
      </c>
      <c r="F157">
        <v>94.770934999999994</v>
      </c>
      <c r="G157">
        <v>10964300</v>
      </c>
    </row>
    <row r="158" spans="1:7" x14ac:dyDescent="0.45">
      <c r="A158" s="13">
        <v>45203</v>
      </c>
      <c r="B158">
        <v>95.580001999999993</v>
      </c>
      <c r="C158">
        <v>96.260002</v>
      </c>
      <c r="D158">
        <v>95.120002999999997</v>
      </c>
      <c r="E158">
        <v>95.889999000000003</v>
      </c>
      <c r="F158">
        <v>95.568252999999999</v>
      </c>
      <c r="G158">
        <v>8045400</v>
      </c>
    </row>
    <row r="159" spans="1:7" x14ac:dyDescent="0.45">
      <c r="A159" s="13">
        <v>45204</v>
      </c>
      <c r="B159">
        <v>95.790001000000004</v>
      </c>
      <c r="C159">
        <v>96.230002999999996</v>
      </c>
      <c r="D159">
        <v>95.279999000000004</v>
      </c>
      <c r="E159">
        <v>95.790001000000004</v>
      </c>
      <c r="F159">
        <v>95.468590000000006</v>
      </c>
      <c r="G159">
        <v>7430000</v>
      </c>
    </row>
    <row r="160" spans="1:7" x14ac:dyDescent="0.45">
      <c r="A160" s="13">
        <v>45205</v>
      </c>
      <c r="B160">
        <v>95.790001000000004</v>
      </c>
      <c r="C160">
        <v>97.709998999999996</v>
      </c>
      <c r="D160">
        <v>95.059997999999993</v>
      </c>
      <c r="E160">
        <v>97.110000999999997</v>
      </c>
      <c r="F160">
        <v>96.784156999999993</v>
      </c>
      <c r="G160">
        <v>8531200</v>
      </c>
    </row>
    <row r="161" spans="1:7" x14ac:dyDescent="0.45">
      <c r="A161" s="13">
        <v>45208</v>
      </c>
      <c r="B161">
        <v>96.779999000000004</v>
      </c>
      <c r="C161">
        <v>97.139999000000003</v>
      </c>
      <c r="D161">
        <v>95.919998000000007</v>
      </c>
      <c r="E161">
        <v>96.879997000000003</v>
      </c>
      <c r="F161">
        <v>96.554924</v>
      </c>
      <c r="G161">
        <v>5964200</v>
      </c>
    </row>
    <row r="162" spans="1:7" x14ac:dyDescent="0.45">
      <c r="A162" s="13">
        <v>45209</v>
      </c>
      <c r="B162">
        <v>97.25</v>
      </c>
      <c r="C162">
        <v>98.860000999999997</v>
      </c>
      <c r="D162">
        <v>97.230002999999996</v>
      </c>
      <c r="E162">
        <v>97.620002999999997</v>
      </c>
      <c r="F162">
        <v>97.292450000000002</v>
      </c>
      <c r="G162">
        <v>8499000</v>
      </c>
    </row>
    <row r="163" spans="1:7" x14ac:dyDescent="0.45">
      <c r="A163" s="13">
        <v>45210</v>
      </c>
      <c r="B163">
        <v>98.309997999999993</v>
      </c>
      <c r="C163">
        <v>98.949996999999996</v>
      </c>
      <c r="D163">
        <v>98.010002</v>
      </c>
      <c r="E163">
        <v>98.650002000000001</v>
      </c>
      <c r="F163">
        <v>98.318993000000006</v>
      </c>
      <c r="G163">
        <v>7642900</v>
      </c>
    </row>
    <row r="164" spans="1:7" x14ac:dyDescent="0.45">
      <c r="A164" s="13">
        <v>45211</v>
      </c>
      <c r="B164">
        <v>99.540001000000004</v>
      </c>
      <c r="C164">
        <v>100.050003</v>
      </c>
      <c r="D164">
        <v>98.519997000000004</v>
      </c>
      <c r="E164">
        <v>99.25</v>
      </c>
      <c r="F164">
        <v>98.916977000000003</v>
      </c>
      <c r="G164">
        <v>10705200</v>
      </c>
    </row>
    <row r="165" spans="1:7" x14ac:dyDescent="0.45">
      <c r="A165" s="13">
        <v>45212</v>
      </c>
      <c r="B165">
        <v>99.589995999999999</v>
      </c>
      <c r="C165">
        <v>100.849998</v>
      </c>
      <c r="D165">
        <v>99.449996999999996</v>
      </c>
      <c r="E165">
        <v>99.910004000000001</v>
      </c>
      <c r="F165">
        <v>99.574768000000006</v>
      </c>
      <c r="G165">
        <v>8774700</v>
      </c>
    </row>
    <row r="166" spans="1:7" x14ac:dyDescent="0.45">
      <c r="A166" s="13">
        <v>45215</v>
      </c>
      <c r="B166">
        <v>99.720000999999996</v>
      </c>
      <c r="C166">
        <v>102.58000199999999</v>
      </c>
      <c r="D166">
        <v>99.599997999999999</v>
      </c>
      <c r="E166">
        <v>102.040001</v>
      </c>
      <c r="F166">
        <v>101.69761699999999</v>
      </c>
      <c r="G166">
        <v>10845400</v>
      </c>
    </row>
    <row r="167" spans="1:7" x14ac:dyDescent="0.45">
      <c r="A167" s="13">
        <v>45216</v>
      </c>
      <c r="B167">
        <v>101.970001</v>
      </c>
      <c r="C167">
        <v>103.589996</v>
      </c>
      <c r="D167">
        <v>101.970001</v>
      </c>
      <c r="E167">
        <v>103.010002</v>
      </c>
      <c r="F167">
        <v>102.664368</v>
      </c>
      <c r="G167">
        <v>9253800</v>
      </c>
    </row>
    <row r="168" spans="1:7" x14ac:dyDescent="0.45">
      <c r="A168" s="13">
        <v>45217</v>
      </c>
      <c r="B168">
        <v>102.970001</v>
      </c>
      <c r="C168">
        <v>103.900002</v>
      </c>
      <c r="D168">
        <v>102.93</v>
      </c>
      <c r="E168">
        <v>103.769997</v>
      </c>
      <c r="F168">
        <v>103.421806</v>
      </c>
      <c r="G168">
        <v>8757300</v>
      </c>
    </row>
    <row r="169" spans="1:7" x14ac:dyDescent="0.45">
      <c r="A169" s="13">
        <v>45218</v>
      </c>
      <c r="B169">
        <v>103.769997</v>
      </c>
      <c r="C169">
        <v>104.349998</v>
      </c>
      <c r="D169">
        <v>102.849998</v>
      </c>
      <c r="E169">
        <v>103.050003</v>
      </c>
      <c r="F169">
        <v>102.70423099999999</v>
      </c>
      <c r="G169">
        <v>8391100</v>
      </c>
    </row>
    <row r="170" spans="1:7" x14ac:dyDescent="0.45">
      <c r="A170" s="13">
        <v>45219</v>
      </c>
      <c r="B170">
        <v>103.32</v>
      </c>
      <c r="C170">
        <v>103.769997</v>
      </c>
      <c r="D170">
        <v>102.57</v>
      </c>
      <c r="E170">
        <v>102.66999800000001</v>
      </c>
      <c r="F170">
        <v>102.32550000000001</v>
      </c>
      <c r="G170">
        <v>7814600</v>
      </c>
    </row>
    <row r="171" spans="1:7" x14ac:dyDescent="0.45">
      <c r="A171" s="13">
        <v>45222</v>
      </c>
      <c r="B171">
        <v>102.129997</v>
      </c>
      <c r="C171">
        <v>103.760002</v>
      </c>
      <c r="D171">
        <v>101.769997</v>
      </c>
      <c r="E171">
        <v>102.80999799999999</v>
      </c>
      <c r="F171">
        <v>102.46502700000001</v>
      </c>
      <c r="G171">
        <v>5966100</v>
      </c>
    </row>
    <row r="172" spans="1:7" x14ac:dyDescent="0.45">
      <c r="A172" s="13">
        <v>45223</v>
      </c>
      <c r="B172">
        <v>103.660004</v>
      </c>
      <c r="C172">
        <v>105.650002</v>
      </c>
      <c r="D172">
        <v>103.660004</v>
      </c>
      <c r="E172">
        <v>105.18</v>
      </c>
      <c r="F172">
        <v>104.82708</v>
      </c>
      <c r="G172">
        <v>9252200</v>
      </c>
    </row>
    <row r="173" spans="1:7" x14ac:dyDescent="0.45">
      <c r="A173" s="13">
        <v>45224</v>
      </c>
      <c r="B173">
        <v>104.459999</v>
      </c>
      <c r="C173">
        <v>105.040001</v>
      </c>
      <c r="D173">
        <v>103.489998</v>
      </c>
      <c r="E173">
        <v>103.540001</v>
      </c>
      <c r="F173">
        <v>103.192581</v>
      </c>
      <c r="G173">
        <v>7054700</v>
      </c>
    </row>
    <row r="174" spans="1:7" x14ac:dyDescent="0.45">
      <c r="A174" s="13">
        <v>45225</v>
      </c>
      <c r="B174">
        <v>102.18</v>
      </c>
      <c r="C174">
        <v>102.629997</v>
      </c>
      <c r="D174">
        <v>99.949996999999996</v>
      </c>
      <c r="E174">
        <v>100.019997</v>
      </c>
      <c r="F174">
        <v>99.684394999999995</v>
      </c>
      <c r="G174">
        <v>11222600</v>
      </c>
    </row>
    <row r="175" spans="1:7" x14ac:dyDescent="0.45">
      <c r="A175" s="13">
        <v>45226</v>
      </c>
      <c r="B175">
        <v>99.779999000000004</v>
      </c>
      <c r="C175">
        <v>100.339996</v>
      </c>
      <c r="D175">
        <v>97.809997999999993</v>
      </c>
      <c r="E175">
        <v>97.980002999999996</v>
      </c>
      <c r="F175">
        <v>97.651245000000003</v>
      </c>
      <c r="G175">
        <v>9602700</v>
      </c>
    </row>
    <row r="176" spans="1:7" x14ac:dyDescent="0.45">
      <c r="A176" s="13">
        <v>45229</v>
      </c>
      <c r="B176">
        <v>99</v>
      </c>
      <c r="C176">
        <v>102.050003</v>
      </c>
      <c r="D176">
        <v>99</v>
      </c>
      <c r="E176">
        <v>101.800003</v>
      </c>
      <c r="F176">
        <v>101.458427</v>
      </c>
      <c r="G176">
        <v>8206700</v>
      </c>
    </row>
    <row r="177" spans="1:7" x14ac:dyDescent="0.45">
      <c r="A177" s="13">
        <v>45230</v>
      </c>
      <c r="B177">
        <v>101.400002</v>
      </c>
      <c r="C177">
        <v>102.93</v>
      </c>
      <c r="D177">
        <v>101.400002</v>
      </c>
      <c r="E177">
        <v>102.769997</v>
      </c>
      <c r="F177">
        <v>102.425163</v>
      </c>
      <c r="G177">
        <v>6558500</v>
      </c>
    </row>
    <row r="178" spans="1:7" x14ac:dyDescent="0.45">
      <c r="A178" s="13">
        <v>45231</v>
      </c>
      <c r="B178">
        <v>102.550003</v>
      </c>
      <c r="C178">
        <v>102.66999800000001</v>
      </c>
      <c r="D178">
        <v>99.970000999999996</v>
      </c>
      <c r="E178">
        <v>100.879997</v>
      </c>
      <c r="F178">
        <v>100.541504</v>
      </c>
      <c r="G178">
        <v>7272400</v>
      </c>
    </row>
    <row r="179" spans="1:7" x14ac:dyDescent="0.45">
      <c r="A179" s="13">
        <v>45232</v>
      </c>
      <c r="B179">
        <v>102.050003</v>
      </c>
      <c r="C179">
        <v>105.550003</v>
      </c>
      <c r="D179">
        <v>101.889999</v>
      </c>
      <c r="E179">
        <v>105.08000199999999</v>
      </c>
      <c r="F179">
        <v>104.727417</v>
      </c>
      <c r="G179">
        <v>8135100</v>
      </c>
    </row>
    <row r="180" spans="1:7" x14ac:dyDescent="0.45">
      <c r="A180" s="13">
        <v>45233</v>
      </c>
      <c r="B180">
        <v>106.43</v>
      </c>
      <c r="C180">
        <v>107.650002</v>
      </c>
      <c r="D180">
        <v>106.050003</v>
      </c>
      <c r="E180">
        <v>107.05999799999999</v>
      </c>
      <c r="F180">
        <v>106.700768</v>
      </c>
      <c r="G180">
        <v>7563300</v>
      </c>
    </row>
    <row r="181" spans="1:7" x14ac:dyDescent="0.45">
      <c r="A181" s="13">
        <v>45236</v>
      </c>
      <c r="B181">
        <v>106.959999</v>
      </c>
      <c r="C181">
        <v>107.599998</v>
      </c>
      <c r="D181">
        <v>106.370003</v>
      </c>
      <c r="E181">
        <v>107.25</v>
      </c>
      <c r="F181">
        <v>106.890137</v>
      </c>
      <c r="G181">
        <v>5231900</v>
      </c>
    </row>
    <row r="182" spans="1:7" x14ac:dyDescent="0.45">
      <c r="A182" s="13">
        <v>45237</v>
      </c>
      <c r="B182">
        <v>107.32</v>
      </c>
      <c r="C182">
        <v>109.360001</v>
      </c>
      <c r="D182">
        <v>107.230003</v>
      </c>
      <c r="E182">
        <v>109.360001</v>
      </c>
      <c r="F182">
        <v>108.99305699999999</v>
      </c>
      <c r="G182">
        <v>7745800</v>
      </c>
    </row>
    <row r="183" spans="1:7" x14ac:dyDescent="0.45">
      <c r="A183" s="13">
        <v>45238</v>
      </c>
      <c r="B183">
        <v>109.370003</v>
      </c>
      <c r="C183">
        <v>110.699997</v>
      </c>
      <c r="D183">
        <v>108.900002</v>
      </c>
      <c r="E183">
        <v>109.389999</v>
      </c>
      <c r="F183">
        <v>109.02295700000001</v>
      </c>
      <c r="G183">
        <v>8639700</v>
      </c>
    </row>
    <row r="184" spans="1:7" x14ac:dyDescent="0.45">
      <c r="A184" s="13">
        <v>45239</v>
      </c>
      <c r="B184">
        <v>109.82</v>
      </c>
      <c r="C184">
        <v>109.900002</v>
      </c>
      <c r="D184">
        <v>106.91999800000001</v>
      </c>
      <c r="E184">
        <v>107</v>
      </c>
      <c r="F184">
        <v>106.64097599999999</v>
      </c>
      <c r="G184">
        <v>9154200</v>
      </c>
    </row>
    <row r="185" spans="1:7" x14ac:dyDescent="0.45">
      <c r="A185" s="13">
        <v>45240</v>
      </c>
      <c r="B185">
        <v>107.339996</v>
      </c>
      <c r="C185">
        <v>107.83000199999999</v>
      </c>
      <c r="D185">
        <v>105.610001</v>
      </c>
      <c r="E185">
        <v>106.110001</v>
      </c>
      <c r="F185">
        <v>105.75396000000001</v>
      </c>
      <c r="G185">
        <v>8897700</v>
      </c>
    </row>
    <row r="186" spans="1:7" x14ac:dyDescent="0.45">
      <c r="A186" s="13">
        <v>45243</v>
      </c>
      <c r="B186">
        <v>105.370003</v>
      </c>
      <c r="C186">
        <v>105.720001</v>
      </c>
      <c r="D186">
        <v>104.18</v>
      </c>
      <c r="E186">
        <v>104.199997</v>
      </c>
      <c r="F186">
        <v>103.850365</v>
      </c>
      <c r="G186">
        <v>7055600</v>
      </c>
    </row>
    <row r="187" spans="1:7" x14ac:dyDescent="0.45">
      <c r="A187" s="13">
        <v>45244</v>
      </c>
      <c r="B187">
        <v>105.55999799999999</v>
      </c>
      <c r="C187">
        <v>107.099998</v>
      </c>
      <c r="D187">
        <v>105.379997</v>
      </c>
      <c r="E187">
        <v>105.75</v>
      </c>
      <c r="F187">
        <v>105.39516399999999</v>
      </c>
      <c r="G187">
        <v>9674800</v>
      </c>
    </row>
    <row r="188" spans="1:7" x14ac:dyDescent="0.45">
      <c r="A188" s="13">
        <v>45245</v>
      </c>
      <c r="B188">
        <v>106.82</v>
      </c>
      <c r="C188">
        <v>109.05999799999999</v>
      </c>
      <c r="D188">
        <v>106.720001</v>
      </c>
      <c r="E188">
        <v>107.82</v>
      </c>
      <c r="F188">
        <v>107.45822099999999</v>
      </c>
      <c r="G188">
        <v>11140800</v>
      </c>
    </row>
    <row r="189" spans="1:7" x14ac:dyDescent="0.45">
      <c r="A189" s="13">
        <v>45246</v>
      </c>
      <c r="B189">
        <v>107.099998</v>
      </c>
      <c r="C189">
        <v>108</v>
      </c>
      <c r="D189">
        <v>107</v>
      </c>
      <c r="E189">
        <v>107.610001</v>
      </c>
      <c r="F189">
        <v>107.248924</v>
      </c>
      <c r="G189">
        <v>5386800</v>
      </c>
    </row>
    <row r="190" spans="1:7" x14ac:dyDescent="0.45">
      <c r="A190" s="13">
        <v>45247</v>
      </c>
      <c r="B190">
        <v>108.05999799999999</v>
      </c>
      <c r="C190">
        <v>108.209999</v>
      </c>
      <c r="D190">
        <v>105.519997</v>
      </c>
      <c r="E190">
        <v>105.959999</v>
      </c>
      <c r="F190">
        <v>105.604462</v>
      </c>
      <c r="G190">
        <v>6352600</v>
      </c>
    </row>
    <row r="191" spans="1:7" x14ac:dyDescent="0.45">
      <c r="A191" s="13">
        <v>45250</v>
      </c>
      <c r="B191">
        <v>106</v>
      </c>
      <c r="C191">
        <v>106.550003</v>
      </c>
      <c r="D191">
        <v>105.099998</v>
      </c>
      <c r="E191">
        <v>106.32</v>
      </c>
      <c r="F191">
        <v>105.963257</v>
      </c>
      <c r="G191">
        <v>6197400</v>
      </c>
    </row>
    <row r="192" spans="1:7" x14ac:dyDescent="0.45">
      <c r="A192" s="13">
        <v>45251</v>
      </c>
      <c r="B192">
        <v>106.16999800000001</v>
      </c>
      <c r="C192">
        <v>106.699997</v>
      </c>
      <c r="D192">
        <v>105.349998</v>
      </c>
      <c r="E192">
        <v>106.550003</v>
      </c>
      <c r="F192">
        <v>106.19249000000001</v>
      </c>
      <c r="G192">
        <v>5803500</v>
      </c>
    </row>
    <row r="193" spans="1:7" x14ac:dyDescent="0.45">
      <c r="A193" s="13">
        <v>45252</v>
      </c>
      <c r="B193">
        <v>107.5</v>
      </c>
      <c r="C193">
        <v>108.029999</v>
      </c>
      <c r="D193">
        <v>106.82</v>
      </c>
      <c r="E193">
        <v>107.91999800000001</v>
      </c>
      <c r="F193">
        <v>107.557884</v>
      </c>
      <c r="G193">
        <v>6280300</v>
      </c>
    </row>
    <row r="194" spans="1:7" x14ac:dyDescent="0.45">
      <c r="A194" s="13">
        <v>45254</v>
      </c>
      <c r="B194">
        <v>107.5</v>
      </c>
      <c r="C194">
        <v>108</v>
      </c>
      <c r="D194">
        <v>107.400002</v>
      </c>
      <c r="E194">
        <v>107.639999</v>
      </c>
      <c r="F194">
        <v>107.278824</v>
      </c>
      <c r="G194">
        <v>2443600</v>
      </c>
    </row>
    <row r="195" spans="1:7" x14ac:dyDescent="0.45">
      <c r="A195" s="13">
        <v>45257</v>
      </c>
      <c r="B195">
        <v>107.660004</v>
      </c>
      <c r="C195">
        <v>108.220001</v>
      </c>
      <c r="D195">
        <v>106.900002</v>
      </c>
      <c r="E195">
        <v>107.959999</v>
      </c>
      <c r="F195">
        <v>107.59775500000001</v>
      </c>
      <c r="G195">
        <v>5785000</v>
      </c>
    </row>
    <row r="196" spans="1:7" x14ac:dyDescent="0.45">
      <c r="A196" s="13">
        <v>45258</v>
      </c>
      <c r="B196">
        <v>108.57</v>
      </c>
      <c r="C196">
        <v>109.900002</v>
      </c>
      <c r="D196">
        <v>108.150002</v>
      </c>
      <c r="E196">
        <v>108.75</v>
      </c>
      <c r="F196">
        <v>108.38510100000001</v>
      </c>
      <c r="G196">
        <v>7287400</v>
      </c>
    </row>
    <row r="197" spans="1:7" x14ac:dyDescent="0.45">
      <c r="A197" s="13">
        <v>45259</v>
      </c>
      <c r="B197">
        <v>110.800003</v>
      </c>
      <c r="C197">
        <v>112.150002</v>
      </c>
      <c r="D197">
        <v>110.150002</v>
      </c>
      <c r="E197">
        <v>110.370003</v>
      </c>
      <c r="F197">
        <v>109.999672</v>
      </c>
      <c r="G197">
        <v>9601800</v>
      </c>
    </row>
    <row r="198" spans="1:7" x14ac:dyDescent="0.45">
      <c r="A198" s="13">
        <v>45260</v>
      </c>
      <c r="B198">
        <v>110.529999</v>
      </c>
      <c r="C198">
        <v>110.599998</v>
      </c>
      <c r="D198">
        <v>108.959999</v>
      </c>
      <c r="E198">
        <v>110.269997</v>
      </c>
      <c r="F198">
        <v>109.900002</v>
      </c>
      <c r="G198">
        <v>8690900</v>
      </c>
    </row>
    <row r="199" spans="1:7" x14ac:dyDescent="0.45">
      <c r="A199" s="13">
        <v>45261</v>
      </c>
      <c r="B199">
        <v>110.33000199999999</v>
      </c>
      <c r="C199">
        <v>113.550003</v>
      </c>
      <c r="D199">
        <v>109.75</v>
      </c>
      <c r="E199">
        <v>113.480003</v>
      </c>
      <c r="F199">
        <v>113.480003</v>
      </c>
      <c r="G199">
        <v>8049900</v>
      </c>
    </row>
    <row r="200" spans="1:7" x14ac:dyDescent="0.45">
      <c r="A200" s="13">
        <v>45264</v>
      </c>
      <c r="B200">
        <v>113.08000199999999</v>
      </c>
      <c r="C200">
        <v>115.32</v>
      </c>
      <c r="D200">
        <v>113</v>
      </c>
      <c r="E200">
        <v>115.150002</v>
      </c>
      <c r="F200">
        <v>115.150002</v>
      </c>
      <c r="G200">
        <v>10086600</v>
      </c>
    </row>
    <row r="201" spans="1:7" x14ac:dyDescent="0.45">
      <c r="A201" s="13">
        <v>45265</v>
      </c>
      <c r="B201">
        <v>114.660004</v>
      </c>
      <c r="C201">
        <v>116.040001</v>
      </c>
      <c r="D201">
        <v>114.599998</v>
      </c>
      <c r="E201">
        <v>115.410004</v>
      </c>
      <c r="F201">
        <v>115.410004</v>
      </c>
      <c r="G201">
        <v>6960000</v>
      </c>
    </row>
    <row r="202" spans="1:7" x14ac:dyDescent="0.45">
      <c r="A202" s="13">
        <v>45266</v>
      </c>
      <c r="B202">
        <v>116</v>
      </c>
      <c r="C202">
        <v>117.139999</v>
      </c>
      <c r="D202">
        <v>115.57</v>
      </c>
      <c r="E202">
        <v>116.110001</v>
      </c>
      <c r="F202">
        <v>116.110001</v>
      </c>
      <c r="G202">
        <v>6317000</v>
      </c>
    </row>
    <row r="203" spans="1:7" x14ac:dyDescent="0.45">
      <c r="A203" s="13">
        <v>45267</v>
      </c>
      <c r="B203">
        <v>114.120003</v>
      </c>
      <c r="C203">
        <v>116</v>
      </c>
      <c r="D203">
        <v>114.120003</v>
      </c>
      <c r="E203">
        <v>114.80999799999999</v>
      </c>
      <c r="F203">
        <v>114.80999799999999</v>
      </c>
      <c r="G203">
        <v>7294500</v>
      </c>
    </row>
    <row r="204" spans="1:7" x14ac:dyDescent="0.45">
      <c r="A204" s="13">
        <v>45268</v>
      </c>
      <c r="B204">
        <v>114.5</v>
      </c>
      <c r="C204">
        <v>116.290001</v>
      </c>
      <c r="D204">
        <v>114.470001</v>
      </c>
      <c r="E204">
        <v>115.910004</v>
      </c>
      <c r="F204">
        <v>115.910004</v>
      </c>
      <c r="G204">
        <v>6121000</v>
      </c>
    </row>
    <row r="205" spans="1:7" x14ac:dyDescent="0.45">
      <c r="A205" s="13">
        <v>45271</v>
      </c>
      <c r="B205">
        <v>117.790001</v>
      </c>
      <c r="C205">
        <v>119.41999800000001</v>
      </c>
      <c r="D205">
        <v>117.43</v>
      </c>
      <c r="E205">
        <v>118.610001</v>
      </c>
      <c r="F205">
        <v>118.610001</v>
      </c>
      <c r="G205">
        <v>7972800</v>
      </c>
    </row>
    <row r="206" spans="1:7" x14ac:dyDescent="0.45">
      <c r="A206" s="13">
        <v>45272</v>
      </c>
      <c r="B206">
        <v>119.68</v>
      </c>
      <c r="C206">
        <v>119.989998</v>
      </c>
      <c r="D206">
        <v>118.58000199999999</v>
      </c>
      <c r="E206">
        <v>119.639999</v>
      </c>
      <c r="F206">
        <v>119.639999</v>
      </c>
      <c r="G206">
        <v>7378400</v>
      </c>
    </row>
    <row r="207" spans="1:7" x14ac:dyDescent="0.45">
      <c r="A207" s="13">
        <v>45273</v>
      </c>
      <c r="B207">
        <v>119.349998</v>
      </c>
      <c r="C207">
        <v>121.44000200000001</v>
      </c>
      <c r="D207">
        <v>119.199997</v>
      </c>
      <c r="E207">
        <v>121.16999800000001</v>
      </c>
      <c r="F207">
        <v>121.16999800000001</v>
      </c>
      <c r="G207">
        <v>8182900</v>
      </c>
    </row>
    <row r="208" spans="1:7" x14ac:dyDescent="0.45">
      <c r="A208" s="13">
        <v>45274</v>
      </c>
      <c r="B208">
        <v>121.44000200000001</v>
      </c>
      <c r="C208">
        <v>122.589996</v>
      </c>
      <c r="D208">
        <v>119.82</v>
      </c>
      <c r="E208">
        <v>121.019997</v>
      </c>
      <c r="F208">
        <v>121.019997</v>
      </c>
      <c r="G208">
        <v>9590500</v>
      </c>
    </row>
    <row r="209" spans="1:7" x14ac:dyDescent="0.45">
      <c r="A209" s="13">
        <v>45275</v>
      </c>
      <c r="B209">
        <v>120.93</v>
      </c>
      <c r="C209">
        <v>122.05999799999999</v>
      </c>
      <c r="D209">
        <v>120.599998</v>
      </c>
      <c r="E209">
        <v>121.550003</v>
      </c>
      <c r="F209">
        <v>121.550003</v>
      </c>
      <c r="G209">
        <v>13632900</v>
      </c>
    </row>
    <row r="210" spans="1:7" x14ac:dyDescent="0.45">
      <c r="A210" s="13">
        <v>45278</v>
      </c>
      <c r="B210">
        <v>121.410004</v>
      </c>
      <c r="C210">
        <v>121.839996</v>
      </c>
      <c r="D210">
        <v>120.860001</v>
      </c>
      <c r="E210">
        <v>121.139999</v>
      </c>
      <c r="F210">
        <v>121.139999</v>
      </c>
      <c r="G210">
        <v>6874800</v>
      </c>
    </row>
    <row r="211" spans="1:7" x14ac:dyDescent="0.45">
      <c r="A211" s="13">
        <v>45279</v>
      </c>
      <c r="B211">
        <v>121.739998</v>
      </c>
      <c r="C211">
        <v>123.339996</v>
      </c>
      <c r="D211">
        <v>121.639999</v>
      </c>
      <c r="E211">
        <v>122.639999</v>
      </c>
      <c r="F211">
        <v>122.639999</v>
      </c>
      <c r="G211">
        <v>7697300</v>
      </c>
    </row>
    <row r="212" spans="1:7" x14ac:dyDescent="0.45">
      <c r="A212" s="13">
        <v>45280</v>
      </c>
      <c r="B212">
        <v>121.129997</v>
      </c>
      <c r="C212">
        <v>123.389999</v>
      </c>
      <c r="D212">
        <v>121</v>
      </c>
      <c r="E212">
        <v>121.43</v>
      </c>
      <c r="F212">
        <v>121.43</v>
      </c>
      <c r="G212">
        <v>9176600</v>
      </c>
    </row>
    <row r="213" spans="1:7" x14ac:dyDescent="0.45">
      <c r="A213" s="13">
        <v>45281</v>
      </c>
      <c r="B213">
        <v>122.300003</v>
      </c>
      <c r="C213">
        <v>123.300003</v>
      </c>
      <c r="D213">
        <v>121.300003</v>
      </c>
      <c r="E213">
        <v>122.529999</v>
      </c>
      <c r="F213">
        <v>122.529999</v>
      </c>
      <c r="G213">
        <v>16533300</v>
      </c>
    </row>
    <row r="214" spans="1:7" x14ac:dyDescent="0.45">
      <c r="A214" s="13">
        <v>45282</v>
      </c>
      <c r="B214">
        <v>108.260002</v>
      </c>
      <c r="C214">
        <v>110.800003</v>
      </c>
      <c r="D214">
        <v>107.449997</v>
      </c>
      <c r="E214">
        <v>108.040001</v>
      </c>
      <c r="F214">
        <v>108.040001</v>
      </c>
      <c r="G214">
        <v>46642900</v>
      </c>
    </row>
    <row r="215" spans="1:7" x14ac:dyDescent="0.45">
      <c r="A215" s="13">
        <v>45286</v>
      </c>
      <c r="B215">
        <v>108.300003</v>
      </c>
      <c r="C215">
        <v>108.69000200000001</v>
      </c>
      <c r="D215">
        <v>107.480003</v>
      </c>
      <c r="E215">
        <v>108.019997</v>
      </c>
      <c r="F215">
        <v>108.019997</v>
      </c>
      <c r="G215">
        <v>12846700</v>
      </c>
    </row>
    <row r="216" spans="1:7" x14ac:dyDescent="0.45">
      <c r="A216" s="13">
        <v>45287</v>
      </c>
      <c r="B216">
        <v>108.339996</v>
      </c>
      <c r="C216">
        <v>108.589996</v>
      </c>
      <c r="D216">
        <v>106.849998</v>
      </c>
      <c r="E216">
        <v>107.129997</v>
      </c>
      <c r="F216">
        <v>107.129997</v>
      </c>
      <c r="G216">
        <v>10157900</v>
      </c>
    </row>
    <row r="217" spans="1:7" x14ac:dyDescent="0.45">
      <c r="A217" s="13">
        <v>45288</v>
      </c>
      <c r="B217">
        <v>107.209999</v>
      </c>
      <c r="C217">
        <v>109.400002</v>
      </c>
      <c r="D217">
        <v>106.80999799999999</v>
      </c>
      <c r="E217">
        <v>108.82</v>
      </c>
      <c r="F217">
        <v>108.82</v>
      </c>
      <c r="G217">
        <v>9352900</v>
      </c>
    </row>
    <row r="218" spans="1:7" x14ac:dyDescent="0.45">
      <c r="A218" s="13">
        <v>45289</v>
      </c>
      <c r="B218">
        <v>108.959999</v>
      </c>
      <c r="C218">
        <v>109.959999</v>
      </c>
      <c r="D218">
        <v>108.089996</v>
      </c>
      <c r="E218">
        <v>108.57</v>
      </c>
      <c r="F218">
        <v>108.57</v>
      </c>
      <c r="G218">
        <v>7660900</v>
      </c>
    </row>
    <row r="219" spans="1:7" x14ac:dyDescent="0.45">
      <c r="A219" s="13">
        <v>45293</v>
      </c>
      <c r="B219">
        <v>107.610001</v>
      </c>
      <c r="C219">
        <v>107.849998</v>
      </c>
      <c r="D219">
        <v>106.449997</v>
      </c>
      <c r="E219">
        <v>106.550003</v>
      </c>
      <c r="F219">
        <v>106.550003</v>
      </c>
      <c r="G219">
        <v>9326600</v>
      </c>
    </row>
    <row r="220" spans="1:7" x14ac:dyDescent="0.45">
      <c r="A220" s="13">
        <v>45294</v>
      </c>
      <c r="B220">
        <v>105.720001</v>
      </c>
      <c r="C220">
        <v>107.480003</v>
      </c>
      <c r="D220">
        <v>104</v>
      </c>
      <c r="E220">
        <v>104.040001</v>
      </c>
      <c r="F220">
        <v>104.040001</v>
      </c>
      <c r="G220">
        <v>10573700</v>
      </c>
    </row>
    <row r="221" spans="1:7" x14ac:dyDescent="0.45">
      <c r="A221" s="13">
        <v>45295</v>
      </c>
      <c r="B221">
        <v>102.459999</v>
      </c>
      <c r="C221">
        <v>103.620003</v>
      </c>
      <c r="D221">
        <v>102.300003</v>
      </c>
      <c r="E221">
        <v>102.300003</v>
      </c>
      <c r="F221">
        <v>102.300003</v>
      </c>
      <c r="G221">
        <v>10420600</v>
      </c>
    </row>
    <row r="222" spans="1:7" x14ac:dyDescent="0.45">
      <c r="A222" s="13">
        <v>45296</v>
      </c>
      <c r="B222">
        <v>102.459999</v>
      </c>
      <c r="C222">
        <v>103.68</v>
      </c>
      <c r="D222">
        <v>101.900002</v>
      </c>
      <c r="E222">
        <v>102.08000199999999</v>
      </c>
      <c r="F222">
        <v>102.08000199999999</v>
      </c>
      <c r="G222">
        <v>8039900</v>
      </c>
    </row>
    <row r="223" spans="1:7" x14ac:dyDescent="0.45">
      <c r="A223" s="13">
        <v>45299</v>
      </c>
      <c r="B223">
        <v>102.08000199999999</v>
      </c>
      <c r="C223">
        <v>103.69000200000001</v>
      </c>
      <c r="D223">
        <v>101.730003</v>
      </c>
      <c r="E223">
        <v>103.620003</v>
      </c>
      <c r="F223">
        <v>103.620003</v>
      </c>
      <c r="G223">
        <v>9414200</v>
      </c>
    </row>
    <row r="224" spans="1:7" x14ac:dyDescent="0.45">
      <c r="A224" s="13">
        <v>45300</v>
      </c>
      <c r="B224">
        <v>103.16999800000001</v>
      </c>
      <c r="C224">
        <v>103.400002</v>
      </c>
      <c r="D224">
        <v>102.5</v>
      </c>
      <c r="E224">
        <v>102.739998</v>
      </c>
      <c r="F224">
        <v>102.739998</v>
      </c>
      <c r="G224">
        <v>7759500</v>
      </c>
    </row>
    <row r="225" spans="1:7" x14ac:dyDescent="0.45">
      <c r="A225" s="13">
        <v>45301</v>
      </c>
      <c r="B225">
        <v>102.69000200000001</v>
      </c>
      <c r="C225">
        <v>103.83000199999999</v>
      </c>
      <c r="D225">
        <v>102.370003</v>
      </c>
      <c r="E225">
        <v>103.769997</v>
      </c>
      <c r="F225">
        <v>103.769997</v>
      </c>
      <c r="G225">
        <v>6784700</v>
      </c>
    </row>
    <row r="226" spans="1:7" x14ac:dyDescent="0.45">
      <c r="A226" s="13">
        <v>45302</v>
      </c>
      <c r="B226">
        <v>104.220001</v>
      </c>
      <c r="C226">
        <v>106.010002</v>
      </c>
      <c r="D226">
        <v>103.730003</v>
      </c>
      <c r="E226">
        <v>105.900002</v>
      </c>
      <c r="F226">
        <v>105.900002</v>
      </c>
      <c r="G226">
        <v>9537700</v>
      </c>
    </row>
    <row r="227" spans="1:7" x14ac:dyDescent="0.45">
      <c r="A227" s="13">
        <v>45303</v>
      </c>
      <c r="B227">
        <v>106</v>
      </c>
      <c r="C227">
        <v>106.32</v>
      </c>
      <c r="D227">
        <v>104.720001</v>
      </c>
      <c r="E227">
        <v>105.05999799999999</v>
      </c>
      <c r="F227">
        <v>105.05999799999999</v>
      </c>
      <c r="G227">
        <v>6680000</v>
      </c>
    </row>
    <row r="228" spans="1:7" x14ac:dyDescent="0.45">
      <c r="A228" s="13">
        <v>45307</v>
      </c>
      <c r="B228">
        <v>103.94000200000001</v>
      </c>
      <c r="C228">
        <v>104.220001</v>
      </c>
      <c r="D228">
        <v>101.360001</v>
      </c>
      <c r="E228">
        <v>101.720001</v>
      </c>
      <c r="F228">
        <v>101.720001</v>
      </c>
      <c r="G228">
        <v>10547900</v>
      </c>
    </row>
    <row r="229" spans="1:7" x14ac:dyDescent="0.45">
      <c r="A229" s="13">
        <v>45308</v>
      </c>
      <c r="B229">
        <v>101.050003</v>
      </c>
      <c r="C229">
        <v>101.30999799999999</v>
      </c>
      <c r="D229">
        <v>100.239998</v>
      </c>
      <c r="E229">
        <v>100.82</v>
      </c>
      <c r="F229">
        <v>100.82</v>
      </c>
      <c r="G229">
        <v>8226200</v>
      </c>
    </row>
    <row r="230" spans="1:7" x14ac:dyDescent="0.45">
      <c r="A230" s="13">
        <v>45309</v>
      </c>
      <c r="B230">
        <v>101</v>
      </c>
      <c r="C230">
        <v>101.43</v>
      </c>
      <c r="D230">
        <v>100.07</v>
      </c>
      <c r="E230">
        <v>100.94000200000001</v>
      </c>
      <c r="F230">
        <v>100.94000200000001</v>
      </c>
      <c r="G230">
        <v>8852400</v>
      </c>
    </row>
    <row r="231" spans="1:7" x14ac:dyDescent="0.45">
      <c r="A231" s="13">
        <v>45310</v>
      </c>
      <c r="B231">
        <v>101.019997</v>
      </c>
      <c r="C231">
        <v>102.18</v>
      </c>
      <c r="D231">
        <v>99.669998000000007</v>
      </c>
      <c r="E231">
        <v>101.779999</v>
      </c>
      <c r="F231">
        <v>101.779999</v>
      </c>
      <c r="G231">
        <v>8408400</v>
      </c>
    </row>
    <row r="232" spans="1:7" x14ac:dyDescent="0.45">
      <c r="A232" s="13">
        <v>45313</v>
      </c>
      <c r="B232">
        <v>101.75</v>
      </c>
      <c r="C232">
        <v>101.80999799999999</v>
      </c>
      <c r="D232">
        <v>100.089996</v>
      </c>
      <c r="E232">
        <v>100.55999799999999</v>
      </c>
      <c r="F232">
        <v>100.55999799999999</v>
      </c>
      <c r="G232">
        <v>9897400</v>
      </c>
    </row>
    <row r="233" spans="1:7" x14ac:dyDescent="0.45">
      <c r="A233" s="13">
        <v>45314</v>
      </c>
      <c r="B233">
        <v>101.629997</v>
      </c>
      <c r="C233">
        <v>102.139999</v>
      </c>
      <c r="D233">
        <v>101.230003</v>
      </c>
      <c r="E233">
        <v>101.900002</v>
      </c>
      <c r="F233">
        <v>101.900002</v>
      </c>
      <c r="G233">
        <v>8208000</v>
      </c>
    </row>
    <row r="234" spans="1:7" x14ac:dyDescent="0.45">
      <c r="A234" s="13">
        <v>45315</v>
      </c>
      <c r="B234">
        <v>101.779999</v>
      </c>
      <c r="C234">
        <v>101.800003</v>
      </c>
      <c r="D234">
        <v>100.69000200000001</v>
      </c>
      <c r="E234">
        <v>100.760002</v>
      </c>
      <c r="F234">
        <v>100.760002</v>
      </c>
      <c r="G234">
        <v>7879300</v>
      </c>
    </row>
    <row r="235" spans="1:7" x14ac:dyDescent="0.45">
      <c r="A235" s="13">
        <v>45316</v>
      </c>
      <c r="B235">
        <v>101.529999</v>
      </c>
      <c r="C235">
        <v>101.739998</v>
      </c>
      <c r="D235">
        <v>100.089996</v>
      </c>
      <c r="E235">
        <v>100.769997</v>
      </c>
      <c r="F235">
        <v>100.769997</v>
      </c>
      <c r="G235">
        <v>10063700</v>
      </c>
    </row>
    <row r="236" spans="1:7" x14ac:dyDescent="0.45">
      <c r="A236" s="13">
        <v>45317</v>
      </c>
      <c r="B236">
        <v>101.57</v>
      </c>
      <c r="C236">
        <v>103.269997</v>
      </c>
      <c r="D236">
        <v>101.220001</v>
      </c>
      <c r="E236">
        <v>102.75</v>
      </c>
      <c r="F236">
        <v>102.75</v>
      </c>
      <c r="G236">
        <v>9735800</v>
      </c>
    </row>
    <row r="237" spans="1:7" x14ac:dyDescent="0.45">
      <c r="A237" s="13">
        <v>45320</v>
      </c>
      <c r="B237">
        <v>102.879997</v>
      </c>
      <c r="C237">
        <v>104.010002</v>
      </c>
      <c r="D237">
        <v>101.339996</v>
      </c>
      <c r="E237">
        <v>103.879997</v>
      </c>
      <c r="F237">
        <v>103.879997</v>
      </c>
      <c r="G237">
        <v>8860800</v>
      </c>
    </row>
    <row r="238" spans="1:7" x14ac:dyDescent="0.45">
      <c r="A238" s="13">
        <v>45321</v>
      </c>
      <c r="B238">
        <v>103.339996</v>
      </c>
      <c r="C238">
        <v>104.30999799999999</v>
      </c>
      <c r="D238">
        <v>103.129997</v>
      </c>
      <c r="E238">
        <v>104.18</v>
      </c>
      <c r="F238">
        <v>104.18</v>
      </c>
      <c r="G238">
        <v>7542800</v>
      </c>
    </row>
    <row r="239" spans="1:7" x14ac:dyDescent="0.45">
      <c r="A239" s="13">
        <v>45322</v>
      </c>
      <c r="B239">
        <v>104.089996</v>
      </c>
      <c r="C239">
        <v>104.300003</v>
      </c>
      <c r="D239">
        <v>101.120003</v>
      </c>
      <c r="E239">
        <v>101.529999</v>
      </c>
      <c r="F239">
        <v>101.529999</v>
      </c>
      <c r="G239">
        <v>11547600</v>
      </c>
    </row>
    <row r="240" spans="1:7" x14ac:dyDescent="0.45">
      <c r="A240" s="13">
        <v>45323</v>
      </c>
      <c r="B240">
        <v>101.900002</v>
      </c>
      <c r="C240">
        <v>102.25</v>
      </c>
      <c r="D240">
        <v>100.610001</v>
      </c>
      <c r="E240">
        <v>101.760002</v>
      </c>
      <c r="F240">
        <v>101.760002</v>
      </c>
      <c r="G240">
        <v>7666700</v>
      </c>
    </row>
    <row r="241" spans="1:7" x14ac:dyDescent="0.45">
      <c r="A241" s="13">
        <v>45324</v>
      </c>
      <c r="B241">
        <v>100.879997</v>
      </c>
      <c r="C241">
        <v>101.410004</v>
      </c>
      <c r="D241">
        <v>99.43</v>
      </c>
      <c r="E241">
        <v>100.709999</v>
      </c>
      <c r="F241">
        <v>100.709999</v>
      </c>
      <c r="G241">
        <v>8961200</v>
      </c>
    </row>
    <row r="242" spans="1:7" x14ac:dyDescent="0.45">
      <c r="A242" s="13">
        <v>45327</v>
      </c>
      <c r="B242">
        <v>100.5</v>
      </c>
      <c r="C242">
        <v>100.589996</v>
      </c>
      <c r="D242">
        <v>99.050003000000004</v>
      </c>
      <c r="E242">
        <v>99.68</v>
      </c>
      <c r="F242">
        <v>99.68</v>
      </c>
      <c r="G242">
        <v>10097900</v>
      </c>
    </row>
    <row r="243" spans="1:7" x14ac:dyDescent="0.45">
      <c r="A243" s="13">
        <v>45328</v>
      </c>
      <c r="B243">
        <v>99.5</v>
      </c>
      <c r="C243">
        <v>102.629997</v>
      </c>
      <c r="D243">
        <v>99.129997000000003</v>
      </c>
      <c r="E243">
        <v>102.610001</v>
      </c>
      <c r="F243">
        <v>102.610001</v>
      </c>
      <c r="G243">
        <v>11368600</v>
      </c>
    </row>
    <row r="244" spans="1:7" x14ac:dyDescent="0.45">
      <c r="A244" s="13">
        <v>45329</v>
      </c>
      <c r="B244">
        <v>102.389999</v>
      </c>
      <c r="C244">
        <v>104.339996</v>
      </c>
      <c r="D244">
        <v>102.349998</v>
      </c>
      <c r="E244">
        <v>103.790001</v>
      </c>
      <c r="F244">
        <v>103.790001</v>
      </c>
      <c r="G244">
        <v>9447800</v>
      </c>
    </row>
    <row r="245" spans="1:7" x14ac:dyDescent="0.45">
      <c r="A245" s="13">
        <v>45330</v>
      </c>
      <c r="B245">
        <v>104.43</v>
      </c>
      <c r="C245">
        <v>104.959999</v>
      </c>
      <c r="D245">
        <v>103.050003</v>
      </c>
      <c r="E245">
        <v>103.769997</v>
      </c>
      <c r="F245">
        <v>103.769997</v>
      </c>
      <c r="G245">
        <v>6330400</v>
      </c>
    </row>
    <row r="246" spans="1:7" x14ac:dyDescent="0.45">
      <c r="A246" s="13">
        <v>45331</v>
      </c>
      <c r="B246">
        <v>103.800003</v>
      </c>
      <c r="C246">
        <v>104.94000200000001</v>
      </c>
      <c r="D246">
        <v>103.33000199999999</v>
      </c>
      <c r="E246">
        <v>104.5</v>
      </c>
      <c r="F246">
        <v>104.5</v>
      </c>
      <c r="G246">
        <v>5449000</v>
      </c>
    </row>
    <row r="247" spans="1:7" x14ac:dyDescent="0.45">
      <c r="A247" s="13">
        <v>45334</v>
      </c>
      <c r="B247">
        <v>104.739998</v>
      </c>
      <c r="C247">
        <v>107.43</v>
      </c>
      <c r="D247">
        <v>104.650002</v>
      </c>
      <c r="E247">
        <v>107.18</v>
      </c>
      <c r="F247">
        <v>107.18</v>
      </c>
      <c r="G247">
        <v>7501900</v>
      </c>
    </row>
    <row r="248" spans="1:7" x14ac:dyDescent="0.45">
      <c r="A248" s="13">
        <v>45335</v>
      </c>
      <c r="B248">
        <v>104.989998</v>
      </c>
      <c r="C248">
        <v>105.800003</v>
      </c>
      <c r="D248">
        <v>104.25</v>
      </c>
      <c r="E248">
        <v>105</v>
      </c>
      <c r="F248">
        <v>105</v>
      </c>
      <c r="G248">
        <v>6180500</v>
      </c>
    </row>
    <row r="249" spans="1:7" x14ac:dyDescent="0.45">
      <c r="A249" s="13">
        <v>45336</v>
      </c>
      <c r="B249">
        <v>104.82</v>
      </c>
      <c r="C249">
        <v>106.41999800000001</v>
      </c>
      <c r="D249">
        <v>104.459999</v>
      </c>
      <c r="E249">
        <v>106.33000199999999</v>
      </c>
      <c r="F249">
        <v>106.33000199999999</v>
      </c>
      <c r="G249">
        <v>5743300</v>
      </c>
    </row>
    <row r="250" spans="1:7" x14ac:dyDescent="0.45">
      <c r="A250" s="13">
        <v>45337</v>
      </c>
      <c r="B250">
        <v>107.019997</v>
      </c>
      <c r="C250">
        <v>107.339996</v>
      </c>
      <c r="D250">
        <v>105.83000199999999</v>
      </c>
      <c r="E250">
        <v>106.050003</v>
      </c>
      <c r="F250">
        <v>106.050003</v>
      </c>
      <c r="G250">
        <v>7201300</v>
      </c>
    </row>
    <row r="251" spans="1:7" x14ac:dyDescent="0.45">
      <c r="A251" s="13">
        <v>45338</v>
      </c>
      <c r="B251">
        <v>104.629997</v>
      </c>
      <c r="C251">
        <v>104.699997</v>
      </c>
      <c r="D251">
        <v>101.650002</v>
      </c>
      <c r="E251">
        <v>103.510002</v>
      </c>
      <c r="F251">
        <v>103.510002</v>
      </c>
      <c r="G251">
        <v>14572100</v>
      </c>
    </row>
    <row r="252" spans="1:7" x14ac:dyDescent="0.45">
      <c r="A252" s="13">
        <v>45342</v>
      </c>
      <c r="B252">
        <v>103.129997</v>
      </c>
      <c r="C252">
        <v>103.839996</v>
      </c>
      <c r="D252">
        <v>102.16999800000001</v>
      </c>
      <c r="E252">
        <v>103.300003</v>
      </c>
      <c r="F252">
        <v>103.300003</v>
      </c>
      <c r="G252">
        <v>8759500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54AD-A274-45D5-81DA-05A8FF4FFC6C}">
  <dimension ref="A1:H14"/>
  <sheetViews>
    <sheetView workbookViewId="0">
      <selection activeCell="E17" sqref="E17"/>
    </sheetView>
  </sheetViews>
  <sheetFormatPr defaultRowHeight="14.25" x14ac:dyDescent="0.45"/>
  <cols>
    <col min="1" max="1" width="35.59765625" bestFit="1" customWidth="1"/>
    <col min="2" max="2" width="12.86328125" bestFit="1" customWidth="1"/>
  </cols>
  <sheetData>
    <row r="1" spans="1:8" ht="28.5" x14ac:dyDescent="0.85">
      <c r="A1" s="1" t="s">
        <v>4</v>
      </c>
    </row>
    <row r="2" spans="1:8" ht="21.75" x14ac:dyDescent="0.65">
      <c r="A2" s="9" t="s">
        <v>5</v>
      </c>
    </row>
    <row r="4" spans="1:8" ht="14.65" thickBot="1" x14ac:dyDescent="0.5">
      <c r="A4" s="2"/>
      <c r="B4" s="3">
        <v>45342</v>
      </c>
    </row>
    <row r="5" spans="1:8" x14ac:dyDescent="0.45">
      <c r="A5" s="8" t="s">
        <v>24</v>
      </c>
      <c r="B5" s="7">
        <f>_xlfn.XLOOKUP(A5,'Income Statement'!A4:A97,'Income Statement'!F4:F97)</f>
        <v>3.23</v>
      </c>
    </row>
    <row r="6" spans="1:8" x14ac:dyDescent="0.45">
      <c r="A6" s="8" t="s">
        <v>0</v>
      </c>
      <c r="B6" s="7">
        <f>_xlfn.XLOOKUP(B4,'Stock Price'!A1:A252,'Stock Price'!F1:F252,)</f>
        <v>103.300003</v>
      </c>
      <c r="C6" s="55" t="str">
        <f ca="1">_xlfn.FORMULATEXT(B6)</f>
        <v>=XLOOKUP(B4,'Stock Price'!A1:A252,'Stock Price'!F1:F252,)</v>
      </c>
      <c r="D6" s="55"/>
      <c r="E6" s="55"/>
      <c r="F6" s="55"/>
      <c r="G6" s="55"/>
      <c r="H6" s="55"/>
    </row>
    <row r="7" spans="1:8" x14ac:dyDescent="0.45">
      <c r="A7" s="4"/>
      <c r="B7" s="7">
        <f>VLOOKUP(B4,'Stock Price'!A1:G252,6,FALSE)</f>
        <v>103.300003</v>
      </c>
      <c r="C7" s="55" t="str">
        <f ca="1">_xlfn.FORMULATEXT(B7)</f>
        <v>=VLOOKUP(B4,'Stock Price'!A1:G252,6,FALSE)</v>
      </c>
      <c r="D7" s="55"/>
      <c r="E7" s="55"/>
      <c r="F7" s="55"/>
    </row>
    <row r="8" spans="1:8" x14ac:dyDescent="0.45">
      <c r="A8" s="11" t="s">
        <v>1</v>
      </c>
      <c r="B8" s="57">
        <f>B6/B5</f>
        <v>31.981425077399383</v>
      </c>
      <c r="C8" s="55" t="str">
        <f ca="1">_xlfn.FORMULATEXT(B8)</f>
        <v>=B6/B5</v>
      </c>
    </row>
    <row r="9" spans="1:8" x14ac:dyDescent="0.45">
      <c r="A9" s="11"/>
      <c r="B9" s="10"/>
    </row>
    <row r="10" spans="1:8" ht="15.75" x14ac:dyDescent="0.45">
      <c r="A10" s="12" t="s">
        <v>2</v>
      </c>
    </row>
    <row r="11" spans="1:8" x14ac:dyDescent="0.45">
      <c r="A11" s="6" t="s">
        <v>3</v>
      </c>
    </row>
    <row r="12" spans="1:8" x14ac:dyDescent="0.45">
      <c r="A12" s="5" t="s">
        <v>43</v>
      </c>
      <c r="B12" s="15">
        <v>25.9</v>
      </c>
    </row>
    <row r="14" spans="1:8" x14ac:dyDescent="0.45">
      <c r="A14" s="14" t="s">
        <v>17</v>
      </c>
      <c r="B14" s="56">
        <f>B12*B5</f>
        <v>83.656999999999996</v>
      </c>
      <c r="C14" s="55" t="str">
        <f ca="1">_xlfn.FORMULATEXT(B14)</f>
        <v>=B12*B5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1D03-FD16-4EDB-B254-2577EF0246F0}">
  <dimension ref="A1:H16"/>
  <sheetViews>
    <sheetView workbookViewId="0">
      <selection activeCell="B10" sqref="B10"/>
    </sheetView>
  </sheetViews>
  <sheetFormatPr defaultRowHeight="14.25" x14ac:dyDescent="0.45"/>
  <cols>
    <col min="1" max="1" width="38.1328125" bestFit="1" customWidth="1"/>
    <col min="2" max="2" width="11.73046875" bestFit="1" customWidth="1"/>
  </cols>
  <sheetData>
    <row r="1" spans="1:8" ht="28.5" x14ac:dyDescent="0.85">
      <c r="A1" s="1" t="s">
        <v>4</v>
      </c>
    </row>
    <row r="2" spans="1:8" ht="21.75" x14ac:dyDescent="0.65">
      <c r="A2" s="9" t="s">
        <v>19</v>
      </c>
    </row>
    <row r="4" spans="1:8" ht="14.65" thickBot="1" x14ac:dyDescent="0.5">
      <c r="A4" s="2"/>
      <c r="B4" s="3">
        <v>45342</v>
      </c>
    </row>
    <row r="5" spans="1:8" x14ac:dyDescent="0.45">
      <c r="A5" s="49" t="s">
        <v>47</v>
      </c>
      <c r="B5" s="54">
        <f>_xlfn.XLOOKUP(A5,'Balance Sheet'!A4:A79,'Balance Sheet'!F4:F79)</f>
        <v>14004</v>
      </c>
      <c r="C5" s="55" t="str">
        <f t="shared" ref="C5:C7" ca="1" si="0">_xlfn.FORMULATEXT(B5)</f>
        <v>=XLOOKUP(A5,'Balance Sheet'!A4:A79,'Balance Sheet'!F4:F79)</v>
      </c>
      <c r="D5" s="55"/>
      <c r="E5" s="55"/>
      <c r="F5" s="55"/>
      <c r="G5" s="55"/>
      <c r="H5" s="55"/>
    </row>
    <row r="6" spans="1:8" x14ac:dyDescent="0.45">
      <c r="A6" s="49" t="s">
        <v>37</v>
      </c>
      <c r="B6" s="54">
        <f>_xlfn.XLOOKUP(A6,'Balance Sheet'!A4:A79,'Balance Sheet'!F4:F79)</f>
        <v>1531.897252</v>
      </c>
      <c r="C6" s="55" t="str">
        <f t="shared" ca="1" si="0"/>
        <v>=XLOOKUP(A6,'Balance Sheet'!A4:A79,'Balance Sheet'!F4:F79)</v>
      </c>
      <c r="D6" s="55"/>
      <c r="E6" s="55"/>
      <c r="F6" s="55"/>
      <c r="G6" s="55"/>
      <c r="H6" s="55"/>
    </row>
    <row r="7" spans="1:8" x14ac:dyDescent="0.45">
      <c r="A7" t="s">
        <v>38</v>
      </c>
      <c r="B7" s="58">
        <f>B5/B6</f>
        <v>9.1416052752342161</v>
      </c>
      <c r="C7" s="55" t="str">
        <f t="shared" ca="1" si="0"/>
        <v>=B5/B6</v>
      </c>
      <c r="D7" s="55"/>
      <c r="E7" s="55"/>
      <c r="F7" s="55"/>
      <c r="G7" s="55"/>
      <c r="H7" s="55"/>
    </row>
    <row r="8" spans="1:8" x14ac:dyDescent="0.45">
      <c r="A8" t="s">
        <v>0</v>
      </c>
      <c r="B8" s="16">
        <f>_xlfn.XLOOKUP(B4,'Stock Price'!A1:A252,'Stock Price'!F1:F252)</f>
        <v>103.300003</v>
      </c>
      <c r="C8" s="55" t="str">
        <f ca="1">_xlfn.FORMULATEXT(B8)</f>
        <v>=XLOOKUP(B4,'Stock Price'!A1:A252,'Stock Price'!F1:F252)</v>
      </c>
      <c r="D8" s="55"/>
      <c r="E8" s="55"/>
      <c r="F8" s="55"/>
      <c r="G8" s="55"/>
      <c r="H8" s="55"/>
    </row>
    <row r="10" spans="1:8" x14ac:dyDescent="0.45">
      <c r="A10" s="14" t="s">
        <v>20</v>
      </c>
      <c r="B10" s="61">
        <f>B8/B7</f>
        <v>11.299985056219064</v>
      </c>
      <c r="C10" s="55" t="str">
        <f ca="1">_xlfn.FORMULATEXT(B10)</f>
        <v>=B8/B7</v>
      </c>
    </row>
    <row r="12" spans="1:8" ht="15.75" x14ac:dyDescent="0.45">
      <c r="A12" s="12" t="s">
        <v>2</v>
      </c>
    </row>
    <row r="13" spans="1:8" x14ac:dyDescent="0.45">
      <c r="A13" s="6" t="s">
        <v>21</v>
      </c>
    </row>
    <row r="14" spans="1:8" x14ac:dyDescent="0.45">
      <c r="A14" s="5" t="s">
        <v>43</v>
      </c>
      <c r="B14" s="15">
        <v>5.3</v>
      </c>
    </row>
    <row r="16" spans="1:8" x14ac:dyDescent="0.45">
      <c r="A16" s="14" t="s">
        <v>17</v>
      </c>
      <c r="B16" s="60">
        <f>B14*B7</f>
        <v>48.450507958741341</v>
      </c>
      <c r="C16" s="55" t="str">
        <f ca="1">_xlfn.FORMULATEXT(B16)</f>
        <v>=B14*B7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2A4B-1A93-47FF-8616-0826127CF9D0}">
  <dimension ref="A1:H22"/>
  <sheetViews>
    <sheetView workbookViewId="0">
      <selection activeCell="K23" sqref="K23"/>
    </sheetView>
  </sheetViews>
  <sheetFormatPr defaultRowHeight="14.25" x14ac:dyDescent="0.45"/>
  <cols>
    <col min="1" max="1" width="51.265625" bestFit="1" customWidth="1"/>
    <col min="2" max="2" width="13.3984375" customWidth="1"/>
    <col min="3" max="3" width="17.86328125" bestFit="1" customWidth="1"/>
    <col min="4" max="4" width="9.3984375" bestFit="1" customWidth="1"/>
  </cols>
  <sheetData>
    <row r="1" spans="1:8" ht="28.5" x14ac:dyDescent="0.85">
      <c r="A1" s="1" t="s">
        <v>4</v>
      </c>
    </row>
    <row r="2" spans="1:8" ht="21.75" x14ac:dyDescent="0.65">
      <c r="A2" s="9" t="s">
        <v>44</v>
      </c>
      <c r="B2" t="s">
        <v>182</v>
      </c>
    </row>
    <row r="3" spans="1:8" ht="21.75" x14ac:dyDescent="0.65">
      <c r="A3" s="41"/>
    </row>
    <row r="4" spans="1:8" ht="14.65" thickBot="1" x14ac:dyDescent="0.5">
      <c r="A4" s="2"/>
      <c r="B4" s="3">
        <v>45342</v>
      </c>
      <c r="C4" s="13"/>
      <c r="D4" s="13"/>
    </row>
    <row r="5" spans="1:8" x14ac:dyDescent="0.45">
      <c r="A5" s="43" t="s">
        <v>0</v>
      </c>
      <c r="B5" s="59">
        <f>_xlfn.XLOOKUP(B4,'Stock Price'!A2:A252,'Stock Price'!F2:F252)</f>
        <v>103.300003</v>
      </c>
      <c r="C5" s="55" t="str">
        <f ca="1">_xlfn.FORMULATEXT(B5)</f>
        <v>=XLOOKUP(B4,'Stock Price'!A2:A252,'Stock Price'!F2:F252)</v>
      </c>
      <c r="D5" s="55"/>
      <c r="E5" s="55"/>
      <c r="F5" s="55"/>
      <c r="G5" s="55"/>
    </row>
    <row r="6" spans="1:8" x14ac:dyDescent="0.45">
      <c r="A6" s="43" t="s">
        <v>37</v>
      </c>
      <c r="B6" s="62">
        <f>_xlfn.XLOOKUP(A6,'Balance Sheet'!$A$4:$A$79,'Balance Sheet'!$F$4:$F$79)</f>
        <v>1531.897252</v>
      </c>
      <c r="C6" s="55" t="str">
        <f t="shared" ref="C6:C12" ca="1" si="0">_xlfn.FORMULATEXT(B6)</f>
        <v>=XLOOKUP(A6,'Balance Sheet'!$A$4:$A$79,'Balance Sheet'!$F$4:$F$79)</v>
      </c>
      <c r="D6" s="55"/>
      <c r="E6" s="55"/>
      <c r="F6" s="55"/>
      <c r="G6" s="55"/>
    </row>
    <row r="7" spans="1:8" x14ac:dyDescent="0.45">
      <c r="A7" s="46" t="s">
        <v>48</v>
      </c>
      <c r="B7" s="62">
        <f>B5*B6</f>
        <v>158244.99072729176</v>
      </c>
      <c r="C7" s="55" t="str">
        <f t="shared" ca="1" si="0"/>
        <v>=B5*B6</v>
      </c>
      <c r="D7" s="55"/>
      <c r="E7" s="55"/>
      <c r="F7" s="55"/>
      <c r="G7" s="55"/>
    </row>
    <row r="8" spans="1:8" x14ac:dyDescent="0.45">
      <c r="A8" s="45" t="s">
        <v>36</v>
      </c>
      <c r="B8" s="62">
        <f>_xlfn.XLOOKUP(A8,'Balance Sheet'!$A$4:$A$79,'Balance Sheet'!$F$4:$F$79)</f>
        <v>6</v>
      </c>
      <c r="C8" s="55" t="str">
        <f t="shared" ca="1" si="0"/>
        <v>=XLOOKUP(A8,'Balance Sheet'!$A$4:$A$79,'Balance Sheet'!$F$4:$F$79)</v>
      </c>
      <c r="D8" s="55"/>
      <c r="E8" s="55"/>
      <c r="F8" s="55"/>
      <c r="G8" s="55"/>
    </row>
    <row r="9" spans="1:8" x14ac:dyDescent="0.45">
      <c r="A9" s="44" t="s">
        <v>18</v>
      </c>
      <c r="B9" s="62">
        <f>_xlfn.XLOOKUP(A9,'Balance Sheet'!$A$4:$A$79,'Balance Sheet'!$F$4:$F$79)</f>
        <v>8927</v>
      </c>
      <c r="C9" s="55" t="str">
        <f t="shared" ca="1" si="0"/>
        <v>=XLOOKUP(A9,'Balance Sheet'!$A$4:$A$79,'Balance Sheet'!$F$4:$F$79)</v>
      </c>
      <c r="D9" s="55"/>
      <c r="E9" s="55"/>
      <c r="F9" s="55"/>
      <c r="G9" s="55"/>
    </row>
    <row r="10" spans="1:8" x14ac:dyDescent="0.45">
      <c r="A10" s="47" t="s">
        <v>49</v>
      </c>
      <c r="B10" s="63">
        <f>SUM(B8:B9)+B7</f>
        <v>167177.99072729176</v>
      </c>
      <c r="C10" s="55" t="str">
        <f t="shared" ca="1" si="0"/>
        <v>=SUM(B8:B9)+B7</v>
      </c>
      <c r="D10" s="55"/>
      <c r="E10" s="55"/>
      <c r="F10" s="55"/>
      <c r="G10" s="55"/>
    </row>
    <row r="11" spans="1:8" x14ac:dyDescent="0.45">
      <c r="A11" s="42" t="s">
        <v>32</v>
      </c>
      <c r="B11" s="62">
        <f>_xlfn.XLOOKUP(A11,'Balance Sheet'!$A$4:$A$79,'Balance Sheet'!$F$4:$F$79)</f>
        <v>7441</v>
      </c>
      <c r="C11" s="55" t="str">
        <f t="shared" ca="1" si="0"/>
        <v>=XLOOKUP(A11,'Balance Sheet'!$A$4:$A$79,'Balance Sheet'!$F$4:$F$79)</v>
      </c>
      <c r="D11" s="55"/>
      <c r="E11" s="55"/>
      <c r="F11" s="55"/>
      <c r="G11" s="55"/>
    </row>
    <row r="12" spans="1:8" x14ac:dyDescent="0.45">
      <c r="A12" s="48" t="s">
        <v>50</v>
      </c>
      <c r="B12" s="64">
        <f>B10-B11</f>
        <v>159736.99072729176</v>
      </c>
      <c r="C12" s="55" t="str">
        <f t="shared" ca="1" si="0"/>
        <v>=B10-B11</v>
      </c>
      <c r="D12" s="55"/>
      <c r="E12" s="55"/>
      <c r="F12" s="55"/>
      <c r="G12" s="55"/>
    </row>
    <row r="14" spans="1:8" x14ac:dyDescent="0.45">
      <c r="A14" s="14" t="s">
        <v>8</v>
      </c>
      <c r="B14" s="65">
        <f>_xlfn.XLOOKUP(A14,'Income Statement'!A4:A97,'Income Statement'!F4:F97)</f>
        <v>6774</v>
      </c>
      <c r="C14" s="55" t="str">
        <f ca="1">_xlfn.FORMULATEXT(B14)</f>
        <v>=XLOOKUP(A14,'Income Statement'!A4:A97,'Income Statement'!F4:F97)</v>
      </c>
      <c r="D14" s="55"/>
      <c r="E14" s="55"/>
      <c r="F14" s="55"/>
      <c r="G14" s="55"/>
      <c r="H14" s="55"/>
    </row>
    <row r="15" spans="1:8" x14ac:dyDescent="0.45">
      <c r="A15" s="14" t="s">
        <v>45</v>
      </c>
      <c r="B15" s="61">
        <f>B12/B14</f>
        <v>23.580896180586326</v>
      </c>
      <c r="C15" s="55" t="str">
        <f ca="1">_xlfn.FORMULATEXT(B15)</f>
        <v>=B12/B14</v>
      </c>
      <c r="D15" s="55"/>
      <c r="E15" s="55"/>
      <c r="F15" s="55"/>
      <c r="G15" s="55"/>
      <c r="H15" s="55"/>
    </row>
    <row r="17" spans="1:3" ht="15.75" x14ac:dyDescent="0.45">
      <c r="A17" s="12" t="s">
        <v>2</v>
      </c>
    </row>
    <row r="18" spans="1:3" x14ac:dyDescent="0.45">
      <c r="A18" s="6" t="s">
        <v>181</v>
      </c>
    </row>
    <row r="19" spans="1:3" x14ac:dyDescent="0.45">
      <c r="A19" s="5" t="s">
        <v>43</v>
      </c>
      <c r="B19" s="15">
        <v>15.1</v>
      </c>
    </row>
    <row r="21" spans="1:3" x14ac:dyDescent="0.45">
      <c r="A21" s="14" t="s">
        <v>46</v>
      </c>
      <c r="B21" s="66">
        <f>B19*B14</f>
        <v>102287.4</v>
      </c>
      <c r="C21" s="55" t="str">
        <f ca="1">_xlfn.FORMULATEXT(B21)</f>
        <v>=B19*B14</v>
      </c>
    </row>
    <row r="22" spans="1:3" x14ac:dyDescent="0.45">
      <c r="B2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a 1 4 e e 4 - a 4 8 6 - 4 9 a b - 9 1 3 0 - e d e 4 a c 7 0 5 a a e "   x m l n s = " h t t p : / / s c h e m a s . m i c r o s o f t . c o m / D a t a M a s h u p " > A A A A A B Q D A A B Q S w M E F A A C A A g A z I p C V z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z I p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y K Q l c o i k e 4 D g A A A B E A A A A T A B w A R m 9 y b X V s Y X M v U 2 V j d G l v b j E u b S C i G A A o o B Q A A A A A A A A A A A A A A A A A A A A A A A A A A A A r T k 0 u y c z P U w i G 0 I b W A F B L A Q I t A B Q A A g A I A M y K Q l c 4 s h n d p A A A A P Y A A A A S A A A A A A A A A A A A A A A A A A A A A A B D b 2 5 m a W c v U G F j a 2 F n Z S 5 4 b W x Q S w E C L Q A U A A I A C A D M i k J X D 8 r p q 6 Q A A A D p A A A A E w A A A A A A A A A A A A A A A A D w A A A A W 0 N v b n R l b n R f V H l w Z X N d L n h t b F B L A Q I t A B Q A A g A I A M y K Q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F T g N O O A b / Q o 5 y t 8 V E g o j n A A A A A A I A A A A A A A N m A A D A A A A A E A A A A P 8 3 / o p a o + Q r F w Q X 4 D Y F 9 L Y A A A A A B I A A A K A A A A A Q A A A A a F P J g a j G b i E u T r W t T R / a 1 l A A A A D R f D 6 d 4 C 1 y b K v D 8 j W N 2 z g 9 y e h a a O n i E t h B r d q Q v c r z y m k z t T J z + 3 H w J k f b E U v Z t W s H 5 j N l u f y X X p v U 2 / C N W Y 8 b 4 6 b A + 9 c Y V m K P 2 j 8 y 2 p O I m B Q A A A A p Q o I i x u d + t m l r U 1 O d 1 2 s 3 C 6 E U T Q = = < / D a t a M a s h u p > 
</file>

<file path=customXml/itemProps1.xml><?xml version="1.0" encoding="utf-8"?>
<ds:datastoreItem xmlns:ds="http://schemas.openxmlformats.org/officeDocument/2006/customXml" ds:itemID="{006951D9-514C-4B94-876D-E0B64C328D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Stock Price</vt:lpstr>
      <vt:lpstr>PE</vt:lpstr>
      <vt:lpstr>PB</vt:lpstr>
      <vt:lpstr>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Yuhao</dc:creator>
  <cp:lastModifiedBy>Medel-Estrada, Romario I</cp:lastModifiedBy>
  <dcterms:created xsi:type="dcterms:W3CDTF">2023-10-02T16:27:18Z</dcterms:created>
  <dcterms:modified xsi:type="dcterms:W3CDTF">2025-09-18T07:46:38Z</dcterms:modified>
</cp:coreProperties>
</file>